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cb7c261ae85037/Desktop/Projects/"/>
    </mc:Choice>
  </mc:AlternateContent>
  <xr:revisionPtr revIDLastSave="19" documentId="8_{49AF163D-146A-4CE2-90CB-8795CCB965AC}" xr6:coauthVersionLast="47" xr6:coauthVersionMax="47" xr10:uidLastSave="{76A27B9F-C31F-4CA9-926A-6FBD4F758574}"/>
  <workbookProtection workbookAlgorithmName="SHA-512" workbookHashValue="AFUEi08G9vbS+6hDhgslCQdA+qHTtj0IucrQt7Scp6trfkC5a+aKpPVeDDARMWzl6dQ55n8P2oVpAxkAuFROLQ==" workbookSaltValue="FXzsQp4R79e6LQs8jcjXdw==" workbookSpinCount="100000" lockStructure="1"/>
  <bookViews>
    <workbookView xWindow="-108" yWindow="-108" windowWidth="23256" windowHeight="12456" firstSheet="1" activeTab="7" xr2:uid="{00000000-000D-0000-FFFF-FFFF00000000}"/>
  </bookViews>
  <sheets>
    <sheet name="IMDb Movie" sheetId="1" r:id="rId1"/>
    <sheet name="Genre Analysis" sheetId="7" r:id="rId2"/>
    <sheet name="Analysis_1" sheetId="8" r:id="rId3"/>
    <sheet name="Analysis_2" sheetId="9" r:id="rId4"/>
    <sheet name="Analysis_3" sheetId="11" r:id="rId5"/>
    <sheet name="Analysis_4" sheetId="12" r:id="rId6"/>
    <sheet name="Analysis_5" sheetId="13" r:id="rId7"/>
    <sheet name="Dashboard" sheetId="15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7" l="1"/>
  <c r="I6" i="7" a="1"/>
  <c r="I6" i="7" s="1"/>
  <c r="H6" i="7"/>
  <c r="G6" i="7"/>
  <c r="F6" i="7"/>
  <c r="B17" i="13"/>
  <c r="B16" i="13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T6" i="11" a="1"/>
  <c r="T6" i="11" s="1"/>
  <c r="X6" i="11" s="1" a="1"/>
  <c r="X6" i="11" s="1"/>
  <c r="P7" i="9"/>
  <c r="O7" i="9"/>
  <c r="N7" i="9"/>
  <c r="M7" i="9"/>
  <c r="L7" i="9"/>
  <c r="AA6" i="8" a="1"/>
  <c r="AA6" i="8" s="1"/>
  <c r="AA7" i="8" a="1"/>
  <c r="AA7" i="8" s="1"/>
  <c r="AA8" i="8" a="1"/>
  <c r="AA8" i="8" s="1"/>
  <c r="AA9" i="8" a="1"/>
  <c r="AA9" i="8" s="1"/>
  <c r="AA10" i="8" a="1"/>
  <c r="AA10" i="8" s="1"/>
  <c r="AA11" i="8" a="1"/>
  <c r="AA11" i="8" s="1"/>
  <c r="AA12" i="8" a="1"/>
  <c r="AA12" i="8" s="1"/>
  <c r="AA13" i="8" a="1"/>
  <c r="AA13" i="8" s="1"/>
  <c r="AA14" i="8" a="1"/>
  <c r="AA14" i="8" s="1"/>
  <c r="AA15" i="8" a="1"/>
  <c r="AA15" i="8" s="1"/>
  <c r="AA16" i="8" a="1"/>
  <c r="AA16" i="8" s="1"/>
  <c r="AA17" i="8" a="1"/>
  <c r="AA17" i="8" s="1"/>
  <c r="AA18" i="8" a="1"/>
  <c r="AA18" i="8" s="1"/>
  <c r="AA19" i="8" a="1"/>
  <c r="AA19" i="8" s="1"/>
  <c r="AA20" i="8" a="1"/>
  <c r="AA20" i="8" s="1"/>
  <c r="AA21" i="8" a="1"/>
  <c r="AA21" i="8" s="1"/>
  <c r="AA22" i="8" a="1"/>
  <c r="AA22" i="8" s="1"/>
  <c r="AA23" i="8" a="1"/>
  <c r="AA23" i="8" s="1"/>
  <c r="AA24" i="8" a="1"/>
  <c r="AA24" i="8" s="1"/>
  <c r="AA25" i="8" a="1"/>
  <c r="AA25" i="8" s="1"/>
  <c r="AA26" i="8" a="1"/>
  <c r="AA26" i="8" s="1"/>
  <c r="AA27" i="8" a="1"/>
  <c r="AA27" i="8" s="1"/>
  <c r="AA5" i="8" a="1"/>
  <c r="AA5" i="8" s="1"/>
  <c r="Z6" i="8" a="1"/>
  <c r="Z6" i="8" s="1"/>
  <c r="Z7" i="8" a="1"/>
  <c r="Z7" i="8" s="1"/>
  <c r="Z8" i="8" a="1"/>
  <c r="Z8" i="8" s="1"/>
  <c r="Z9" i="8" a="1"/>
  <c r="Z9" i="8" s="1"/>
  <c r="Z10" i="8" a="1"/>
  <c r="Z10" i="8" s="1"/>
  <c r="Z11" i="8" a="1"/>
  <c r="Z11" i="8" s="1"/>
  <c r="Z12" i="8" a="1"/>
  <c r="Z12" i="8" s="1"/>
  <c r="Z13" i="8" a="1"/>
  <c r="Z13" i="8" s="1"/>
  <c r="Z14" i="8" a="1"/>
  <c r="Z14" i="8" s="1"/>
  <c r="Z15" i="8" a="1"/>
  <c r="Z15" i="8" s="1"/>
  <c r="Z16" i="8" a="1"/>
  <c r="Z16" i="8" s="1"/>
  <c r="Z17" i="8" a="1"/>
  <c r="Z17" i="8" s="1"/>
  <c r="Z18" i="8" a="1"/>
  <c r="Z18" i="8" s="1"/>
  <c r="Z19" i="8" a="1"/>
  <c r="Z19" i="8" s="1"/>
  <c r="Z20" i="8" a="1"/>
  <c r="Z20" i="8" s="1"/>
  <c r="Z21" i="8" a="1"/>
  <c r="Z21" i="8" s="1"/>
  <c r="Z22" i="8" a="1"/>
  <c r="Z22" i="8" s="1"/>
  <c r="Z23" i="8" a="1"/>
  <c r="Z23" i="8" s="1"/>
  <c r="Z24" i="8" a="1"/>
  <c r="Z24" i="8" s="1"/>
  <c r="Z25" i="8" a="1"/>
  <c r="Z25" i="8" s="1"/>
  <c r="Z26" i="8" a="1"/>
  <c r="Z26" i="8" s="1"/>
  <c r="Z27" i="8" a="1"/>
  <c r="Z27" i="8" s="1"/>
  <c r="Z5" i="8" a="1"/>
  <c r="Z5" i="8" s="1"/>
  <c r="Y5" i="8" a="1"/>
  <c r="Y5" i="8" s="1"/>
  <c r="Y6" i="8" a="1"/>
  <c r="Y6" i="8" s="1"/>
  <c r="Y7" i="8" a="1"/>
  <c r="Y7" i="8" s="1"/>
  <c r="Y8" i="8" a="1"/>
  <c r="Y8" i="8" s="1"/>
  <c r="Y9" i="8" a="1"/>
  <c r="Y9" i="8" s="1"/>
  <c r="Y10" i="8" a="1"/>
  <c r="Y10" i="8" s="1"/>
  <c r="Y11" i="8" a="1"/>
  <c r="Y11" i="8" s="1"/>
  <c r="Y12" i="8" a="1"/>
  <c r="Y12" i="8" s="1"/>
  <c r="Y13" i="8" a="1"/>
  <c r="Y13" i="8" s="1"/>
  <c r="Y14" i="8" a="1"/>
  <c r="Y14" i="8" s="1"/>
  <c r="Y15" i="8" a="1"/>
  <c r="Y15" i="8" s="1"/>
  <c r="Y16" i="8" a="1"/>
  <c r="Y16" i="8" s="1"/>
  <c r="Y17" i="8" a="1"/>
  <c r="Y17" i="8" s="1"/>
  <c r="Y18" i="8" a="1"/>
  <c r="Y18" i="8" s="1"/>
  <c r="Y19" i="8" a="1"/>
  <c r="Y19" i="8" s="1"/>
  <c r="Y20" i="8" a="1"/>
  <c r="Y20" i="8" s="1"/>
  <c r="Y21" i="8" a="1"/>
  <c r="Y21" i="8" s="1"/>
  <c r="Y22" i="8" a="1"/>
  <c r="Y22" i="8" s="1"/>
  <c r="Y23" i="8" a="1"/>
  <c r="Y23" i="8" s="1"/>
  <c r="Y24" i="8" a="1"/>
  <c r="Y24" i="8" s="1"/>
  <c r="Y25" i="8" a="1"/>
  <c r="Y25" i="8" s="1"/>
  <c r="Y26" i="8" a="1"/>
  <c r="Y26" i="8" s="1"/>
  <c r="Y27" i="8" a="1"/>
  <c r="Y27" i="8" s="1"/>
  <c r="X5" i="8" a="1"/>
  <c r="X5" i="8" s="1"/>
  <c r="X6" i="8" a="1"/>
  <c r="X6" i="8" s="1"/>
  <c r="X7" i="8" a="1"/>
  <c r="X7" i="8" s="1"/>
  <c r="X8" i="8" a="1"/>
  <c r="X8" i="8" s="1"/>
  <c r="X9" i="8" a="1"/>
  <c r="X9" i="8" s="1"/>
  <c r="X10" i="8" a="1"/>
  <c r="X10" i="8" s="1"/>
  <c r="X11" i="8" a="1"/>
  <c r="X11" i="8" s="1"/>
  <c r="X12" i="8" a="1"/>
  <c r="X12" i="8" s="1"/>
  <c r="X13" i="8" a="1"/>
  <c r="X13" i="8" s="1"/>
  <c r="X14" i="8" a="1"/>
  <c r="X14" i="8" s="1"/>
  <c r="X15" i="8" a="1"/>
  <c r="X15" i="8" s="1"/>
  <c r="X16" i="8" a="1"/>
  <c r="X16" i="8" s="1"/>
  <c r="X17" i="8" a="1"/>
  <c r="X17" i="8" s="1"/>
  <c r="X18" i="8" a="1"/>
  <c r="X18" i="8" s="1"/>
  <c r="X19" i="8" a="1"/>
  <c r="X19" i="8" s="1"/>
  <c r="X20" i="8" a="1"/>
  <c r="X20" i="8" s="1"/>
  <c r="X21" i="8" a="1"/>
  <c r="X21" i="8" s="1"/>
  <c r="X22" i="8" a="1"/>
  <c r="X22" i="8" s="1"/>
  <c r="X23" i="8" a="1"/>
  <c r="X23" i="8" s="1"/>
  <c r="X24" i="8" a="1"/>
  <c r="X24" i="8" s="1"/>
  <c r="X25" i="8" a="1"/>
  <c r="X25" i="8" s="1"/>
  <c r="X26" i="8" a="1"/>
  <c r="X26" i="8" s="1"/>
  <c r="X27" i="8" a="1"/>
  <c r="X27" i="8" s="1"/>
  <c r="W5" i="8" a="1"/>
  <c r="W5" i="8" s="1"/>
  <c r="W6" i="8" a="1"/>
  <c r="W6" i="8" s="1"/>
  <c r="W7" i="8" a="1"/>
  <c r="W7" i="8" s="1"/>
  <c r="W8" i="8" a="1"/>
  <c r="W8" i="8" s="1"/>
  <c r="W9" i="8" a="1"/>
  <c r="W9" i="8" s="1"/>
  <c r="W10" i="8" a="1"/>
  <c r="W10" i="8" s="1"/>
  <c r="W11" i="8" a="1"/>
  <c r="W11" i="8" s="1"/>
  <c r="W12" i="8" a="1"/>
  <c r="W12" i="8" s="1"/>
  <c r="W13" i="8" a="1"/>
  <c r="W13" i="8" s="1"/>
  <c r="W14" i="8" a="1"/>
  <c r="W14" i="8" s="1"/>
  <c r="W15" i="8" a="1"/>
  <c r="W15" i="8" s="1"/>
  <c r="W16" i="8" a="1"/>
  <c r="W16" i="8" s="1"/>
  <c r="W17" i="8" a="1"/>
  <c r="W17" i="8" s="1"/>
  <c r="W18" i="8" a="1"/>
  <c r="W18" i="8" s="1"/>
  <c r="W19" i="8" a="1"/>
  <c r="W19" i="8" s="1"/>
  <c r="W20" i="8" a="1"/>
  <c r="W20" i="8" s="1"/>
  <c r="W21" i="8" a="1"/>
  <c r="W21" i="8" s="1"/>
  <c r="W22" i="8" a="1"/>
  <c r="W22" i="8" s="1"/>
  <c r="W23" i="8" a="1"/>
  <c r="W23" i="8" s="1"/>
  <c r="W24" i="8" a="1"/>
  <c r="W24" i="8" s="1"/>
  <c r="W25" i="8" a="1"/>
  <c r="W25" i="8" s="1"/>
  <c r="W26" i="8" a="1"/>
  <c r="W26" i="8" s="1"/>
  <c r="W27" i="8" a="1"/>
  <c r="W27" i="8" s="1"/>
  <c r="V5" i="8" a="1"/>
  <c r="V5" i="8" s="1"/>
  <c r="V6" i="8" a="1"/>
  <c r="V6" i="8" s="1"/>
  <c r="V7" i="8" a="1"/>
  <c r="V7" i="8" s="1"/>
  <c r="V8" i="8" a="1"/>
  <c r="V8" i="8" s="1"/>
  <c r="V9" i="8" a="1"/>
  <c r="V9" i="8" s="1"/>
  <c r="V10" i="8" a="1"/>
  <c r="V10" i="8" s="1"/>
  <c r="V11" i="8" a="1"/>
  <c r="V11" i="8" s="1"/>
  <c r="V12" i="8" a="1"/>
  <c r="V12" i="8" s="1"/>
  <c r="V13" i="8" a="1"/>
  <c r="V13" i="8" s="1"/>
  <c r="V14" i="8" a="1"/>
  <c r="V14" i="8" s="1"/>
  <c r="V15" i="8" a="1"/>
  <c r="V15" i="8" s="1"/>
  <c r="V16" i="8" a="1"/>
  <c r="V16" i="8" s="1"/>
  <c r="V17" i="8" a="1"/>
  <c r="V17" i="8" s="1"/>
  <c r="V18" i="8" a="1"/>
  <c r="V18" i="8" s="1"/>
  <c r="V19" i="8" a="1"/>
  <c r="V19" i="8" s="1"/>
  <c r="V20" i="8" a="1"/>
  <c r="V20" i="8" s="1"/>
  <c r="V21" i="8" a="1"/>
  <c r="V21" i="8" s="1"/>
  <c r="V22" i="8" a="1"/>
  <c r="V22" i="8" s="1"/>
  <c r="V23" i="8" a="1"/>
  <c r="V23" i="8" s="1"/>
  <c r="V24" i="8" a="1"/>
  <c r="V24" i="8" s="1"/>
  <c r="V25" i="8" a="1"/>
  <c r="V25" i="8" s="1"/>
  <c r="V26" i="8" a="1"/>
  <c r="V26" i="8" s="1"/>
  <c r="V27" i="8" a="1"/>
  <c r="V27" i="8" s="1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5" i="8"/>
  <c r="AE5" i="8" s="1" a="1"/>
  <c r="AE5" i="8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U42" i="11" l="1"/>
  <c r="U30" i="11"/>
  <c r="U18" i="11"/>
  <c r="U41" i="11"/>
  <c r="U29" i="11"/>
  <c r="U17" i="11"/>
  <c r="U40" i="11"/>
  <c r="U28" i="11"/>
  <c r="U16" i="11"/>
  <c r="U39" i="11"/>
  <c r="U27" i="11"/>
  <c r="U15" i="11"/>
  <c r="U38" i="11"/>
  <c r="U26" i="11"/>
  <c r="U14" i="11"/>
  <c r="U37" i="11"/>
  <c r="U25" i="11"/>
  <c r="U13" i="11"/>
  <c r="U36" i="11"/>
  <c r="U24" i="11"/>
  <c r="U12" i="11"/>
  <c r="U35" i="11"/>
  <c r="U23" i="11"/>
  <c r="U11" i="11"/>
  <c r="U34" i="11"/>
  <c r="U22" i="11"/>
  <c r="U10" i="11"/>
  <c r="U21" i="11"/>
  <c r="U6" i="11"/>
  <c r="U32" i="11"/>
  <c r="U8" i="11"/>
  <c r="U33" i="11"/>
  <c r="U9" i="11"/>
  <c r="U20" i="11"/>
  <c r="U43" i="11"/>
  <c r="U31" i="11"/>
  <c r="U19" i="11"/>
  <c r="U7" i="11"/>
  <c r="W35" i="11" a="1"/>
  <c r="W35" i="11" s="1"/>
  <c r="W23" i="11" a="1"/>
  <c r="W23" i="11" s="1"/>
  <c r="X38" i="11" a="1"/>
  <c r="X38" i="11" s="1"/>
  <c r="X18" i="11" a="1"/>
  <c r="X18" i="11" s="1"/>
  <c r="W34" i="11" a="1"/>
  <c r="W34" i="11" s="1"/>
  <c r="X37" i="11" a="1"/>
  <c r="X37" i="11" s="1"/>
  <c r="V8" i="11"/>
  <c r="V33" i="11"/>
  <c r="V21" i="11"/>
  <c r="V9" i="11"/>
  <c r="W10" i="11" a="1"/>
  <c r="W10" i="11" s="1"/>
  <c r="X17" i="11" a="1"/>
  <c r="X17" i="11" s="1"/>
  <c r="V6" i="11"/>
  <c r="V32" i="11"/>
  <c r="V20" i="11"/>
  <c r="W21" i="11" a="1"/>
  <c r="W21" i="11" s="1"/>
  <c r="W9" i="11" a="1"/>
  <c r="W9" i="11" s="1"/>
  <c r="X16" i="11" a="1"/>
  <c r="X16" i="11" s="1"/>
  <c r="V43" i="11"/>
  <c r="V31" i="11"/>
  <c r="V19" i="11"/>
  <c r="V7" i="11"/>
  <c r="W20" i="11" a="1"/>
  <c r="W20" i="11" s="1"/>
  <c r="X36" i="11" a="1"/>
  <c r="X36" i="11" s="1"/>
  <c r="X15" i="11" a="1"/>
  <c r="X15" i="11" s="1"/>
  <c r="V42" i="11"/>
  <c r="V30" i="11"/>
  <c r="V18" i="11"/>
  <c r="W31" i="11" a="1"/>
  <c r="W31" i="11" s="1"/>
  <c r="W19" i="11" a="1"/>
  <c r="W19" i="11" s="1"/>
  <c r="X35" i="11" a="1"/>
  <c r="X35" i="11" s="1"/>
  <c r="W42" i="11" a="1"/>
  <c r="W42" i="11" s="1"/>
  <c r="W18" i="11" a="1"/>
  <c r="W18" i="11" s="1"/>
  <c r="X34" i="11" a="1"/>
  <c r="X34" i="11" s="1"/>
  <c r="X24" i="11" a="1"/>
  <c r="X24" i="11" s="1"/>
  <c r="W41" i="11" a="1"/>
  <c r="W41" i="11" s="1"/>
  <c r="W17" i="11" a="1"/>
  <c r="W17" i="11" s="1"/>
  <c r="X33" i="11" a="1"/>
  <c r="X33" i="11" s="1"/>
  <c r="W40" i="11" a="1"/>
  <c r="W40" i="11" s="1"/>
  <c r="W16" i="11" a="1"/>
  <c r="W16" i="11" s="1"/>
  <c r="X43" i="11" a="1"/>
  <c r="X43" i="11" s="1"/>
  <c r="X22" i="11" a="1"/>
  <c r="X22" i="11" s="1"/>
  <c r="W39" i="11" a="1"/>
  <c r="W39" i="11" s="1"/>
  <c r="W15" i="11" a="1"/>
  <c r="W15" i="11" s="1"/>
  <c r="X31" i="11" a="1"/>
  <c r="X31" i="11" s="1"/>
  <c r="X11" i="11" a="1"/>
  <c r="X11" i="11" s="1"/>
  <c r="V37" i="11"/>
  <c r="V25" i="11"/>
  <c r="V13" i="11"/>
  <c r="W26" i="11" a="1"/>
  <c r="W26" i="11" s="1"/>
  <c r="X41" i="11" a="1"/>
  <c r="X41" i="11" s="1"/>
  <c r="X10" i="11" a="1"/>
  <c r="X10" i="11" s="1"/>
  <c r="V36" i="11"/>
  <c r="V24" i="11"/>
  <c r="V12" i="11"/>
  <c r="W37" i="11" a="1"/>
  <c r="W37" i="11" s="1"/>
  <c r="W25" i="11" a="1"/>
  <c r="W25" i="11" s="1"/>
  <c r="W13" i="11" a="1"/>
  <c r="W13" i="11" s="1"/>
  <c r="X40" i="11" a="1"/>
  <c r="X40" i="11" s="1"/>
  <c r="X30" i="11" a="1"/>
  <c r="X30" i="11" s="1"/>
  <c r="X19" i="11" a="1"/>
  <c r="X19" i="11" s="1"/>
  <c r="X9" i="11" a="1"/>
  <c r="X9" i="11" s="1"/>
  <c r="V34" i="11"/>
  <c r="V22" i="11"/>
  <c r="V10" i="11"/>
  <c r="W11" i="11" a="1"/>
  <c r="W11" i="11" s="1"/>
  <c r="X28" i="11" a="1"/>
  <c r="X28" i="11" s="1"/>
  <c r="X7" i="11" a="1"/>
  <c r="X7" i="11" s="1"/>
  <c r="W22" i="11" a="1"/>
  <c r="W22" i="11" s="1"/>
  <c r="X27" i="11" a="1"/>
  <c r="X27" i="11" s="1"/>
  <c r="W33" i="11" a="1"/>
  <c r="W33" i="11" s="1"/>
  <c r="X26" i="11" a="1"/>
  <c r="X26" i="11" s="1"/>
  <c r="W32" i="11" a="1"/>
  <c r="W32" i="11" s="1"/>
  <c r="W8" i="11" a="1"/>
  <c r="W8" i="11" s="1"/>
  <c r="X25" i="11" a="1"/>
  <c r="X25" i="11" s="1"/>
  <c r="W43" i="11" a="1"/>
  <c r="W43" i="11" s="1"/>
  <c r="W7" i="11" a="1"/>
  <c r="W7" i="11" s="1"/>
  <c r="X14" i="11" a="1"/>
  <c r="X14" i="11" s="1"/>
  <c r="V41" i="11"/>
  <c r="V29" i="11"/>
  <c r="V17" i="11"/>
  <c r="W30" i="11" a="1"/>
  <c r="W30" i="11" s="1"/>
  <c r="W6" i="11" a="1"/>
  <c r="W6" i="11" s="1"/>
  <c r="X13" i="11" a="1"/>
  <c r="X13" i="11" s="1"/>
  <c r="V40" i="11"/>
  <c r="V28" i="11"/>
  <c r="V16" i="11"/>
  <c r="W29" i="11" a="1"/>
  <c r="W29" i="11" s="1"/>
  <c r="X23" i="11" a="1"/>
  <c r="X23" i="11" s="1"/>
  <c r="V39" i="11"/>
  <c r="V27" i="11"/>
  <c r="V15" i="11"/>
  <c r="W28" i="11" a="1"/>
  <c r="W28" i="11" s="1"/>
  <c r="X32" i="11" a="1"/>
  <c r="X32" i="11" s="1"/>
  <c r="X12" i="11" a="1"/>
  <c r="X12" i="11" s="1"/>
  <c r="V38" i="11"/>
  <c r="V26" i="11"/>
  <c r="V14" i="11"/>
  <c r="W27" i="11" a="1"/>
  <c r="W27" i="11" s="1"/>
  <c r="X42" i="11" a="1"/>
  <c r="X42" i="11" s="1"/>
  <c r="X21" i="11" a="1"/>
  <c r="X21" i="11" s="1"/>
  <c r="W38" i="11" a="1"/>
  <c r="W38" i="11" s="1"/>
  <c r="W14" i="11" a="1"/>
  <c r="W14" i="11" s="1"/>
  <c r="X20" i="11" a="1"/>
  <c r="X20" i="11" s="1"/>
  <c r="V35" i="11"/>
  <c r="V23" i="11"/>
  <c r="V11" i="11"/>
  <c r="W36" i="11" a="1"/>
  <c r="W36" i="11" s="1"/>
  <c r="W24" i="11" a="1"/>
  <c r="W24" i="11" s="1"/>
  <c r="W12" i="11" a="1"/>
  <c r="W12" i="11" s="1"/>
  <c r="X39" i="11" a="1"/>
  <c r="X39" i="11" s="1"/>
  <c r="X29" i="11" a="1"/>
  <c r="X29" i="11" s="1"/>
  <c r="X8" i="11" a="1"/>
  <c r="X8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23AC6F-DA93-4BF4-82AE-F4B89990B68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21B0E65F-D117-4B77-A120-6D8FB734A279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E823FB08-9E2B-48BE-AFA2-BBAC5E11BA3B}" keepAlive="1" name="Query - Table1__2" description="Connection to the 'Table1__2' query in the workbook." type="5" refreshedVersion="0" background="1">
    <dbPr connection="Provider=Microsoft.Mashup.OleDb.1;Data Source=$Workbook$;Location=Table1__2;Extended Properties=&quot;&quot;" command="SELECT * FROM [Table1__2]"/>
  </connection>
  <connection id="4" xr16:uid="{F1868668-CDC0-4D7D-A1E3-5E6A461401AA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<sst xmlns="http://schemas.openxmlformats.org/spreadsheetml/2006/main" count="46976" uniqueCount="7893">
  <si>
    <t>director_name</t>
  </si>
  <si>
    <t>num_critic_for_reviews</t>
  </si>
  <si>
    <t>gross</t>
  </si>
  <si>
    <t>genres</t>
  </si>
  <si>
    <t>actor_1_name</t>
  </si>
  <si>
    <t>movie_title</t>
  </si>
  <si>
    <t>num_voted_users</t>
  </si>
  <si>
    <t>num_user_for_reviews</t>
  </si>
  <si>
    <t>language</t>
  </si>
  <si>
    <t>country</t>
  </si>
  <si>
    <t>budget</t>
  </si>
  <si>
    <t>title_year</t>
  </si>
  <si>
    <t>imdb_score</t>
  </si>
  <si>
    <t>James Cameron</t>
  </si>
  <si>
    <t>Action|Adventure|Fantasy|Sci-Fi</t>
  </si>
  <si>
    <t>CCH Pounder</t>
  </si>
  <si>
    <t>English</t>
  </si>
  <si>
    <t>USA</t>
  </si>
  <si>
    <t>Gore Verbinski</t>
  </si>
  <si>
    <t>Action|Adventure|Fantasy</t>
  </si>
  <si>
    <t>Johnny Depp</t>
  </si>
  <si>
    <t>Sam Mendes</t>
  </si>
  <si>
    <t>Action|Adventure|Thriller</t>
  </si>
  <si>
    <t>Christoph Waltz</t>
  </si>
  <si>
    <t>UK</t>
  </si>
  <si>
    <t>Christopher Nolan</t>
  </si>
  <si>
    <t>Action|Thriller</t>
  </si>
  <si>
    <t>Tom Hardy</t>
  </si>
  <si>
    <t>Andrew Stanton</t>
  </si>
  <si>
    <t>Action|Adventure|Sci-Fi</t>
  </si>
  <si>
    <t>Daryl Sabara</t>
  </si>
  <si>
    <t>Sam Raimi</t>
  </si>
  <si>
    <t>Action|Adventure|Romance</t>
  </si>
  <si>
    <t>J.K. Simmons</t>
  </si>
  <si>
    <t>Nathan Greno</t>
  </si>
  <si>
    <t>Adventure|Animation|Comedy|Family|Fantasy|Musical|Romance</t>
  </si>
  <si>
    <t>Brad Garrett</t>
  </si>
  <si>
    <t>Joss Whedon</t>
  </si>
  <si>
    <t>Chris Hemsworth</t>
  </si>
  <si>
    <t>David Yates</t>
  </si>
  <si>
    <t>Adventure|Family|Fantasy|Mystery</t>
  </si>
  <si>
    <t>Alan Rickman</t>
  </si>
  <si>
    <t>Zack Snyder</t>
  </si>
  <si>
    <t>Henry Cavill</t>
  </si>
  <si>
    <t>Bryan Singer</t>
  </si>
  <si>
    <t>Kevin Spacey</t>
  </si>
  <si>
    <t>Marc Forster</t>
  </si>
  <si>
    <t>Action|Adventure</t>
  </si>
  <si>
    <t>Giancarlo Giannini</t>
  </si>
  <si>
    <t>Action|Adventure|Western</t>
  </si>
  <si>
    <t>Andrew Adamson</t>
  </si>
  <si>
    <t>Action|Adventure|Family|Fantasy</t>
  </si>
  <si>
    <t>Peter Dinklage</t>
  </si>
  <si>
    <t>Rob Marshall</t>
  </si>
  <si>
    <t>Barry Sonnenfeld</t>
  </si>
  <si>
    <t>Action|Adventure|Comedy|Family|Fantasy|Sci-Fi</t>
  </si>
  <si>
    <t>Will Smith</t>
  </si>
  <si>
    <t>Peter Jackson</t>
  </si>
  <si>
    <t>Adventure|Fantasy</t>
  </si>
  <si>
    <t>Aidan Turner</t>
  </si>
  <si>
    <t>New Zealand</t>
  </si>
  <si>
    <t>Marc Webb</t>
  </si>
  <si>
    <t>Emma Stone</t>
  </si>
  <si>
    <t>Ridley Scott</t>
  </si>
  <si>
    <t>Action|Adventure|Drama|History</t>
  </si>
  <si>
    <t>Mark Addy</t>
  </si>
  <si>
    <t>Chris Weitz</t>
  </si>
  <si>
    <t>Adventure|Family|Fantasy</t>
  </si>
  <si>
    <t>Christopher Lee</t>
  </si>
  <si>
    <t>Action|Adventure|Drama|Romance</t>
  </si>
  <si>
    <t>Naomi Watts</t>
  </si>
  <si>
    <t>Drama|Romance</t>
  </si>
  <si>
    <t>Leonardo DiCaprio</t>
  </si>
  <si>
    <t>Anthony Russo</t>
  </si>
  <si>
    <t>Robert Downey Jr.</t>
  </si>
  <si>
    <t>Peter Berg</t>
  </si>
  <si>
    <t>Action|Adventure|Sci-Fi|Thriller</t>
  </si>
  <si>
    <t>Liam Neeson</t>
  </si>
  <si>
    <t>Colin Trevorrow</t>
  </si>
  <si>
    <t>Bryce Dallas Howard</t>
  </si>
  <si>
    <t>Albert Finney</t>
  </si>
  <si>
    <t>Action|Adventure|Fantasy|Romance</t>
  </si>
  <si>
    <t>Shane Black</t>
  </si>
  <si>
    <t>Tim Burton</t>
  </si>
  <si>
    <t>Brett Ratner</t>
  </si>
  <si>
    <t>Action|Adventure|Fantasy|Sci-Fi|Thriller</t>
  </si>
  <si>
    <t>Hugh Jackman</t>
  </si>
  <si>
    <t>Canada</t>
  </si>
  <si>
    <t>Dan Scanlon</t>
  </si>
  <si>
    <t>Adventure|Animation|Comedy|Family|Fantasy</t>
  </si>
  <si>
    <t>Steve Buscemi</t>
  </si>
  <si>
    <t>Michael Bay</t>
  </si>
  <si>
    <t>Glenn Morshower</t>
  </si>
  <si>
    <t>Bingbing Li</t>
  </si>
  <si>
    <t>Tim Holmes</t>
  </si>
  <si>
    <t>Joseph Kosinski</t>
  </si>
  <si>
    <t>Jeff Bridges</t>
  </si>
  <si>
    <t>John Lasseter</t>
  </si>
  <si>
    <t>Adventure|Animation|Comedy|Family|Sport</t>
  </si>
  <si>
    <t>Joe Mantegna</t>
  </si>
  <si>
    <t>Martin Campbell</t>
  </si>
  <si>
    <t>Ryan Reynolds</t>
  </si>
  <si>
    <t>Lee Unkrich</t>
  </si>
  <si>
    <t>Tom Hanks</t>
  </si>
  <si>
    <t>Christian Bale</t>
  </si>
  <si>
    <t>James Wan</t>
  </si>
  <si>
    <t>Action|Crime|Thriller</t>
  </si>
  <si>
    <t>Jason Statham</t>
  </si>
  <si>
    <t>Action|Adventure|Horror|Sci-Fi|Thriller</t>
  </si>
  <si>
    <t>Peter Capaldi</t>
  </si>
  <si>
    <t>Jennifer Lawrence</t>
  </si>
  <si>
    <t>J.J. Abrams</t>
  </si>
  <si>
    <t>Benedict Cumberbatch</t>
  </si>
  <si>
    <t>Eddie Marsan</t>
  </si>
  <si>
    <t>Baz Luhrmann</t>
  </si>
  <si>
    <t>Australia</t>
  </si>
  <si>
    <t>Mike Newell</t>
  </si>
  <si>
    <t>Jake Gyllenhaal</t>
  </si>
  <si>
    <t>Charlie Hunnam</t>
  </si>
  <si>
    <t>Steven Spielberg</t>
  </si>
  <si>
    <t>Harrison Ford</t>
  </si>
  <si>
    <t>Mark Andrews</t>
  </si>
  <si>
    <t>Kelly Macdonald</t>
  </si>
  <si>
    <t>Justin Lin</t>
  </si>
  <si>
    <t>Sofia Boutella</t>
  </si>
  <si>
    <t>Adventure|Animation|Family|Sci-Fi</t>
  </si>
  <si>
    <t>John Ratzenberger</t>
  </si>
  <si>
    <t>Action|Comedy|Crime|Thriller</t>
  </si>
  <si>
    <t>Tzi Ma</t>
  </si>
  <si>
    <t>Roland Emmerich</t>
  </si>
  <si>
    <t>Oliver Platt</t>
  </si>
  <si>
    <t>Robert Zemeckis</t>
  </si>
  <si>
    <t>Animation|Drama|Family|Fantasy</t>
  </si>
  <si>
    <t>Robin Wright</t>
  </si>
  <si>
    <t>Lana Wachowski</t>
  </si>
  <si>
    <t>Channing Tatum</t>
  </si>
  <si>
    <t>Jim Broadbent</t>
  </si>
  <si>
    <t>Action|Crime|Drama|Thriller</t>
  </si>
  <si>
    <t>Pete Docter</t>
  </si>
  <si>
    <t>Adventure|Animation|Comedy|Family</t>
  </si>
  <si>
    <t>Rob Letterman</t>
  </si>
  <si>
    <t>Action|Adventure|Animation|Comedy|Family|Sci-Fi</t>
  </si>
  <si>
    <t>Amy Poehler</t>
  </si>
  <si>
    <t>Jon Favreau</t>
  </si>
  <si>
    <t>Martin Scorsese</t>
  </si>
  <si>
    <t>Adventure|Drama|Family|Mystery</t>
  </si>
  <si>
    <t>ChloÃ« Grace Moretz</t>
  </si>
  <si>
    <t>Action|Comedy|Sci-Fi|Western</t>
  </si>
  <si>
    <t>Rob Cohen</t>
  </si>
  <si>
    <t>Action|Adventure|Fantasy|Horror|Thriller</t>
  </si>
  <si>
    <t>Jet Li</t>
  </si>
  <si>
    <t>David Ayer</t>
  </si>
  <si>
    <t>Action|Adventure|Comedy|Sci-Fi</t>
  </si>
  <si>
    <t>Tom Shadyac</t>
  </si>
  <si>
    <t>Comedy|Family|Fantasy</t>
  </si>
  <si>
    <t>Jimmy Bennett</t>
  </si>
  <si>
    <t>Doug Liman</t>
  </si>
  <si>
    <t>Tom Cruise</t>
  </si>
  <si>
    <t>Kevin Reynolds</t>
  </si>
  <si>
    <t>Jeanne Tripplehorn</t>
  </si>
  <si>
    <t>Stephen Sommers</t>
  </si>
  <si>
    <t>Joseph Gordon-Levitt</t>
  </si>
  <si>
    <t>Adventure|Animation|Comedy|Drama|Family|Fantasy</t>
  </si>
  <si>
    <t>Adventure|Drama|Family|Fantasy</t>
  </si>
  <si>
    <t>Scarlett Johansson</t>
  </si>
  <si>
    <t>Rupert Sanders</t>
  </si>
  <si>
    <t>Action|Adventure|Drama|Fantasy</t>
  </si>
  <si>
    <t>Robert Stromberg</t>
  </si>
  <si>
    <t>Action|Adventure|Family|Fantasy|Romance</t>
  </si>
  <si>
    <t>Angelina Jolie Pitt</t>
  </si>
  <si>
    <t>Matt Reeves</t>
  </si>
  <si>
    <t>Action|Adventure|Drama|Sci-Fi</t>
  </si>
  <si>
    <t>Gary Oldman</t>
  </si>
  <si>
    <t>Carl Rinsch</t>
  </si>
  <si>
    <t>Keanu Reeves</t>
  </si>
  <si>
    <t>Mike Mitchell</t>
  </si>
  <si>
    <t>Jon Hamm</t>
  </si>
  <si>
    <t>Brad Bird</t>
  </si>
  <si>
    <t>Action|Adventure|Family|Mystery|Sci-Fi</t>
  </si>
  <si>
    <t>Judy Greer</t>
  </si>
  <si>
    <t>Don Hall</t>
  </si>
  <si>
    <t>Action|Adventure|Animation|Comedy|Drama|Family|Sci-Fi</t>
  </si>
  <si>
    <t>Damon Wayans Jr.</t>
  </si>
  <si>
    <t>Rich Moore</t>
  </si>
  <si>
    <t>Adventure|Animation|Comedy|Family|Sci-Fi</t>
  </si>
  <si>
    <t>Jack McBrayer</t>
  </si>
  <si>
    <t>Adventure|Animation|Family|Fantasy</t>
  </si>
  <si>
    <t>Vivica A. Fox</t>
  </si>
  <si>
    <t>Gerard Butler</t>
  </si>
  <si>
    <t>Jonathan Mostow</t>
  </si>
  <si>
    <t>Action|Sci-Fi</t>
  </si>
  <si>
    <t>Nick Stahl</t>
  </si>
  <si>
    <t>James Gunn</t>
  </si>
  <si>
    <t>Bradley Cooper</t>
  </si>
  <si>
    <t>Adventure|Drama|Sci-Fi</t>
  </si>
  <si>
    <t>Matthew McConaughey</t>
  </si>
  <si>
    <t>Paul Walker</t>
  </si>
  <si>
    <t>David Fincher</t>
  </si>
  <si>
    <t>Drama|Fantasy|Romance</t>
  </si>
  <si>
    <t>Brad Pitt</t>
  </si>
  <si>
    <t>Matthew Vaughn</t>
  </si>
  <si>
    <t>Francis Lawrence</t>
  </si>
  <si>
    <t>Adventure|Sci-Fi</t>
  </si>
  <si>
    <t>Jon Turteltaub</t>
  </si>
  <si>
    <t>Nicolas Cage</t>
  </si>
  <si>
    <t>Wolfgang Petersen</t>
  </si>
  <si>
    <t>Action|Adventure|Drama|Thriller</t>
  </si>
  <si>
    <t>James Bobin</t>
  </si>
  <si>
    <t>Chris Miller</t>
  </si>
  <si>
    <t>Justin Timberlake</t>
  </si>
  <si>
    <t>Duncan Jones</t>
  </si>
  <si>
    <t>Dominic Cooper</t>
  </si>
  <si>
    <t>Alan Taylor</t>
  </si>
  <si>
    <t>Michael Apted</t>
  </si>
  <si>
    <t>Bruce Spence</t>
  </si>
  <si>
    <t>Action|Drama|History|Romance|War</t>
  </si>
  <si>
    <t>Jennifer Garner</t>
  </si>
  <si>
    <t>Zack Ward</t>
  </si>
  <si>
    <t>Oliver Stone</t>
  </si>
  <si>
    <t>Action|Adventure|Biography|Drama|History|Romance|War</t>
  </si>
  <si>
    <t>Anthony Hopkins</t>
  </si>
  <si>
    <t>Germany</t>
  </si>
  <si>
    <t>Robert Pattinson</t>
  </si>
  <si>
    <t>Action|Drama</t>
  </si>
  <si>
    <t>Drama|Horror|Sci-Fi</t>
  </si>
  <si>
    <t>Adventure|Comedy|Family|Fantasy</t>
  </si>
  <si>
    <t>Animation|Comedy|Family|Fantasy</t>
  </si>
  <si>
    <t>Janeane Garofalo</t>
  </si>
  <si>
    <t>Eric Darnell</t>
  </si>
  <si>
    <t>Action|Adventure|Animation|Comedy|Family</t>
  </si>
  <si>
    <t>Bernie Mac</t>
  </si>
  <si>
    <t>Shawn Levy</t>
  </si>
  <si>
    <t>Robin Williams</t>
  </si>
  <si>
    <t>Gavin Hood</t>
  </si>
  <si>
    <t>Essie Davis</t>
  </si>
  <si>
    <t>Chris Buck</t>
  </si>
  <si>
    <t>Adventure|Animation|Comedy|Family|Fantasy|Musical</t>
  </si>
  <si>
    <t>Josh Gad</t>
  </si>
  <si>
    <t>Steve Bastoni</t>
  </si>
  <si>
    <t>George Miller</t>
  </si>
  <si>
    <t>Ron Howard</t>
  </si>
  <si>
    <t>Mystery|Thriller</t>
  </si>
  <si>
    <t>Kenneth Branagh</t>
  </si>
  <si>
    <t>Byron Howard</t>
  </si>
  <si>
    <t>Adventure|Animation|Comedy|Drama|Family</t>
  </si>
  <si>
    <t>Hoyt Yeatman</t>
  </si>
  <si>
    <t>Action|Adventure|Animation|Comedy|Family|Fantasy|Sci-Fi</t>
  </si>
  <si>
    <t>Kelli Garner</t>
  </si>
  <si>
    <t>Jonathan Liebesman</t>
  </si>
  <si>
    <t>Comedy|Fantasy|Horror</t>
  </si>
  <si>
    <t>China</t>
  </si>
  <si>
    <t>Joe Johnston</t>
  </si>
  <si>
    <t>Drama|Fantasy|Horror|Thriller</t>
  </si>
  <si>
    <t>Steve Hickner</t>
  </si>
  <si>
    <t>Matthew Broderick</t>
  </si>
  <si>
    <t>Jennifer Yuh Nelson</t>
  </si>
  <si>
    <t>M. Night Shyamalan</t>
  </si>
  <si>
    <t>Seychelle Gabriel</t>
  </si>
  <si>
    <t>Philip Seymour Hoffman</t>
  </si>
  <si>
    <t>Action|Drama|Thriller</t>
  </si>
  <si>
    <t>Simon Wells</t>
  </si>
  <si>
    <t>Elisabeth Harnois</t>
  </si>
  <si>
    <t>David Bowers</t>
  </si>
  <si>
    <t>Joe Wright</t>
  </si>
  <si>
    <t>Rob Minkoff</t>
  </si>
  <si>
    <t>Ty Burrell</t>
  </si>
  <si>
    <t>Adventure</t>
  </si>
  <si>
    <t>Jada Pinkett Smith</t>
  </si>
  <si>
    <t>Lee Tamahori</t>
  </si>
  <si>
    <t>Toby Stephens</t>
  </si>
  <si>
    <t>Paul Feig</t>
  </si>
  <si>
    <t>Action|Comedy|Fantasy|Sci-Fi</t>
  </si>
  <si>
    <t>Ed Begley Jr.</t>
  </si>
  <si>
    <t>Bruce Willis</t>
  </si>
  <si>
    <t>Action|Adventure|Comedy|Family|Fantasy|Mystery|Sci-Fi</t>
  </si>
  <si>
    <t>Action|Adventure|Animation|Fantasy</t>
  </si>
  <si>
    <t>Alessandro Carloni</t>
  </si>
  <si>
    <t>Peter Ramsey</t>
  </si>
  <si>
    <t>Dean Parisot</t>
  </si>
  <si>
    <t>Comedy|Crime</t>
  </si>
  <si>
    <t>John Michael Higgins</t>
  </si>
  <si>
    <t>Edward Zwick</t>
  </si>
  <si>
    <t>Action|Drama|History|War</t>
  </si>
  <si>
    <t>Action|Adventure|Drama</t>
  </si>
  <si>
    <t>Action|Adventure|Animation|Comedy|Family|Fantasy</t>
  </si>
  <si>
    <t>Alex Proyas</t>
  </si>
  <si>
    <t>Sam Shepard</t>
  </si>
  <si>
    <t>Action|Drama|Mystery|Sci-Fi</t>
  </si>
  <si>
    <t>Matt Frewer</t>
  </si>
  <si>
    <t>Richard Donner</t>
  </si>
  <si>
    <t>Ang Lee</t>
  </si>
  <si>
    <t>Kevin Rankin</t>
  </si>
  <si>
    <t>Jon M. Chu</t>
  </si>
  <si>
    <t>Breck Eisner</t>
  </si>
  <si>
    <t>Action|Adventure|Comedy|Thriller</t>
  </si>
  <si>
    <t>Hironobu Sakaguchi</t>
  </si>
  <si>
    <t>Action|Adventure|Animation|Fantasy|Romance|Sci-Fi</t>
  </si>
  <si>
    <t>Chris Evans</t>
  </si>
  <si>
    <t>Colin Salmon</t>
  </si>
  <si>
    <t>Peter Weir</t>
  </si>
  <si>
    <t>Action|Adventure|Drama|History|War</t>
  </si>
  <si>
    <t>James D'Arcy</t>
  </si>
  <si>
    <t>Bill Condon</t>
  </si>
  <si>
    <t>Adventure|Drama|Fantasy|Romance</t>
  </si>
  <si>
    <t>Animation|Comedy|Family|Musical</t>
  </si>
  <si>
    <t>Louis Leterrier</t>
  </si>
  <si>
    <t>Mark Rylance</t>
  </si>
  <si>
    <t>Adventure|Drama|Thriller|Western</t>
  </si>
  <si>
    <t>David Soren</t>
  </si>
  <si>
    <t>Adventure|Animation|Comedy|Family|Western</t>
  </si>
  <si>
    <t>Paul Greengrass</t>
  </si>
  <si>
    <t>Action|Mystery|Thriller</t>
  </si>
  <si>
    <t>Matt Damon</t>
  </si>
  <si>
    <t>Mark Osborne</t>
  </si>
  <si>
    <t>Peyton Reed</t>
  </si>
  <si>
    <t>Adventure|Sci-Fi|Thriller</t>
  </si>
  <si>
    <t>Tim Johnson</t>
  </si>
  <si>
    <t>Adventure|Animation|Comedy|Family|Fantasy|Sci-Fi</t>
  </si>
  <si>
    <t>Jim Parsons</t>
  </si>
  <si>
    <t>Salma Hayek</t>
  </si>
  <si>
    <t>Phillip Noyce</t>
  </si>
  <si>
    <t>Action|Crime|Mystery|Thriller</t>
  </si>
  <si>
    <t>Darren Aronofsky</t>
  </si>
  <si>
    <t>Action|Adventure|Family|Mystery</t>
  </si>
  <si>
    <t>Toby Jones</t>
  </si>
  <si>
    <t>Daniel Radcliffe</t>
  </si>
  <si>
    <t>Adventure|Drama|Romance|War</t>
  </si>
  <si>
    <t>Eric Leighton</t>
  </si>
  <si>
    <t>Adventure|Animation|Family|Thriller</t>
  </si>
  <si>
    <t>Alfre Woodard</t>
  </si>
  <si>
    <t>Action|Animation|Comedy|Family|Sci-Fi</t>
  </si>
  <si>
    <t>Chris Columbus</t>
  </si>
  <si>
    <t>Robert Schwentke</t>
  </si>
  <si>
    <t>Action|Comedy|Fantasy</t>
  </si>
  <si>
    <t>Carlos Saldanha</t>
  </si>
  <si>
    <t>Adventure|Animation|Comedy|Family|Musical</t>
  </si>
  <si>
    <t>Miguel Ferrer</t>
  </si>
  <si>
    <t>Guy Ritchie</t>
  </si>
  <si>
    <t>Action|Adventure|Crime|Mystery|Thriller</t>
  </si>
  <si>
    <t>Paul Verhoeven</t>
  </si>
  <si>
    <t>Ronny Cox</t>
  </si>
  <si>
    <t>Action|Adventure|History</t>
  </si>
  <si>
    <t>Tony Curran</t>
  </si>
  <si>
    <t>Tony Gilroy</t>
  </si>
  <si>
    <t>Jeremy Renner</t>
  </si>
  <si>
    <t>Joel Schumacher</t>
  </si>
  <si>
    <t>Action</t>
  </si>
  <si>
    <t>Michael Gough</t>
  </si>
  <si>
    <t>Clint Howard</t>
  </si>
  <si>
    <t>John Woo</t>
  </si>
  <si>
    <t>Karen Allen</t>
  </si>
  <si>
    <t>Tim Story</t>
  </si>
  <si>
    <t>Adventure|Drama|Fantasy</t>
  </si>
  <si>
    <t>Suraj Sharma</t>
  </si>
  <si>
    <t>Mark Steven Johnson</t>
  </si>
  <si>
    <t>Action|Fantasy|Thriller</t>
  </si>
  <si>
    <t>Action|Adventure|Comedy|Crime</t>
  </si>
  <si>
    <t>Demi Moore</t>
  </si>
  <si>
    <t>Adventure|Mystery|Sci-Fi</t>
  </si>
  <si>
    <t>Michael Fassbender</t>
  </si>
  <si>
    <t>Nathan Lane</t>
  </si>
  <si>
    <t>Neill Blomkamp</t>
  </si>
  <si>
    <t>Action|Drama|Sci-Fi|Thriller</t>
  </si>
  <si>
    <t>David Twohy</t>
  </si>
  <si>
    <t>Vin Diesel</t>
  </si>
  <si>
    <t>Action|Crime|Sci-Fi|Thriller</t>
  </si>
  <si>
    <t>Action|Family|Sport</t>
  </si>
  <si>
    <t>Scott Porter</t>
  </si>
  <si>
    <t>James L. Brooks</t>
  </si>
  <si>
    <t>Comedy|Drama|Romance</t>
  </si>
  <si>
    <t>Shelley Conn</t>
  </si>
  <si>
    <t>James Mangold</t>
  </si>
  <si>
    <t>Action|Comedy|Romance</t>
  </si>
  <si>
    <t>Action|Adventure|Mystery|Sci-Fi</t>
  </si>
  <si>
    <t>Morgan Freeman</t>
  </si>
  <si>
    <t>George Lucas</t>
  </si>
  <si>
    <t>Natalie Portman</t>
  </si>
  <si>
    <t>Kirk De Micco</t>
  </si>
  <si>
    <t>Action|Drama|War</t>
  </si>
  <si>
    <t>Cedric Nicolas-Troyan</t>
  </si>
  <si>
    <t>Noel Fisher</t>
  </si>
  <si>
    <t>Adventure|Drama|Sci-Fi|Thriller</t>
  </si>
  <si>
    <t>Phaldut Sharma</t>
  </si>
  <si>
    <t>Roger Donaldson</t>
  </si>
  <si>
    <t>Jamie RenÃ©e Smith</t>
  </si>
  <si>
    <t>Dave Green</t>
  </si>
  <si>
    <t>Stephen Amell</t>
  </si>
  <si>
    <t>Josh Trank</t>
  </si>
  <si>
    <t>Tim Blake Nelson</t>
  </si>
  <si>
    <t>Action|Adventure|Comedy|Family|Fantasy</t>
  </si>
  <si>
    <t>Brad Peyton</t>
  </si>
  <si>
    <t>Dwayne Johnson</t>
  </si>
  <si>
    <t>Roger Spottiswoode</t>
  </si>
  <si>
    <t>Vincent Schiavelli</t>
  </si>
  <si>
    <t>Heath Ledger</t>
  </si>
  <si>
    <t>Steven Soderbergh</t>
  </si>
  <si>
    <t>Crime|Thriller</t>
  </si>
  <si>
    <t>Action|Comedy|Crime|Romance|Thriller</t>
  </si>
  <si>
    <t>Kate Winslet</t>
  </si>
  <si>
    <t>Biography|Drama</t>
  </si>
  <si>
    <t>James Corden</t>
  </si>
  <si>
    <t>Michel Gondry</t>
  </si>
  <si>
    <t>Action|Comedy|Crime|Sci-Fi|Thriller</t>
  </si>
  <si>
    <t>Noam Murro</t>
  </si>
  <si>
    <t>Action|Drama|Fantasy|War</t>
  </si>
  <si>
    <t>Eva Green</t>
  </si>
  <si>
    <t>Raja Gosnell</t>
  </si>
  <si>
    <t>Mahadeo Shivraj</t>
  </si>
  <si>
    <t>Will Finn</t>
  </si>
  <si>
    <t>Animation|Comedy|Family|Music|Western</t>
  </si>
  <si>
    <t>Action|Adventure|Mystery|Sci-Fi|Thriller</t>
  </si>
  <si>
    <t>Action|Drama|Sci-Fi|Sport</t>
  </si>
  <si>
    <t>Jacob Tremblay</t>
  </si>
  <si>
    <t>Action|Crime|Romance|Thriller</t>
  </si>
  <si>
    <t>Jason Patric</t>
  </si>
  <si>
    <t>Len Wiseman</t>
  </si>
  <si>
    <t>Frank Coraci</t>
  </si>
  <si>
    <t>Action|Adventure|Comedy</t>
  </si>
  <si>
    <t>Michael Mann</t>
  </si>
  <si>
    <t>Biography|Drama|Sport</t>
  </si>
  <si>
    <t>Bo Welch</t>
  </si>
  <si>
    <t>Sean Hayes</t>
  </si>
  <si>
    <t>Action|Mystery|Sci-Fi|Thriller</t>
  </si>
  <si>
    <t>Chazz Palminteri</t>
  </si>
  <si>
    <t>Ron Clements</t>
  </si>
  <si>
    <t>Animation|Family|Fantasy|Musical|Romance</t>
  </si>
  <si>
    <t>Oprah Winfrey</t>
  </si>
  <si>
    <t>Action|Adventure|Romance|Sci-Fi|Thriller</t>
  </si>
  <si>
    <t>Peter Chelsom</t>
  </si>
  <si>
    <t>Comedy|Romance</t>
  </si>
  <si>
    <t>Del Zamora</t>
  </si>
  <si>
    <t>New Line</t>
  </si>
  <si>
    <t>Dominic Sena</t>
  </si>
  <si>
    <t>Action|Drama|Romance</t>
  </si>
  <si>
    <t>Djimon Hounsou</t>
  </si>
  <si>
    <t>Cary-Hiroyuki Tagawa</t>
  </si>
  <si>
    <t>Joe Morton</t>
  </si>
  <si>
    <t>Biography|Crime|Drama|History|Romance</t>
  </si>
  <si>
    <t>Biography|Crime|Drama</t>
  </si>
  <si>
    <t>Denzel Washington</t>
  </si>
  <si>
    <t>Action|Comedy|Thriller</t>
  </si>
  <si>
    <t>Jamie Lee Curtis</t>
  </si>
  <si>
    <t>Tony Scott</t>
  </si>
  <si>
    <t>Paul Weitz</t>
  </si>
  <si>
    <t>Robert De Niro</t>
  </si>
  <si>
    <t>Action|Comedy|Crime</t>
  </si>
  <si>
    <t>Chuck Russell</t>
  </si>
  <si>
    <t>Action|Drama|Mystery|Thriller</t>
  </si>
  <si>
    <t>Vanessa Williams</t>
  </si>
  <si>
    <t>Quentin Tarantino</t>
  </si>
  <si>
    <t>Drama|Western</t>
  </si>
  <si>
    <t>Gary Trousdale</t>
  </si>
  <si>
    <t>Animation|Drama|Family|Musical|Romance</t>
  </si>
  <si>
    <t>Mark Dindal</t>
  </si>
  <si>
    <t>Eartha Kitt</t>
  </si>
  <si>
    <t>Simon West</t>
  </si>
  <si>
    <t>Action|Adventure|Comedy|Family|Mystery</t>
  </si>
  <si>
    <t>Stefen Fangmeier</t>
  </si>
  <si>
    <t>Spike Jonze</t>
  </si>
  <si>
    <t>Catherine O'Hara</t>
  </si>
  <si>
    <t>Chris Wedge</t>
  </si>
  <si>
    <t>Josh Hutcherson</t>
  </si>
  <si>
    <t>Action|Romance|Thriller</t>
  </si>
  <si>
    <t>Peter Hyams</t>
  </si>
  <si>
    <t>Action|Fantasy|Horror|Mystery</t>
  </si>
  <si>
    <t>Adventure|Drama|Thriller</t>
  </si>
  <si>
    <t>Biography|Comedy|Crime|Drama</t>
  </si>
  <si>
    <t>Action|Sci-Fi|War</t>
  </si>
  <si>
    <t>Jake Busey</t>
  </si>
  <si>
    <t>Tom Tykwer</t>
  </si>
  <si>
    <t>Drama|Sci-Fi</t>
  </si>
  <si>
    <t>Action|Adventure|Animation|Family|Fantasy</t>
  </si>
  <si>
    <t>Abbie Cornish</t>
  </si>
  <si>
    <t>Pitof</t>
  </si>
  <si>
    <t>Action|Crime|Fantasy|Romance|Thriller</t>
  </si>
  <si>
    <t>Frances Conroy</t>
  </si>
  <si>
    <t>Brad Silberling</t>
  </si>
  <si>
    <t>Adventure|Comedy|Sci-Fi</t>
  </si>
  <si>
    <t>Will Ferrell</t>
  </si>
  <si>
    <t>Patrick Hughes</t>
  </si>
  <si>
    <t>Ericson Core</t>
  </si>
  <si>
    <t>Action|Crime|Sport|Thriller</t>
  </si>
  <si>
    <t>Ray Winstone</t>
  </si>
  <si>
    <t>Lawrence Guterman</t>
  </si>
  <si>
    <t>Jamie Kennedy</t>
  </si>
  <si>
    <t>Action|Adventure|Biography|Drama|History|Thriller</t>
  </si>
  <si>
    <t>Ron Underwood</t>
  </si>
  <si>
    <t>Action|Comedy|Sci-Fi</t>
  </si>
  <si>
    <t>Rosario Dawson</t>
  </si>
  <si>
    <t>Action|Drama|Thriller|War</t>
  </si>
  <si>
    <t>France</t>
  </si>
  <si>
    <t>Steve Martino</t>
  </si>
  <si>
    <t>Francesca Capaldi</t>
  </si>
  <si>
    <t>David Mamet</t>
  </si>
  <si>
    <t>Drama|Mystery|Thriller</t>
  </si>
  <si>
    <t>Ben Gazzara</t>
  </si>
  <si>
    <t>Action|Adventure|Fantasy|Thriller</t>
  </si>
  <si>
    <t>Crime|Drama</t>
  </si>
  <si>
    <t>Yimou Zhang</t>
  </si>
  <si>
    <t>Drama|History|Romance|War</t>
  </si>
  <si>
    <t>Mandarin</t>
  </si>
  <si>
    <t>Ash Brannon</t>
  </si>
  <si>
    <t>Animation|Comedy|Family|Sport</t>
  </si>
  <si>
    <t>Frank Oz</t>
  </si>
  <si>
    <t>Comedy|Sci-Fi|Thriller</t>
  </si>
  <si>
    <t>Jon Lovitz</t>
  </si>
  <si>
    <t>Drama|History|War</t>
  </si>
  <si>
    <t>Ioan Gruffudd</t>
  </si>
  <si>
    <t>Jay Roach</t>
  </si>
  <si>
    <t>Comedy</t>
  </si>
  <si>
    <t>Luc Besson</t>
  </si>
  <si>
    <t>Milla Jovovich</t>
  </si>
  <si>
    <t>Michael Patrick King</t>
  </si>
  <si>
    <t>Chris Noth</t>
  </si>
  <si>
    <t>Bibo Bergeron</t>
  </si>
  <si>
    <t>Adventure|Animation|Comedy|Family|Romance</t>
  </si>
  <si>
    <t>Frank Welker</t>
  </si>
  <si>
    <t>Drama|Family|Fantasy|Romance</t>
  </si>
  <si>
    <t>Hayley Atwell</t>
  </si>
  <si>
    <t>Drama|Fantasy|Thriller</t>
  </si>
  <si>
    <t>Michael Imperioli</t>
  </si>
  <si>
    <t>Alexander Gould</t>
  </si>
  <si>
    <t>Orlando Bloom</t>
  </si>
  <si>
    <t>Sergey Bodrov</t>
  </si>
  <si>
    <t>Wally Pfister</t>
  </si>
  <si>
    <t>Drama|Mystery|Romance|Sci-Fi|Thriller</t>
  </si>
  <si>
    <t>Michael Jeter</t>
  </si>
  <si>
    <t>Rupert Wyatt</t>
  </si>
  <si>
    <t>James Franco</t>
  </si>
  <si>
    <t>Mark Waters</t>
  </si>
  <si>
    <t>Martin Short</t>
  </si>
  <si>
    <t>John Moore</t>
  </si>
  <si>
    <t>John Lee Hancock</t>
  </si>
  <si>
    <t>Drama|History|War|Western</t>
  </si>
  <si>
    <t>Dennis Quaid</t>
  </si>
  <si>
    <t>Action|Adventure|Animation|Family</t>
  </si>
  <si>
    <t>Holly Hunter</t>
  </si>
  <si>
    <t>Renny Harlin</t>
  </si>
  <si>
    <t>Christopher Masterson</t>
  </si>
  <si>
    <t>Logan Lerman</t>
  </si>
  <si>
    <t>Adventure|Comedy|Family|Mystery|Sci-Fi</t>
  </si>
  <si>
    <t>Mei MelanÃ§on</t>
  </si>
  <si>
    <t>Drama|Fantasy|Horror|Mystery|Thriller</t>
  </si>
  <si>
    <t>Phil Lord</t>
  </si>
  <si>
    <t>Animation|Comedy|Family|Sci-Fi</t>
  </si>
  <si>
    <t>Will Forte</t>
  </si>
  <si>
    <t>Denis Leary</t>
  </si>
  <si>
    <t>Ben Stiller</t>
  </si>
  <si>
    <t>Adventure|Comedy|Drama|Fantasy|Romance</t>
  </si>
  <si>
    <t>Adam Scott</t>
  </si>
  <si>
    <t>Action|Adventure|Comedy|Crime|Thriller</t>
  </si>
  <si>
    <t>Bill Murray</t>
  </si>
  <si>
    <t>Crime|Drama|Thriller</t>
  </si>
  <si>
    <t>Tony Bancroft</t>
  </si>
  <si>
    <t>Adventure|Animation|Family|Fantasy|Musical|War</t>
  </si>
  <si>
    <t>Ming-Na Wen</t>
  </si>
  <si>
    <t>Action|Comedy</t>
  </si>
  <si>
    <t>Crime|Drama|Mystery|Thriller</t>
  </si>
  <si>
    <t>Action|Adventure|Animation|Family|Fantasy|Sci-Fi</t>
  </si>
  <si>
    <t>Leonard Nimoy</t>
  </si>
  <si>
    <t>Walt Becker</t>
  </si>
  <si>
    <t>Adventure|Animation|Comedy|Family|Fantasy|Music</t>
  </si>
  <si>
    <t>Bella Thorne</t>
  </si>
  <si>
    <t>Drama|History|Thriller|War</t>
  </si>
  <si>
    <t>Dennis Dugan</t>
  </si>
  <si>
    <t>Adam Sandler</t>
  </si>
  <si>
    <t>Action|Animation|Comedy|Sci-Fi</t>
  </si>
  <si>
    <t>Haley Joel Osment</t>
  </si>
  <si>
    <t>Comedy|Family|Fantasy|Horror|Mystery</t>
  </si>
  <si>
    <t>Marsha Thomason</t>
  </si>
  <si>
    <t>Drama|Mystery|Sci-Fi|Thriller</t>
  </si>
  <si>
    <t>Action|Horror|Sci-Fi|Thriller</t>
  </si>
  <si>
    <t>Greg Grunberg</t>
  </si>
  <si>
    <t>Sydney Pollack</t>
  </si>
  <si>
    <t>Crime|Mystery|Thriller</t>
  </si>
  <si>
    <t>Curtiss Cook</t>
  </si>
  <si>
    <t>Aboriginal</t>
  </si>
  <si>
    <t>Thor Freudenthal</t>
  </si>
  <si>
    <t>Action|Adventure|Comedy|Crime|Mystery|Thriller</t>
  </si>
  <si>
    <t>Alun Armstrong</t>
  </si>
  <si>
    <t>Brian De Palma</t>
  </si>
  <si>
    <t>Don Cheadle</t>
  </si>
  <si>
    <t>Anne Hathaway</t>
  </si>
  <si>
    <t>Comedy|Drama|Sci-Fi</t>
  </si>
  <si>
    <t>Mick Jackson</t>
  </si>
  <si>
    <t>Alan J. Pakula</t>
  </si>
  <si>
    <t>Kathryn Bigelow</t>
  </si>
  <si>
    <t>John Milius</t>
  </si>
  <si>
    <t>William Smith</t>
  </si>
  <si>
    <t>Paddy Considine</t>
  </si>
  <si>
    <t>Andrey Konchalovskiy</t>
  </si>
  <si>
    <t>Action|Family|Fantasy|Musical</t>
  </si>
  <si>
    <t>Shirley Henderson</t>
  </si>
  <si>
    <t>Gary Ross</t>
  </si>
  <si>
    <t>Drama|History|Sport</t>
  </si>
  <si>
    <t>Adventure|Drama|Romance</t>
  </si>
  <si>
    <t>Animation|Comedy|Family|Music|Romance</t>
  </si>
  <si>
    <t>Paul W.S. Anderson</t>
  </si>
  <si>
    <t>Genndy Tartakovsky</t>
  </si>
  <si>
    <t>Kevin Lima</t>
  </si>
  <si>
    <t>Animation|Comedy|Family|Fantasy|Musical|Romance</t>
  </si>
  <si>
    <t>Jeff Bennett</t>
  </si>
  <si>
    <t>Daniel Espinosa</t>
  </si>
  <si>
    <t>Adventure|Comedy|Family</t>
  </si>
  <si>
    <t>Nancy Meyers</t>
  </si>
  <si>
    <t>Action|Crime|Drama|Mystery|Thriller</t>
  </si>
  <si>
    <t>Meryl Streep</t>
  </si>
  <si>
    <t>Al Pacino</t>
  </si>
  <si>
    <t>Roger Allers</t>
  </si>
  <si>
    <t>Neil Burger</t>
  </si>
  <si>
    <t>Jean-Jacques Annaud</t>
  </si>
  <si>
    <t>Bob Hoskins</t>
  </si>
  <si>
    <t>Action|Adventure|Comedy|Fantasy</t>
  </si>
  <si>
    <t>F. Murray Abraham</t>
  </si>
  <si>
    <t>Li Gong</t>
  </si>
  <si>
    <t>Amber Stevens West</t>
  </si>
  <si>
    <t>Sarah Smith</t>
  </si>
  <si>
    <t>Martin Brest</t>
  </si>
  <si>
    <t>Andrew Davis</t>
  </si>
  <si>
    <t>Raymond Cruz</t>
  </si>
  <si>
    <t>Tarsem Singh</t>
  </si>
  <si>
    <t>Adventure|Comedy|Drama|Family|Fantasy</t>
  </si>
  <si>
    <t>Julia Roberts</t>
  </si>
  <si>
    <t>Edgar Wright</t>
  </si>
  <si>
    <t>Action|Comedy|Fantasy|Romance</t>
  </si>
  <si>
    <t>Anna Kendrick</t>
  </si>
  <si>
    <t>Jon Amiel</t>
  </si>
  <si>
    <t>Peter Segal</t>
  </si>
  <si>
    <t>Comedy|Romance|Sci-Fi</t>
  </si>
  <si>
    <t>Larry Miller</t>
  </si>
  <si>
    <t>Adventure|Comedy|Mystery</t>
  </si>
  <si>
    <t>Sarah Michelle Gellar</t>
  </si>
  <si>
    <t>Pete Travis</t>
  </si>
  <si>
    <t>Wood Harris</t>
  </si>
  <si>
    <t>Comedy|Drama|Fantasy|Romance</t>
  </si>
  <si>
    <t>Action|Comedy|Family|Fantasy</t>
  </si>
  <si>
    <t>Kristen Stewart</t>
  </si>
  <si>
    <t>Action|Adventure|Fantasy|Horror|Sci-Fi</t>
  </si>
  <si>
    <t>Seth MacFarlane</t>
  </si>
  <si>
    <t>Crime|Drama|History|Mystery|Thriller</t>
  </si>
  <si>
    <t>Robert Duvall</t>
  </si>
  <si>
    <t>Comedy|Drama</t>
  </si>
  <si>
    <t>Sylvester Stallone</t>
  </si>
  <si>
    <t>Todd Phillips</t>
  </si>
  <si>
    <t>Adventure|Animation|Comedy|Drama|Family|Fantasy|Sci-Fi</t>
  </si>
  <si>
    <t>Tia Carrere</t>
  </si>
  <si>
    <t>Mimi Leder</t>
  </si>
  <si>
    <t>Action|Drama|Romance|Sci-Fi|Thriller</t>
  </si>
  <si>
    <t>Comedy|Crime|Sport</t>
  </si>
  <si>
    <t>Seth Gordon</t>
  </si>
  <si>
    <t>Adam Shankman</t>
  </si>
  <si>
    <t>Comedy|Family|Fantasy|Romance</t>
  </si>
  <si>
    <t>D.J. Caruso</t>
  </si>
  <si>
    <t>Anthony Minghella</t>
  </si>
  <si>
    <t>Adventure|Drama|History|Romance|War</t>
  </si>
  <si>
    <t>Albert Hughes</t>
  </si>
  <si>
    <t>Les Mayfield</t>
  </si>
  <si>
    <t>Comedy|Family|Sci-Fi</t>
  </si>
  <si>
    <t>Fantasy|Horror|Mystery|Thriller</t>
  </si>
  <si>
    <t>Joe Pytka</t>
  </si>
  <si>
    <t>Adventure|Animation|Comedy|Family|Fantasy|Sci-Fi|Sport</t>
  </si>
  <si>
    <t>Adventure|Comedy|Crime|Family|Mystery</t>
  </si>
  <si>
    <t>Roger Rees</t>
  </si>
  <si>
    <t>Scott Derrickson</t>
  </si>
  <si>
    <t>Drama|Sci-Fi|Thriller</t>
  </si>
  <si>
    <t>Action|Crime|Mystery|Romance|Thriller</t>
  </si>
  <si>
    <t>Ivan Reitman</t>
  </si>
  <si>
    <t>Action|Adventure|Comedy|Romance</t>
  </si>
  <si>
    <t>Eric Brevig</t>
  </si>
  <si>
    <t>Kelly Asbury</t>
  </si>
  <si>
    <t>Adventure|Animation|Family|Western</t>
  </si>
  <si>
    <t>Comedy|Family|Romance</t>
  </si>
  <si>
    <t>Stephen Hopkins</t>
  </si>
  <si>
    <t>Action|Adventure|Family|Sci-Fi|Thriller</t>
  </si>
  <si>
    <t>Jonathan Demme</t>
  </si>
  <si>
    <t>James Algar</t>
  </si>
  <si>
    <t>Animation|Family|Fantasy|Music</t>
  </si>
  <si>
    <t>Quincy Jones</t>
  </si>
  <si>
    <t>Action|Adventure|Family|Fantasy|Thriller</t>
  </si>
  <si>
    <t>Charlize Theron</t>
  </si>
  <si>
    <t>Michael Emerson</t>
  </si>
  <si>
    <t>Spanish</t>
  </si>
  <si>
    <t>Vincent Ward</t>
  </si>
  <si>
    <t>Steven Brill</t>
  </si>
  <si>
    <t>Comedy|Fantasy</t>
  </si>
  <si>
    <t>Terry Gilliam</t>
  </si>
  <si>
    <t>Action|Adventure|Comedy|Fantasy|Thriller</t>
  </si>
  <si>
    <t>Action|Sci-Fi|Thriller</t>
  </si>
  <si>
    <t>Drama|History|Thriller</t>
  </si>
  <si>
    <t>Bruce Greenwood</t>
  </si>
  <si>
    <t>Barry Cook</t>
  </si>
  <si>
    <t>Adventure|Animation|Family</t>
  </si>
  <si>
    <t>Charlie Rowe</t>
  </si>
  <si>
    <t>Roger Christian</t>
  </si>
  <si>
    <t>Richard Tyson</t>
  </si>
  <si>
    <t>Joe Dante</t>
  </si>
  <si>
    <t>Brendan Fraser</t>
  </si>
  <si>
    <t>Drama|Musical|Romance</t>
  </si>
  <si>
    <t>Fergie</t>
  </si>
  <si>
    <t>Kevin Costner</t>
  </si>
  <si>
    <t>Olivia Williams</t>
  </si>
  <si>
    <t>Adam Goldberg</t>
  </si>
  <si>
    <t>Antony Hoffman</t>
  </si>
  <si>
    <t>Bob Neill</t>
  </si>
  <si>
    <t>Mia Farrow</t>
  </si>
  <si>
    <t>Jacques Perrin</t>
  </si>
  <si>
    <t>Documentary|Drama</t>
  </si>
  <si>
    <t>Pedro ArmendÃ¡riz Jr.</t>
  </si>
  <si>
    <t>French</t>
  </si>
  <si>
    <t>David Oyelowo</t>
  </si>
  <si>
    <t>Action|Adventure|Drama|History|Romance</t>
  </si>
  <si>
    <t>Sasha Roiz</t>
  </si>
  <si>
    <t>Adventure|Animation|Drama|Family|Musical</t>
  </si>
  <si>
    <t>Cody Cameron</t>
  </si>
  <si>
    <t>Animation|Comedy|Family|Fantasy|Sci-Fi</t>
  </si>
  <si>
    <t>John Singleton</t>
  </si>
  <si>
    <t>Adventure|Animation|Drama|Family|Fantasy</t>
  </si>
  <si>
    <t>Oliver Hirschbiegel</t>
  </si>
  <si>
    <t>Sci-Fi|Thriller</t>
  </si>
  <si>
    <t>Yarrow Cheney</t>
  </si>
  <si>
    <t>Animation|Comedy|Family</t>
  </si>
  <si>
    <t>Steve Coogan</t>
  </si>
  <si>
    <t>Japan</t>
  </si>
  <si>
    <t>Stephen Norrington</t>
  </si>
  <si>
    <t>Jason Flemyng</t>
  </si>
  <si>
    <t>Pierre Coffin</t>
  </si>
  <si>
    <t>Steve Carell</t>
  </si>
  <si>
    <t>Ariana Richards</t>
  </si>
  <si>
    <t>Timur Bekmambetov</t>
  </si>
  <si>
    <t>Action|Crime|Fantasy|Thriller</t>
  </si>
  <si>
    <t>Comedy|Drama|Family|Music|Musical|Romance</t>
  </si>
  <si>
    <t>Jerry Stiller</t>
  </si>
  <si>
    <t>Horror|Mystery|Thriller</t>
  </si>
  <si>
    <t>David Kellogg</t>
  </si>
  <si>
    <t>Action|Adventure|Comedy|Family|Sci-Fi</t>
  </si>
  <si>
    <t>Comedy|Family</t>
  </si>
  <si>
    <t>Nicholas Lea</t>
  </si>
  <si>
    <t>Mike Nichols</t>
  </si>
  <si>
    <t>Biography|Comedy|Drama|History</t>
  </si>
  <si>
    <t>Drama|Music|Musical</t>
  </si>
  <si>
    <t>Loretta Devine</t>
  </si>
  <si>
    <t>F. Gary Gray</t>
  </si>
  <si>
    <t>Comedy|Crime|Music</t>
  </si>
  <si>
    <t>Ayelet Zurer</t>
  </si>
  <si>
    <t>Antoine Fuqua</t>
  </si>
  <si>
    <t>Robert Luketic</t>
  </si>
  <si>
    <t>Action|Comedy|Romance|Thriller</t>
  </si>
  <si>
    <t>Tom Selleck</t>
  </si>
  <si>
    <t>Gil Kenan</t>
  </si>
  <si>
    <t>Animation|Comedy|Family|Fantasy|Mystery</t>
  </si>
  <si>
    <t>Barry Levinson</t>
  </si>
  <si>
    <t>Comedy|Crime|Drama|Romance</t>
  </si>
  <si>
    <t>Jerry Zucker</t>
  </si>
  <si>
    <t>Action|Adventure|Romance|Thriller</t>
  </si>
  <si>
    <t>Julia Ormond</t>
  </si>
  <si>
    <t>Andy Tennant</t>
  </si>
  <si>
    <t>Drama|History|Romance</t>
  </si>
  <si>
    <t>Bai Ling</t>
  </si>
  <si>
    <t>Action|Drama|Fantasy|Romance</t>
  </si>
  <si>
    <t>Florent-Emilio Siri</t>
  </si>
  <si>
    <t>Don Bluth</t>
  </si>
  <si>
    <t>Action|Adventure|Animation|Family|Sci-Fi</t>
  </si>
  <si>
    <t>Ron Shelton</t>
  </si>
  <si>
    <t>Action|Drama|Sci-Fi</t>
  </si>
  <si>
    <t>Connie Nielsen</t>
  </si>
  <si>
    <t>Henry Selick</t>
  </si>
  <si>
    <t>Animation|Comedy|Fantasy</t>
  </si>
  <si>
    <t>Kyle Balda</t>
  </si>
  <si>
    <t>Action|Fantasy</t>
  </si>
  <si>
    <t>Peter Coyote</t>
  </si>
  <si>
    <t>Clay Kaytis</t>
  </si>
  <si>
    <t>Action|Animation|Comedy|Family</t>
  </si>
  <si>
    <t>Action|Adventure|Comedy|Romance|Thriller</t>
  </si>
  <si>
    <t>Judd Apatow</t>
  </si>
  <si>
    <t>Action|Comedy|Sport</t>
  </si>
  <si>
    <t>Steve Carr</t>
  </si>
  <si>
    <t>Raven-SymonÃ©</t>
  </si>
  <si>
    <t>Mel Gibson</t>
  </si>
  <si>
    <t>Biography|Drama|History|War</t>
  </si>
  <si>
    <t>Mhairi Calvey</t>
  </si>
  <si>
    <t>David Silverman</t>
  </si>
  <si>
    <t>Adventure|Animation|Comedy</t>
  </si>
  <si>
    <t>Albert Brooks</t>
  </si>
  <si>
    <t>Frank Darabont</t>
  </si>
  <si>
    <t>Martin Landau</t>
  </si>
  <si>
    <t>Action|Drama|Sport</t>
  </si>
  <si>
    <t>Adventure|Drama|Family</t>
  </si>
  <si>
    <t>David Gant</t>
  </si>
  <si>
    <t>Drama|Mystery|Romance|Thriller</t>
  </si>
  <si>
    <t>Betty Thomas</t>
  </si>
  <si>
    <t>Rory Culkin</t>
  </si>
  <si>
    <t>Adventure|Animation|Comedy|Family|Fantasy|Romance</t>
  </si>
  <si>
    <t>Rupert Everett</t>
  </si>
  <si>
    <t>Garry Marshall</t>
  </si>
  <si>
    <t>Paul Tibbitt</t>
  </si>
  <si>
    <t>Tim Conway</t>
  </si>
  <si>
    <t>Lili Taylor</t>
  </si>
  <si>
    <t>Adventure|Drama|War</t>
  </si>
  <si>
    <t>Clark Johnson</t>
  </si>
  <si>
    <t>Action|Adventure|Crime|Thriller</t>
  </si>
  <si>
    <t>Cameron Crowe</t>
  </si>
  <si>
    <t>Fantasy|Mystery|Romance|Sci-Fi|Thriller</t>
  </si>
  <si>
    <t>Drama|Fantasy|Mystery|Thriller</t>
  </si>
  <si>
    <t>Sanaa Lathan</t>
  </si>
  <si>
    <t>Animation|Comedy|Family|Fantasy|Music</t>
  </si>
  <si>
    <t>Randall Wallace</t>
  </si>
  <si>
    <t>Jonathan Frakes</t>
  </si>
  <si>
    <t>LeVar Burton</t>
  </si>
  <si>
    <t>Drama|Horror|Romance|Thriller</t>
  </si>
  <si>
    <t>David Hyde Pierce</t>
  </si>
  <si>
    <t>Drama|War</t>
  </si>
  <si>
    <t>Jeremy Irvine</t>
  </si>
  <si>
    <t>George Clooney</t>
  </si>
  <si>
    <t>Michael Biehn</t>
  </si>
  <si>
    <t>Drama</t>
  </si>
  <si>
    <t>Frank Langella</t>
  </si>
  <si>
    <t>Gary Shore</t>
  </si>
  <si>
    <t>Action|Drama|Fantasy|Horror|War</t>
  </si>
  <si>
    <t>Adventure|Family|Fantasy|Romance</t>
  </si>
  <si>
    <t>Adventure|Biography|Drama|History|War</t>
  </si>
  <si>
    <t>Andrzej Bartkowiak</t>
  </si>
  <si>
    <t>Action|Adventure|Horror|Sci-Fi</t>
  </si>
  <si>
    <t>Gary Cole</t>
  </si>
  <si>
    <t>Action|Fantasy|Horror</t>
  </si>
  <si>
    <t>Theo James</t>
  </si>
  <si>
    <t>Comedy|Drama|Musical|Romance</t>
  </si>
  <si>
    <t>James Martin Kelly</t>
  </si>
  <si>
    <t>Gregory Hoblit</t>
  </si>
  <si>
    <t>Action|Sci-Fi|Sport</t>
  </si>
  <si>
    <t>LL Cool J</t>
  </si>
  <si>
    <t>Wych Kaosayananda</t>
  </si>
  <si>
    <t>Talisa Soto</t>
  </si>
  <si>
    <t>Mikael Salomon</t>
  </si>
  <si>
    <t>Bobby Farrelly</t>
  </si>
  <si>
    <t>Action|Adventure|Animation|Comedy|Crime|Family|Fantasy</t>
  </si>
  <si>
    <t>Adventure|Animation|Family|Fantasy|Musical</t>
  </si>
  <si>
    <t>Lea Michele</t>
  </si>
  <si>
    <t>Kerry Conran</t>
  </si>
  <si>
    <t>Michael Caton-Jones</t>
  </si>
  <si>
    <t>Charlotte Rampling</t>
  </si>
  <si>
    <t>Action|Crime|Mystery|Sci-Fi|Thriller</t>
  </si>
  <si>
    <t>Roxanne McKee</t>
  </si>
  <si>
    <t>Phil Alden Robinson</t>
  </si>
  <si>
    <t>David Slade</t>
  </si>
  <si>
    <t>Joseph Ruben</t>
  </si>
  <si>
    <t>Action|Comedy|Crime|Drama|Thriller</t>
  </si>
  <si>
    <t>Vincent Pastore</t>
  </si>
  <si>
    <t>Adventure|Drama|History|Romance</t>
  </si>
  <si>
    <t>Max Minghella</t>
  </si>
  <si>
    <t>Spain</t>
  </si>
  <si>
    <t>Kinka Usher</t>
  </si>
  <si>
    <t>Jenna Fischer</t>
  </si>
  <si>
    <t>Biography|Drama|Thriller</t>
  </si>
  <si>
    <t>Rufus Sewell</t>
  </si>
  <si>
    <t>Will Patton</t>
  </si>
  <si>
    <t>Rob Bowman</t>
  </si>
  <si>
    <t>Doug Lefler</t>
  </si>
  <si>
    <t>Action|Adventure|Fantasy|War</t>
  </si>
  <si>
    <t>Colin Firth</t>
  </si>
  <si>
    <t>Scott Waugh</t>
  </si>
  <si>
    <t>Rami Malek</t>
  </si>
  <si>
    <t>Comedy|Fantasy|Romance</t>
  </si>
  <si>
    <t>Goran Visnjic</t>
  </si>
  <si>
    <t>Lawrence Kasdan</t>
  </si>
  <si>
    <t>Drama|Horror|Sci-Fi|Thriller</t>
  </si>
  <si>
    <t>Adventure|Drama|History</t>
  </si>
  <si>
    <t>Michael Lembeck</t>
  </si>
  <si>
    <t>Judge Reinhold</t>
  </si>
  <si>
    <t>Tom Hooper</t>
  </si>
  <si>
    <t>Nora Ephron</t>
  </si>
  <si>
    <t>Action|Adventure|Comedy|Romance|Thriller|Western</t>
  </si>
  <si>
    <t>Biography|Drama|Sport|War</t>
  </si>
  <si>
    <t>Finn Wittrock</t>
  </si>
  <si>
    <t>Clint Eastwood</t>
  </si>
  <si>
    <t>Delroy Lindo</t>
  </si>
  <si>
    <t>Larry Charles</t>
  </si>
  <si>
    <t>Sayed Badreya</t>
  </si>
  <si>
    <t>Stanley Kubrick</t>
  </si>
  <si>
    <t>Will Gluck</t>
  </si>
  <si>
    <t>Comedy|Drama|Family|Musical</t>
  </si>
  <si>
    <t>QuvenzhanÃ© Wallis</t>
  </si>
  <si>
    <t>Glenn Ficarra</t>
  </si>
  <si>
    <t>David S. Goyer</t>
  </si>
  <si>
    <t>Action|Adventure|Fantasy|Horror|Sci-Fi|Thriller</t>
  </si>
  <si>
    <t>Maura Tierney</t>
  </si>
  <si>
    <t>Melina Kanakaredes</t>
  </si>
  <si>
    <t>Taylor Hackford</t>
  </si>
  <si>
    <t>Pamela Reed</t>
  </si>
  <si>
    <t>Drama|Sport</t>
  </si>
  <si>
    <t>Michael Lehmann</t>
  </si>
  <si>
    <t>Michael Rapaport</t>
  </si>
  <si>
    <t>Stuart Beattie</t>
  </si>
  <si>
    <t>Action|Fantasy|Sci-Fi|Thriller</t>
  </si>
  <si>
    <t>Caitlin Stasey</t>
  </si>
  <si>
    <t>Roman Polanski</t>
  </si>
  <si>
    <t>Ian McNeice</t>
  </si>
  <si>
    <t>Frank Miller</t>
  </si>
  <si>
    <t>Drama|Mystery|Romance</t>
  </si>
  <si>
    <t>Adventure|Biography|Drama|History|Sport|Thriller</t>
  </si>
  <si>
    <t>Michael Kelly</t>
  </si>
  <si>
    <t>Crime|Drama|Fantasy</t>
  </si>
  <si>
    <t>Michael Smiley</t>
  </si>
  <si>
    <t>Verne Troyer</t>
  </si>
  <si>
    <t>Hong Kong</t>
  </si>
  <si>
    <t>Wayne Knight</t>
  </si>
  <si>
    <t>Adventure|Biography|Crime|Drama|Western</t>
  </si>
  <si>
    <t>Daniel Lee</t>
  </si>
  <si>
    <t>Si Won Choi</t>
  </si>
  <si>
    <t>Keenen Ivory Wayans</t>
  </si>
  <si>
    <t>Action|War</t>
  </si>
  <si>
    <t>Rob Reiner</t>
  </si>
  <si>
    <t>Shawna Waldron</t>
  </si>
  <si>
    <t>Marco Schnabel</t>
  </si>
  <si>
    <t>Comedy|Romance|Sport</t>
  </si>
  <si>
    <t>Demian Lichtenstein</t>
  </si>
  <si>
    <t>Crime|Drama|Mystery|Thriller|Western</t>
  </si>
  <si>
    <t>Craig Stark</t>
  </si>
  <si>
    <t>Josh Gordon</t>
  </si>
  <si>
    <t>Comedy|Sport</t>
  </si>
  <si>
    <t>Tim Hill</t>
  </si>
  <si>
    <t>David Frankel</t>
  </si>
  <si>
    <t>Comedy|Drama|Family</t>
  </si>
  <si>
    <t>Eric Dane</t>
  </si>
  <si>
    <t>Crime|Drama|Fantasy|Mystery</t>
  </si>
  <si>
    <t>Patrick Fugit</t>
  </si>
  <si>
    <t>Izabella Scorupco</t>
  </si>
  <si>
    <t>Daniel von Bargen</t>
  </si>
  <si>
    <t>Natascha McElhone</t>
  </si>
  <si>
    <t>Brenda Chapman</t>
  </si>
  <si>
    <t>Adventure|Animation|Biography|Drama|Family|Fantasy|Musical</t>
  </si>
  <si>
    <t>Anjelica Huston</t>
  </si>
  <si>
    <t>Carol Ann Susi</t>
  </si>
  <si>
    <t>Marc Lawrence</t>
  </si>
  <si>
    <t>Dorian Missick</t>
  </si>
  <si>
    <t>Peter Billingsley</t>
  </si>
  <si>
    <t>Taylor Lautner</t>
  </si>
  <si>
    <t>Wes Ball</t>
  </si>
  <si>
    <t>Ki Hong Lee</t>
  </si>
  <si>
    <t>Ryan Murphy</t>
  </si>
  <si>
    <t>Robert Redford</t>
  </si>
  <si>
    <t>Drama|Romance|Western</t>
  </si>
  <si>
    <t>Jay Russell</t>
  </si>
  <si>
    <t>Billy Burke</t>
  </si>
  <si>
    <t>Kenny Ortega</t>
  </si>
  <si>
    <t>Documentary|Music</t>
  </si>
  <si>
    <t>Misha Gabriel Hamilton</t>
  </si>
  <si>
    <t>Drama|Thriller</t>
  </si>
  <si>
    <t>Estella Warren</t>
  </si>
  <si>
    <t>Animation|Family|Fantasy</t>
  </si>
  <si>
    <t>Jennifer Saunders</t>
  </si>
  <si>
    <t>Zooey Deschanel</t>
  </si>
  <si>
    <t>Brian Robbins</t>
  </si>
  <si>
    <t>Snoop Dogg</t>
  </si>
  <si>
    <t>Brian Levant</t>
  </si>
  <si>
    <t>Jim Belushi</t>
  </si>
  <si>
    <t>Action|Fantasy|Horror|Sci-Fi</t>
  </si>
  <si>
    <t>James Babson</t>
  </si>
  <si>
    <t>Steven Zaillian</t>
  </si>
  <si>
    <t>Chris Butler</t>
  </si>
  <si>
    <t>Ivana Milicevic</t>
  </si>
  <si>
    <t>Jon Avnet</t>
  </si>
  <si>
    <t>Sam Fell</t>
  </si>
  <si>
    <t>Emma Watson</t>
  </si>
  <si>
    <t>Kevin Donovan</t>
  </si>
  <si>
    <t>Romany Malco</t>
  </si>
  <si>
    <t>Geoff Murphy</t>
  </si>
  <si>
    <t>Peter Greene</t>
  </si>
  <si>
    <t>Colm Feore</t>
  </si>
  <si>
    <t>David O. Russell</t>
  </si>
  <si>
    <t>Biography|Comedy|Drama</t>
  </si>
  <si>
    <t>Babak Najafi</t>
  </si>
  <si>
    <t>Jean-Pierre Jeunet</t>
  </si>
  <si>
    <t>Action|Horror|Sci-Fi</t>
  </si>
  <si>
    <t>Gary Dourdan</t>
  </si>
  <si>
    <t>Tate Donovan</t>
  </si>
  <si>
    <t>Graham Annable</t>
  </si>
  <si>
    <t>Isaac Hempstead Wright</t>
  </si>
  <si>
    <t>Griffin Dunne</t>
  </si>
  <si>
    <t>John Pasquin</t>
  </si>
  <si>
    <t>Eileen Brennan</t>
  </si>
  <si>
    <t>Ruben Fleischer</t>
  </si>
  <si>
    <t>Ryan Gosling</t>
  </si>
  <si>
    <t>Harold Ramis</t>
  </si>
  <si>
    <t>Adventure|Comedy</t>
  </si>
  <si>
    <t>Olivia Wilde</t>
  </si>
  <si>
    <t>Biography|Drama|History|Sport</t>
  </si>
  <si>
    <t>Comedy|Crime|Romance|Thriller</t>
  </si>
  <si>
    <t>Donald Petrie</t>
  </si>
  <si>
    <t>Steven Anthony Lawrence</t>
  </si>
  <si>
    <t>Blair Brown</t>
  </si>
  <si>
    <t>Jorge Blanco</t>
  </si>
  <si>
    <t>Stuart Baird</t>
  </si>
  <si>
    <t>Joel Coen</t>
  </si>
  <si>
    <t>Comedy|Crime|Romance</t>
  </si>
  <si>
    <t>Cedric the Entertainer</t>
  </si>
  <si>
    <t>Bojana Novakovic</t>
  </si>
  <si>
    <t>Horror|Mystery|Sci-Fi|Thriller</t>
  </si>
  <si>
    <t>John Kapelos</t>
  </si>
  <si>
    <t>Harold Becker</t>
  </si>
  <si>
    <t>Biography|Drama|Music</t>
  </si>
  <si>
    <t>Drama|Fantasy|Sport</t>
  </si>
  <si>
    <t>Adventure|Comedy|Drama|Music</t>
  </si>
  <si>
    <t>Sunny Mabrey</t>
  </si>
  <si>
    <t>Scott Stewart</t>
  </si>
  <si>
    <t>Action|Fantasy|Horror|Sci-Fi|Thriller</t>
  </si>
  <si>
    <t>Josh Wingate</t>
  </si>
  <si>
    <t>Patrick Gilmore</t>
  </si>
  <si>
    <t>Adventure|Animation|Comedy|Drama|Family|Fantasy|Romance</t>
  </si>
  <si>
    <t>Horror|Sci-Fi|Thriller</t>
  </si>
  <si>
    <t>Sean Pertwee</t>
  </si>
  <si>
    <t>Drama|Fantasy|Mystery|Romance|Thriller</t>
  </si>
  <si>
    <t>Tony Bill</t>
  </si>
  <si>
    <t>Action|Adventure|Drama|History|Romance|War</t>
  </si>
  <si>
    <t>Rod Lurie</t>
  </si>
  <si>
    <t>Clifton Collins Jr.</t>
  </si>
  <si>
    <t>Walter Hill</t>
  </si>
  <si>
    <t>Robert Forster</t>
  </si>
  <si>
    <t>Akiva Goldsman</t>
  </si>
  <si>
    <t>Drama|Fantasy|Mystery|Romance</t>
  </si>
  <si>
    <t>Matt Bomer</t>
  </si>
  <si>
    <t>Harald Zwart</t>
  </si>
  <si>
    <t>Fantasy|Horror|Mystery|Romance</t>
  </si>
  <si>
    <t>Adventure|Comedy|Family|Romance|Sci-Fi</t>
  </si>
  <si>
    <t>Marc Blucas</t>
  </si>
  <si>
    <t>Walter Salles</t>
  </si>
  <si>
    <t>Drama|Horror|Thriller</t>
  </si>
  <si>
    <t>Dougray Scott</t>
  </si>
  <si>
    <t>Iain Softley</t>
  </si>
  <si>
    <t>David Koepp</t>
  </si>
  <si>
    <t>Action|Comedy|Mystery|Romance</t>
  </si>
  <si>
    <t>Uwe Boll</t>
  </si>
  <si>
    <t>John Dahl</t>
  </si>
  <si>
    <t>Filipino</t>
  </si>
  <si>
    <t>Tim Miller</t>
  </si>
  <si>
    <t>Action|Adventure|Comedy|Romance|Sci-Fi</t>
  </si>
  <si>
    <t>Stephen Herek</t>
  </si>
  <si>
    <t>Kelly Preston</t>
  </si>
  <si>
    <t>Action|Biography|Drama|History|Thriller|War</t>
  </si>
  <si>
    <t>Adventure|Comedy|Family|Fantasy|Horror</t>
  </si>
  <si>
    <t>Odeya Rush</t>
  </si>
  <si>
    <t>Jon Heder</t>
  </si>
  <si>
    <t>Comedy|Family|Romance|Sci-Fi</t>
  </si>
  <si>
    <t>Taylor Negron</t>
  </si>
  <si>
    <t>Action|Adventure|Thriller|War</t>
  </si>
  <si>
    <t>Comedy|Drama|Romance|Sport</t>
  </si>
  <si>
    <t>Robert Baker</t>
  </si>
  <si>
    <t>Anthony Hemingway</t>
  </si>
  <si>
    <t>Sean Anders</t>
  </si>
  <si>
    <t>Action|Comedy|Crime|Drama</t>
  </si>
  <si>
    <t>Mark Neveldine</t>
  </si>
  <si>
    <t>John Madden</t>
  </si>
  <si>
    <t>Drama|Music|Romance|War</t>
  </si>
  <si>
    <t>Action|Comedy|Drama|Family|Thriller</t>
  </si>
  <si>
    <t>Kevin Bray</t>
  </si>
  <si>
    <t>Action|Crime</t>
  </si>
  <si>
    <t>Jesse McCartney</t>
  </si>
  <si>
    <t>Mike Gabriel</t>
  </si>
  <si>
    <t>Adventure|Animation|Drama|Family|History|Musical|Romance</t>
  </si>
  <si>
    <t>Action|Adventure|Drama|Romance|Sci-Fi</t>
  </si>
  <si>
    <t>Marlon Brando</t>
  </si>
  <si>
    <t>Sam Weisman</t>
  </si>
  <si>
    <t>Action|Adventure|Comedy|Family|Romance</t>
  </si>
  <si>
    <t>Jesse Dylan</t>
  </si>
  <si>
    <t>Alyson Hannigan</t>
  </si>
  <si>
    <t>Mila Kunis</t>
  </si>
  <si>
    <t>Eric Idle</t>
  </si>
  <si>
    <t>Wayne Wang</t>
  </si>
  <si>
    <t>Gabriele Muccino</t>
  </si>
  <si>
    <t>Erika Christensen</t>
  </si>
  <si>
    <t>David Carradine</t>
  </si>
  <si>
    <t>Tom Dey</t>
  </si>
  <si>
    <t>Action|Adventure|Comedy|Western</t>
  </si>
  <si>
    <t>Xander Berkeley</t>
  </si>
  <si>
    <t>Madeline Carroll</t>
  </si>
  <si>
    <t>Jimmy Hayward</t>
  </si>
  <si>
    <t>Charles S. Dutton</t>
  </si>
  <si>
    <t>Alan Parker</t>
  </si>
  <si>
    <t>Biography|Drama|History|Musical</t>
  </si>
  <si>
    <t>Andrea Corr</t>
  </si>
  <si>
    <t>John Frankenheimer</t>
  </si>
  <si>
    <t>Adventure|Drama|Horror|Thriller</t>
  </si>
  <si>
    <t>Tom Wilkinson</t>
  </si>
  <si>
    <t>Paul King</t>
  </si>
  <si>
    <t>Julie Walters</t>
  </si>
  <si>
    <t>Akiva Schaffer</t>
  </si>
  <si>
    <t>William Friedkin</t>
  </si>
  <si>
    <t>Kent Alterman</t>
  </si>
  <si>
    <t>Peter Lord</t>
  </si>
  <si>
    <t>Action|Drama|Sport|Thriller</t>
  </si>
  <si>
    <t>Drama|Musical|Romance|Thriller</t>
  </si>
  <si>
    <t>Shekhar Kapur</t>
  </si>
  <si>
    <t>Eddie Redmayne</t>
  </si>
  <si>
    <t>Karyn Kusama</t>
  </si>
  <si>
    <t>Ron Maxwell</t>
  </si>
  <si>
    <t>Billy Campbell</t>
  </si>
  <si>
    <t>Robert Butler</t>
  </si>
  <si>
    <t>Hector Elizondo</t>
  </si>
  <si>
    <t>Karey Kirkpatrick</t>
  </si>
  <si>
    <t>Comedy|Drama|Family|Fantasy</t>
  </si>
  <si>
    <t>Stephen Root</t>
  </si>
  <si>
    <t>Adventure|Comedy|Crime|Family|Musical</t>
  </si>
  <si>
    <t>Sophia Myles</t>
  </si>
  <si>
    <t>Steve Antin</t>
  </si>
  <si>
    <t>Drama|Music|Musical|Romance</t>
  </si>
  <si>
    <t>Drama|Mystery|Romance|War</t>
  </si>
  <si>
    <t>Denis Lavant</t>
  </si>
  <si>
    <t>Norman Reedus</t>
  </si>
  <si>
    <t>Francis Ford Coppola</t>
  </si>
  <si>
    <t>Todd Stashwick</t>
  </si>
  <si>
    <t>Richard Lester</t>
  </si>
  <si>
    <t>Action|Adventure|Romance|Sci-Fi</t>
  </si>
  <si>
    <t>Margot Kidder</t>
  </si>
  <si>
    <t>Todd Giebenhain</t>
  </si>
  <si>
    <t>Adventure|Animation|Drama|Family|Fantasy|Musical|Mystery|Romance</t>
  </si>
  <si>
    <t>Kirsten Dunst</t>
  </si>
  <si>
    <t>Scott Cooper</t>
  </si>
  <si>
    <t>Robert Rodriguez</t>
  </si>
  <si>
    <t>Action|Horror|Thriller</t>
  </si>
  <si>
    <t>Drama|History|Horror</t>
  </si>
  <si>
    <t>Curtis Hanson</t>
  </si>
  <si>
    <t>Drama|Romance|Sport</t>
  </si>
  <si>
    <t>Jennifer Ehle</t>
  </si>
  <si>
    <t>Phyllida Lloyd</t>
  </si>
  <si>
    <t>Comedy|Family|Musical|Romance</t>
  </si>
  <si>
    <t>Jay Chandrasekhar</t>
  </si>
  <si>
    <t>Alice Greczyn</t>
  </si>
  <si>
    <t>Terrence Malick</t>
  </si>
  <si>
    <t>David Dobkin</t>
  </si>
  <si>
    <t>Milos Forman</t>
  </si>
  <si>
    <t>Matt Price</t>
  </si>
  <si>
    <t>Pierre Morel</t>
  </si>
  <si>
    <t>Kasia Smutniak</t>
  </si>
  <si>
    <t>Paul Hunter</t>
  </si>
  <si>
    <t>Jaime King</t>
  </si>
  <si>
    <t>Steve Oedekerk</t>
  </si>
  <si>
    <t>Rob Paulsen</t>
  </si>
  <si>
    <t>Kathleen Freeman</t>
  </si>
  <si>
    <t>George Nolfi</t>
  </si>
  <si>
    <t>Romance|Sci-Fi|Thriller</t>
  </si>
  <si>
    <t>Lupe Ontiveros</t>
  </si>
  <si>
    <t>Biography|Comedy|Drama|Romance</t>
  </si>
  <si>
    <t>Mystery|Sci-Fi|Thriller</t>
  </si>
  <si>
    <t>Joel Courtney</t>
  </si>
  <si>
    <t>Neil Jordan</t>
  </si>
  <si>
    <t>Drama|Fantasy|Horror</t>
  </si>
  <si>
    <t>Rawson Marshall Thurber</t>
  </si>
  <si>
    <t>Adventure|Comedy|Drama|Fantasy|Musical</t>
  </si>
  <si>
    <t>Spike Lee</t>
  </si>
  <si>
    <t>Brian Helgeland</t>
  </si>
  <si>
    <t>Bill Duke</t>
  </si>
  <si>
    <t>Frank Marshall</t>
  </si>
  <si>
    <t>Dylan Walsh</t>
  </si>
  <si>
    <t>Peter Hewitt</t>
  </si>
  <si>
    <t>Joe Roth</t>
  </si>
  <si>
    <t>Bennett Miller</t>
  </si>
  <si>
    <t>Jaume Collet-Serra</t>
  </si>
  <si>
    <t>Andy Fickman</t>
  </si>
  <si>
    <t>Action|Adventure|Family|Fantasy|Sci-Fi|Thriller</t>
  </si>
  <si>
    <t>Fann Wong</t>
  </si>
  <si>
    <t>Matthew O'Callaghan</t>
  </si>
  <si>
    <t>Angela Robinson</t>
  </si>
  <si>
    <t>Adventure|Comedy|Family|Fantasy|Romance|Sport</t>
  </si>
  <si>
    <t>Scoot McNairy</t>
  </si>
  <si>
    <t>Gary Fleder</t>
  </si>
  <si>
    <t>Tommy Wirkola</t>
  </si>
  <si>
    <t>Adrian Lyne</t>
  </si>
  <si>
    <t>Olivier Martinez</t>
  </si>
  <si>
    <t>Alex Pettyfer</t>
  </si>
  <si>
    <t>Stephen Gaghan</t>
  </si>
  <si>
    <t>Richard Loncraine</t>
  </si>
  <si>
    <t>Viggo Mortensen</t>
  </si>
  <si>
    <t>Deborah Kara Unger</t>
  </si>
  <si>
    <t>Christophe Gans</t>
  </si>
  <si>
    <t>Adventure|Horror|Mystery</t>
  </si>
  <si>
    <t>Radha Mitchell</t>
  </si>
  <si>
    <t>Howard Deutch</t>
  </si>
  <si>
    <t>Jon Hurwitz</t>
  </si>
  <si>
    <t>Steven Quale</t>
  </si>
  <si>
    <t>Matt Walsh</t>
  </si>
  <si>
    <t>John Landis</t>
  </si>
  <si>
    <t>Louis Lombardi</t>
  </si>
  <si>
    <t>Armin Mueller-Stahl</t>
  </si>
  <si>
    <t>Alexander Witt</t>
  </si>
  <si>
    <t>Beeban Kidron</t>
  </si>
  <si>
    <t>Carl Franklin</t>
  </si>
  <si>
    <t>Crime|Drama|Romance|Thriller</t>
  </si>
  <si>
    <t>Steven Seagal</t>
  </si>
  <si>
    <t>Mike Starr</t>
  </si>
  <si>
    <t>Danny Boyle</t>
  </si>
  <si>
    <t>Amber Valletta</t>
  </si>
  <si>
    <t>ShÃ´ Kosugi</t>
  </si>
  <si>
    <t>Andrew Bergman</t>
  </si>
  <si>
    <t>Comedy|Crime|Drama|Thriller</t>
  </si>
  <si>
    <t>Drama|Fantasy</t>
  </si>
  <si>
    <t>Barbet Schroeder</t>
  </si>
  <si>
    <t>Muse Watson</t>
  </si>
  <si>
    <t>Peter Webber</t>
  </si>
  <si>
    <t>Andrew Niccol</t>
  </si>
  <si>
    <t>J.D. Evermore</t>
  </si>
  <si>
    <t>John Carpenter</t>
  </si>
  <si>
    <t>Wes Anderson</t>
  </si>
  <si>
    <t>Adventure|Comedy|Drama</t>
  </si>
  <si>
    <t>Action|Biography|Drama|History|War</t>
  </si>
  <si>
    <t>Christina Milian</t>
  </si>
  <si>
    <t>David Cronenberg</t>
  </si>
  <si>
    <t>John Stockwell</t>
  </si>
  <si>
    <t>Paul Brooke</t>
  </si>
  <si>
    <t>David Gordon Green</t>
  </si>
  <si>
    <t>Adventure|Comedy|Fantasy</t>
  </si>
  <si>
    <t>Jim Sheridan</t>
  </si>
  <si>
    <t>Costa-Gavras</t>
  </si>
  <si>
    <t>Mia Kirshner</t>
  </si>
  <si>
    <t>Patrick Read Johnson</t>
  </si>
  <si>
    <t>Adventure|Comedy|Crime|Drama|Family</t>
  </si>
  <si>
    <t>Action|Biography|Crime|Drama|Thriller</t>
  </si>
  <si>
    <t>Ian Ziering</t>
  </si>
  <si>
    <t>Alden Ehrenreich</t>
  </si>
  <si>
    <t>George Armitage</t>
  </si>
  <si>
    <t>Comedy|Sci-Fi</t>
  </si>
  <si>
    <t>Patrick Lussier</t>
  </si>
  <si>
    <t>Chris Klein</t>
  </si>
  <si>
    <t>James Wong</t>
  </si>
  <si>
    <t>Action|Adventure|Comedy|Crime|Music|Mystery</t>
  </si>
  <si>
    <t>Lauren Holly</t>
  </si>
  <si>
    <t>Michael O'Neill</t>
  </si>
  <si>
    <t>Action|Crime|Drama|Sci-Fi|Thriller</t>
  </si>
  <si>
    <t>Action|Adventure|Comedy|Drama|War</t>
  </si>
  <si>
    <t>Czech Republic</t>
  </si>
  <si>
    <t>Corinna Harney</t>
  </si>
  <si>
    <t>Drama|Mystery|Sci-Fi</t>
  </si>
  <si>
    <t>Crime|Drama|Music</t>
  </si>
  <si>
    <t>Adventure|Crime|Drama|Western</t>
  </si>
  <si>
    <t>Olivier Megaton</t>
  </si>
  <si>
    <t>Comedy|Drama|Thriller</t>
  </si>
  <si>
    <t>Warren Beatty</t>
  </si>
  <si>
    <t>Action|Comedy|Crime|Music|Romance|Thriller</t>
  </si>
  <si>
    <t>Charlie Korsmo</t>
  </si>
  <si>
    <t>Crime|Romance|Thriller</t>
  </si>
  <si>
    <t>Mark Margolis</t>
  </si>
  <si>
    <t>Penny Marshall</t>
  </si>
  <si>
    <t>Rosie Perez</t>
  </si>
  <si>
    <t>Paul Bolger</t>
  </si>
  <si>
    <t>Stephen Frears</t>
  </si>
  <si>
    <t>P.J. Hogan</t>
  </si>
  <si>
    <t>Action|Adventure|Drama|Sci-Fi|Thriller</t>
  </si>
  <si>
    <t>Action|Drama|Fantasy|Thriller|Western</t>
  </si>
  <si>
    <t>Action|Drama|Mystery|Thriller|War</t>
  </si>
  <si>
    <t>Brad Furman</t>
  </si>
  <si>
    <t>Biography|Crime|Drama|Thriller</t>
  </si>
  <si>
    <t>Joseph Gilgun</t>
  </si>
  <si>
    <t>Jonathan Winters</t>
  </si>
  <si>
    <t>David Zucker</t>
  </si>
  <si>
    <t>Regina Hall</t>
  </si>
  <si>
    <t>Action|Comedy|Crime|Romance</t>
  </si>
  <si>
    <t>Candice Bergen</t>
  </si>
  <si>
    <t>Action|Adventure|Family|Fantasy|Sci-Fi</t>
  </si>
  <si>
    <t>Bradley Whitford</t>
  </si>
  <si>
    <t>Denis Villeneuve</t>
  </si>
  <si>
    <t>Natasha Lyonne</t>
  </si>
  <si>
    <t>Adventure|Comedy|Family|Musical</t>
  </si>
  <si>
    <t>Bill Cobbs</t>
  </si>
  <si>
    <t>Action|Horror</t>
  </si>
  <si>
    <t>Thomas Carter</t>
  </si>
  <si>
    <t>Roger Michell</t>
  </si>
  <si>
    <t>Luis Llosa</t>
  </si>
  <si>
    <t>Action|Adventure|Horror|Thriller</t>
  </si>
  <si>
    <t>Comedy|Drama|Music|Romance</t>
  </si>
  <si>
    <t>Adam Garcia</t>
  </si>
  <si>
    <t>Richard Curtis</t>
  </si>
  <si>
    <t>Action|Crime|Drama|Romance|Thriller</t>
  </si>
  <si>
    <t>Peru</t>
  </si>
  <si>
    <t>Don Johnson</t>
  </si>
  <si>
    <t>Comedy|Family|Romance|Sport</t>
  </si>
  <si>
    <t>Garth Jennings</t>
  </si>
  <si>
    <t>Joel Zwick</t>
  </si>
  <si>
    <t>Dania Ramirez</t>
  </si>
  <si>
    <t>Russell Mulcahy</t>
  </si>
  <si>
    <t>Drama|Family|Fantasy</t>
  </si>
  <si>
    <t>DemiÃ¡n Bichir</t>
  </si>
  <si>
    <t>David R. Ellis</t>
  </si>
  <si>
    <t>Richard Burgi</t>
  </si>
  <si>
    <t>Peter Howitt</t>
  </si>
  <si>
    <t>Kevin McNally</t>
  </si>
  <si>
    <t>John A. Davis</t>
  </si>
  <si>
    <t>David Lynch</t>
  </si>
  <si>
    <t>Virginia Madsen</t>
  </si>
  <si>
    <t>Julie Taymor</t>
  </si>
  <si>
    <t>Drama|Fantasy|Musical|Romance</t>
  </si>
  <si>
    <t>Jim Sturgess</t>
  </si>
  <si>
    <t>Mathieu Kassovitz</t>
  </si>
  <si>
    <t>John Gray</t>
  </si>
  <si>
    <t>Alexa PenaVega</t>
  </si>
  <si>
    <t>John de Lancie</t>
  </si>
  <si>
    <t>John Schultz</t>
  </si>
  <si>
    <t>Adventure|Comedy|Family|Fantasy|Sci-Fi</t>
  </si>
  <si>
    <t>Malese Jow</t>
  </si>
  <si>
    <t>Sean Penn</t>
  </si>
  <si>
    <t>Costas Mandylor</t>
  </si>
  <si>
    <t>Susan Stroman</t>
  </si>
  <si>
    <t>Comedy|Musical</t>
  </si>
  <si>
    <t>Simon Wincer</t>
  </si>
  <si>
    <t>Billy Bob Thornton</t>
  </si>
  <si>
    <t>Biography|Drama|History</t>
  </si>
  <si>
    <t>Action|Crime|Drama|Thriller|War</t>
  </si>
  <si>
    <t>Danny Pang</t>
  </si>
  <si>
    <t>Comedy|Crime|Thriller</t>
  </si>
  <si>
    <t>Marcela Mar</t>
  </si>
  <si>
    <t>George P. Cosmatos</t>
  </si>
  <si>
    <t>Sam Waterston</t>
  </si>
  <si>
    <t>Oliver Parker</t>
  </si>
  <si>
    <t>Daniel Kaluuya</t>
  </si>
  <si>
    <t>Ben Affleck</t>
  </si>
  <si>
    <t>Biography|Drama|History|Thriller</t>
  </si>
  <si>
    <t>Clea DuVall</t>
  </si>
  <si>
    <t>Action|Adventure|Crime|Drama|Mystery|Thriller</t>
  </si>
  <si>
    <t>Brian Gibson</t>
  </si>
  <si>
    <t>Norman Ferguson</t>
  </si>
  <si>
    <t>Animation|Family|Fantasy|Musical</t>
  </si>
  <si>
    <t>Mel Blanc</t>
  </si>
  <si>
    <t>Michael Cimino</t>
  </si>
  <si>
    <t>Adventure|Drama|Western</t>
  </si>
  <si>
    <t>Gus Van Sant</t>
  </si>
  <si>
    <t>Roger Kumble</t>
  </si>
  <si>
    <t>Judith Chapman</t>
  </si>
  <si>
    <t>Burr Steers</t>
  </si>
  <si>
    <t>Augustus Prew</t>
  </si>
  <si>
    <t>Imelda Staunton</t>
  </si>
  <si>
    <t>John Hamburg</t>
  </si>
  <si>
    <t>Reginald Hudlin</t>
  </si>
  <si>
    <t>John Witherspoon</t>
  </si>
  <si>
    <t>Joseph L. Mankiewicz</t>
  </si>
  <si>
    <t>Biography|Drama|History|Romance</t>
  </si>
  <si>
    <t>Barbra Streisand</t>
  </si>
  <si>
    <t>Mark Pellington</t>
  </si>
  <si>
    <t>Drama|Horror|Mystery|Thriller</t>
  </si>
  <si>
    <t>Debra Messing</t>
  </si>
  <si>
    <t>Bono</t>
  </si>
  <si>
    <t>John Glen</t>
  </si>
  <si>
    <t>Robert Davi</t>
  </si>
  <si>
    <t>Catherine Hardwicke</t>
  </si>
  <si>
    <t>John Herzfeld</t>
  </si>
  <si>
    <t>Annabel Jankel</t>
  </si>
  <si>
    <t>Julie Anne Robinson</t>
  </si>
  <si>
    <t>Fisher Stevens</t>
  </si>
  <si>
    <t>Evan Goldberg</t>
  </si>
  <si>
    <t>Sngmoo Lee</t>
  </si>
  <si>
    <t>Action|Fantasy|Western</t>
  </si>
  <si>
    <t>Tony Cox</t>
  </si>
  <si>
    <t>Omar Sy</t>
  </si>
  <si>
    <t>Drama|Music</t>
  </si>
  <si>
    <t>Mekhi Phifer</t>
  </si>
  <si>
    <t>Gordon Chan</t>
  </si>
  <si>
    <t>Julian Sands</t>
  </si>
  <si>
    <t>Asger Leth</t>
  </si>
  <si>
    <t>Robert Clohessy</t>
  </si>
  <si>
    <t>Joel McHale</t>
  </si>
  <si>
    <t>John G. Avildsen</t>
  </si>
  <si>
    <t>Action|Drama|Family|Sport</t>
  </si>
  <si>
    <t>Martin Kove</t>
  </si>
  <si>
    <t>Anne Fletcher</t>
  </si>
  <si>
    <t>Bruce Beresford</t>
  </si>
  <si>
    <t>Lea Thompson</t>
  </si>
  <si>
    <t>Sam Taylor-Johnson</t>
  </si>
  <si>
    <t>Tom Welling</t>
  </si>
  <si>
    <t>Action|Biography|Drama|Thriller|War</t>
  </si>
  <si>
    <t>Jerry Ferrara</t>
  </si>
  <si>
    <t>Comedy|Drama|Sport</t>
  </si>
  <si>
    <t>Javier Botet</t>
  </si>
  <si>
    <t>Andrew Garfield</t>
  </si>
  <si>
    <t>Ken Kwapis</t>
  </si>
  <si>
    <t>Carmen Perez</t>
  </si>
  <si>
    <t>Beau Mirchoff</t>
  </si>
  <si>
    <t>Wes Craven</t>
  </si>
  <si>
    <t>Horror|Mystery</t>
  </si>
  <si>
    <t>Kelly Rutherford</t>
  </si>
  <si>
    <t>Adventure|Comedy|Sci-Fi|Western</t>
  </si>
  <si>
    <t>Etan Cohen</t>
  </si>
  <si>
    <t>Fantasy|Horror|Romance</t>
  </si>
  <si>
    <t>Biography|Drama|Romance</t>
  </si>
  <si>
    <t>Olivia Munn</t>
  </si>
  <si>
    <t>Action|Adventure|Drama|Romance|War</t>
  </si>
  <si>
    <t>Wes Studi</t>
  </si>
  <si>
    <t>Bokeem Woodbine</t>
  </si>
  <si>
    <t>Jason Alexander</t>
  </si>
  <si>
    <t>Sally Kirkland</t>
  </si>
  <si>
    <t>John Whitesell</t>
  </si>
  <si>
    <t>Adventure|Comedy|Crime|Romance</t>
  </si>
  <si>
    <t>Comedy|Drama|Family|Fantasy|Romance</t>
  </si>
  <si>
    <t>Matthew Perry</t>
  </si>
  <si>
    <t>Nick Cassavetes</t>
  </si>
  <si>
    <t>Horror</t>
  </si>
  <si>
    <t>Krista Allen</t>
  </si>
  <si>
    <t>Joaquim de Almeida</t>
  </si>
  <si>
    <t>Lisa Ann Walter</t>
  </si>
  <si>
    <t>Michael Jai White</t>
  </si>
  <si>
    <t>Action|Adventure|Drama|Romance|Thriller</t>
  </si>
  <si>
    <t>Cal Brunker</t>
  </si>
  <si>
    <t>Rudy Youngblood</t>
  </si>
  <si>
    <t>Maya</t>
  </si>
  <si>
    <t>Joe Don Baker</t>
  </si>
  <si>
    <t>Topher Grace</t>
  </si>
  <si>
    <t>Brian Dennehy</t>
  </si>
  <si>
    <t>Alejandro Agresti</t>
  </si>
  <si>
    <t>Gena Rowlands</t>
  </si>
  <si>
    <t>Peter Hedges</t>
  </si>
  <si>
    <t>Paul Weiland</t>
  </si>
  <si>
    <t>Busy Philipps</t>
  </si>
  <si>
    <t>Biography|Drama|Music|Musical</t>
  </si>
  <si>
    <t>Johnny Cannizzaro</t>
  </si>
  <si>
    <t>Drama|History</t>
  </si>
  <si>
    <t>Lorraine Bracco</t>
  </si>
  <si>
    <t>Colin Strause</t>
  </si>
  <si>
    <t>Sam Trammell</t>
  </si>
  <si>
    <t>Macaulay Culkin</t>
  </si>
  <si>
    <t>Joan Chen</t>
  </si>
  <si>
    <t>Greg Mottola</t>
  </si>
  <si>
    <t>Bobby Lee</t>
  </si>
  <si>
    <t>Miriam Margolyes</t>
  </si>
  <si>
    <t>Alison Brie</t>
  </si>
  <si>
    <t>Michael Wincott</t>
  </si>
  <si>
    <t>Jake Kasdan</t>
  </si>
  <si>
    <t>James Wilcox</t>
  </si>
  <si>
    <t>Diane Keaton</t>
  </si>
  <si>
    <t>Adam Arkin</t>
  </si>
  <si>
    <t>Emma Bell</t>
  </si>
  <si>
    <t>Kelly Makin</t>
  </si>
  <si>
    <t>Jimmy Fallon</t>
  </si>
  <si>
    <t>Comedy|Western</t>
  </si>
  <si>
    <t>Action|Adventure|Crime|Fantasy|Mystery|Thriller</t>
  </si>
  <si>
    <t>Stephen Daldry</t>
  </si>
  <si>
    <t>Adventure|Drama|Mystery</t>
  </si>
  <si>
    <t>Noah Bean</t>
  </si>
  <si>
    <t>Biography|Crime|Drama|Music</t>
  </si>
  <si>
    <t>50 Cent</t>
  </si>
  <si>
    <t>Christian Duguay</t>
  </si>
  <si>
    <t>Crime|Drama|Horror|Thriller</t>
  </si>
  <si>
    <t>Oliver Hudson</t>
  </si>
  <si>
    <t>Catherine Deneuve</t>
  </si>
  <si>
    <t>Justin Chadwick</t>
  </si>
  <si>
    <t>Pat O'Connor</t>
  </si>
  <si>
    <t>Horror|Thriller</t>
  </si>
  <si>
    <t>Stephen Rea</t>
  </si>
  <si>
    <t>Jordi MollÃ </t>
  </si>
  <si>
    <t>Frederik Du Chau</t>
  </si>
  <si>
    <t>Adventure|Animation|Comedy|Drama|Family|Fantasy|Musical</t>
  </si>
  <si>
    <t>Irwin Winkler</t>
  </si>
  <si>
    <t>Mira Sorvino</t>
  </si>
  <si>
    <t>Joseph Kahn</t>
  </si>
  <si>
    <t>Dane Cook</t>
  </si>
  <si>
    <t>Bobbie Phillips</t>
  </si>
  <si>
    <t>Sofia Coppola</t>
  </si>
  <si>
    <t>Stephen Kay</t>
  </si>
  <si>
    <t>J.A. Bayona</t>
  </si>
  <si>
    <t>Elaine May</t>
  </si>
  <si>
    <t>Action|Adventure|Comedy|Music|Thriller</t>
  </si>
  <si>
    <t>Carol Kane</t>
  </si>
  <si>
    <t>Adventure|Animation|Comedy|Crime|Family</t>
  </si>
  <si>
    <t>Comedy|Romance|Sci-Fi|Thriller</t>
  </si>
  <si>
    <t>Richard Epcar</t>
  </si>
  <si>
    <t>Dennie Gordon</t>
  </si>
  <si>
    <t>Comedy|Crime|Family|Romance</t>
  </si>
  <si>
    <t>Mary-Kate Olsen</t>
  </si>
  <si>
    <t>Charles Shyer</t>
  </si>
  <si>
    <t>Omar Epps</t>
  </si>
  <si>
    <t>Ted Danson</t>
  </si>
  <si>
    <t>Ulu Grosbard</t>
  </si>
  <si>
    <t>William Malone</t>
  </si>
  <si>
    <t>Crime|Horror|Thriller</t>
  </si>
  <si>
    <t>Justin Theroux</t>
  </si>
  <si>
    <t>Jerry Jameson</t>
  </si>
  <si>
    <t>M. Emmet Walsh</t>
  </si>
  <si>
    <t>Mic Rodgers</t>
  </si>
  <si>
    <t>Christian Alvart</t>
  </si>
  <si>
    <t>Action|Horror|Mystery|Sci-Fi|Thriller</t>
  </si>
  <si>
    <t>Comedy|Fantasy|Sci-Fi</t>
  </si>
  <si>
    <t>Bridgette Wilson-Sampras</t>
  </si>
  <si>
    <t>John Gatins</t>
  </si>
  <si>
    <t>Marc F. Adler</t>
  </si>
  <si>
    <t>Adventure|Animation|Comedy|Fantasy|Romance</t>
  </si>
  <si>
    <t>Geoffrey Sax</t>
  </si>
  <si>
    <t>Action|Adventure|Family|Thriller</t>
  </si>
  <si>
    <t>Sarah Roemer</t>
  </si>
  <si>
    <t>Richard Shepard</t>
  </si>
  <si>
    <t>Adventure|Comedy|Drama|Romance|Thriller|War</t>
  </si>
  <si>
    <t>James Brolin</t>
  </si>
  <si>
    <t>Jennifer Jason Leigh</t>
  </si>
  <si>
    <t>Peter Ho-Sun Chan</t>
  </si>
  <si>
    <t>Jay Hernandez</t>
  </si>
  <si>
    <t>Kazakh</t>
  </si>
  <si>
    <t>South Korea</t>
  </si>
  <si>
    <t>Action|Drama|Fantasy</t>
  </si>
  <si>
    <t>S.S. Rajamouli</t>
  </si>
  <si>
    <t>Action|Adventure|Drama|Fantasy|War</t>
  </si>
  <si>
    <t>Tamannaah Bhatia</t>
  </si>
  <si>
    <t>Telugu</t>
  </si>
  <si>
    <t>India</t>
  </si>
  <si>
    <t>Drama|Fantasy|Romance|Sci-Fi</t>
  </si>
  <si>
    <t>Arliss Howard</t>
  </si>
  <si>
    <t>Animation|Comedy|Family|Horror|Sci-Fi</t>
  </si>
  <si>
    <t>Adam Baldwin</t>
  </si>
  <si>
    <t>Biography|Drama|Romance|Sport</t>
  </si>
  <si>
    <t>Takeshi Kaneshiro</t>
  </si>
  <si>
    <t>Ethan Embry</t>
  </si>
  <si>
    <t>Jonathan Lynn</t>
  </si>
  <si>
    <t>Austin Pendleton</t>
  </si>
  <si>
    <t>David Carson</t>
  </si>
  <si>
    <t>Kar-Wai Wong</t>
  </si>
  <si>
    <t>Action|Biography|Drama</t>
  </si>
  <si>
    <t>Tony Chiu Wai Leung</t>
  </si>
  <si>
    <t>Norman Jewison</t>
  </si>
  <si>
    <t>David Mirkin</t>
  </si>
  <si>
    <t>Sarah Silverman</t>
  </si>
  <si>
    <t>D.B. Woodside</t>
  </si>
  <si>
    <t>Luis Mandoki</t>
  </si>
  <si>
    <t>Sonia Braga</t>
  </si>
  <si>
    <t>Beth Grant</t>
  </si>
  <si>
    <t>Lee Daniels</t>
  </si>
  <si>
    <t>Mo'Nique</t>
  </si>
  <si>
    <t>Adventure|Drama</t>
  </si>
  <si>
    <t>Horror|Mystery|Sci-Fi</t>
  </si>
  <si>
    <t>Wilford Brimley</t>
  </si>
  <si>
    <t>Jeb Stuart</t>
  </si>
  <si>
    <t>Gregory Scott Cummins</t>
  </si>
  <si>
    <t>Steve Miner</t>
  </si>
  <si>
    <t>Action|Adventure|Drama|Thriller|Western</t>
  </si>
  <si>
    <t>Tom Skerritt</t>
  </si>
  <si>
    <t>Adventure|Family|Fantasy|Sci-Fi</t>
  </si>
  <si>
    <t>Paul Thomas Anderson</t>
  </si>
  <si>
    <t>Mike Howard</t>
  </si>
  <si>
    <t>J Blakeson</t>
  </si>
  <si>
    <t>Ryan Coogler</t>
  </si>
  <si>
    <t>Kirk Jones</t>
  </si>
  <si>
    <t>Ethan Coen</t>
  </si>
  <si>
    <t>Jennifer Flackett</t>
  </si>
  <si>
    <t>Action|Biography|Drama|Sport</t>
  </si>
  <si>
    <t>Patton Oswalt</t>
  </si>
  <si>
    <t>Kevin Smith</t>
  </si>
  <si>
    <t>Christian Ditter</t>
  </si>
  <si>
    <t>Charles Martin Smith</t>
  </si>
  <si>
    <t>Drama|Family</t>
  </si>
  <si>
    <t>Laura-Leigh</t>
  </si>
  <si>
    <t>Kathleen Quinlan</t>
  </si>
  <si>
    <t>Irvin Kershner</t>
  </si>
  <si>
    <t>Bernie Casey</t>
  </si>
  <si>
    <t>Steve Pink</t>
  </si>
  <si>
    <t>Charlie McDermott</t>
  </si>
  <si>
    <t>Action|Adventure|Crime|Drama|Family|Fantasy|Romance|Thriller</t>
  </si>
  <si>
    <t>Scott Hicks</t>
  </si>
  <si>
    <t>Rick Yune</t>
  </si>
  <si>
    <t>Blair Underwood</t>
  </si>
  <si>
    <t>Biography|Comedy|Romance</t>
  </si>
  <si>
    <t>Stockard Channing</t>
  </si>
  <si>
    <t>Cheryl Hines</t>
  </si>
  <si>
    <t>Chris Rock</t>
  </si>
  <si>
    <t>Wilson Yip</t>
  </si>
  <si>
    <t>Action|Biography|Drama|History</t>
  </si>
  <si>
    <t>Mike Tyson</t>
  </si>
  <si>
    <t>Cantonese</t>
  </si>
  <si>
    <t>Biography|Drama|War</t>
  </si>
  <si>
    <t>Rene Russo</t>
  </si>
  <si>
    <t>Catherine Dyer</t>
  </si>
  <si>
    <t>Robert Wise</t>
  </si>
  <si>
    <t>Amy Schumer</t>
  </si>
  <si>
    <t>Kevin Rodney Sullivan</t>
  </si>
  <si>
    <t>Drama|Romance|War</t>
  </si>
  <si>
    <t>Adventure|Comedy|Family|Sci-Fi</t>
  </si>
  <si>
    <t>Michael Angarano</t>
  </si>
  <si>
    <t>Natasha Henstridge</t>
  </si>
  <si>
    <t>Dylan Baker</t>
  </si>
  <si>
    <t>Biography|Drama|Family|History|Sport</t>
  </si>
  <si>
    <t>Scott Glenn</t>
  </si>
  <si>
    <t>Kevin Munroe</t>
  </si>
  <si>
    <t>Michael Tollin</t>
  </si>
  <si>
    <t>Nicholas Stoller</t>
  </si>
  <si>
    <t>Biography|Comedy|Drama|History|Music</t>
  </si>
  <si>
    <t>Charlyne Yi</t>
  </si>
  <si>
    <t>Patrick Tatopoulos</t>
  </si>
  <si>
    <t>Craig Parker</t>
  </si>
  <si>
    <t>Gary David Goldberg</t>
  </si>
  <si>
    <t>Tobe Hooper</t>
  </si>
  <si>
    <t>Fantasy|Horror</t>
  </si>
  <si>
    <t>Heather O'Rourke</t>
  </si>
  <si>
    <t>Alan Poul</t>
  </si>
  <si>
    <t>Danneel Ackles</t>
  </si>
  <si>
    <t>Luke Greenfield</t>
  </si>
  <si>
    <t>Ashley Williams</t>
  </si>
  <si>
    <t>Gil Junger</t>
  </si>
  <si>
    <t>Emilia Fox</t>
  </si>
  <si>
    <t>Keisha Castle-Hughes</t>
  </si>
  <si>
    <t>Robert Ri'chard</t>
  </si>
  <si>
    <t>Alexandre Aja</t>
  </si>
  <si>
    <t>Michael Rymer</t>
  </si>
  <si>
    <t>Aaliyah</t>
  </si>
  <si>
    <t>Hugh Wilson</t>
  </si>
  <si>
    <t>Comedy|Drama|Romance|Sci-Fi</t>
  </si>
  <si>
    <t>Cicely Tyson</t>
  </si>
  <si>
    <t>Susanna White</t>
  </si>
  <si>
    <t>Daniel Mays</t>
  </si>
  <si>
    <t>Frank Whaley</t>
  </si>
  <si>
    <t>Chris Carter</t>
  </si>
  <si>
    <t>Mitch Pileggi</t>
  </si>
  <si>
    <t>Tommy O'Haver</t>
  </si>
  <si>
    <t>Peter Landesman</t>
  </si>
  <si>
    <t>Ken Arnold</t>
  </si>
  <si>
    <t>Gary Chapman</t>
  </si>
  <si>
    <t>Adventure|Animation|Comedy|Family|War</t>
  </si>
  <si>
    <t>Craig Mazin</t>
  </si>
  <si>
    <t>Action|Comedy|Sci-Fi|Thriller</t>
  </si>
  <si>
    <t>Drake Bell</t>
  </si>
  <si>
    <t>Allen Hughes</t>
  </si>
  <si>
    <t>Alona Tal</t>
  </si>
  <si>
    <t>Comedy|Horror</t>
  </si>
  <si>
    <t>Shannon Elizabeth</t>
  </si>
  <si>
    <t>Jim Gaffigan</t>
  </si>
  <si>
    <t>Drama|Thriller|War</t>
  </si>
  <si>
    <t>Rosanna Arquette</t>
  </si>
  <si>
    <t>Comedy|Music</t>
  </si>
  <si>
    <t>Tim Meadows</t>
  </si>
  <si>
    <t>Action|Western</t>
  </si>
  <si>
    <t>Gregory Smith</t>
  </si>
  <si>
    <t>Michiel Huisman</t>
  </si>
  <si>
    <t>Hark Tsui</t>
  </si>
  <si>
    <t>Paul Sorvino</t>
  </si>
  <si>
    <t>Aruba</t>
  </si>
  <si>
    <t>Mireille Enos</t>
  </si>
  <si>
    <t>Lexi Alexander</t>
  </si>
  <si>
    <t>Julie Benz</t>
  </si>
  <si>
    <t>Action|Adventure|Family|Sci-Fi</t>
  </si>
  <si>
    <t>Kevin Zegers</t>
  </si>
  <si>
    <t>Adventure|Biography|Drama|Thriller</t>
  </si>
  <si>
    <t>Ronny Yu</t>
  </si>
  <si>
    <t>Marley Shelton</t>
  </si>
  <si>
    <t>Archie Panjabi</t>
  </si>
  <si>
    <t>Bille August</t>
  </si>
  <si>
    <t>Denmark</t>
  </si>
  <si>
    <t>Drama|Romance|War|Western</t>
  </si>
  <si>
    <t>Jeremy W. Auman</t>
  </si>
  <si>
    <t>Ken Scott</t>
  </si>
  <si>
    <t>Richard E. Grant</t>
  </si>
  <si>
    <t>Hugh Johnson</t>
  </si>
  <si>
    <t>Action|Adventure|Comedy|Drama|Thriller</t>
  </si>
  <si>
    <t>David Paymer</t>
  </si>
  <si>
    <t>Hayao Miyazaki</t>
  </si>
  <si>
    <t>Rumi Hiiragi</t>
  </si>
  <si>
    <t>Japanese</t>
  </si>
  <si>
    <t>George Tillman Jr.</t>
  </si>
  <si>
    <t>Tiago Riani</t>
  </si>
  <si>
    <t>Rand Ravich</t>
  </si>
  <si>
    <t>Hugh Hudson</t>
  </si>
  <si>
    <t>Liam Aiken</t>
  </si>
  <si>
    <t>Terry Pheto</t>
  </si>
  <si>
    <t>Nia Long</t>
  </si>
  <si>
    <t>Jeremy Degruson</t>
  </si>
  <si>
    <t>Kyle Hebert</t>
  </si>
  <si>
    <t>Belgium</t>
  </si>
  <si>
    <t>Chris Gorak</t>
  </si>
  <si>
    <t>Scott Speer</t>
  </si>
  <si>
    <t>Drama|Music|Romance</t>
  </si>
  <si>
    <t>Ryan Guzman</t>
  </si>
  <si>
    <t>Action|Adventure|Crime|Drama|Thriller</t>
  </si>
  <si>
    <t>Lin Shaye</t>
  </si>
  <si>
    <t>Joe Charbanic</t>
  </si>
  <si>
    <t>Crime|Horror|Mystery|Thriller</t>
  </si>
  <si>
    <t>Jonathan Hensleigh</t>
  </si>
  <si>
    <t>Laura Harring</t>
  </si>
  <si>
    <t>Danny Cannon</t>
  </si>
  <si>
    <t>Boaz Yakin</t>
  </si>
  <si>
    <t>Richard Marquand</t>
  </si>
  <si>
    <t>Neil Marshall</t>
  </si>
  <si>
    <t>Ryan Kruger</t>
  </si>
  <si>
    <t>Adventure|Comedy|Family|Sport</t>
  </si>
  <si>
    <t>James Coburn</t>
  </si>
  <si>
    <t>Comedy|Drama|Fantasy</t>
  </si>
  <si>
    <t>Jared Hess</t>
  </si>
  <si>
    <t>Comedy|Family|Sport</t>
  </si>
  <si>
    <t>Ana de la Reguera</t>
  </si>
  <si>
    <t>Matt Lucas</t>
  </si>
  <si>
    <t>Rupert Wainwright</t>
  </si>
  <si>
    <t>John Luessenhop</t>
  </si>
  <si>
    <t>Justin Zackham</t>
  </si>
  <si>
    <t>Brandon T. Jackson</t>
  </si>
  <si>
    <t>Illeana Douglas</t>
  </si>
  <si>
    <t>Action|Adventure|Drama|Family</t>
  </si>
  <si>
    <t>Callum Rennie</t>
  </si>
  <si>
    <t>Drama|Family|Sport</t>
  </si>
  <si>
    <t>Ken Howard</t>
  </si>
  <si>
    <t>Action|Thriller|Western</t>
  </si>
  <si>
    <t>Frances Fisher</t>
  </si>
  <si>
    <t>Ireland</t>
  </si>
  <si>
    <t>Miguel Sapochnik</t>
  </si>
  <si>
    <t>Alice Braga</t>
  </si>
  <si>
    <t>Action|Drama|Fantasy|Horror|Thriller</t>
  </si>
  <si>
    <t>Don Scardino</t>
  </si>
  <si>
    <t>Animation|Comedy|Family|Fantasy|Musical</t>
  </si>
  <si>
    <t>George Kennedy</t>
  </si>
  <si>
    <t>Tim Robbins</t>
  </si>
  <si>
    <t>Nanette Burstein</t>
  </si>
  <si>
    <t>Rob Riggle</t>
  </si>
  <si>
    <t>Alicia Witt</t>
  </si>
  <si>
    <t>Ariel Vromen</t>
  </si>
  <si>
    <t>Action|Crime|Drama|Mystery|Sci-Fi|Thriller</t>
  </si>
  <si>
    <t>Lewis Gilbert</t>
  </si>
  <si>
    <t>Desmond Llewelyn</t>
  </si>
  <si>
    <t>Adventure|Comedy|Crime|Drama</t>
  </si>
  <si>
    <t>Drama|Mystery</t>
  </si>
  <si>
    <t>Comedy|Fantasy|Horror|Thriller</t>
  </si>
  <si>
    <t>Crime|Drama|Mystery|Sci-Fi|Thriller</t>
  </si>
  <si>
    <t>John Francis Daley</t>
  </si>
  <si>
    <t>Comedy|Crime|Musical</t>
  </si>
  <si>
    <t>J.B. Rogers</t>
  </si>
  <si>
    <t>Michael Sucsy</t>
  </si>
  <si>
    <t>Tom Vaughan</t>
  </si>
  <si>
    <t>Sharlto Copley</t>
  </si>
  <si>
    <t>South Africa</t>
  </si>
  <si>
    <t>Stephen Hillenburg</t>
  </si>
  <si>
    <t>John Doman</t>
  </si>
  <si>
    <t>Comedy|Drama|Family|Music|Romance</t>
  </si>
  <si>
    <t>Emily Osment</t>
  </si>
  <si>
    <t>Stig Bergqvist</t>
  </si>
  <si>
    <t>Elizabeth Daily</t>
  </si>
  <si>
    <t>George Carlin</t>
  </si>
  <si>
    <t>Jason Reitman</t>
  </si>
  <si>
    <t>Alexander Payne</t>
  </si>
  <si>
    <t>Hope Davis</t>
  </si>
  <si>
    <t>Jonathan Levine</t>
  </si>
  <si>
    <t>Comedy|Horror|Romance</t>
  </si>
  <si>
    <t>Cory Hardrict</t>
  </si>
  <si>
    <t>Rian Johnson</t>
  </si>
  <si>
    <t>Chris Noonan</t>
  </si>
  <si>
    <t>Josh Charles</t>
  </si>
  <si>
    <t>Tina Fey</t>
  </si>
  <si>
    <t>Forest Whitaker</t>
  </si>
  <si>
    <t>Gary Winick</t>
  </si>
  <si>
    <t>Antony Starr</t>
  </si>
  <si>
    <t>Woody Allen</t>
  </si>
  <si>
    <t>Kurt Fuller</t>
  </si>
  <si>
    <t>Peter Lepeniotis</t>
  </si>
  <si>
    <t>Ted Demme</t>
  </si>
  <si>
    <t>William Shatner</t>
  </si>
  <si>
    <t>Comedy|Family|Fantasy|Sport</t>
  </si>
  <si>
    <t>Brenda Song</t>
  </si>
  <si>
    <t>Patrick Macnee</t>
  </si>
  <si>
    <t>Steve Box</t>
  </si>
  <si>
    <t>Animation|Comedy|Family|Mystery|Sci-Fi</t>
  </si>
  <si>
    <t>Mark Gatiss</t>
  </si>
  <si>
    <t>Vanessa Redgrave</t>
  </si>
  <si>
    <t>Animation|Drama|Family|Fantasy|Musical|Romance</t>
  </si>
  <si>
    <t>Edgar Arreola</t>
  </si>
  <si>
    <t>Lee Toland Krieger</t>
  </si>
  <si>
    <t>Alyson Stoner</t>
  </si>
  <si>
    <t>Faizon Love</t>
  </si>
  <si>
    <t>Danny Huston</t>
  </si>
  <si>
    <t>Drew Goddard</t>
  </si>
  <si>
    <t>Jason Friedberg</t>
  </si>
  <si>
    <t>Carmen Electra</t>
  </si>
  <si>
    <t>Paul Michael Glaser</t>
  </si>
  <si>
    <t>Yaphet Kotto</t>
  </si>
  <si>
    <t>Comedy|Horror|Musical|Sci-Fi</t>
  </si>
  <si>
    <t>Jessica Barden</t>
  </si>
  <si>
    <t>John R. Leonetti</t>
  </si>
  <si>
    <t>Brian Thompson</t>
  </si>
  <si>
    <t>Kimberly Peirce</t>
  </si>
  <si>
    <t>Liz Friedlander</t>
  </si>
  <si>
    <t>Phil Joanou</t>
  </si>
  <si>
    <t>Crime|Drama|Sport</t>
  </si>
  <si>
    <t>Shane Acker</t>
  </si>
  <si>
    <t>Action|Adventure|Animation|Drama|Mystery|Sci-Fi|Thriller</t>
  </si>
  <si>
    <t>Stephen J. Anderson</t>
  </si>
  <si>
    <t>Craig Ferguson</t>
  </si>
  <si>
    <t>Troy Miller</t>
  </si>
  <si>
    <t>Elden Henson</t>
  </si>
  <si>
    <t>Tate Taylor</t>
  </si>
  <si>
    <t>Tika Sumpter</t>
  </si>
  <si>
    <t>Brett Leonard</t>
  </si>
  <si>
    <t>Rainn Wilson</t>
  </si>
  <si>
    <t>Alister Grierson</t>
  </si>
  <si>
    <t>Nick Hurran</t>
  </si>
  <si>
    <t>Paul Haggis</t>
  </si>
  <si>
    <t>Kurt Wimmer</t>
  </si>
  <si>
    <t>Kevin Hooks</t>
  </si>
  <si>
    <t>Action|Adventure|Crime|Drama|Romance</t>
  </si>
  <si>
    <t>Ellory Elkayem</t>
  </si>
  <si>
    <t>Action|Comedy|Horror</t>
  </si>
  <si>
    <t>Niki Caro</t>
  </si>
  <si>
    <t>Vincenzo Natali</t>
  </si>
  <si>
    <t>Sarah Polley</t>
  </si>
  <si>
    <t>Willard Huyck</t>
  </si>
  <si>
    <t>Gavin O'Connor</t>
  </si>
  <si>
    <t>Bruce Hunt</t>
  </si>
  <si>
    <t>Adventure|Horror|Thriller</t>
  </si>
  <si>
    <t>Eddie Cibrian</t>
  </si>
  <si>
    <t>Jessica ParÃ©</t>
  </si>
  <si>
    <t>Craig Gillespie</t>
  </si>
  <si>
    <t>Grace Phipps</t>
  </si>
  <si>
    <t>Chris Roberts</t>
  </si>
  <si>
    <t>Saffron Burrows</t>
  </si>
  <si>
    <t>Ian Whyte</t>
  </si>
  <si>
    <t>Zach Gilford</t>
  </si>
  <si>
    <t>Nick Hamm</t>
  </si>
  <si>
    <t>Andy Cadiff</t>
  </si>
  <si>
    <t>Annabella Sciorra</t>
  </si>
  <si>
    <t>Mike Disa</t>
  </si>
  <si>
    <t>Adventure|Fantasy|Mystery</t>
  </si>
  <si>
    <t>Tyler Labine</t>
  </si>
  <si>
    <t>Sergio Leone</t>
  </si>
  <si>
    <t>Italy</t>
  </si>
  <si>
    <t>Niels Arden Oplev</t>
  </si>
  <si>
    <t>Michael Radford</t>
  </si>
  <si>
    <t>Emir Kusturica</t>
  </si>
  <si>
    <t>Emily Watson</t>
  </si>
  <si>
    <t>Kaige Chen</t>
  </si>
  <si>
    <t>Dong-gun Jang</t>
  </si>
  <si>
    <t>Corey Yuen</t>
  </si>
  <si>
    <t>Steve Howey</t>
  </si>
  <si>
    <t>Andrew Dominik</t>
  </si>
  <si>
    <t>Biography|Crime|Drama|History|Western</t>
  </si>
  <si>
    <t>Li Zhang</t>
  </si>
  <si>
    <t>Action|Biography|Crime|Drama</t>
  </si>
  <si>
    <t>Elizabeth Banks</t>
  </si>
  <si>
    <t>Biography|Drama|Music|Romance</t>
  </si>
  <si>
    <t>Sandra Ellis Lafferty</t>
  </si>
  <si>
    <t>Edward Norton</t>
  </si>
  <si>
    <t>Lisa Edelstein</t>
  </si>
  <si>
    <t>Ben Falcone</t>
  </si>
  <si>
    <t>Richard Attenborough</t>
  </si>
  <si>
    <t>Don Mancini</t>
  </si>
  <si>
    <t>Romania</t>
  </si>
  <si>
    <t>John Maybury</t>
  </si>
  <si>
    <t>Biography|Crime|Drama|History|Music</t>
  </si>
  <si>
    <t>Aldis Hodge</t>
  </si>
  <si>
    <t>Igor Kovalyov</t>
  </si>
  <si>
    <t>Adventure|Animation|Comedy|Drama|Family|Musical</t>
  </si>
  <si>
    <t>David Wain</t>
  </si>
  <si>
    <t>Joe Lo Truglio</t>
  </si>
  <si>
    <t>Comedy|Drama|Music</t>
  </si>
  <si>
    <t>Eddie Cahill</t>
  </si>
  <si>
    <t>Julian Glover</t>
  </si>
  <si>
    <t>Lilli Lavine</t>
  </si>
  <si>
    <t>Mia Sara</t>
  </si>
  <si>
    <t>Drama|Romance|Thriller</t>
  </si>
  <si>
    <t>David Lyons</t>
  </si>
  <si>
    <t>Vinessa Shaw</t>
  </si>
  <si>
    <t>ZoÃ« Kravitz</t>
  </si>
  <si>
    <t>Elizabeth McGovern</t>
  </si>
  <si>
    <t>Bianca Kajlich</t>
  </si>
  <si>
    <t>Action|Fantasy|Horror|Thriller</t>
  </si>
  <si>
    <t>Miguel Arteta</t>
  </si>
  <si>
    <t>Talulah Riley</t>
  </si>
  <si>
    <t>Adventure|Biography</t>
  </si>
  <si>
    <t>James Gray</t>
  </si>
  <si>
    <t>Janusz Kaminski</t>
  </si>
  <si>
    <t>Philip Baker Hall</t>
  </si>
  <si>
    <t>Documentary</t>
  </si>
  <si>
    <t>Samaire Armstrong</t>
  </si>
  <si>
    <t>Scott Grimes</t>
  </si>
  <si>
    <t>Action|Comedy|Family</t>
  </si>
  <si>
    <t>Michael Ritchie</t>
  </si>
  <si>
    <t>Mara Wilson</t>
  </si>
  <si>
    <t>Dominic Flores</t>
  </si>
  <si>
    <t>Action|Horror|Romance</t>
  </si>
  <si>
    <t>Matt Smith</t>
  </si>
  <si>
    <t>Tenzin Thuthob Tsarong</t>
  </si>
  <si>
    <t>Robert B. Weide</t>
  </si>
  <si>
    <t>Jeff Wadlow</t>
  </si>
  <si>
    <t>Camille Delamarre</t>
  </si>
  <si>
    <t>Louis Jourdan</t>
  </si>
  <si>
    <t>Malcolm D. Lee</t>
  </si>
  <si>
    <t>David Lean</t>
  </si>
  <si>
    <t>Richard Wilson</t>
  </si>
  <si>
    <t>Richard Eyre</t>
  </si>
  <si>
    <t>Phil Davis</t>
  </si>
  <si>
    <t>Nicholas Meyer</t>
  </si>
  <si>
    <t>Callie Khouri</t>
  </si>
  <si>
    <t>Ellen Burstyn</t>
  </si>
  <si>
    <t>Action|Comedy|Crime|Music</t>
  </si>
  <si>
    <t>John Belushi</t>
  </si>
  <si>
    <t>Todd Graff</t>
  </si>
  <si>
    <t>Dolly Parton</t>
  </si>
  <si>
    <t>Sharon Small</t>
  </si>
  <si>
    <t>Philip Kaufman</t>
  </si>
  <si>
    <t>Action|Drama|Fantasy|Mystery|Sci-Fi|Thriller</t>
  </si>
  <si>
    <t>Saul Dibb</t>
  </si>
  <si>
    <t>Richard Linklater</t>
  </si>
  <si>
    <t>Action|Crime|Drama|History|Western</t>
  </si>
  <si>
    <t>E. Elias Merhige</t>
  </si>
  <si>
    <t>Harry Lennix</t>
  </si>
  <si>
    <t>Menno Meyjes</t>
  </si>
  <si>
    <t>Jodie Foster</t>
  </si>
  <si>
    <t>Meat Loaf</t>
  </si>
  <si>
    <t>Comedy|Crime|Drama</t>
  </si>
  <si>
    <t>Erick Avari</t>
  </si>
  <si>
    <t>Comedy|Family|Fantasy|Music|Romance</t>
  </si>
  <si>
    <t>Scott Frank</t>
  </si>
  <si>
    <t>Ryan O'Neal</t>
  </si>
  <si>
    <t>Robert Pine</t>
  </si>
  <si>
    <t>Sarah Carter</t>
  </si>
  <si>
    <t>Adventure|Comedy|Crime|Music</t>
  </si>
  <si>
    <t>Action|Adventure|Comedy|Sci-Fi|Thriller</t>
  </si>
  <si>
    <t>Action|Crime|Drama|Western</t>
  </si>
  <si>
    <t>Kevin Allen</t>
  </si>
  <si>
    <t>Action|Adventure|Comedy|Family|Romance|Sci-Fi</t>
  </si>
  <si>
    <t>Daniel Roebuck</t>
  </si>
  <si>
    <t>Michael Cristofer</t>
  </si>
  <si>
    <t>Pam Ferris</t>
  </si>
  <si>
    <t>Rip Torn</t>
  </si>
  <si>
    <t>Andrew Morahan</t>
  </si>
  <si>
    <t>Action|Fantasy|Romance|Sci-Fi</t>
  </si>
  <si>
    <t>Christopher Lambert</t>
  </si>
  <si>
    <t>Bob Rafelson</t>
  </si>
  <si>
    <t>Harold Perrineau</t>
  </si>
  <si>
    <t>Comedy|Crime|Mystery|Romance</t>
  </si>
  <si>
    <t>Alan Shapiro</t>
  </si>
  <si>
    <t>Adventure|Family</t>
  </si>
  <si>
    <t>Paul Hogan</t>
  </si>
  <si>
    <t>Fernando Meirelles</t>
  </si>
  <si>
    <t>Christo Jivkov</t>
  </si>
  <si>
    <t>Aramaic</t>
  </si>
  <si>
    <t>Comedy|Drama|Family|Romance</t>
  </si>
  <si>
    <t>Michael Hoffman</t>
  </si>
  <si>
    <t>Luke Bracey</t>
  </si>
  <si>
    <t>Action|Drama|Music|Romance</t>
  </si>
  <si>
    <t>Adventure|Comedy|Family|Fantasy|Horror|Mystery</t>
  </si>
  <si>
    <t>Katharine Isabelle</t>
  </si>
  <si>
    <t>Mike Vogel</t>
  </si>
  <si>
    <t>Michael Pressman</t>
  </si>
  <si>
    <t>Kevin Nash</t>
  </si>
  <si>
    <t>Bruce McGill</t>
  </si>
  <si>
    <t>Sharon Maguire</t>
  </si>
  <si>
    <t>Lena Olin</t>
  </si>
  <si>
    <t>Charles Herman-Wurmfeld</t>
  </si>
  <si>
    <t>Mary Lynn Rajskub</t>
  </si>
  <si>
    <t>Bailee Madison</t>
  </si>
  <si>
    <t>Action|Biography|Drama|History|Romance|Western</t>
  </si>
  <si>
    <t>Chelan Simmons</t>
  </si>
  <si>
    <t>Blythe Danner</t>
  </si>
  <si>
    <t>Gabor Csupo</t>
  </si>
  <si>
    <t>Biography|Drama|Family</t>
  </si>
  <si>
    <t>Tyler Perry</t>
  </si>
  <si>
    <t>Joe Carnahan</t>
  </si>
  <si>
    <t>John Polson</t>
  </si>
  <si>
    <t>Darcy Donavan</t>
  </si>
  <si>
    <t>Action|Adventure|Comedy|Crime|Family|Romance|Thriller</t>
  </si>
  <si>
    <t>Bernardo Bertolucci</t>
  </si>
  <si>
    <t>Heather Locklear</t>
  </si>
  <si>
    <t>Jim Meskimen</t>
  </si>
  <si>
    <t>Cathy Malkasian</t>
  </si>
  <si>
    <t>John Eng</t>
  </si>
  <si>
    <t>Dave Chappelle</t>
  </si>
  <si>
    <t>Chris Nahon</t>
  </si>
  <si>
    <t>Fred Wolf</t>
  </si>
  <si>
    <t>Drama|Romance|Sci-Fi</t>
  </si>
  <si>
    <t>Victor Salva</t>
  </si>
  <si>
    <t>Nicki Aycox</t>
  </si>
  <si>
    <t>Mark Helfrich</t>
  </si>
  <si>
    <t>Steve Bendelack</t>
  </si>
  <si>
    <t>Lily Atkinson</t>
  </si>
  <si>
    <t>Dwight H. Little</t>
  </si>
  <si>
    <t>Nicholas Gonzalez</t>
  </si>
  <si>
    <t>Guillaume Canet</t>
  </si>
  <si>
    <t>Kirsten Sheridan</t>
  </si>
  <si>
    <t>Fanny Ardant</t>
  </si>
  <si>
    <t>Comedy|Fantasy|Horror|Romance</t>
  </si>
  <si>
    <t>Alexis Arquette</t>
  </si>
  <si>
    <t>Richard Fleischer</t>
  </si>
  <si>
    <t>Joseph Cotten</t>
  </si>
  <si>
    <t>Bob Spiers</t>
  </si>
  <si>
    <t>Comedy|Family|Music</t>
  </si>
  <si>
    <t>Damien Dante Wayans</t>
  </si>
  <si>
    <t>Action|Comedy|Music</t>
  </si>
  <si>
    <t>Adventure|Comedy|Crime</t>
  </si>
  <si>
    <t>Jere Burns</t>
  </si>
  <si>
    <t>John Wells</t>
  </si>
  <si>
    <t>Nigel Cole</t>
  </si>
  <si>
    <t>Aimee Garcia</t>
  </si>
  <si>
    <t>Dexter Fletcher</t>
  </si>
  <si>
    <t>Biography|Comedy|Drama|Sport</t>
  </si>
  <si>
    <t>Jeremy Leven</t>
  </si>
  <si>
    <t>Sylvain White</t>
  </si>
  <si>
    <t>Troy Nixey</t>
  </si>
  <si>
    <t>Fantasy|Horror|Thriller</t>
  </si>
  <si>
    <t>Philip G. Atwell</t>
  </si>
  <si>
    <t>Comedy|Drama|Romance|Thriller</t>
  </si>
  <si>
    <t>Jeff Schaffer</t>
  </si>
  <si>
    <t>Don Michael Paul</t>
  </si>
  <si>
    <t>Claudia Christian</t>
  </si>
  <si>
    <t>Adventure|Comedy|Family|Romance</t>
  </si>
  <si>
    <t>Tyler James Williams</t>
  </si>
  <si>
    <t>James Bridges</t>
  </si>
  <si>
    <t>Dianne Wiest</t>
  </si>
  <si>
    <t>Steve Barron</t>
  </si>
  <si>
    <t>Adventure|Family|Fantasy|Musical</t>
  </si>
  <si>
    <t>Italian</t>
  </si>
  <si>
    <t>Richard Kelly</t>
  </si>
  <si>
    <t>Carter Smith</t>
  </si>
  <si>
    <t>Laura Ramsey</t>
  </si>
  <si>
    <t>John Schlesinger</t>
  </si>
  <si>
    <t>Mark Valley</t>
  </si>
  <si>
    <t>Frank Grillo</t>
  </si>
  <si>
    <t>Chris Marquette</t>
  </si>
  <si>
    <t>Ringo Lam</t>
  </si>
  <si>
    <t>Martin Starr</t>
  </si>
  <si>
    <t>Biography|Crime|Drama|History|Thriller</t>
  </si>
  <si>
    <t>Chris Zylka</t>
  </si>
  <si>
    <t>Crime|Drama|History</t>
  </si>
  <si>
    <t>Patricia Riggen</t>
  </si>
  <si>
    <t>Marco TreviÃ±o</t>
  </si>
  <si>
    <t>Chile</t>
  </si>
  <si>
    <t>Victor Wong</t>
  </si>
  <si>
    <t>Biography|Drama|Thriller|War</t>
  </si>
  <si>
    <t>Tom Berenger</t>
  </si>
  <si>
    <t>Drama|Music|Mystery|Romance|Thriller</t>
  </si>
  <si>
    <t>Jonathan Kaplan</t>
  </si>
  <si>
    <t>John Doe</t>
  </si>
  <si>
    <t>Ole Bornedal</t>
  </si>
  <si>
    <t>Kyra Sedgwick</t>
  </si>
  <si>
    <t>Richard Benjamin</t>
  </si>
  <si>
    <t>Alexander SkarsgÃ¥rd</t>
  </si>
  <si>
    <t>Craig R. Baxley</t>
  </si>
  <si>
    <t>Brian Bosworth</t>
  </si>
  <si>
    <t>John Hillcoat</t>
  </si>
  <si>
    <t>Marcos Siega</t>
  </si>
  <si>
    <t>Cheech Marin</t>
  </si>
  <si>
    <t>Rachel Talalay</t>
  </si>
  <si>
    <t>Jeffrey W. Byrd</t>
  </si>
  <si>
    <t>Donald Faison</t>
  </si>
  <si>
    <t>Don McKellar</t>
  </si>
  <si>
    <t>Action|Adventure|Fantasy|Horror</t>
  </si>
  <si>
    <t>Atom Egoyan</t>
  </si>
  <si>
    <t>Robert Towne</t>
  </si>
  <si>
    <t>Zoe Kazan</t>
  </si>
  <si>
    <t>Giuseppe Tornatore</t>
  </si>
  <si>
    <t>Crime|Drama|Mystery|Romance</t>
  </si>
  <si>
    <t>Werner Herzog</t>
  </si>
  <si>
    <t>FranÃ§ois Cluzet</t>
  </si>
  <si>
    <t>Scout Taylor-Compton</t>
  </si>
  <si>
    <t>Teddy Chan</t>
  </si>
  <si>
    <t>Siu-Wong Fan</t>
  </si>
  <si>
    <t>Action|Drama|Western</t>
  </si>
  <si>
    <t>Herbert Ross</t>
  </si>
  <si>
    <t>Bonnie Hunt</t>
  </si>
  <si>
    <t>Minnie Driver</t>
  </si>
  <si>
    <t>Gerry Bednob</t>
  </si>
  <si>
    <t>Grant Heslov</t>
  </si>
  <si>
    <t>Comedy|War</t>
  </si>
  <si>
    <t>George Gallo</t>
  </si>
  <si>
    <t>Adventure|Comedy|Family|Fantasy|Music|Sci-Fi</t>
  </si>
  <si>
    <t>Sidney Lumet</t>
  </si>
  <si>
    <t>Adventure|Family|Fantasy|Music|Musical</t>
  </si>
  <si>
    <t>Lena Horne</t>
  </si>
  <si>
    <t>Willie Garson</t>
  </si>
  <si>
    <t>Steve Boyum</t>
  </si>
  <si>
    <t>Richard Williams</t>
  </si>
  <si>
    <t>Action|Adventure|Animation|Comedy|Fantasy</t>
  </si>
  <si>
    <t>Donald Pleasence</t>
  </si>
  <si>
    <t>Adventure|Comedy|Horror|Sci-Fi</t>
  </si>
  <si>
    <t>Horror|Sci-Fi</t>
  </si>
  <si>
    <t>Tony Goldwyn</t>
  </si>
  <si>
    <t>Jonathan Newman</t>
  </si>
  <si>
    <t>Michael Dinner</t>
  </si>
  <si>
    <t>Seymour Cassel</t>
  </si>
  <si>
    <t>Joseph Sargent</t>
  </si>
  <si>
    <t>Judith Barsi</t>
  </si>
  <si>
    <t>Jerry Zaks</t>
  </si>
  <si>
    <t>Fred Durst</t>
  </si>
  <si>
    <t>Biography|Comedy|Drama|Family|Sport</t>
  </si>
  <si>
    <t>Tasha Smith</t>
  </si>
  <si>
    <t>Action|Crime|Drama|Thriller|Western</t>
  </si>
  <si>
    <t>Anne Fontaine</t>
  </si>
  <si>
    <t>Alessandro Nivola</t>
  </si>
  <si>
    <t>Tom Burke</t>
  </si>
  <si>
    <t>Mira Nair</t>
  </si>
  <si>
    <t>Romola Garai</t>
  </si>
  <si>
    <t>Drew Powell</t>
  </si>
  <si>
    <t>Mel Brooks</t>
  </si>
  <si>
    <t>Joan Rivers</t>
  </si>
  <si>
    <t>Russell Crowe</t>
  </si>
  <si>
    <t>Cem Yilmaz</t>
  </si>
  <si>
    <t>Drama|Fantasy|Romance|Thriller</t>
  </si>
  <si>
    <t>Manish Dayal</t>
  </si>
  <si>
    <t>Jessie Nelson</t>
  </si>
  <si>
    <t>Christopher Spencer</t>
  </si>
  <si>
    <t>Roma Downey</t>
  </si>
  <si>
    <t>Denis O'Hare</t>
  </si>
  <si>
    <t>Mike Bigelow</t>
  </si>
  <si>
    <t>Carlos Ponce</t>
  </si>
  <si>
    <t>Jack Reynor</t>
  </si>
  <si>
    <t>Amanda Detmer</t>
  </si>
  <si>
    <t>Zachary Gordon</t>
  </si>
  <si>
    <t>Daniel Sackheim</t>
  </si>
  <si>
    <t>Comedy|Mystery</t>
  </si>
  <si>
    <t>Harry Elfont</t>
  </si>
  <si>
    <t>Uli Edel</t>
  </si>
  <si>
    <t>Fred Dekker</t>
  </si>
  <si>
    <t>Brian Trenchard-Smith</t>
  </si>
  <si>
    <t>Blake Edwards</t>
  </si>
  <si>
    <t>Comedy|Drama|Musical|Romance|War</t>
  </si>
  <si>
    <t>Rock Hudson</t>
  </si>
  <si>
    <t>Ed Skrein</t>
  </si>
  <si>
    <t>Dutch</t>
  </si>
  <si>
    <t>Netherlands</t>
  </si>
  <si>
    <t>Christian Carion</t>
  </si>
  <si>
    <t>Drama|History|Music|Romance|War</t>
  </si>
  <si>
    <t>Gary Lewis</t>
  </si>
  <si>
    <t>David Palmer</t>
  </si>
  <si>
    <t>Rowan Joffe</t>
  </si>
  <si>
    <t>John Curran</t>
  </si>
  <si>
    <t>Laurent Tirard</t>
  </si>
  <si>
    <t>Comedy|History</t>
  </si>
  <si>
    <t>Romain Duris</t>
  </si>
  <si>
    <t>Ornella Muti</t>
  </si>
  <si>
    <t>Trey Parker</t>
  </si>
  <si>
    <t>Animation|Comedy|Fantasy|Musical</t>
  </si>
  <si>
    <t>Stuart Gillard</t>
  </si>
  <si>
    <t>Paige Turco</t>
  </si>
  <si>
    <t>Hunter Parrish</t>
  </si>
  <si>
    <t>Katt Shea</t>
  </si>
  <si>
    <t>Jason London</t>
  </si>
  <si>
    <t>Joshua Michael Stern</t>
  </si>
  <si>
    <t>Tomas Alfredson</t>
  </si>
  <si>
    <t>John Duigan</t>
  </si>
  <si>
    <t>Elaine Hendrix</t>
  </si>
  <si>
    <t>Colin Higgins</t>
  </si>
  <si>
    <t>Bob Balaban</t>
  </si>
  <si>
    <t>Jim Sonzero</t>
  </si>
  <si>
    <t>Ian Somerhalder</t>
  </si>
  <si>
    <t>Dean Stockwell</t>
  </si>
  <si>
    <t>Angus T. Jones</t>
  </si>
  <si>
    <t>Penelope Spheeris</t>
  </si>
  <si>
    <t>Jeff Tremaine</t>
  </si>
  <si>
    <t>Action|Comedy|Documentary</t>
  </si>
  <si>
    <t>Bam Margera</t>
  </si>
  <si>
    <t>Jeannot Szwarc</t>
  </si>
  <si>
    <t>Roy Scheider</t>
  </si>
  <si>
    <t>Adventure|Comedy|Drama|Family|Romance</t>
  </si>
  <si>
    <t>Mackenzie Foy</t>
  </si>
  <si>
    <t>Miranda Cosgrove</t>
  </si>
  <si>
    <t>Shailene Woodley</t>
  </si>
  <si>
    <t>Adventure|Comedy|Drama|Family|Mystery</t>
  </si>
  <si>
    <t>Drama|Family|Music|Romance</t>
  </si>
  <si>
    <t>Leonard Roberts</t>
  </si>
  <si>
    <t>Fantasy|Romance</t>
  </si>
  <si>
    <t>Thea Sharrock</t>
  </si>
  <si>
    <t>Sam Claflin</t>
  </si>
  <si>
    <t>John Amos</t>
  </si>
  <si>
    <t>Jon Lucas</t>
  </si>
  <si>
    <t>Aaron Seltzer</t>
  </si>
  <si>
    <t>Robin Budd</t>
  </si>
  <si>
    <t>Steve Trenbirth</t>
  </si>
  <si>
    <t>Adventure|Animation|Family|Musical</t>
  </si>
  <si>
    <t>Barry Watson</t>
  </si>
  <si>
    <t>Mennan Yapo</t>
  </si>
  <si>
    <t>Jun Falkenstein</t>
  </si>
  <si>
    <t>Animation|Comedy|Drama|Family|Musical</t>
  </si>
  <si>
    <t>Kath Soucie</t>
  </si>
  <si>
    <t>Biography|Crime|Drama|History</t>
  </si>
  <si>
    <t>Billy Crudup</t>
  </si>
  <si>
    <t>Takashi Shimizu</t>
  </si>
  <si>
    <t>Richard Lawson</t>
  </si>
  <si>
    <t>Adventure|Comedy|Fantasy|Music|Sci-Fi</t>
  </si>
  <si>
    <t>Anton Corbijn</t>
  </si>
  <si>
    <t>Violante Placido</t>
  </si>
  <si>
    <t>Gregory Nava</t>
  </si>
  <si>
    <t>Jon Seda</t>
  </si>
  <si>
    <t>Diedrich Bader</t>
  </si>
  <si>
    <t>John Patrick Shanley</t>
  </si>
  <si>
    <t>Jeremy Shada</t>
  </si>
  <si>
    <t>Gunnar Hansen</t>
  </si>
  <si>
    <t>William McNamara</t>
  </si>
  <si>
    <t>Marisa Saks</t>
  </si>
  <si>
    <t>Action|Adventure|Drama|Mystery</t>
  </si>
  <si>
    <t>Peter Firth</t>
  </si>
  <si>
    <t>Steve Beck</t>
  </si>
  <si>
    <t>Isaiah Washington</t>
  </si>
  <si>
    <t>Todd Strauss-Schulson</t>
  </si>
  <si>
    <t>Eric Valette</t>
  </si>
  <si>
    <t>Johnny Lewis</t>
  </si>
  <si>
    <t>Andrew Fleming</t>
  </si>
  <si>
    <t>Comedy|Crime|Family|Mystery|Romance|Thriller</t>
  </si>
  <si>
    <t>Kay Panabaker</t>
  </si>
  <si>
    <t>Michael Spierig</t>
  </si>
  <si>
    <t>Jay Laga'aia</t>
  </si>
  <si>
    <t>Jim Field Smith</t>
  </si>
  <si>
    <t>Thomas Bezucha</t>
  </si>
  <si>
    <t>Leighton Meester</t>
  </si>
  <si>
    <t>Hungary</t>
  </si>
  <si>
    <t>William Brent Bell</t>
  </si>
  <si>
    <t>Action|Adventure|Drama|Romance|Western</t>
  </si>
  <si>
    <t>Anthony Bell</t>
  </si>
  <si>
    <t>Kevin Sussman</t>
  </si>
  <si>
    <t>Kurtwood Smith</t>
  </si>
  <si>
    <t>Henry Joost</t>
  </si>
  <si>
    <t>Adventure|Crime|Mystery|Sci-Fi|Thriller</t>
  </si>
  <si>
    <t>Samira Wiley</t>
  </si>
  <si>
    <t>Sheryl Lee</t>
  </si>
  <si>
    <t>Alfred Hitchcock</t>
  </si>
  <si>
    <t>Janet Leigh</t>
  </si>
  <si>
    <t>Shana Feste</t>
  </si>
  <si>
    <t>Steve Rash</t>
  </si>
  <si>
    <t>Mako</t>
  </si>
  <si>
    <t>Mike Binder</t>
  </si>
  <si>
    <t>Adventure|Biography|Drama</t>
  </si>
  <si>
    <t>Michael J. Bassett</t>
  </si>
  <si>
    <t>Adventure|Drama|Horror|Mystery|Thriller</t>
  </si>
  <si>
    <t>Crime|Fantasy|Horror</t>
  </si>
  <si>
    <t>Frank Nissen</t>
  </si>
  <si>
    <t>Animation|Family|Fantasy|Mystery</t>
  </si>
  <si>
    <t>Stephen Chow</t>
  </si>
  <si>
    <t>Action|Comedy|Crime|Fantasy</t>
  </si>
  <si>
    <t>Shengyi Huang</t>
  </si>
  <si>
    <t>Peter Hastings</t>
  </si>
  <si>
    <t>Comedy|Family|Music|Musical</t>
  </si>
  <si>
    <t>Mustafa Haidari</t>
  </si>
  <si>
    <t>Dari</t>
  </si>
  <si>
    <t>Paul Abascal</t>
  </si>
  <si>
    <t>Cole Hauser</t>
  </si>
  <si>
    <t>Chris Koch</t>
  </si>
  <si>
    <t>Thomas Lennon</t>
  </si>
  <si>
    <t>Amy Heckerling</t>
  </si>
  <si>
    <t>Andy Dick</t>
  </si>
  <si>
    <t>George Stevens</t>
  </si>
  <si>
    <t>Andrew Fiscella</t>
  </si>
  <si>
    <t>Mark Mylod</t>
  </si>
  <si>
    <t>James Mather</t>
  </si>
  <si>
    <t>Michael O. Sajbel</t>
  </si>
  <si>
    <t>James Callis</t>
  </si>
  <si>
    <t>Drama|Mystery|Romance|Thriller|War</t>
  </si>
  <si>
    <t>Action|Crime|Drama|Sport</t>
  </si>
  <si>
    <t>Aasif Mandvi</t>
  </si>
  <si>
    <t>Taylor Cole</t>
  </si>
  <si>
    <t>Drama|Fantasy|Horror|Mystery</t>
  </si>
  <si>
    <t>Charles T. Kanganis</t>
  </si>
  <si>
    <t>Quinton Aaron</t>
  </si>
  <si>
    <t>Comedy|Drama|Music|War</t>
  </si>
  <si>
    <t>Damon Santostefano</t>
  </si>
  <si>
    <t>Comedy|Musical|Romance</t>
  </si>
  <si>
    <t>Aisha Tyler</t>
  </si>
  <si>
    <t>Bob Clark</t>
  </si>
  <si>
    <t>Scott Baio</t>
  </si>
  <si>
    <t>Debbie Reynolds</t>
  </si>
  <si>
    <t>Comedy|Crime|Drama|Mystery|Romance</t>
  </si>
  <si>
    <t>Martin Dew</t>
  </si>
  <si>
    <t>Dave Borthwick</t>
  </si>
  <si>
    <t>Benson Lee</t>
  </si>
  <si>
    <t>Chris Brown</t>
  </si>
  <si>
    <t>Chriss Anglin</t>
  </si>
  <si>
    <t>Russia</t>
  </si>
  <si>
    <t>Glen Morgan</t>
  </si>
  <si>
    <t>Kevin Alejandro</t>
  </si>
  <si>
    <t>Mike Leigh</t>
  </si>
  <si>
    <t>Biography|Comedy|Drama|History|Music|Musical</t>
  </si>
  <si>
    <t>Alejandro Monteverde</t>
  </si>
  <si>
    <t>Mexico</t>
  </si>
  <si>
    <t>Animation|Drama|Mystery|Sci-Fi|Thriller</t>
  </si>
  <si>
    <t>Catherine Lough Haggquist</t>
  </si>
  <si>
    <t>Jonathan Glazer</t>
  </si>
  <si>
    <t>Cameron Bright</t>
  </si>
  <si>
    <t>J.C. Chandor</t>
  </si>
  <si>
    <t>Marc Abraham</t>
  </si>
  <si>
    <t>Dylan Authors</t>
  </si>
  <si>
    <t>Todd Haynes</t>
  </si>
  <si>
    <t>Mabrouk El Mechri</t>
  </si>
  <si>
    <t>Adventure|Comedy|Drama|Romance</t>
  </si>
  <si>
    <t>Charlie Kaufman</t>
  </si>
  <si>
    <t>Adventure|Animation|Fantasy</t>
  </si>
  <si>
    <t>Jean-Paul Rappeneau</t>
  </si>
  <si>
    <t>Comedy|Drama|Mystery|Romance|Thriller|War</t>
  </si>
  <si>
    <t>Isabelle Adjani</t>
  </si>
  <si>
    <t>Nancy Walker</t>
  </si>
  <si>
    <t>Biography|Comedy|Musical</t>
  </si>
  <si>
    <t>Steve Guttenberg</t>
  </si>
  <si>
    <t>Crime|Drama|Western</t>
  </si>
  <si>
    <t>Angelo Pizzo</t>
  </si>
  <si>
    <t>Donny Boaz</t>
  </si>
  <si>
    <t>Damon Wayans</t>
  </si>
  <si>
    <t>Matthew Diamond</t>
  </si>
  <si>
    <t>Action|Adventure|Animation|Family|Sci-Fi|Thriller</t>
  </si>
  <si>
    <t>William Hootkins</t>
  </si>
  <si>
    <t>David Anspaugh</t>
  </si>
  <si>
    <t>Esai Morales</t>
  </si>
  <si>
    <t>Comedy|Family|Fantasy|Sci-Fi</t>
  </si>
  <si>
    <t>Christian Clavier</t>
  </si>
  <si>
    <t>Action|Comedy|Crime|Fantasy|Horror|Mystery|Sci-Fi|Thriller</t>
  </si>
  <si>
    <t>Marco St. John</t>
  </si>
  <si>
    <t>Daniel Algrant</t>
  </si>
  <si>
    <t>Crime|Drama|Mystery</t>
  </si>
  <si>
    <t>Moritz Bleibtreu</t>
  </si>
  <si>
    <t>German</t>
  </si>
  <si>
    <t>Mary McDonnell</t>
  </si>
  <si>
    <t>Mark Rosman</t>
  </si>
  <si>
    <t>Dan Byrd</t>
  </si>
  <si>
    <t>David Arquette</t>
  </si>
  <si>
    <t>Jeffrey Combs</t>
  </si>
  <si>
    <t>Eric Mendenhall</t>
  </si>
  <si>
    <t>Caroline Dhavernas</t>
  </si>
  <si>
    <t>Taran Killam</t>
  </si>
  <si>
    <t>Mem Ferda</t>
  </si>
  <si>
    <t>Britt Allcroft</t>
  </si>
  <si>
    <t>Bunta Sugawara</t>
  </si>
  <si>
    <t>Brian Percival</t>
  </si>
  <si>
    <t>Adventure|Comedy|Romance</t>
  </si>
  <si>
    <t>Katrina Bowden</t>
  </si>
  <si>
    <t>Anand Tucker</t>
  </si>
  <si>
    <t>Michael Dowse</t>
  </si>
  <si>
    <t>Emile Ardolino</t>
  </si>
  <si>
    <t>Family|Fantasy|Music</t>
  </si>
  <si>
    <t>Darci Kistler</t>
  </si>
  <si>
    <t>Robert Altman</t>
  </si>
  <si>
    <t>Crime|Drama|Music|Thriller</t>
  </si>
  <si>
    <t>Andrew Douglas</t>
  </si>
  <si>
    <t>George A. Romero</t>
  </si>
  <si>
    <t>Tony Nappo</t>
  </si>
  <si>
    <t>Ricky Gervais</t>
  </si>
  <si>
    <t>Craig Roberts</t>
  </si>
  <si>
    <t>Luenell</t>
  </si>
  <si>
    <t>Linda Cardellini</t>
  </si>
  <si>
    <t>Vic Armstrong</t>
  </si>
  <si>
    <t>Action|Drama|Fantasy|Mystery|Thriller</t>
  </si>
  <si>
    <t>Craig T. Nelson</t>
  </si>
  <si>
    <t>Terry Zwigoff</t>
  </si>
  <si>
    <t>Nia Vardalos</t>
  </si>
  <si>
    <t>Biography|Drama|History|Music</t>
  </si>
  <si>
    <t>Jeffrey Jones</t>
  </si>
  <si>
    <t>Audrey Wells</t>
  </si>
  <si>
    <t>Raoul Bova</t>
  </si>
  <si>
    <t>Kristin Scott Thomas</t>
  </si>
  <si>
    <t>Sally Hawkins</t>
  </si>
  <si>
    <t>Christian Clemenson</t>
  </si>
  <si>
    <t>Bille Woodruff</t>
  </si>
  <si>
    <t>Christian Monzon</t>
  </si>
  <si>
    <t>Rick Friedberg</t>
  </si>
  <si>
    <t>Hulk Hogan</t>
  </si>
  <si>
    <t>Biography|Drama|Family|Sport</t>
  </si>
  <si>
    <t>Jody Hill</t>
  </si>
  <si>
    <t>Collette Wolfe</t>
  </si>
  <si>
    <t>Brandon Camp</t>
  </si>
  <si>
    <t>Adventure|Fantasy|Mystery|Thriller</t>
  </si>
  <si>
    <t>Nicholas Rowe</t>
  </si>
  <si>
    <t>Kevin Tancharoen</t>
  </si>
  <si>
    <t>Kelsey Grammer</t>
  </si>
  <si>
    <t>Nicholas Hytner</t>
  </si>
  <si>
    <t>Amanda Schull</t>
  </si>
  <si>
    <t>Bart Freundlich</t>
  </si>
  <si>
    <t>Alan Ruck</t>
  </si>
  <si>
    <t>William A. Fraker</t>
  </si>
  <si>
    <t>Jason Robards</t>
  </si>
  <si>
    <t>John Boorman</t>
  </si>
  <si>
    <t>Courtney Solomon</t>
  </si>
  <si>
    <t>Rebecca Budig</t>
  </si>
  <si>
    <t>Joan Allen</t>
  </si>
  <si>
    <t>Yaya DaCosta</t>
  </si>
  <si>
    <t>Jeff Kanew</t>
  </si>
  <si>
    <t>David Margulies</t>
  </si>
  <si>
    <t>Matthew Robbins</t>
  </si>
  <si>
    <t>Ian McDiarmid</t>
  </si>
  <si>
    <t>David Masterson</t>
  </si>
  <si>
    <t>Tadanobu Asano</t>
  </si>
  <si>
    <t>Mongolian</t>
  </si>
  <si>
    <t>Hal Needham</t>
  </si>
  <si>
    <t>Barry Bostwick</t>
  </si>
  <si>
    <t>Julie Christie</t>
  </si>
  <si>
    <t>Jeff Nichols</t>
  </si>
  <si>
    <t>Greece</t>
  </si>
  <si>
    <t>Jonathan Teplitzky</t>
  </si>
  <si>
    <t>Biography|Drama|Romance|War</t>
  </si>
  <si>
    <t>Michael Haneke</t>
  </si>
  <si>
    <t>Ulrich Tukur</t>
  </si>
  <si>
    <t>Mike Marvin</t>
  </si>
  <si>
    <t>Action|Horror|Romance|Sci-Fi|Thriller</t>
  </si>
  <si>
    <t>Lance Hool</t>
  </si>
  <si>
    <t>Action|Drama|History|Romance|War|Western</t>
  </si>
  <si>
    <t>Christian Volckman</t>
  </si>
  <si>
    <t>Action|Animation|Sci-Fi|Thriller</t>
  </si>
  <si>
    <t>Cassie Ventura</t>
  </si>
  <si>
    <t>Cory Edwards</t>
  </si>
  <si>
    <t>Action|Animation|Comedy|Crime|Family</t>
  </si>
  <si>
    <t>Terry George</t>
  </si>
  <si>
    <t>Xavier Gens</t>
  </si>
  <si>
    <t>Henry Ian Cusick</t>
  </si>
  <si>
    <t>Kasi Lemmons</t>
  </si>
  <si>
    <t>Drama|Family|Music|Musical</t>
  </si>
  <si>
    <t>Jennifer Hudson</t>
  </si>
  <si>
    <t>Matt Dillon</t>
  </si>
  <si>
    <t>Kirk Fox</t>
  </si>
  <si>
    <t>Fionnula Flanagan</t>
  </si>
  <si>
    <t>George Cukor</t>
  </si>
  <si>
    <t>Drama|Family|Musical|Romance</t>
  </si>
  <si>
    <t>Jeremy Brett</t>
  </si>
  <si>
    <t>Jim Gillespie</t>
  </si>
  <si>
    <t>Chris Moss</t>
  </si>
  <si>
    <t>John Hoffman</t>
  </si>
  <si>
    <t>Comedy|Drama|Family|Fantasy|Sci-Fi</t>
  </si>
  <si>
    <t>Kevin Greutert</t>
  </si>
  <si>
    <t>Emmanuelle Vaugier</t>
  </si>
  <si>
    <t>John Fortenberry</t>
  </si>
  <si>
    <t>Comedy|Music|Romance</t>
  </si>
  <si>
    <t>Daniel Barnz</t>
  </si>
  <si>
    <t>Kevin Grevioux</t>
  </si>
  <si>
    <t>Morgan Saylor</t>
  </si>
  <si>
    <t>Jason Moore</t>
  </si>
  <si>
    <t>Robert Harmon</t>
  </si>
  <si>
    <t>Trent Cooper</t>
  </si>
  <si>
    <t>Thomas F. Wilson</t>
  </si>
  <si>
    <t>Gary Halvorson</t>
  </si>
  <si>
    <t>Adventure|Comedy|Family|Fantasy|Musical</t>
  </si>
  <si>
    <t>Fede Alvarez</t>
  </si>
  <si>
    <t>Lou Taylor Pucci</t>
  </si>
  <si>
    <t>Sidney J. Furie</t>
  </si>
  <si>
    <t>Wayne Kramer</t>
  </si>
  <si>
    <t>Jim Goddard</t>
  </si>
  <si>
    <t>Adventure|Crime|Drama|Romance</t>
  </si>
  <si>
    <t>Noel Marshall</t>
  </si>
  <si>
    <t>Tippi Hedren</t>
  </si>
  <si>
    <t>Brenda Fricker</t>
  </si>
  <si>
    <t>Andrea Di Stefano</t>
  </si>
  <si>
    <t>Comedy|Mystery|Sci-Fi|Thriller</t>
  </si>
  <si>
    <t>Todd Lincoln</t>
  </si>
  <si>
    <t>Julianna Guill</t>
  </si>
  <si>
    <t>Howard Zieff</t>
  </si>
  <si>
    <t>Steven Shainberg</t>
  </si>
  <si>
    <t>Hal Holbrook</t>
  </si>
  <si>
    <t>Julian Jarrold</t>
  </si>
  <si>
    <t>Joe Nussbaum</t>
  </si>
  <si>
    <t>Danny Strong</t>
  </si>
  <si>
    <t>Vadim Perelman</t>
  </si>
  <si>
    <t>Peter Farrelly</t>
  </si>
  <si>
    <t>Bruno Kirby</t>
  </si>
  <si>
    <t>Ethan Suplee</t>
  </si>
  <si>
    <t>Michel Hazanavicius</t>
  </si>
  <si>
    <t>BÃ©rÃ©nice Bejo</t>
  </si>
  <si>
    <t>Cyrus Nowrasteh</t>
  </si>
  <si>
    <t>Clive Russell</t>
  </si>
  <si>
    <t>Perry Andelin Blake</t>
  </si>
  <si>
    <t>Jennifer Esposito</t>
  </si>
  <si>
    <t>Drama|Fantasy|War</t>
  </si>
  <si>
    <t>Ivana Baquero</t>
  </si>
  <si>
    <t>Action|Comedy|Crime|Family</t>
  </si>
  <si>
    <t>Leslie Bibb</t>
  </si>
  <si>
    <t>Christian E. Christiansen</t>
  </si>
  <si>
    <t>Brittany Daniel</t>
  </si>
  <si>
    <t>Sheldon Lettich</t>
  </si>
  <si>
    <t>Bolo Yeung</t>
  </si>
  <si>
    <t>Action|Comedy|Mystery</t>
  </si>
  <si>
    <t>Bill Bailey</t>
  </si>
  <si>
    <t>Diane English</t>
  </si>
  <si>
    <t>Robert Iscove</t>
  </si>
  <si>
    <t>Peter Kosminsky</t>
  </si>
  <si>
    <t>Nick Gomez</t>
  </si>
  <si>
    <t>Comedy|Crime|Mystery</t>
  </si>
  <si>
    <t>Allen Coulter</t>
  </si>
  <si>
    <t>Clare Kilner</t>
  </si>
  <si>
    <t>Josef Rusnak</t>
  </si>
  <si>
    <t>Gretchen Mol</t>
  </si>
  <si>
    <t>Bruce Paltrow</t>
  </si>
  <si>
    <t>Lochlyn Munro</t>
  </si>
  <si>
    <t>Adam Rifkin</t>
  </si>
  <si>
    <t>Susanne Bier</t>
  </si>
  <si>
    <t>Alison Lohman</t>
  </si>
  <si>
    <t>Kenneth Johnson</t>
  </si>
  <si>
    <t>Action|Crime|Sci-Fi</t>
  </si>
  <si>
    <t>Charles Napier</t>
  </si>
  <si>
    <t>James Ivory</t>
  </si>
  <si>
    <t>Jessy Terrero</t>
  </si>
  <si>
    <t>Vicente Amorim</t>
  </si>
  <si>
    <t>Paz de la Huerta</t>
  </si>
  <si>
    <t>Tommy Lee Jones</t>
  </si>
  <si>
    <t>Barry Corbin</t>
  </si>
  <si>
    <t>Jesse Vaughan</t>
  </si>
  <si>
    <t>Wayne Beach</t>
  </si>
  <si>
    <t>Carole Bouquet</t>
  </si>
  <si>
    <t>Comedy|Horror|Sci-Fi</t>
  </si>
  <si>
    <t>Dustin Milligan</t>
  </si>
  <si>
    <t>Chen Chang</t>
  </si>
  <si>
    <t>Taiwan</t>
  </si>
  <si>
    <t>Udayan Prasad</t>
  </si>
  <si>
    <t>Morten Tyldum</t>
  </si>
  <si>
    <t>Beverly D'Angelo</t>
  </si>
  <si>
    <t>Jackson Nicoll</t>
  </si>
  <si>
    <t>Roger Allam</t>
  </si>
  <si>
    <t>Gillian Armstrong</t>
  </si>
  <si>
    <t>Drama|Family|Romance</t>
  </si>
  <si>
    <t>James Watkins</t>
  </si>
  <si>
    <t>Frankie Muniz</t>
  </si>
  <si>
    <t>Jim Fall</t>
  </si>
  <si>
    <t>Adventure|Comedy|Family|Music|Romance</t>
  </si>
  <si>
    <t>Clayton Snyder</t>
  </si>
  <si>
    <t>Ric Roman Waugh</t>
  </si>
  <si>
    <t>Michael Dougherty</t>
  </si>
  <si>
    <t>Jordana Brewster</t>
  </si>
  <si>
    <t>Joel Gallen</t>
  </si>
  <si>
    <t>James Marsh</t>
  </si>
  <si>
    <t>Matt Williams</t>
  </si>
  <si>
    <t>Claude Rains</t>
  </si>
  <si>
    <t>Rob Zombie</t>
  </si>
  <si>
    <t>Dennis Iliadis</t>
  </si>
  <si>
    <t>Jack Davenport</t>
  </si>
  <si>
    <t>Rick Rosenthal</t>
  </si>
  <si>
    <t>Comedy|Horror|Thriller</t>
  </si>
  <si>
    <t>Nicolas Winding Refn</t>
  </si>
  <si>
    <t>Sara Sugarman</t>
  </si>
  <si>
    <t>Comedy|Family|Music|Romance</t>
  </si>
  <si>
    <t>Juan Carlos Fresnadillo</t>
  </si>
  <si>
    <t>Jessie T. Usher</t>
  </si>
  <si>
    <t>Gina Prince-Bythewood</t>
  </si>
  <si>
    <t>Phil Traill</t>
  </si>
  <si>
    <t>Joe Berlinger</t>
  </si>
  <si>
    <t>Adventure|Fantasy|Horror|Mystery|Thriller</t>
  </si>
  <si>
    <t>Kim Director</t>
  </si>
  <si>
    <t>Christine Taylor</t>
  </si>
  <si>
    <t>Elizabeth Allen Rosenbaum</t>
  </si>
  <si>
    <t>Sierra McCormick</t>
  </si>
  <si>
    <t>Kieran Culkin</t>
  </si>
  <si>
    <t>Michael Mayer</t>
  </si>
  <si>
    <t>Martin Weisz</t>
  </si>
  <si>
    <t>Jeff Kober</t>
  </si>
  <si>
    <t>John Ottman</t>
  </si>
  <si>
    <t>William Hurt</t>
  </si>
  <si>
    <t>John Bonito</t>
  </si>
  <si>
    <t>Kelly Carlson</t>
  </si>
  <si>
    <t>Peter Atencio</t>
  </si>
  <si>
    <t>Official site</t>
  </si>
  <si>
    <t>David Nutter</t>
  </si>
  <si>
    <t>Derek Cianfrance</t>
  </si>
  <si>
    <t>Stephan Elliott</t>
  </si>
  <si>
    <t>Jason Priestley</t>
  </si>
  <si>
    <t>Mark L. Lester</t>
  </si>
  <si>
    <t>Tom Green</t>
  </si>
  <si>
    <t>Mike Nawrocki</t>
  </si>
  <si>
    <t>Yuri Lowenthal</t>
  </si>
  <si>
    <t>Douglas Aarniokoski</t>
  </si>
  <si>
    <t>Bryan Barber</t>
  </si>
  <si>
    <t>Crime|Drama|Musical|Romance</t>
  </si>
  <si>
    <t>Lone Scherfig</t>
  </si>
  <si>
    <t>Drew Barrymore</t>
  </si>
  <si>
    <t>Daniel Stern</t>
  </si>
  <si>
    <t>James Foley</t>
  </si>
  <si>
    <t>Steve Gomer</t>
  </si>
  <si>
    <t>Trevor Morgan</t>
  </si>
  <si>
    <t>Mark Piznarski</t>
  </si>
  <si>
    <t>Family|Music|Romance</t>
  </si>
  <si>
    <t>Oliver James</t>
  </si>
  <si>
    <t>Craig Brewer</t>
  </si>
  <si>
    <t>Khandi Alexander</t>
  </si>
  <si>
    <t>Michael Winterbottom</t>
  </si>
  <si>
    <t>Biography|Drama|History|Thriller|War</t>
  </si>
  <si>
    <t>David Raynr</t>
  </si>
  <si>
    <t>Mort Nathan</t>
  </si>
  <si>
    <t>Wil Shriner</t>
  </si>
  <si>
    <t>Elizabeth Berrington</t>
  </si>
  <si>
    <t>Tina Gordon Chism</t>
  </si>
  <si>
    <t>Peter Cattaneo</t>
  </si>
  <si>
    <t>Vicky Jenson</t>
  </si>
  <si>
    <t>Larry David</t>
  </si>
  <si>
    <t>Mary Lambert</t>
  </si>
  <si>
    <t>Matthew Settle</t>
  </si>
  <si>
    <t>Adventure|Crime|Drama|Mystery|Western</t>
  </si>
  <si>
    <t>Levon Helm</t>
  </si>
  <si>
    <t>Peter Kassovitz</t>
  </si>
  <si>
    <t>Rodman Flender</t>
  </si>
  <si>
    <t>Mark Romanek</t>
  </si>
  <si>
    <t>Brad Anderson</t>
  </si>
  <si>
    <t>Thomas Kretschmann</t>
  </si>
  <si>
    <t>Michael Chapman</t>
  </si>
  <si>
    <t>Curtis Armstrong</t>
  </si>
  <si>
    <t>Antonio Banderas</t>
  </si>
  <si>
    <t>Fritz Lang</t>
  </si>
  <si>
    <t>Brigitte Helm</t>
  </si>
  <si>
    <t>David Belle</t>
  </si>
  <si>
    <t>Hsiao-Hsien Hou</t>
  </si>
  <si>
    <t>Qi Shu</t>
  </si>
  <si>
    <t>Gregor Jordan</t>
  </si>
  <si>
    <t>Comedy|Crime|Drama|Thriller|War</t>
  </si>
  <si>
    <t>Tony Jaa</t>
  </si>
  <si>
    <t>Nirut Sirichanya</t>
  </si>
  <si>
    <t>Thai</t>
  </si>
  <si>
    <t>Thailand</t>
  </si>
  <si>
    <t>Fantasy|Horror|Mystery</t>
  </si>
  <si>
    <t>Dito Montiel</t>
  </si>
  <si>
    <t>Stefan Ruzowitzky</t>
  </si>
  <si>
    <t>Action|Comedy|Drama|War</t>
  </si>
  <si>
    <t>Eddie Izzard</t>
  </si>
  <si>
    <t>Jake Paltrow</t>
  </si>
  <si>
    <t>Comedy|Drama|Fantasy|Music|Romance</t>
  </si>
  <si>
    <t>Stephen Graham</t>
  </si>
  <si>
    <t>Gregory Jacobs</t>
  </si>
  <si>
    <t>Gilles Paquet-Brenner</t>
  </si>
  <si>
    <t>Anil Kapoor</t>
  </si>
  <si>
    <t>Fred Gwynne</t>
  </si>
  <si>
    <t>John Cornell</t>
  </si>
  <si>
    <t>Doug E. Doug</t>
  </si>
  <si>
    <t>Jensen Ackles</t>
  </si>
  <si>
    <t>Caroline Munro</t>
  </si>
  <si>
    <t>Jamie Blanks</t>
  </si>
  <si>
    <t>Randal Kleiser</t>
  </si>
  <si>
    <t>Phil Vischer</t>
  </si>
  <si>
    <t>Janet Jackson</t>
  </si>
  <si>
    <t>Mike Epps</t>
  </si>
  <si>
    <t>Sissy Spacek</t>
  </si>
  <si>
    <t>Adventure|Mystery|Thriller</t>
  </si>
  <si>
    <t>Rick Famuyiwa</t>
  </si>
  <si>
    <t>America Ferrera</t>
  </si>
  <si>
    <t>Alan Cohn</t>
  </si>
  <si>
    <t>Franco Zeffirelli</t>
  </si>
  <si>
    <t>Comedy|Drama|War</t>
  </si>
  <si>
    <t>Lily Tomlin</t>
  </si>
  <si>
    <t>Tom Holland</t>
  </si>
  <si>
    <t>James Isaac</t>
  </si>
  <si>
    <t>Peter Mensah</t>
  </si>
  <si>
    <t>Emilio Estevez</t>
  </si>
  <si>
    <t>Comedy|Mystery|Romance</t>
  </si>
  <si>
    <t>Monica Potter</t>
  </si>
  <si>
    <t>Josh Schwartz</t>
  </si>
  <si>
    <t>Thomas McDonell</t>
  </si>
  <si>
    <t>Todd Field</t>
  </si>
  <si>
    <t>Davis Guggenheim</t>
  </si>
  <si>
    <t>Derek Luke</t>
  </si>
  <si>
    <t>Stephen Carpenter</t>
  </si>
  <si>
    <t>Melissa Sagemiller</t>
  </si>
  <si>
    <t>Seth Gilliam</t>
  </si>
  <si>
    <t>James Fargo</t>
  </si>
  <si>
    <t>Iran</t>
  </si>
  <si>
    <t>Lesley Manville</t>
  </si>
  <si>
    <t>Biography|Crime|Drama|War</t>
  </si>
  <si>
    <t>Sebastian Koch</t>
  </si>
  <si>
    <t>John Heard</t>
  </si>
  <si>
    <t>Kenneth Lonergan</t>
  </si>
  <si>
    <t>BelÃ©n Rueda</t>
  </si>
  <si>
    <t>Biography|Comedy|Drama|War</t>
  </si>
  <si>
    <t>Jason Mewes</t>
  </si>
  <si>
    <t>Usher Raymond</t>
  </si>
  <si>
    <t>Sean Patrick Thomas</t>
  </si>
  <si>
    <t>Tuesday Knight</t>
  </si>
  <si>
    <t>Danny Leiner</t>
  </si>
  <si>
    <t>Christopher Cain</t>
  </si>
  <si>
    <t>Jack Palance</t>
  </si>
  <si>
    <t>Theodore Melfi</t>
  </si>
  <si>
    <t>Ed Decter</t>
  </si>
  <si>
    <t>Gene Quintano</t>
  </si>
  <si>
    <t>Ã“scar Jaenada</t>
  </si>
  <si>
    <t>Eric Bress</t>
  </si>
  <si>
    <t>Chris Elliott</t>
  </si>
  <si>
    <t>Comedy|Crime|Family|Sci-Fi</t>
  </si>
  <si>
    <t>Kathleen Turner</t>
  </si>
  <si>
    <t>Kirk Wong</t>
  </si>
  <si>
    <t>Bronwen Hughes</t>
  </si>
  <si>
    <t>John Lafia</t>
  </si>
  <si>
    <t>Jenny Agutter</t>
  </si>
  <si>
    <t>Sam Miller</t>
  </si>
  <si>
    <t>Alex Garland</t>
  </si>
  <si>
    <t>Elina Alminas</t>
  </si>
  <si>
    <t>Mark Brown</t>
  </si>
  <si>
    <t>Adventure|Family|Sci-Fi</t>
  </si>
  <si>
    <t>Teo Halm</t>
  </si>
  <si>
    <t>Yuki Matsuzaki</t>
  </si>
  <si>
    <t>Michael Polish</t>
  </si>
  <si>
    <t>Lenny Abrahamson</t>
  </si>
  <si>
    <t>Bob Saget</t>
  </si>
  <si>
    <t>Don Rickles</t>
  </si>
  <si>
    <t>John Waters</t>
  </si>
  <si>
    <t>Craig Bolotin</t>
  </si>
  <si>
    <t>Mark Christopher</t>
  </si>
  <si>
    <t>Blair Hayes</t>
  </si>
  <si>
    <t>Adventure|Comedy|Romance|Sci-Fi</t>
  </si>
  <si>
    <t>Jez Butterworth</t>
  </si>
  <si>
    <t>Justin Chon</t>
  </si>
  <si>
    <t>Olivier Assayas</t>
  </si>
  <si>
    <t>Patrice Leconte</t>
  </si>
  <si>
    <t>Paul Mazursky</t>
  </si>
  <si>
    <t>Stephen Chbosky</t>
  </si>
  <si>
    <t>Jon Hess</t>
  </si>
  <si>
    <t>Burt Young</t>
  </si>
  <si>
    <t>Joe Cornish</t>
  </si>
  <si>
    <t>John Boyega</t>
  </si>
  <si>
    <t>Jelena Jovanova</t>
  </si>
  <si>
    <t>Bosnian</t>
  </si>
  <si>
    <t>John H. Lee</t>
  </si>
  <si>
    <t>John Stainton</t>
  </si>
  <si>
    <t>Action|Adventure|Comedy|Family</t>
  </si>
  <si>
    <t>Steve Irwin</t>
  </si>
  <si>
    <t>Biography|Comedy|Crime|Drama|Romance</t>
  </si>
  <si>
    <t>Dameon Clarke</t>
  </si>
  <si>
    <t>Gabriel Millman</t>
  </si>
  <si>
    <t>Stewart Hendler</t>
  </si>
  <si>
    <t>Julian Morris</t>
  </si>
  <si>
    <t>Mark Herman</t>
  </si>
  <si>
    <t>Richard Johnson</t>
  </si>
  <si>
    <t>Crime|Drama|Musical</t>
  </si>
  <si>
    <t>Abel Ferrara</t>
  </si>
  <si>
    <t>Isabella Rossellini</t>
  </si>
  <si>
    <t>Brian Koppelman</t>
  </si>
  <si>
    <t>Ethan Maniquis</t>
  </si>
  <si>
    <t>George Hickenlooper</t>
  </si>
  <si>
    <t>Min-sik Choi</t>
  </si>
  <si>
    <t>Korean</t>
  </si>
  <si>
    <t>William Dear</t>
  </si>
  <si>
    <t>Comedy|Drama|Family|Sport</t>
  </si>
  <si>
    <t>Animation|Comedy|Crime|Drama|Family</t>
  </si>
  <si>
    <t>Action|Adventure|Comedy|Fantasy|Mystery</t>
  </si>
  <si>
    <t>Sean Young</t>
  </si>
  <si>
    <t>John Badham</t>
  </si>
  <si>
    <t>Action|Adventure|Drama|Thriller|War</t>
  </si>
  <si>
    <t>Alex Veadov</t>
  </si>
  <si>
    <t>Crime|Drama|Music|Romance</t>
  </si>
  <si>
    <t>Mike Judge</t>
  </si>
  <si>
    <t>Adventure|Animation|Comedy|Crime</t>
  </si>
  <si>
    <t>Adventure|Comedy|Fantasy|Sci-Fi</t>
  </si>
  <si>
    <t>Shelley Duvall</t>
  </si>
  <si>
    <t>Tamra Davis</t>
  </si>
  <si>
    <t>Britney Spears</t>
  </si>
  <si>
    <t>Nima Nourizadeh</t>
  </si>
  <si>
    <t>Dax Flame</t>
  </si>
  <si>
    <t>John Erick Dowdle</t>
  </si>
  <si>
    <t>David Moreau</t>
  </si>
  <si>
    <t>Christopher Erskin</t>
  </si>
  <si>
    <t>Brian Henson</t>
  </si>
  <si>
    <t>Comedy|Drama|Family|Fantasy|Musical</t>
  </si>
  <si>
    <t>Steven Mackintosh</t>
  </si>
  <si>
    <t>Dan Cutforth</t>
  </si>
  <si>
    <t>Lexie Contursi</t>
  </si>
  <si>
    <t>Josh Boone</t>
  </si>
  <si>
    <t>Tammin Sursok</t>
  </si>
  <si>
    <t>Jake Schreier</t>
  </si>
  <si>
    <t>Nat Wolff</t>
  </si>
  <si>
    <t>Devin Ratray</t>
  </si>
  <si>
    <t>Ernest R. Dickerson</t>
  </si>
  <si>
    <t>Comedy|Crime|Family</t>
  </si>
  <si>
    <t>Adventure|Drama|Thriller|War</t>
  </si>
  <si>
    <t>JÃ¼rgen Prochnow</t>
  </si>
  <si>
    <t>West Germany</t>
  </si>
  <si>
    <t>Wallace Wolodarsky</t>
  </si>
  <si>
    <t>Heather Matarazzo</t>
  </si>
  <si>
    <t>Tom Hughes</t>
  </si>
  <si>
    <t>Nicholas Jarecki</t>
  </si>
  <si>
    <t>Nate Parker</t>
  </si>
  <si>
    <t>Dean Israelite</t>
  </si>
  <si>
    <t>Gary Weeks</t>
  </si>
  <si>
    <t>Darnell Martin</t>
  </si>
  <si>
    <t>Scott Alexander</t>
  </si>
  <si>
    <t>Stuart Gordon</t>
  </si>
  <si>
    <t>Christopher Guest</t>
  </si>
  <si>
    <t>Melanie Griffith</t>
  </si>
  <si>
    <t>Jill Clayburgh</t>
  </si>
  <si>
    <t>Anika Noni Rose</t>
  </si>
  <si>
    <t>Jane Campion</t>
  </si>
  <si>
    <t>Fred Schepisi</t>
  </si>
  <si>
    <t>Comedy|Drama|Horror|Sci-Fi</t>
  </si>
  <si>
    <t>Doona Bae</t>
  </si>
  <si>
    <t>Antonia Bird</t>
  </si>
  <si>
    <t>Jeremy Davies</t>
  </si>
  <si>
    <t>Jon Poll</t>
  </si>
  <si>
    <t>Paolo Sorrentino</t>
  </si>
  <si>
    <t>Toni Servillo</t>
  </si>
  <si>
    <t>Peter Care</t>
  </si>
  <si>
    <t>Mia Wasikowska</t>
  </si>
  <si>
    <t>Ira Sachs</t>
  </si>
  <si>
    <t>Crime|Drama|Romance</t>
  </si>
  <si>
    <t>David Richmond-Peck</t>
  </si>
  <si>
    <t>Carroll Ballard</t>
  </si>
  <si>
    <t>Eamonn Walker</t>
  </si>
  <si>
    <t>Takeshi Kitano</t>
  </si>
  <si>
    <t>Eva Amurri Martino</t>
  </si>
  <si>
    <t>Marco Kreuzpaintner</t>
  </si>
  <si>
    <t>Lajos Koltai</t>
  </si>
  <si>
    <t>Marcell Nagy</t>
  </si>
  <si>
    <t>Hungarian</t>
  </si>
  <si>
    <t>Alan Rudolph</t>
  </si>
  <si>
    <t>Chuan Lu</t>
  </si>
  <si>
    <t>Ye Liu</t>
  </si>
  <si>
    <t>Richard Coyle</t>
  </si>
  <si>
    <t>Georgia</t>
  </si>
  <si>
    <t>Timothy Hines</t>
  </si>
  <si>
    <t>Jacob Vargas</t>
  </si>
  <si>
    <t>Miko Hughes</t>
  </si>
  <si>
    <t>Akira Kurosawa</t>
  </si>
  <si>
    <t>Tatsuo Matsumura</t>
  </si>
  <si>
    <t>Phoebe Cates</t>
  </si>
  <si>
    <t>Dan Mazer</t>
  </si>
  <si>
    <t>Lucas Grabeel</t>
  </si>
  <si>
    <t>R.J. Cutler</t>
  </si>
  <si>
    <t>Drama|Fantasy|Music|Romance</t>
  </si>
  <si>
    <t>David S. Ward</t>
  </si>
  <si>
    <t>Corbin Bernsen</t>
  </si>
  <si>
    <t>Lauren German</t>
  </si>
  <si>
    <t>Lois Smith</t>
  </si>
  <si>
    <t>Rob Pritts</t>
  </si>
  <si>
    <t>Steven Bauer</t>
  </si>
  <si>
    <t>Louise Fletcher</t>
  </si>
  <si>
    <t>John Crowley</t>
  </si>
  <si>
    <t>Brendan Malloy</t>
  </si>
  <si>
    <t>Lee Majors</t>
  </si>
  <si>
    <t>Dustin Hoffman</t>
  </si>
  <si>
    <t>Luke Newberry</t>
  </si>
  <si>
    <t>Gregory Poirier</t>
  </si>
  <si>
    <t>Bill Paxton</t>
  </si>
  <si>
    <t>Simon Curtis</t>
  </si>
  <si>
    <t>Patricia Tallman</t>
  </si>
  <si>
    <t>Dewey Nicks</t>
  </si>
  <si>
    <t>Philip Saville</t>
  </si>
  <si>
    <t>Michael McKean</t>
  </si>
  <si>
    <t>William A. Graham</t>
  </si>
  <si>
    <t>Agnieszka Holland</t>
  </si>
  <si>
    <t>Phyllida Law</t>
  </si>
  <si>
    <t>David Hackl</t>
  </si>
  <si>
    <t>Ray Lawrence</t>
  </si>
  <si>
    <t>John Howard</t>
  </si>
  <si>
    <t>Karan Johar</t>
  </si>
  <si>
    <t>Shah Rukh Khan</t>
  </si>
  <si>
    <t>Hindi</t>
  </si>
  <si>
    <t>Ruairi Robinson</t>
  </si>
  <si>
    <t>Keir Dullea</t>
  </si>
  <si>
    <t>Family|Sci-Fi</t>
  </si>
  <si>
    <t>Henry Thomas</t>
  </si>
  <si>
    <t>Jon Kasdan</t>
  </si>
  <si>
    <t>Floyd Mutrux</t>
  </si>
  <si>
    <t>Ricky Schroder</t>
  </si>
  <si>
    <t>Dean Wright</t>
  </si>
  <si>
    <t>Santiago Cabrera</t>
  </si>
  <si>
    <t>Darren Lynn Bousman</t>
  </si>
  <si>
    <t>Action|Comedy|War</t>
  </si>
  <si>
    <t>Boris Kodjoe</t>
  </si>
  <si>
    <t>Lane Smith</t>
  </si>
  <si>
    <t>Adventure|Comedy|Music|Sci-Fi</t>
  </si>
  <si>
    <t>Carol Reed</t>
  </si>
  <si>
    <t>Drama|Family|Musical</t>
  </si>
  <si>
    <t>Oliver Reed</t>
  </si>
  <si>
    <t>Chuck Sheetz</t>
  </si>
  <si>
    <t>Tina Turner</t>
  </si>
  <si>
    <t>Lauren Cohan</t>
  </si>
  <si>
    <t>Marcus Raboy</t>
  </si>
  <si>
    <t>Leigh Whannell</t>
  </si>
  <si>
    <t>Michael Schultz</t>
  </si>
  <si>
    <t>Action|Comedy|Drama|Music</t>
  </si>
  <si>
    <t>Jeff Fahey</t>
  </si>
  <si>
    <t>Peter Sollett</t>
  </si>
  <si>
    <t>Ari Graynor</t>
  </si>
  <si>
    <t>Adventure|Comedy|Drama|Fantasy</t>
  </si>
  <si>
    <t>Bob Dolman</t>
  </si>
  <si>
    <t>Fantasy|Horror|Sci-Fi</t>
  </si>
  <si>
    <t>Rowdy Herrington</t>
  </si>
  <si>
    <t>Greg Coolidge</t>
  </si>
  <si>
    <t>Laila Haley</t>
  </si>
  <si>
    <t>Salim Akil</t>
  </si>
  <si>
    <t>Omari Hardwick</t>
  </si>
  <si>
    <t>Olatunde Osunsanmi</t>
  </si>
  <si>
    <t>Leon Ichaso</t>
  </si>
  <si>
    <t>David Zayas</t>
  </si>
  <si>
    <t>Tina Desai</t>
  </si>
  <si>
    <t>Patricia Rozema</t>
  </si>
  <si>
    <t>Ben Feldman</t>
  </si>
  <si>
    <t>Reba McEntire</t>
  </si>
  <si>
    <t>Rob Schmidt</t>
  </si>
  <si>
    <t>Byron Mann</t>
  </si>
  <si>
    <t>Robert Ben Garant</t>
  </si>
  <si>
    <t>Wendi McLendon-Covey</t>
  </si>
  <si>
    <t>Morgan Spurlock</t>
  </si>
  <si>
    <t>Harry Styles</t>
  </si>
  <si>
    <t>Tuck Tucker</t>
  </si>
  <si>
    <t>Theodore Witcher</t>
  </si>
  <si>
    <t>Joel Edgerton</t>
  </si>
  <si>
    <t>Jim Hanon</t>
  </si>
  <si>
    <t>Chase Ellison</t>
  </si>
  <si>
    <t>Michael Patrick Jann</t>
  </si>
  <si>
    <t>Comedy|Romance|Thriller</t>
  </si>
  <si>
    <t>Biography|Crime|Drama|Romance</t>
  </si>
  <si>
    <t>Jorma Taccone</t>
  </si>
  <si>
    <t>Jasper Cole</t>
  </si>
  <si>
    <t>Sophie Okonedo</t>
  </si>
  <si>
    <t>Jeff Lowell</t>
  </si>
  <si>
    <t>Lorene Scafaria</t>
  </si>
  <si>
    <t>Adventure|Comedy|Drama|Romance|Sci-Fi</t>
  </si>
  <si>
    <t>Tony Kaye</t>
  </si>
  <si>
    <t>Marcus Dunstan</t>
  </si>
  <si>
    <t>Daniel Sharman</t>
  </si>
  <si>
    <t>Drama|Music|Mystery|Romance</t>
  </si>
  <si>
    <t>Johannes Silberschneider</t>
  </si>
  <si>
    <t>Scott Kalvert</t>
  </si>
  <si>
    <t>Action|Crime|Drama</t>
  </si>
  <si>
    <t>Jason Bateman</t>
  </si>
  <si>
    <t>Eric Bross</t>
  </si>
  <si>
    <t>Adventure|Biography|Drama|War</t>
  </si>
  <si>
    <t>Dan Fogelman</t>
  </si>
  <si>
    <t>Jay Duplass</t>
  </si>
  <si>
    <t>Luca Guadagnino</t>
  </si>
  <si>
    <t>Flavio Parenti</t>
  </si>
  <si>
    <t>John Putch</t>
  </si>
  <si>
    <t>Robert Picardo</t>
  </si>
  <si>
    <t>Peter Medak</t>
  </si>
  <si>
    <t>Peter Fonda</t>
  </si>
  <si>
    <t>Terence Davies</t>
  </si>
  <si>
    <t>Eric Stoltz</t>
  </si>
  <si>
    <t>Harley Cokeliss</t>
  </si>
  <si>
    <t>Cliff Robertson</t>
  </si>
  <si>
    <t>Scott Mechlowicz</t>
  </si>
  <si>
    <t>Tom Brady</t>
  </si>
  <si>
    <t>Gillian White</t>
  </si>
  <si>
    <t>Jason Zada</t>
  </si>
  <si>
    <t>Eoin Macken</t>
  </si>
  <si>
    <t>Franklin J. Schaffner</t>
  </si>
  <si>
    <t>Noah Baumbach</t>
  </si>
  <si>
    <t>Miranda Richardson</t>
  </si>
  <si>
    <t>Eric Blakeney</t>
  </si>
  <si>
    <t>Derrick Borte</t>
  </si>
  <si>
    <t>Richard Kwietniowski</t>
  </si>
  <si>
    <t>Bob Odenkirk</t>
  </si>
  <si>
    <t>Joshua Seftel</t>
  </si>
  <si>
    <t>Bashar Rahal</t>
  </si>
  <si>
    <t>Wei Zhao</t>
  </si>
  <si>
    <t>Vincent Gallo</t>
  </si>
  <si>
    <t>Claude Chabrol</t>
  </si>
  <si>
    <t>Isabelle Huppert</t>
  </si>
  <si>
    <t>Jon Stewart</t>
  </si>
  <si>
    <t>Numan Acar</t>
  </si>
  <si>
    <t>Dan Harris</t>
  </si>
  <si>
    <t>Kip Pardue</t>
  </si>
  <si>
    <t>Mel Smith</t>
  </si>
  <si>
    <t>Action|Comedy|Drama</t>
  </si>
  <si>
    <t>Christopher Smith</t>
  </si>
  <si>
    <t>Danny Dyer</t>
  </si>
  <si>
    <t>Alan Metter</t>
  </si>
  <si>
    <t>Rafa Lara</t>
  </si>
  <si>
    <t>Jorge Luis Moreno</t>
  </si>
  <si>
    <t>Arthur Hiller</t>
  </si>
  <si>
    <t>Michael Meredith</t>
  </si>
  <si>
    <t>Adrian Martinez</t>
  </si>
  <si>
    <t>Katherine Dieckmann</t>
  </si>
  <si>
    <t>Stephanie Szostak</t>
  </si>
  <si>
    <t>Scott Marshall</t>
  </si>
  <si>
    <t>Drew Fuller</t>
  </si>
  <si>
    <t>Jim Carter</t>
  </si>
  <si>
    <t>Michael Clancy</t>
  </si>
  <si>
    <t>Benedikt Erlingsson</t>
  </si>
  <si>
    <t>Ingvar Eggert SigurÃ°sson</t>
  </si>
  <si>
    <t>Icelandic</t>
  </si>
  <si>
    <t>Iceland</t>
  </si>
  <si>
    <t>Kang-ho Song</t>
  </si>
  <si>
    <t>Andy Garcia</t>
  </si>
  <si>
    <t>Danny Pino</t>
  </si>
  <si>
    <t>Gary Sherman</t>
  </si>
  <si>
    <t>Stanley Kramer</t>
  </si>
  <si>
    <t>Anurag Basu</t>
  </si>
  <si>
    <t>Action|Drama|Romance|Thriller</t>
  </si>
  <si>
    <t>BÃ¡rbara Mori</t>
  </si>
  <si>
    <t>Yash Chopra</t>
  </si>
  <si>
    <t>Floria Sigismondi</t>
  </si>
  <si>
    <t>Topol</t>
  </si>
  <si>
    <t>Terence Young</t>
  </si>
  <si>
    <t>Catherine Hicks</t>
  </si>
  <si>
    <t>Michael Moore</t>
  </si>
  <si>
    <t>Noel Gugliemi</t>
  </si>
  <si>
    <t>Kris Isacsson</t>
  </si>
  <si>
    <t>Ben Younger</t>
  </si>
  <si>
    <t>Action|Biography|Drama|History|Romance|War</t>
  </si>
  <si>
    <t>Brian Blessed</t>
  </si>
  <si>
    <t>Kristin Lehman</t>
  </si>
  <si>
    <t>Hart Bochner</t>
  </si>
  <si>
    <t>Chatrichalerm Yukol</t>
  </si>
  <si>
    <t>Sarunyu Wongkrachang</t>
  </si>
  <si>
    <t>Dario Argento</t>
  </si>
  <si>
    <t>Marc Forby</t>
  </si>
  <si>
    <t>Q'orianka Kilcher</t>
  </si>
  <si>
    <t>Jacqueline McKenzie</t>
  </si>
  <si>
    <t>Ole Christian Madsen</t>
  </si>
  <si>
    <t>Lars Mikkelsen</t>
  </si>
  <si>
    <t>Danish</t>
  </si>
  <si>
    <t>Meiert Avis</t>
  </si>
  <si>
    <t>Peter Faiman</t>
  </si>
  <si>
    <t>Joby Harold</t>
  </si>
  <si>
    <t>Hayden Christensen</t>
  </si>
  <si>
    <t>Ekachai Uekrongtham</t>
  </si>
  <si>
    <t>Mark Rydell</t>
  </si>
  <si>
    <t>David Keith</t>
  </si>
  <si>
    <t>David E. Talbert</t>
  </si>
  <si>
    <t>Ari Sandel</t>
  </si>
  <si>
    <t>Vondie Curtis-Hall</t>
  </si>
  <si>
    <t>Mariah Carey</t>
  </si>
  <si>
    <t>John Sayles</t>
  </si>
  <si>
    <t>Mary Elizabeth Mastrantonio</t>
  </si>
  <si>
    <t>Horror|Musical|Sci-Fi</t>
  </si>
  <si>
    <t>Dan Gilroy</t>
  </si>
  <si>
    <t>Biography|Drama|Family|Musical|Romance</t>
  </si>
  <si>
    <t>Eleanor Parker</t>
  </si>
  <si>
    <t>Jonathan Dayton</t>
  </si>
  <si>
    <t>Marshall Bell</t>
  </si>
  <si>
    <t>Noah Huntley</t>
  </si>
  <si>
    <t>Chris Stokes</t>
  </si>
  <si>
    <t>Jennifer Freeman</t>
  </si>
  <si>
    <t>Don Siegel</t>
  </si>
  <si>
    <t>Martin Lawrence</t>
  </si>
  <si>
    <t>Comedy|Crime|Drama|Romance|Thriller</t>
  </si>
  <si>
    <t>Masayuki Ochiai</t>
  </si>
  <si>
    <t>James Kyson</t>
  </si>
  <si>
    <t>Tom Gormican</t>
  </si>
  <si>
    <t>Mackenzie Davis</t>
  </si>
  <si>
    <t>Peter R. Hunt</t>
  </si>
  <si>
    <t>Telly Savalas</t>
  </si>
  <si>
    <t>Stephen Collins</t>
  </si>
  <si>
    <t>Jonas Elmer</t>
  </si>
  <si>
    <t>Mary Harron</t>
  </si>
  <si>
    <t>Troy Duffy</t>
  </si>
  <si>
    <t>Nicole Holofcener</t>
  </si>
  <si>
    <t>Christopher Nicholas Smith</t>
  </si>
  <si>
    <t>Drama|Horror</t>
  </si>
  <si>
    <t>Cameron Monaghan</t>
  </si>
  <si>
    <t>Fina Torres</t>
  </si>
  <si>
    <t>Duke Johnson</t>
  </si>
  <si>
    <t>Animation|Comedy|Drama|Romance</t>
  </si>
  <si>
    <t>Comedy|Crime|Musical|Romance</t>
  </si>
  <si>
    <t>Anna Boden</t>
  </si>
  <si>
    <t>Steve James</t>
  </si>
  <si>
    <t>Tomm Moore</t>
  </si>
  <si>
    <t>Sean Lennon</t>
  </si>
  <si>
    <t>John Carney</t>
  </si>
  <si>
    <t>David Jacobson</t>
  </si>
  <si>
    <t>Michael Corrente</t>
  </si>
  <si>
    <t>Keith Gordon</t>
  </si>
  <si>
    <t>Comedy|Crime|Musical|Mystery</t>
  </si>
  <si>
    <t>Andrew Currie</t>
  </si>
  <si>
    <t>Alexia Fast</t>
  </si>
  <si>
    <t>Andrew Wilson</t>
  </si>
  <si>
    <t>Rupert Grint</t>
  </si>
  <si>
    <t>Robert Moresco</t>
  </si>
  <si>
    <t>Thomas Vinterberg</t>
  </si>
  <si>
    <t>Claudia Llosa</t>
  </si>
  <si>
    <t>Ian Tracey</t>
  </si>
  <si>
    <t>Action|Animation|Sci-Fi</t>
  </si>
  <si>
    <t>Mitsuo Iwata</t>
  </si>
  <si>
    <t>Ol Parker</t>
  </si>
  <si>
    <t>Celia Imrie</t>
  </si>
  <si>
    <t>David Webb Peoples</t>
  </si>
  <si>
    <t>Stanley Tong</t>
  </si>
  <si>
    <t>FranÃ§oise Yip</t>
  </si>
  <si>
    <t>Eli Roth</t>
  </si>
  <si>
    <t>Tony Richardson</t>
  </si>
  <si>
    <t>Joely Richardson</t>
  </si>
  <si>
    <t>Paul Gross</t>
  </si>
  <si>
    <t>Molly Parker</t>
  </si>
  <si>
    <t>Charles Robert Carner</t>
  </si>
  <si>
    <t>Russell Holt</t>
  </si>
  <si>
    <t>Eric Johnson</t>
  </si>
  <si>
    <t>Claude Miller</t>
  </si>
  <si>
    <t>Sandrine Kiberlain</t>
  </si>
  <si>
    <t>Drama|Romance|Sci-Fi|Thriller</t>
  </si>
  <si>
    <t>Samantha Morton</t>
  </si>
  <si>
    <t>Siddharth Anand</t>
  </si>
  <si>
    <t>Saif Ali Khan</t>
  </si>
  <si>
    <t>Vincent Paronnaud</t>
  </si>
  <si>
    <t>Animation|Biography|Drama|War</t>
  </si>
  <si>
    <t>Daniel Barber</t>
  </si>
  <si>
    <t>Robert Marcarelli</t>
  </si>
  <si>
    <t>George Coe</t>
  </si>
  <si>
    <t>Guy Hamilton</t>
  </si>
  <si>
    <t>Michael Nouri</t>
  </si>
  <si>
    <t>Sullivan Stapleton</t>
  </si>
  <si>
    <t>Michael Anderson</t>
  </si>
  <si>
    <t>Farrah Fawcett</t>
  </si>
  <si>
    <t>MyAnna Buring</t>
  </si>
  <si>
    <t>Matt Bettinelli-Olpin</t>
  </si>
  <si>
    <t>Crime|Horror</t>
  </si>
  <si>
    <t>Sid Haig</t>
  </si>
  <si>
    <t>Kimberly Elise</t>
  </si>
  <si>
    <t>Michael Stuhlbarg</t>
  </si>
  <si>
    <t>Aaron Schneider</t>
  </si>
  <si>
    <t>Tom Ford</t>
  </si>
  <si>
    <t>Jonathan Brandis</t>
  </si>
  <si>
    <t>Gurinder Chadha</t>
  </si>
  <si>
    <t>Indira Varma</t>
  </si>
  <si>
    <t>Adventure|Biography|Drama|History</t>
  </si>
  <si>
    <t>Roy Billing</t>
  </si>
  <si>
    <t>Tony Maylam</t>
  </si>
  <si>
    <t>Action|Crime|Horror|Sci-Fi|Thriller</t>
  </si>
  <si>
    <t>Michael J. Pollard</t>
  </si>
  <si>
    <t>Mitch Davis</t>
  </si>
  <si>
    <t>Kevin Brodie</t>
  </si>
  <si>
    <t>Paul Schrader</t>
  </si>
  <si>
    <t>Lynne Ramsay</t>
  </si>
  <si>
    <t>Ezra Miller</t>
  </si>
  <si>
    <t>Tim Chambers</t>
  </si>
  <si>
    <t>Dick Richards</t>
  </si>
  <si>
    <t>Nathalie Fay</t>
  </si>
  <si>
    <t>Alex Zamm</t>
  </si>
  <si>
    <t>Spencer Susser</t>
  </si>
  <si>
    <t>Thaddeus O'Sullivan</t>
  </si>
  <si>
    <t>Shari Springer Berman</t>
  </si>
  <si>
    <t>Lynn Cohen</t>
  </si>
  <si>
    <t>Stephen Milburn Anderson</t>
  </si>
  <si>
    <t>Western</t>
  </si>
  <si>
    <t>Heike Makatsch</t>
  </si>
  <si>
    <t>Arie Posin</t>
  </si>
  <si>
    <t>Damian Nieman</t>
  </si>
  <si>
    <t>Glenn Plummer</t>
  </si>
  <si>
    <t>Mark Tonderai</t>
  </si>
  <si>
    <t>Drama|Mystery|War</t>
  </si>
  <si>
    <t>Lubna Azabal</t>
  </si>
  <si>
    <t>Laura Morante</t>
  </si>
  <si>
    <t>Wagner Moura</t>
  </si>
  <si>
    <t>Portuguese</t>
  </si>
  <si>
    <t>Brazil</t>
  </si>
  <si>
    <t>Rachel Perkins</t>
  </si>
  <si>
    <t>Comedy|Drama|Musical</t>
  </si>
  <si>
    <t>Deborah Mailman</t>
  </si>
  <si>
    <t>John Cothran</t>
  </si>
  <si>
    <t>Luis Valdez</t>
  </si>
  <si>
    <t>Mystery|Romance|Thriller</t>
  </si>
  <si>
    <t>Angie Dickinson</t>
  </si>
  <si>
    <t>Adventure|Comedy|Drama|Family</t>
  </si>
  <si>
    <t>Greg Germann</t>
  </si>
  <si>
    <t>Louis Morneau</t>
  </si>
  <si>
    <t>Leon</t>
  </si>
  <si>
    <t>Caroline Link</t>
  </si>
  <si>
    <t>Merab Ninidze</t>
  </si>
  <si>
    <t>Sterling Van Wagenen</t>
  </si>
  <si>
    <t>Emily Podleski</t>
  </si>
  <si>
    <t>Zal Batmanglij</t>
  </si>
  <si>
    <t>Hans Petter Moland</t>
  </si>
  <si>
    <t>Oren Moverman</t>
  </si>
  <si>
    <t>Sam Riley</t>
  </si>
  <si>
    <t>Wolfgang Becker</t>
  </si>
  <si>
    <t>Florian Lukas</t>
  </si>
  <si>
    <t>Musical|Romance</t>
  </si>
  <si>
    <t>Olivia Newton-John</t>
  </si>
  <si>
    <t>Documentary|Drama|War</t>
  </si>
  <si>
    <t>Osama bin Laden</t>
  </si>
  <si>
    <t>George Roy Hill</t>
  </si>
  <si>
    <t>Biography|Crime|Drama|Western</t>
  </si>
  <si>
    <t>Katharine Ross</t>
  </si>
  <si>
    <t>Robert Stevenson</t>
  </si>
  <si>
    <t>Comedy|Family|Fantasy|Musical</t>
  </si>
  <si>
    <t>Ed Wynn</t>
  </si>
  <si>
    <t>Jerome Robbins</t>
  </si>
  <si>
    <t>Crime|Drama|Musical|Romance|Thriller</t>
  </si>
  <si>
    <t>Rita Moreno</t>
  </si>
  <si>
    <t>Gary Hardwick</t>
  </si>
  <si>
    <t>Fantasy|Horror|Romance|Thriller</t>
  </si>
  <si>
    <t>Lisa Wilcox</t>
  </si>
  <si>
    <t>King Vidor</t>
  </si>
  <si>
    <t>Tisha Campbell-Martin</t>
  </si>
  <si>
    <t>Fred Savage</t>
  </si>
  <si>
    <t>Rusty Cundieff</t>
  </si>
  <si>
    <t>Kevin Macdonald</t>
  </si>
  <si>
    <t>Dominique Othenin-Girard</t>
  </si>
  <si>
    <t>Jean-Jacques Mantello</t>
  </si>
  <si>
    <t>Adventure|Documentary|Short</t>
  </si>
  <si>
    <t>Ed Harris</t>
  </si>
  <si>
    <t>Risa Bramon Garcia</t>
  </si>
  <si>
    <t>Brian Klugman</t>
  </si>
  <si>
    <t>Matt Piedmont</t>
  </si>
  <si>
    <t>Raymond De Felitta</t>
  </si>
  <si>
    <t>Deb Hagan</t>
  </si>
  <si>
    <t>Zach Cregger</t>
  </si>
  <si>
    <t>Hugh M. Hefner</t>
  </si>
  <si>
    <t>Zach Braff</t>
  </si>
  <si>
    <t>Mark Tarlov</t>
  </si>
  <si>
    <t>John Cameron Mitchell</t>
  </si>
  <si>
    <t>Comedy|Drama|Music|Musical</t>
  </si>
  <si>
    <t>Antoni Corone</t>
  </si>
  <si>
    <t>Billy Ray</t>
  </si>
  <si>
    <t>David Atkins</t>
  </si>
  <si>
    <t>Chelcie Ross</t>
  </si>
  <si>
    <t>Sylvio Tabet</t>
  </si>
  <si>
    <t>Michael Berryman</t>
  </si>
  <si>
    <t>Rick Bieber</t>
  </si>
  <si>
    <t>Aidan Quinn</t>
  </si>
  <si>
    <t>Joey Lauren Adams</t>
  </si>
  <si>
    <t>James Nesbitt</t>
  </si>
  <si>
    <t>S.R. Bindler</t>
  </si>
  <si>
    <t>Kate Barker-Froyland</t>
  </si>
  <si>
    <t>Martin Koolhoven</t>
  </si>
  <si>
    <t>Yorick van Wageningen</t>
  </si>
  <si>
    <t>Prachya Pinkaew</t>
  </si>
  <si>
    <t>Jon Foo</t>
  </si>
  <si>
    <t>Action|Sport</t>
  </si>
  <si>
    <t>Wesley Jonathan</t>
  </si>
  <si>
    <t>Jonathan D. Mellor</t>
  </si>
  <si>
    <t>Alice Krige</t>
  </si>
  <si>
    <t>Darren Grant</t>
  </si>
  <si>
    <t>Noah Taylor</t>
  </si>
  <si>
    <t>Christophe Barratier</t>
  </si>
  <si>
    <t>Jean-Baptiste Maunier</t>
  </si>
  <si>
    <t>James Cox</t>
  </si>
  <si>
    <t>Alexis Dziena</t>
  </si>
  <si>
    <t>Ruby Dee</t>
  </si>
  <si>
    <t>James Toback</t>
  </si>
  <si>
    <t>Jean-Pierre LÃ©aud</t>
  </si>
  <si>
    <t>Finland</t>
  </si>
  <si>
    <t>Hitoshi Matsumoto</t>
  </si>
  <si>
    <t>Lindsay Kay Hayward</t>
  </si>
  <si>
    <t>George Ratliff</t>
  </si>
  <si>
    <t>Action|Comedy|Drama|Thriller</t>
  </si>
  <si>
    <t>Aksel Hennie</t>
  </si>
  <si>
    <t>Norwegian</t>
  </si>
  <si>
    <t>Norway</t>
  </si>
  <si>
    <t>Campbell Scott</t>
  </si>
  <si>
    <t>Dan Trachtenberg</t>
  </si>
  <si>
    <t>Drama|Horror|Mystery|Sci-Fi|Thriller</t>
  </si>
  <si>
    <t>Comedy|Documentary</t>
  </si>
  <si>
    <t>David F. Sandberg</t>
  </si>
  <si>
    <t>Johanna Braddy</t>
  </si>
  <si>
    <t>Stiles White</t>
  </si>
  <si>
    <t>John Saxon</t>
  </si>
  <si>
    <t>Eugenio Derbez</t>
  </si>
  <si>
    <t>Matt Shively</t>
  </si>
  <si>
    <t>Henry Koster</t>
  </si>
  <si>
    <t>Richard Burton</t>
  </si>
  <si>
    <t>Patty Jenkins</t>
  </si>
  <si>
    <t>Christopher Landon</t>
  </si>
  <si>
    <t>Richard Cabral</t>
  </si>
  <si>
    <t>David Gelb</t>
  </si>
  <si>
    <t>Mike Flanagan</t>
  </si>
  <si>
    <t>James Lafferty</t>
  </si>
  <si>
    <t>Nat Faxon</t>
  </si>
  <si>
    <t>George Jackson</t>
  </si>
  <si>
    <t>William Schallert</t>
  </si>
  <si>
    <t>Maurice Joyce</t>
  </si>
  <si>
    <t>John Beasley</t>
  </si>
  <si>
    <t>Jesse Peretz</t>
  </si>
  <si>
    <t>Ice Cube</t>
  </si>
  <si>
    <t>Jurnee Smollett-Bell</t>
  </si>
  <si>
    <t>Richard Glatzer</t>
  </si>
  <si>
    <t>Rob Hedden</t>
  </si>
  <si>
    <t>Adventure|Horror</t>
  </si>
  <si>
    <t>Kane Hodder</t>
  </si>
  <si>
    <t>Harmony Korine</t>
  </si>
  <si>
    <t>Joe Chappelle</t>
  </si>
  <si>
    <t>Maribel VerdÃº</t>
  </si>
  <si>
    <t>Peter Serafinowicz</t>
  </si>
  <si>
    <t>Mickey Liddell</t>
  </si>
  <si>
    <t>Jessica Lowndes</t>
  </si>
  <si>
    <t>Fred Walton</t>
  </si>
  <si>
    <t>Steve Carver</t>
  </si>
  <si>
    <t>Warren Christie</t>
  </si>
  <si>
    <t>Christine Jeffs</t>
  </si>
  <si>
    <t>Sterling Jerins</t>
  </si>
  <si>
    <t>Michael Tiddes</t>
  </si>
  <si>
    <t>Fred Willard</t>
  </si>
  <si>
    <t>Mamoru Hosoda</t>
  </si>
  <si>
    <t>Lara Jill Miller</t>
  </si>
  <si>
    <t>Brian Dannelly</t>
  </si>
  <si>
    <t>Denys Arcand</t>
  </si>
  <si>
    <t>Marie-JosÃ©e Croze</t>
  </si>
  <si>
    <t>J.S. Cardone</t>
  </si>
  <si>
    <t>Brendan Fehr</t>
  </si>
  <si>
    <t>Jay Levey</t>
  </si>
  <si>
    <t>Fran Drescher</t>
  </si>
  <si>
    <t>Tamara Jenkins</t>
  </si>
  <si>
    <t>Ronan Chapalain</t>
  </si>
  <si>
    <t>Norbert Ferrer</t>
  </si>
  <si>
    <t>Xavier Beauvois</t>
  </si>
  <si>
    <t>Lambert Wilson</t>
  </si>
  <si>
    <t>Randall Miller</t>
  </si>
  <si>
    <t>Biography|Crime|Drama|Romance|Thriller</t>
  </si>
  <si>
    <t>Dan Rush</t>
  </si>
  <si>
    <t>Comedy|Crime|Drama|Mystery|Thriller</t>
  </si>
  <si>
    <t>Kim Dickens</t>
  </si>
  <si>
    <t>Dana Delany</t>
  </si>
  <si>
    <t>Michael Cuesta</t>
  </si>
  <si>
    <t>Biography|Crime|Drama|Mystery|Thriller</t>
  </si>
  <si>
    <t>Fenton Bailey</t>
  </si>
  <si>
    <t>Jeremy Saulnier</t>
  </si>
  <si>
    <t>Crime|Horror|Music|Thriller</t>
  </si>
  <si>
    <t>Alia Shawkat</t>
  </si>
  <si>
    <t>James Manera</t>
  </si>
  <si>
    <t>Nicholas Fackler</t>
  </si>
  <si>
    <t>Morgan J. Freeman</t>
  </si>
  <si>
    <t>Ocean James</t>
  </si>
  <si>
    <t>Crime|Thriller|War</t>
  </si>
  <si>
    <t>Mike Figueroa</t>
  </si>
  <si>
    <t>Klaus Menzel</t>
  </si>
  <si>
    <t>William H. Macy</t>
  </si>
  <si>
    <t>Comedy|Drama|Romance|War</t>
  </si>
  <si>
    <t>Julia Jentsch</t>
  </si>
  <si>
    <t>Czech</t>
  </si>
  <si>
    <t>Fatih Akin</t>
  </si>
  <si>
    <t>Udo Kier</t>
  </si>
  <si>
    <t>Katy Mixon</t>
  </si>
  <si>
    <t>Alex Rocco</t>
  </si>
  <si>
    <t>Bill Johnson</t>
  </si>
  <si>
    <t>Michel Leclerc</t>
  </si>
  <si>
    <t>Sara Forestier</t>
  </si>
  <si>
    <t>Tom Kalin</t>
  </si>
  <si>
    <t>Christopher Meloni</t>
  </si>
  <si>
    <t>Carlos Saura</t>
  </si>
  <si>
    <t>Drama|Musical</t>
  </si>
  <si>
    <t>MÃ­a Maestro</t>
  </si>
  <si>
    <t>Andrew Erwin</t>
  </si>
  <si>
    <t>Alex Kendrick</t>
  </si>
  <si>
    <t>Jan Decleir</t>
  </si>
  <si>
    <t>Barry Skolnick</t>
  </si>
  <si>
    <t>Johnnie To</t>
  </si>
  <si>
    <t>Simon Yam</t>
  </si>
  <si>
    <t>Agnieszka Wojtowicz-Vosloo</t>
  </si>
  <si>
    <t>Scatman Crothers</t>
  </si>
  <si>
    <t>Ernie Barbarash</t>
  </si>
  <si>
    <t>Nick Love</t>
  </si>
  <si>
    <t>R. Balki</t>
  </si>
  <si>
    <t>Vidya Balan</t>
  </si>
  <si>
    <t>Fantasy|Thriller</t>
  </si>
  <si>
    <t>Konstantin Khabenskiy</t>
  </si>
  <si>
    <t>Russian</t>
  </si>
  <si>
    <t>Art Hindle</t>
  </si>
  <si>
    <t>Julian Richings</t>
  </si>
  <si>
    <t>Gloria Grahame</t>
  </si>
  <si>
    <t>Henry Hobson</t>
  </si>
  <si>
    <t>Mike Figgis</t>
  </si>
  <si>
    <t>Lisa Cholodenko</t>
  </si>
  <si>
    <t>Meg Foster</t>
  </si>
  <si>
    <t>Ed Gass-Donnelly</t>
  </si>
  <si>
    <t>Ellar Coltrane</t>
  </si>
  <si>
    <t>Angell Conwell</t>
  </si>
  <si>
    <t>Crime|Drama|Fantasy|Romance</t>
  </si>
  <si>
    <t>Patrick Stettner</t>
  </si>
  <si>
    <t>Geraldine Chaplin</t>
  </si>
  <si>
    <t>Ashley Rickards</t>
  </si>
  <si>
    <t>Roger Avary</t>
  </si>
  <si>
    <t>Allison Anders</t>
  </si>
  <si>
    <t>Jeff Franklin</t>
  </si>
  <si>
    <t>Mike Mills</t>
  </si>
  <si>
    <t>Stephanie Leonidas</t>
  </si>
  <si>
    <t>Ron Fricke</t>
  </si>
  <si>
    <t>Collin Alfredo St. Dic</t>
  </si>
  <si>
    <t>None</t>
  </si>
  <si>
    <t>Ruggero Deodato</t>
  </si>
  <si>
    <t>Mars Callahan</t>
  </si>
  <si>
    <t>Stefan Schwartz</t>
  </si>
  <si>
    <t>Peter McNamara</t>
  </si>
  <si>
    <t>Robert Lee King</t>
  </si>
  <si>
    <t>Comedy|Horror|Mystery</t>
  </si>
  <si>
    <t>Lauren Ambrose</t>
  </si>
  <si>
    <t>Hector Kotsifakis</t>
  </si>
  <si>
    <t>David Schwimmer</t>
  </si>
  <si>
    <t>Noah Emmerich</t>
  </si>
  <si>
    <t>Anna Friel</t>
  </si>
  <si>
    <t>Rachel Griffiths</t>
  </si>
  <si>
    <t>Luis Tosar</t>
  </si>
  <si>
    <t>Jim Mickle</t>
  </si>
  <si>
    <t>Connor Paolo</t>
  </si>
  <si>
    <t>Ruba Nadda</t>
  </si>
  <si>
    <t>Saad Siddiqui</t>
  </si>
  <si>
    <t>Victor Fleming</t>
  </si>
  <si>
    <t>Hattie McDaniel</t>
  </si>
  <si>
    <t>Richard Raymond</t>
  </si>
  <si>
    <t>Tom Cullen</t>
  </si>
  <si>
    <t>Sam Peckinpah</t>
  </si>
  <si>
    <t>Adventure|War|Western</t>
  </si>
  <si>
    <t>George Sidney</t>
  </si>
  <si>
    <t>Biography|Comedy|Musical|Romance|Western</t>
  </si>
  <si>
    <t>Keenan Wynn</t>
  </si>
  <si>
    <t>Peter Stebbings</t>
  </si>
  <si>
    <t>Vincente Minnelli</t>
  </si>
  <si>
    <t>Adventure|Comedy|Musical|Romance</t>
  </si>
  <si>
    <t>Gladys Cooper</t>
  </si>
  <si>
    <t>Alice Olivia Clarke</t>
  </si>
  <si>
    <t>Jim Abrahams</t>
  </si>
  <si>
    <t>Peter Graves</t>
  </si>
  <si>
    <t>Michael Gornick</t>
  </si>
  <si>
    <t>Robert Eggers</t>
  </si>
  <si>
    <t>Michael Martin</t>
  </si>
  <si>
    <t>Joe Estevez</t>
  </si>
  <si>
    <t>Edward Burns</t>
  </si>
  <si>
    <t>John Mahoney</t>
  </si>
  <si>
    <t>Ricardo DarÃ­n</t>
  </si>
  <si>
    <t>Argentina</t>
  </si>
  <si>
    <t>Ted Raimi</t>
  </si>
  <si>
    <t>Louis C.K.</t>
  </si>
  <si>
    <t>Action|Adventure|Comedy|Musical</t>
  </si>
  <si>
    <t>Wanda Sykes</t>
  </si>
  <si>
    <t>Salvador Carrasco</t>
  </si>
  <si>
    <t>Elpidia Carrillo</t>
  </si>
  <si>
    <t>Comedy|Drama|Fantasy|Horror</t>
  </si>
  <si>
    <t>Otto Jespersen</t>
  </si>
  <si>
    <t>Robert Cary</t>
  </si>
  <si>
    <t>Adam Rapp</t>
  </si>
  <si>
    <t>Warren P. Sonoda</t>
  </si>
  <si>
    <t>Action|Biography|Crime|Drama|Family|Fantasy</t>
  </si>
  <si>
    <t>Diahann Carroll</t>
  </si>
  <si>
    <t>Charles Ferguson</t>
  </si>
  <si>
    <t>Jane Goodall</t>
  </si>
  <si>
    <t>Luc Jacquet</t>
  </si>
  <si>
    <t>Clark Gregg</t>
  </si>
  <si>
    <t>Damien Chazelle</t>
  </si>
  <si>
    <t>Justin Kerrigan</t>
  </si>
  <si>
    <t>Thomas Bo Larsen</t>
  </si>
  <si>
    <t>Armando Riesco</t>
  </si>
  <si>
    <t>Eric Styles</t>
  </si>
  <si>
    <t>Joshua Marston</t>
  </si>
  <si>
    <t>Catalina Sandino Moreno</t>
  </si>
  <si>
    <t>Colombia</t>
  </si>
  <si>
    <t>Honor Blackman</t>
  </si>
  <si>
    <t>Tod Williams</t>
  </si>
  <si>
    <t>Sprague Grayden</t>
  </si>
  <si>
    <t>Crime|Documentary|Drama</t>
  </si>
  <si>
    <t>Jack Sholder</t>
  </si>
  <si>
    <t>Clu Gulager</t>
  </si>
  <si>
    <t>Rhys Wakefield</t>
  </si>
  <si>
    <t>Danielle Kotch</t>
  </si>
  <si>
    <t>Biography|Comedy|Documentary</t>
  </si>
  <si>
    <t>Nancy O'Dell</t>
  </si>
  <si>
    <t>William Holden</t>
  </si>
  <si>
    <t>Adam Marcus</t>
  </si>
  <si>
    <t>Comedy|Documentary|Music</t>
  </si>
  <si>
    <t>Common</t>
  </si>
  <si>
    <t>Benny Boom</t>
  </si>
  <si>
    <t>Seamus Davey-Fitzpatrick</t>
  </si>
  <si>
    <t>Christopher Leitch</t>
  </si>
  <si>
    <t>John Astin</t>
  </si>
  <si>
    <t>Don Coscarelli</t>
  </si>
  <si>
    <t>Angus Scrimm</t>
  </si>
  <si>
    <t>Patricia Cardoso</t>
  </si>
  <si>
    <t>Damien O'Donnell</t>
  </si>
  <si>
    <t>Peter M. Cohen</t>
  </si>
  <si>
    <t>Callie Thorne</t>
  </si>
  <si>
    <t>Crime|Drama|History|Romance</t>
  </si>
  <si>
    <t>Anthony Hickox</t>
  </si>
  <si>
    <t>Tom Schulman</t>
  </si>
  <si>
    <t>Kristy Swanson</t>
  </si>
  <si>
    <t>Jill Sprecher</t>
  </si>
  <si>
    <t>Darren Stein</t>
  </si>
  <si>
    <t>Julian Schnabel</t>
  </si>
  <si>
    <t>Zulu</t>
  </si>
  <si>
    <t>Todd Solondz</t>
  </si>
  <si>
    <t>Eddie Griffin</t>
  </si>
  <si>
    <t>Comedy|Drama|Horror</t>
  </si>
  <si>
    <t>David Nixon</t>
  </si>
  <si>
    <t>Robyn Lively</t>
  </si>
  <si>
    <t>Jason Eisener</t>
  </si>
  <si>
    <t>Enrique Begne</t>
  </si>
  <si>
    <t>Kevin Pollak</t>
  </si>
  <si>
    <t>Leslye Headland</t>
  </si>
  <si>
    <t>Tim Heidecker</t>
  </si>
  <si>
    <t>Michael Gross</t>
  </si>
  <si>
    <t>Alicja Bachleda</t>
  </si>
  <si>
    <t>Kate Connor</t>
  </si>
  <si>
    <t>Johnny Pacar</t>
  </si>
  <si>
    <t>Deon Taylor</t>
  </si>
  <si>
    <t>Matt Cohen</t>
  </si>
  <si>
    <t>Francesca Gregorini</t>
  </si>
  <si>
    <t>Tom Everett Scott</t>
  </si>
  <si>
    <t>Fernanda Montenegro</t>
  </si>
  <si>
    <t>Susan Seidelman</t>
  </si>
  <si>
    <t>Dyan Cannon</t>
  </si>
  <si>
    <t>Heidi Ewing</t>
  </si>
  <si>
    <t>Greg Crowe</t>
  </si>
  <si>
    <t>CÃ©cile De France</t>
  </si>
  <si>
    <t>Isaac Hayes</t>
  </si>
  <si>
    <t>Billy Wilder</t>
  </si>
  <si>
    <t>Nehemiah Persoff</t>
  </si>
  <si>
    <t>John Carl Buechler</t>
  </si>
  <si>
    <t>Margaret Hamilton</t>
  </si>
  <si>
    <t>Madeline Kahn</t>
  </si>
  <si>
    <t>Megan Park</t>
  </si>
  <si>
    <t>Victor Nunez</t>
  </si>
  <si>
    <t>Joseph Zito</t>
  </si>
  <si>
    <t>Judie Aronson</t>
  </si>
  <si>
    <t>Rupert Graves</t>
  </si>
  <si>
    <t>Frank Sebastiano</t>
  </si>
  <si>
    <t>Nacho Vigalondo</t>
  </si>
  <si>
    <t>Karra Elejalde</t>
  </si>
  <si>
    <t>Essence Atkins</t>
  </si>
  <si>
    <t>Dinesh D'Souza</t>
  </si>
  <si>
    <t>Barack Obama</t>
  </si>
  <si>
    <t>Tommy Lee Wallace</t>
  </si>
  <si>
    <t>Tom Atkins</t>
  </si>
  <si>
    <t>Leslie Small</t>
  </si>
  <si>
    <t>David Jason Perez</t>
  </si>
  <si>
    <t>Hanno PÃ¶schl</t>
  </si>
  <si>
    <t>Alison Maclean</t>
  </si>
  <si>
    <t>Comedy|Crime|Drama|Sci-Fi</t>
  </si>
  <si>
    <t>Isabel Coixet</t>
  </si>
  <si>
    <t>James Ponsoldt</t>
  </si>
  <si>
    <t>Comedy|Family|Musical|Romance|Short</t>
  </si>
  <si>
    <t>Comedy|Documentary|War</t>
  </si>
  <si>
    <t>Bill Maher</t>
  </si>
  <si>
    <t>Joshua Tickell</t>
  </si>
  <si>
    <t>Tim Boxell</t>
  </si>
  <si>
    <t>Michael D. Sellers</t>
  </si>
  <si>
    <t>Reed Cowan</t>
  </si>
  <si>
    <t>Dustin Lance Black</t>
  </si>
  <si>
    <t>James Dodson</t>
  </si>
  <si>
    <t>Benno FÃ¼rmann</t>
  </si>
  <si>
    <t>Alex Rivera</t>
  </si>
  <si>
    <t>Leonor Varela</t>
  </si>
  <si>
    <t>Robby Henson</t>
  </si>
  <si>
    <t>Poland</t>
  </si>
  <si>
    <t>Shane Meadows</t>
  </si>
  <si>
    <t>Carmen Marron</t>
  </si>
  <si>
    <t>Jossara Jinaro</t>
  </si>
  <si>
    <t>Leopold Stokowski</t>
  </si>
  <si>
    <t>Richard Brooker</t>
  </si>
  <si>
    <t>Danny Steinmann</t>
  </si>
  <si>
    <t>Tiffany Helm</t>
  </si>
  <si>
    <t>Michael Landon Jr.</t>
  </si>
  <si>
    <t>Jon Gunn</t>
  </si>
  <si>
    <t>William Wyler</t>
  </si>
  <si>
    <t>Myrna Loy</t>
  </si>
  <si>
    <t>JÃ¸rgen Langhelle</t>
  </si>
  <si>
    <t>Robert Fontaine</t>
  </si>
  <si>
    <t>Michael Derek</t>
  </si>
  <si>
    <t>Robert Shaw</t>
  </si>
  <si>
    <t>Michael Herz</t>
  </si>
  <si>
    <t>Action|Comedy|Horror|Sci-Fi</t>
  </si>
  <si>
    <t>Phoebe Legere</t>
  </si>
  <si>
    <t>David Robert Mitchell</t>
  </si>
  <si>
    <t>Maika Monroe</t>
  </si>
  <si>
    <t>Vernon Wells</t>
  </si>
  <si>
    <t>Chia-Liang Liu</t>
  </si>
  <si>
    <t>Andy Lau</t>
  </si>
  <si>
    <t>Alicia Goranson</t>
  </si>
  <si>
    <t>Chris Kentis</t>
  </si>
  <si>
    <t>Eric Sheffer Stevens</t>
  </si>
  <si>
    <t>Ben Davies</t>
  </si>
  <si>
    <t>Sylvain Chomet</t>
  </si>
  <si>
    <t>Animation|Comedy|Drama</t>
  </si>
  <si>
    <t>Michel Robin</t>
  </si>
  <si>
    <t>Chris Eyre</t>
  </si>
  <si>
    <t>Michael Greyeyes</t>
  </si>
  <si>
    <t>Vernon Dobtcheff</t>
  </si>
  <si>
    <t>Adriana Barraza</t>
  </si>
  <si>
    <t>Debra Granik</t>
  </si>
  <si>
    <t>Miranda July</t>
  </si>
  <si>
    <t>Najarra Townsend</t>
  </si>
  <si>
    <t>Max Joseph</t>
  </si>
  <si>
    <t>Vanessa Lengies</t>
  </si>
  <si>
    <t>Kevin Tenney</t>
  </si>
  <si>
    <t>Kathleen Wilhoite</t>
  </si>
  <si>
    <t>Sook-Yin Lee</t>
  </si>
  <si>
    <t>Ari Folman</t>
  </si>
  <si>
    <t>Animation|Biography|Documentary|Drama|History|War</t>
  </si>
  <si>
    <t>Hebrew</t>
  </si>
  <si>
    <t>Israel</t>
  </si>
  <si>
    <t>Gary Rogers</t>
  </si>
  <si>
    <t>Noah Danby</t>
  </si>
  <si>
    <t>Documentary|War</t>
  </si>
  <si>
    <t>Marielle Heller</t>
  </si>
  <si>
    <t>David Sington</t>
  </si>
  <si>
    <t>Documentary|History</t>
  </si>
  <si>
    <t>John F. Kennedy</t>
  </si>
  <si>
    <t>Biography|Documentary|History</t>
  </si>
  <si>
    <t>Huck Botko</t>
  </si>
  <si>
    <t>Matt Bennett</t>
  </si>
  <si>
    <t>David Duchovny</t>
  </si>
  <si>
    <t>Lance Mungia</t>
  </si>
  <si>
    <t>Action|Adventure|Comedy|Drama|Music|Sci-Fi</t>
  </si>
  <si>
    <t>Jeffrey Falcon</t>
  </si>
  <si>
    <t>Hue Rhodes</t>
  </si>
  <si>
    <t>Noah Buschel</t>
  </si>
  <si>
    <t>Merritt Wever</t>
  </si>
  <si>
    <t>Hunter Richards</t>
  </si>
  <si>
    <t>Laurie Collyer</t>
  </si>
  <si>
    <t>Brad William Henke</t>
  </si>
  <si>
    <t>Ralph Ziman</t>
  </si>
  <si>
    <t>Rapulana Seiphemo</t>
  </si>
  <si>
    <t>Orson Welles</t>
  </si>
  <si>
    <t>Crime|Drama|Film-Noir|Mystery|Thriller</t>
  </si>
  <si>
    <t>Rita Hayworth</t>
  </si>
  <si>
    <t>Paul Bunnell</t>
  </si>
  <si>
    <t>Comedy|Fantasy|Musical|Sci-Fi</t>
  </si>
  <si>
    <t>Kate Maberly</t>
  </si>
  <si>
    <t>Tim Hunter</t>
  </si>
  <si>
    <t>Pascal Arnold</t>
  </si>
  <si>
    <t>Karl E. Landler</t>
  </si>
  <si>
    <t>Biography|Crime|Documentary|History|Thriller</t>
  </si>
  <si>
    <t>Paul McGill</t>
  </si>
  <si>
    <t>Jamal Hill</t>
  </si>
  <si>
    <t>Logan Browning</t>
  </si>
  <si>
    <t>Daniel Stamm</t>
  </si>
  <si>
    <t>Caleb Landry Jones</t>
  </si>
  <si>
    <t>Carlos Carrera</t>
  </si>
  <si>
    <t>DamiÃ¡n AlcÃ¡zar</t>
  </si>
  <si>
    <t>Benh Zeitlin</t>
  </si>
  <si>
    <t>Maggie Greenwald</t>
  </si>
  <si>
    <t>Khyentse Norbu</t>
  </si>
  <si>
    <t>Tshewang Dendup</t>
  </si>
  <si>
    <t>Dzongkha</t>
  </si>
  <si>
    <t>James Duval</t>
  </si>
  <si>
    <t>Steven R. Monroe</t>
  </si>
  <si>
    <t>Sarah Butler</t>
  </si>
  <si>
    <t>Mark Illsley</t>
  </si>
  <si>
    <t>Ally Walker</t>
  </si>
  <si>
    <t>Pawel Pawlikowski</t>
  </si>
  <si>
    <t>Ritesh Batra</t>
  </si>
  <si>
    <t>Nawazuddin Siddiqui</t>
  </si>
  <si>
    <t>Sally Potter</t>
  </si>
  <si>
    <t>Dave Meyers</t>
  </si>
  <si>
    <t>Nadine Labaki</t>
  </si>
  <si>
    <t>Yasmine Al Massri</t>
  </si>
  <si>
    <t>Arabic</t>
  </si>
  <si>
    <t>Eytan Fox</t>
  </si>
  <si>
    <t>Ohad Knoller</t>
  </si>
  <si>
    <t>Romesh Sharma</t>
  </si>
  <si>
    <t>Romance</t>
  </si>
  <si>
    <t>Annabelle Wallis</t>
  </si>
  <si>
    <t>Adrienne Shelly</t>
  </si>
  <si>
    <t>Lew Temple</t>
  </si>
  <si>
    <t>Newt Arnold</t>
  </si>
  <si>
    <t>Larry Clark</t>
  </si>
  <si>
    <t>William Baldwin</t>
  </si>
  <si>
    <t>Scott Cohen</t>
  </si>
  <si>
    <t>Rebecca Miller</t>
  </si>
  <si>
    <t>Beau Bridges</t>
  </si>
  <si>
    <t>Maggie Carey</t>
  </si>
  <si>
    <t>Donald Glover</t>
  </si>
  <si>
    <t>Henry Bean</t>
  </si>
  <si>
    <t>Paul Guilfoyle</t>
  </si>
  <si>
    <t>Jeff Garlin</t>
  </si>
  <si>
    <t>Jessy Schram</t>
  </si>
  <si>
    <t>Charles Chaplin</t>
  </si>
  <si>
    <t>Paulette Goddard</t>
  </si>
  <si>
    <t>Pete Jones</t>
  </si>
  <si>
    <t>Bruce Campbell</t>
  </si>
  <si>
    <t>Adam Carolla</t>
  </si>
  <si>
    <t>Jay Mohr</t>
  </si>
  <si>
    <t>Brian Lee Franklin</t>
  </si>
  <si>
    <t>Stephen McHattie</t>
  </si>
  <si>
    <t>James Mottern</t>
  </si>
  <si>
    <t>William Cottrell</t>
  </si>
  <si>
    <t>Adriana Caselotti</t>
  </si>
  <si>
    <t>Lucrecia Martel</t>
  </si>
  <si>
    <t>Zak Penn</t>
  </si>
  <si>
    <t>Adventure|Comedy|Horror</t>
  </si>
  <si>
    <t>Ulrich Thomsen</t>
  </si>
  <si>
    <t>Ham Tran</t>
  </si>
  <si>
    <t>Long Nguyen</t>
  </si>
  <si>
    <t>Vietnamese</t>
  </si>
  <si>
    <t>Rich Cowan</t>
  </si>
  <si>
    <t>Boris Rodriguez</t>
  </si>
  <si>
    <t>Jonathan Kesselman</t>
  </si>
  <si>
    <t>Arjun Sablok</t>
  </si>
  <si>
    <t>Abhishek Bachchan</t>
  </si>
  <si>
    <t>Betsy Palmer</t>
  </si>
  <si>
    <t>Youssef Delara</t>
  </si>
  <si>
    <t>Peter Gallagher</t>
  </si>
  <si>
    <t>Geoffrey Arend</t>
  </si>
  <si>
    <t>Claudia Sainte-Luce</t>
  </si>
  <si>
    <t>Ximena Ayala</t>
  </si>
  <si>
    <t>Naseeruddin Shah</t>
  </si>
  <si>
    <t>Jamie Babbit</t>
  </si>
  <si>
    <t>David Boyd</t>
  </si>
  <si>
    <t>Anna Muylaert</t>
  </si>
  <si>
    <t>Alex Huszar</t>
  </si>
  <si>
    <t>Steve Taylor</t>
  </si>
  <si>
    <t>Jason Marsden</t>
  </si>
  <si>
    <t>Kurt Voss</t>
  </si>
  <si>
    <t>Lemmy</t>
  </si>
  <si>
    <t>James David Pasternak</t>
  </si>
  <si>
    <t>Tom Sanchez</t>
  </si>
  <si>
    <t>Nataniel SÃ¡nchez</t>
  </si>
  <si>
    <t>Adventure|Comedy|Sport</t>
  </si>
  <si>
    <t>Alanna Ubach</t>
  </si>
  <si>
    <t>Jeff Burr</t>
  </si>
  <si>
    <t>Action|Drama|Horror|Thriller</t>
  </si>
  <si>
    <t>Terry Kiser</t>
  </si>
  <si>
    <t>Guy Maddin</t>
  </si>
  <si>
    <t>Comedy|Horror|Musical</t>
  </si>
  <si>
    <t>Sarah Murphy-Dyson</t>
  </si>
  <si>
    <t>Panos Cosmatos</t>
  </si>
  <si>
    <t>Chris Gauthier</t>
  </si>
  <si>
    <t>Gareth Evans</t>
  </si>
  <si>
    <t>Iko Uwais</t>
  </si>
  <si>
    <t>Indonesian</t>
  </si>
  <si>
    <t>Indonesia</t>
  </si>
  <si>
    <t>Levan Gabriadze</t>
  </si>
  <si>
    <t>Shelley Hennig</t>
  </si>
  <si>
    <t>Ursula Andress</t>
  </si>
  <si>
    <t>Bradley Parker</t>
  </si>
  <si>
    <t>Clive Barker</t>
  </si>
  <si>
    <t>Andrew Robinson</t>
  </si>
  <si>
    <t>Harold Cronk</t>
  </si>
  <si>
    <t>Benjamin A. Onyango</t>
  </si>
  <si>
    <t>Takao Okawara</t>
  </si>
  <si>
    <t>Hiroshi Abe</t>
  </si>
  <si>
    <t>Duncan Tucker</t>
  </si>
  <si>
    <t>Fernanda Andrade</t>
  </si>
  <si>
    <t>Russ Meyer</t>
  </si>
  <si>
    <t>Ben Lewin</t>
  </si>
  <si>
    <t>W. Earl Brown</t>
  </si>
  <si>
    <t>Courtney Hunt</t>
  </si>
  <si>
    <t>Morgan Neville</t>
  </si>
  <si>
    <t>Sheryl Crow</t>
  </si>
  <si>
    <t>Kevin Corrigan</t>
  </si>
  <si>
    <t>Chris Paine</t>
  </si>
  <si>
    <t>Greg Berlanti</t>
  </si>
  <si>
    <t>Marc Levin</t>
  </si>
  <si>
    <t>Sonja Sohn</t>
  </si>
  <si>
    <t>Richard Dutcher</t>
  </si>
  <si>
    <t>Khalid Mohamed</t>
  </si>
  <si>
    <t>Karisma Kapoor</t>
  </si>
  <si>
    <t>Finn Taylor</t>
  </si>
  <si>
    <t>Karen Moncrieff</t>
  </si>
  <si>
    <t>Goran Dukic</t>
  </si>
  <si>
    <t>Efram Potelle</t>
  </si>
  <si>
    <t>Shiri Appleby</t>
  </si>
  <si>
    <t>Joshua Oppenheimer</t>
  </si>
  <si>
    <t>Biography|Crime|Documentary|History</t>
  </si>
  <si>
    <t>Anwar Congo</t>
  </si>
  <si>
    <t>Alex Gibney</t>
  </si>
  <si>
    <t>Crime|Documentary|War</t>
  </si>
  <si>
    <t>Paul Crowder</t>
  </si>
  <si>
    <t>Documentary|Sport</t>
  </si>
  <si>
    <t>PelÃ©</t>
  </si>
  <si>
    <t>Anthony Powell</t>
  </si>
  <si>
    <t>Adventure|Biography|Documentary|Drama</t>
  </si>
  <si>
    <t>Josh Swanson</t>
  </si>
  <si>
    <t>Kief Davidson</t>
  </si>
  <si>
    <t>G.W. Krauss</t>
  </si>
  <si>
    <t>Johnny Remo</t>
  </si>
  <si>
    <t>Matthew Ziff</t>
  </si>
  <si>
    <t>Vivek Agnihotri</t>
  </si>
  <si>
    <t>Thriller</t>
  </si>
  <si>
    <t>Emraan Hashmi</t>
  </si>
  <si>
    <t>Ti West</t>
  </si>
  <si>
    <t>Lena Dunham</t>
  </si>
  <si>
    <t>Nick Tomnay</t>
  </si>
  <si>
    <t>Harvey Fierstein</t>
  </si>
  <si>
    <t>Eric Nicholas</t>
  </si>
  <si>
    <t>Jordana Spiro</t>
  </si>
  <si>
    <t>Benjamin Dickinson</t>
  </si>
  <si>
    <t>Nora Zehetner</t>
  </si>
  <si>
    <t>Hal Haberman</t>
  </si>
  <si>
    <t>Elia Kazan</t>
  </si>
  <si>
    <t>Kat Coiro</t>
  </si>
  <si>
    <t>Justin Kirk</t>
  </si>
  <si>
    <t>Cristian Mungiu</t>
  </si>
  <si>
    <t>Anamaria Marinca</t>
  </si>
  <si>
    <t>Romanian</t>
  </si>
  <si>
    <t>Odessa Rae</t>
  </si>
  <si>
    <t>Ahna O'Reilly</t>
  </si>
  <si>
    <t>Ramaa Mosley</t>
  </si>
  <si>
    <t>Comedy|Fantasy|Thriller</t>
  </si>
  <si>
    <t>John Enos III</t>
  </si>
  <si>
    <t>C. Jay Cox</t>
  </si>
  <si>
    <t>Jamie Travis</t>
  </si>
  <si>
    <t>James Wolk</t>
  </si>
  <si>
    <t>Rich Christiano</t>
  </si>
  <si>
    <t>Drama|Fantasy|Sci-Fi</t>
  </si>
  <si>
    <t>Gavin MacLeod</t>
  </si>
  <si>
    <t>Asghar Farhadi</t>
  </si>
  <si>
    <t>Shahab Hosseini</t>
  </si>
  <si>
    <t>Persian</t>
  </si>
  <si>
    <t>Allison Dean</t>
  </si>
  <si>
    <t>Victor Rasuk</t>
  </si>
  <si>
    <t>Shane Dawson</t>
  </si>
  <si>
    <t>BjÃ¸rn Sundquist</t>
  </si>
  <si>
    <t>Ryan Little</t>
  </si>
  <si>
    <t>Action|Adventure|Drama|War</t>
  </si>
  <si>
    <t>Corbin Allred</t>
  </si>
  <si>
    <t>Matt Maiellaro</t>
  </si>
  <si>
    <t>Action|Adventure|Animation|Comedy|Fantasy|Sci-Fi</t>
  </si>
  <si>
    <t>Ben Wheatley</t>
  </si>
  <si>
    <t>Raymond J. Barry</t>
  </si>
  <si>
    <t>Oliver Blackburn</t>
  </si>
  <si>
    <t>Documentary|Drama|Sport</t>
  </si>
  <si>
    <t>William Gates</t>
  </si>
  <si>
    <t>Adam LeFevre</t>
  </si>
  <si>
    <t>Ryan Fleck</t>
  </si>
  <si>
    <t>Jennifer Wynne Farmer</t>
  </si>
  <si>
    <t>Irene Bedard</t>
  </si>
  <si>
    <t>Christopher Scott Cherot</t>
  </si>
  <si>
    <t>Hill Harper</t>
  </si>
  <si>
    <t>Mark Sandrich</t>
  </si>
  <si>
    <t>Ginger Rogers</t>
  </si>
  <si>
    <t>Daniel Myrick</t>
  </si>
  <si>
    <t>Heather Donahue</t>
  </si>
  <si>
    <t>Michael Wadleigh</t>
  </si>
  <si>
    <t>Documentary|History|Music</t>
  </si>
  <si>
    <t>Joe Cocker</t>
  </si>
  <si>
    <t>Stacy Keach</t>
  </si>
  <si>
    <t>Scott Ziehl</t>
  </si>
  <si>
    <t>Paul McCartney</t>
  </si>
  <si>
    <t>Kirk Cameron</t>
  </si>
  <si>
    <t>Joe Camp</t>
  </si>
  <si>
    <t>Adventure|Family|Romance</t>
  </si>
  <si>
    <t>Frances Bavier</t>
  </si>
  <si>
    <t>Adventure|Biography|Drama|Horror|Thriller</t>
  </si>
  <si>
    <t>Blanchard Ryan</t>
  </si>
  <si>
    <t>John 'Bud' Cardos</t>
  </si>
  <si>
    <t>Woody Strode</t>
  </si>
  <si>
    <t>Brian Baugh</t>
  </si>
  <si>
    <t>Randy Wayne</t>
  </si>
  <si>
    <t>Barry W. Blaustein</t>
  </si>
  <si>
    <t>Biography|Documentary|Sport</t>
  </si>
  <si>
    <t>Terry Funk</t>
  </si>
  <si>
    <t>Kurt Hale</t>
  </si>
  <si>
    <t>Kirby Heyborne</t>
  </si>
  <si>
    <t>Siddiq Barmak</t>
  </si>
  <si>
    <t>Marina Golbahari</t>
  </si>
  <si>
    <t>Afghanistan</t>
  </si>
  <si>
    <t>Joseph Dorman</t>
  </si>
  <si>
    <t>Rachel Dratch</t>
  </si>
  <si>
    <t>Greg Harrison</t>
  </si>
  <si>
    <t>Rachel True</t>
  </si>
  <si>
    <t>Sasha Alexander</t>
  </si>
  <si>
    <t>Jacob Aaron Estes</t>
  </si>
  <si>
    <t>Edie Falco</t>
  </si>
  <si>
    <t>Eric Schaeffer</t>
  </si>
  <si>
    <t>Neema Barnette</t>
  </si>
  <si>
    <t>Monica Calhoun</t>
  </si>
  <si>
    <t>Molly Bernstein</t>
  </si>
  <si>
    <t>Takashi Shimura</t>
  </si>
  <si>
    <t>Marius A. Markevicius</t>
  </si>
  <si>
    <t>Tommy Sheppard</t>
  </si>
  <si>
    <t>Monique Gabriela Curnen</t>
  </si>
  <si>
    <t>Quentin Dupieux</t>
  </si>
  <si>
    <t>Haley Ramm</t>
  </si>
  <si>
    <t>Tori Spelling</t>
  </si>
  <si>
    <t>Alex Smith</t>
  </si>
  <si>
    <t>Gareth Edwards</t>
  </si>
  <si>
    <t>Sol Tryon</t>
  </si>
  <si>
    <t>Alex Craig Mann</t>
  </si>
  <si>
    <t>Catherine Gund</t>
  </si>
  <si>
    <t>Action|Biography|Documentary|Sport</t>
  </si>
  <si>
    <t>Elizabeth Streb</t>
  </si>
  <si>
    <t>Matty Rich</t>
  </si>
  <si>
    <t>Lawrence Gilliard Jr.</t>
  </si>
  <si>
    <t>Hans Canosa</t>
  </si>
  <si>
    <t>Lloyd Kaufman</t>
  </si>
  <si>
    <t>John Karyus</t>
  </si>
  <si>
    <t>Lloyd Bacon</t>
  </si>
  <si>
    <t>Whit Stillman</t>
  </si>
  <si>
    <t>Chris Eigeman</t>
  </si>
  <si>
    <t>Kay Pollak</t>
  </si>
  <si>
    <t>Michael Nyqvist</t>
  </si>
  <si>
    <t>Swedish</t>
  </si>
  <si>
    <t>Sweden</t>
  </si>
  <si>
    <t>Oren Peli</t>
  </si>
  <si>
    <t>Micah Sloat</t>
  </si>
  <si>
    <t>Emily Rios</t>
  </si>
  <si>
    <t>Sue Corcoran</t>
  </si>
  <si>
    <t>Comedy|Fantasy|Horror|Musical</t>
  </si>
  <si>
    <t>Tony Doupe</t>
  </si>
  <si>
    <t>Jonathan Caouette</t>
  </si>
  <si>
    <t>Biography|Documentary</t>
  </si>
  <si>
    <t>Greg Ayres</t>
  </si>
  <si>
    <t>Ray Griggs</t>
  </si>
  <si>
    <t>Bill Farmer</t>
  </si>
  <si>
    <t>Lucio Fulci</t>
  </si>
  <si>
    <t>Catriona MacColl</t>
  </si>
  <si>
    <t>Treat Williams</t>
  </si>
  <si>
    <t>Roger Nygard</t>
  </si>
  <si>
    <t>Walter Koenig</t>
  </si>
  <si>
    <t>Harry Beaumont</t>
  </si>
  <si>
    <t>Anita Page</t>
  </si>
  <si>
    <t>Franck Khalfoun</t>
  </si>
  <si>
    <t>America Olivo</t>
  </si>
  <si>
    <t>Mor Loushy</t>
  </si>
  <si>
    <t>Amos Oz</t>
  </si>
  <si>
    <t>Henry Alex Rubin</t>
  </si>
  <si>
    <t>Mark Zupan</t>
  </si>
  <si>
    <t>Sam Firstenberg</t>
  </si>
  <si>
    <t>Michael Dudikoff</t>
  </si>
  <si>
    <t>Kimberly J. Brown</t>
  </si>
  <si>
    <t>Gregory Widen</t>
  </si>
  <si>
    <t>Action|Fantasy|Horror|Mystery|Thriller</t>
  </si>
  <si>
    <t>Simon Abkarian</t>
  </si>
  <si>
    <t>Kelly Reichardt</t>
  </si>
  <si>
    <t>Daniel London</t>
  </si>
  <si>
    <t>John Robinson</t>
  </si>
  <si>
    <t>Michael Roemer</t>
  </si>
  <si>
    <t>Robert John Burke</t>
  </si>
  <si>
    <t>Eddie O'Flaherty</t>
  </si>
  <si>
    <t>Don Wallace</t>
  </si>
  <si>
    <t>Bruce Dellis</t>
  </si>
  <si>
    <t>Tatyana Ali</t>
  </si>
  <si>
    <t>Craig Zobel</t>
  </si>
  <si>
    <t>Dreama Walker</t>
  </si>
  <si>
    <t>Aunjanue Ellis</t>
  </si>
  <si>
    <t>Parry Shen</t>
  </si>
  <si>
    <t>Maria Maggenti</t>
  </si>
  <si>
    <t>Nicole Ari Parker</t>
  </si>
  <si>
    <t>Piyush Dinker Pandya</t>
  </si>
  <si>
    <t>Purva Bedi</t>
  </si>
  <si>
    <t>David Hewlett</t>
  </si>
  <si>
    <t>Emma-Kate Croghan</t>
  </si>
  <si>
    <t>Bill Plympton</t>
  </si>
  <si>
    <t>Animation|Comedy|Drama|Fantasy|Sci-Fi</t>
  </si>
  <si>
    <t>Charis Michelsen</t>
  </si>
  <si>
    <t>Amir Talai</t>
  </si>
  <si>
    <t>Drake Doremus</t>
  </si>
  <si>
    <t>Ally Sheedy</t>
  </si>
  <si>
    <t>Nolan Gerard Funk</t>
  </si>
  <si>
    <t>Hilary Brougher</t>
  </si>
  <si>
    <t>Sci-Fi</t>
  </si>
  <si>
    <t>James Urbaniak</t>
  </si>
  <si>
    <t>Tom Putnam</t>
  </si>
  <si>
    <t>Brendan Doogie Milewski</t>
  </si>
  <si>
    <t>Jon Shear</t>
  </si>
  <si>
    <t>Dan Futterman</t>
  </si>
  <si>
    <t>Adventure|Horror|Sci-Fi</t>
  </si>
  <si>
    <t>Kenneth Tobey</t>
  </si>
  <si>
    <t>Maurizio Benazzo</t>
  </si>
  <si>
    <t>The Dalai Lama</t>
  </si>
  <si>
    <t>David G. Evans</t>
  </si>
  <si>
    <t>Michael Joiner</t>
  </si>
  <si>
    <t>Sherman Alexie</t>
  </si>
  <si>
    <t>William Joseph Elk III</t>
  </si>
  <si>
    <t>Justin Dillon</t>
  </si>
  <si>
    <t>Matisyahu</t>
  </si>
  <si>
    <t>Ricki Stern</t>
  </si>
  <si>
    <t>Crime|Documentary</t>
  </si>
  <si>
    <t>Darryl Hunt</t>
  </si>
  <si>
    <t>Majid Majidi</t>
  </si>
  <si>
    <t>Bahare Seddiqi</t>
  </si>
  <si>
    <t>Andrew Haigh</t>
  </si>
  <si>
    <t>S. Epatha Merkerson</t>
  </si>
  <si>
    <t>Mike Cahill</t>
  </si>
  <si>
    <t>Robin Lord Taylor</t>
  </si>
  <si>
    <t>Melvin Van Peebles</t>
  </si>
  <si>
    <t>Bebe Neuwirth</t>
  </si>
  <si>
    <t>Glen Hansard</t>
  </si>
  <si>
    <t>Robinson Devor</t>
  </si>
  <si>
    <t>Marilyn Rising</t>
  </si>
  <si>
    <t>Michel Orion Scott</t>
  </si>
  <si>
    <t>Temple Grandin</t>
  </si>
  <si>
    <t>Dena Seidel</t>
  </si>
  <si>
    <t>Adventure|Documentary</t>
  </si>
  <si>
    <t>Naderev Sano</t>
  </si>
  <si>
    <t>Sara Newens</t>
  </si>
  <si>
    <t>Ariel Hsing</t>
  </si>
  <si>
    <t>Lynn Shelton</t>
  </si>
  <si>
    <t>Mark Duplass</t>
  </si>
  <si>
    <t>Travis Cluff</t>
  </si>
  <si>
    <t>Pfeifer Brown</t>
  </si>
  <si>
    <t>Robert Townsend</t>
  </si>
  <si>
    <t>Larry Blamire</t>
  </si>
  <si>
    <t>Fay Masterson</t>
  </si>
  <si>
    <t>E.L. Katz</t>
  </si>
  <si>
    <t>Comedy|Crime|Drama|Horror|Thriller</t>
  </si>
  <si>
    <t>Brighton Sharbino</t>
  </si>
  <si>
    <t>Myles Berkowitz</t>
  </si>
  <si>
    <t>Comedy|Documentary|Drama</t>
  </si>
  <si>
    <t>Chemeeka Walker</t>
  </si>
  <si>
    <t>Brandon Trost</t>
  </si>
  <si>
    <t>Joe Swanberg</t>
  </si>
  <si>
    <t>Shari Albert</t>
  </si>
  <si>
    <t>Paul Schneider</t>
  </si>
  <si>
    <t>Kevin Jordan</t>
  </si>
  <si>
    <t>Derick Martini</t>
  </si>
  <si>
    <t>Mike Bruce</t>
  </si>
  <si>
    <t>Joseph Campanella</t>
  </si>
  <si>
    <t>James Bidgood</t>
  </si>
  <si>
    <t>Don Brooks</t>
  </si>
  <si>
    <t>Stacy Edwards</t>
  </si>
  <si>
    <t>Tommy Pallotta</t>
  </si>
  <si>
    <t>Daryl Wein</t>
  </si>
  <si>
    <t>Zoe Lister-Jones</t>
  </si>
  <si>
    <t>Comedy|Crime|Horror</t>
  </si>
  <si>
    <t>Divine</t>
  </si>
  <si>
    <t>Maggie Cheung</t>
  </si>
  <si>
    <t>Jafar Panahi</t>
  </si>
  <si>
    <t>Fereshteh Sadre Orafaiy</t>
  </si>
  <si>
    <t>Kiyoshi Kurosawa</t>
  </si>
  <si>
    <t>KÃ´ji Yakusho</t>
  </si>
  <si>
    <t>Shane Carruth</t>
  </si>
  <si>
    <t>Neill Dela Llana</t>
  </si>
  <si>
    <t>Ian Gamazon</t>
  </si>
  <si>
    <t>Philippines</t>
  </si>
  <si>
    <t>Carlos Gallardo</t>
  </si>
  <si>
    <t>Kerry BishÃ©</t>
  </si>
  <si>
    <t>John August</t>
  </si>
  <si>
    <t>Mcg</t>
  </si>
  <si>
    <t>Guillermo Del Toro</t>
  </si>
  <si>
    <t>Dean Deblois</t>
  </si>
  <si>
    <t>Christopher Mcquarrie</t>
  </si>
  <si>
    <t>Alejandro G. Iã±Ã¡Rritu</t>
  </si>
  <si>
    <t>Alfonso Cuarã³N</t>
  </si>
  <si>
    <t>Tom Mcgrath</t>
  </si>
  <si>
    <t>John Mctiernan</t>
  </si>
  <si>
    <t>Josã© Padilha</t>
  </si>
  <si>
    <t>Jan De Bont</t>
  </si>
  <si>
    <t>Adam Mckay</t>
  </si>
  <si>
    <t>Florian Henckel Von Donnersmarck</t>
  </si>
  <si>
    <t>Des Mcanuff</t>
  </si>
  <si>
    <t>Mã¥Ns Mã¥Rlind</t>
  </si>
  <si>
    <t>Gary Mckendry</t>
  </si>
  <si>
    <t>Mikael Hã¥Fstrã¶M</t>
  </si>
  <si>
    <t>Seth Macfarlane</t>
  </si>
  <si>
    <t>Alejandro Amenã¡Bar</t>
  </si>
  <si>
    <t>Baltasar Kormã¡Kur</t>
  </si>
  <si>
    <t>David Mcnally</t>
  </si>
  <si>
    <t>Peter Macdonald</t>
  </si>
  <si>
    <t>James Mcteigue</t>
  </si>
  <si>
    <t>Jorge R. Gutiã©Rrez</t>
  </si>
  <si>
    <t>Roland Joffã©</t>
  </si>
  <si>
    <t>Richard Lagravenese</t>
  </si>
  <si>
    <t>Danny Devito</t>
  </si>
  <si>
    <t>Paul Mcguigan</t>
  </si>
  <si>
    <t>Mark A.Z. Dippã©</t>
  </si>
  <si>
    <t>Nimrã³D Antal</t>
  </si>
  <si>
    <t>Jean-Marie Poirã©</t>
  </si>
  <si>
    <t>Joon-Ho Bong</t>
  </si>
  <si>
    <t>Steven E. De Souza</t>
  </si>
  <si>
    <t>Lasse Hallstrã¶M</t>
  </si>
  <si>
    <t>Jean-Marc Vallã©E</t>
  </si>
  <si>
    <t>Hyung-Rae Shim</t>
  </si>
  <si>
    <t>Michael Mccullers</t>
  </si>
  <si>
    <t>Tim Mccanlies</t>
  </si>
  <si>
    <t>Charles Stone Iii</t>
  </si>
  <si>
    <t>Jean-Franã§Ois Richet</t>
  </si>
  <si>
    <t>Jee-Woon Kim</t>
  </si>
  <si>
    <t>Bruce Mcculloch</t>
  </si>
  <si>
    <t>Neil Labute</t>
  </si>
  <si>
    <t>Douglas Mcgrath</t>
  </si>
  <si>
    <t>Mary Mcguckian</t>
  </si>
  <si>
    <t>Steve Mcqueen</t>
  </si>
  <si>
    <t>Ava Duvernay</t>
  </si>
  <si>
    <t>Tom Mccarthy</t>
  </si>
  <si>
    <t>John Mcnaughton</t>
  </si>
  <si>
    <t>Katsuhiro Ã”Tomo</t>
  </si>
  <si>
    <t>Nelson Mccormick</t>
  </si>
  <si>
    <t>Sean Mcnamara</t>
  </si>
  <si>
    <t>Istvã¡N Szabã³</t>
  </si>
  <si>
    <t>Gaspar Noã©</t>
  </si>
  <si>
    <t>Gã©Rard Krawczyk</t>
  </si>
  <si>
    <t>Andrã©S Muschietti</t>
  </si>
  <si>
    <t>Rza</t>
  </si>
  <si>
    <t>Martin Mcdonagh</t>
  </si>
  <si>
    <t>Ryã»Hei Kitamura</t>
  </si>
  <si>
    <t>Lars Von Trier</t>
  </si>
  <si>
    <t>Preston A. Whitmore Ii</t>
  </si>
  <si>
    <t>Daisy Von Scherler Mayer</t>
  </si>
  <si>
    <t>Je-Kyu Kang</t>
  </si>
  <si>
    <t>Stã©Phane Aubier</t>
  </si>
  <si>
    <t>Mike Mccoy</t>
  </si>
  <si>
    <t>Chan-Wook Park</t>
  </si>
  <si>
    <t>Jaume Balaguerã³</t>
  </si>
  <si>
    <t>James Demonaco</t>
  </si>
  <si>
    <t>Ciarã¡N Foy</t>
  </si>
  <si>
    <t>Timothy Bjã¶Rklund</t>
  </si>
  <si>
    <t>Franã§Ois Girard</t>
  </si>
  <si>
    <t>Julio Depietro</t>
  </si>
  <si>
    <t>ÃLex De La Iglesia</t>
  </si>
  <si>
    <t>Franã§Ois Ozon</t>
  </si>
  <si>
    <t>Marc Schã¶Lermann</t>
  </si>
  <si>
    <t>Rodrigo Garcã­A</t>
  </si>
  <si>
    <t>Max Fã¤Rberbã¶Ck</t>
  </si>
  <si>
    <t>John Michael Mcdonagh</t>
  </si>
  <si>
    <t>Cã©Dric Klapisch</t>
  </si>
  <si>
    <t>Ã‰Mile Gaudreault</t>
  </si>
  <si>
    <t>Aki Kaurismã¤Ki</t>
  </si>
  <si>
    <t>Michael Mcgowan</t>
  </si>
  <si>
    <t>Gonzalo Lã³Pez-Gallego</t>
  </si>
  <si>
    <t>Jirã­ Menzel</t>
  </si>
  <si>
    <t>Frank Laloggia</t>
  </si>
  <si>
    <t>Mike Van Diem</t>
  </si>
  <si>
    <t>Jonas Ã…Kerlund</t>
  </si>
  <si>
    <t>Cecil B. Demille</t>
  </si>
  <si>
    <t>Dj Pooh</t>
  </si>
  <si>
    <t>Rick De Oliveira</t>
  </si>
  <si>
    <t>Dave Mckean</t>
  </si>
  <si>
    <t>Jorge Ramã­Rez Suã¡Rez</t>
  </si>
  <si>
    <t>Fernando Leã³N De Aranoa</t>
  </si>
  <si>
    <t>Karim Aã¯Nouz</t>
  </si>
  <si>
    <t>Dagur Kã¡Ri</t>
  </si>
  <si>
    <t>Juan Josã© Campanella</t>
  </si>
  <si>
    <t>Andrã© Ã˜Vredal</t>
  </si>
  <si>
    <t>Tom Mcloughlin</t>
  </si>
  <si>
    <t>Nnegest Likkã©</t>
  </si>
  <si>
    <t>Petter Nã¦Ss</t>
  </si>
  <si>
    <t>Rodrigo Cortã©S</t>
  </si>
  <si>
    <t>Lucky Mckee</t>
  </si>
  <si>
    <t>Franã§Ois Truffaut</t>
  </si>
  <si>
    <t>Fabiã¡N Bielinsky</t>
  </si>
  <si>
    <t>Bruce Mcdonald</t>
  </si>
  <si>
    <t>Rob Mckittrick</t>
  </si>
  <si>
    <t>Josã© Luis Valenzuela</t>
  </si>
  <si>
    <t>Eugã¨Ne Louriã©</t>
  </si>
  <si>
    <t>Avatar</t>
  </si>
  <si>
    <t>Spectre</t>
  </si>
  <si>
    <t>The Dark Knight Rises</t>
  </si>
  <si>
    <t>John Carter</t>
  </si>
  <si>
    <t>Spider-Man 3</t>
  </si>
  <si>
    <t>Tangled</t>
  </si>
  <si>
    <t>Superman Returns</t>
  </si>
  <si>
    <t>The Lone Ranger</t>
  </si>
  <si>
    <t>The Avengers</t>
  </si>
  <si>
    <t>The Amazing Spider-Man</t>
  </si>
  <si>
    <t>Robin Hood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</si>
  <si>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</si>
  <si>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</si>
  <si>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</si>
  <si>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</si>
  <si>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</si>
  <si>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</si>
  <si>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</si>
  <si>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</si>
  <si>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</si>
  <si>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X-Men: The Last Stand</t>
  </si>
  <si>
    <t>Monsters University</t>
  </si>
  <si>
    <t>The Amazing Spider-Man 2</t>
  </si>
  <si>
    <t>Cars 2</t>
  </si>
  <si>
    <t>Green Lantern</t>
  </si>
  <si>
    <t>Toy Story 3</t>
  </si>
  <si>
    <t>Terminator Salvation</t>
  </si>
  <si>
    <t>Furious 7</t>
  </si>
  <si>
    <t>World War Z</t>
  </si>
  <si>
    <t>Star Trek Into Darkness</t>
  </si>
  <si>
    <t>The Great Gatsby</t>
  </si>
  <si>
    <t>Pacific Rim</t>
  </si>
  <si>
    <t>Brave</t>
  </si>
  <si>
    <t>Star Trek Beyond</t>
  </si>
  <si>
    <t>Rush Hour 3</t>
  </si>
  <si>
    <t>A Christmas Carol</t>
  </si>
  <si>
    <t>Jupiter Ascending</t>
  </si>
  <si>
    <t>X-Men: Apocalypse</t>
  </si>
  <si>
    <t>The Dark Knight</t>
  </si>
  <si>
    <t>Up</t>
  </si>
  <si>
    <t>Iron Man</t>
  </si>
  <si>
    <t>Hugo</t>
  </si>
  <si>
    <t>Wild Wild West</t>
  </si>
  <si>
    <t>Suicide Squad</t>
  </si>
  <si>
    <t>Evan Almighty</t>
  </si>
  <si>
    <t>Waterworld</t>
  </si>
  <si>
    <t>Inside Out</t>
  </si>
  <si>
    <t>The Jungle Book</t>
  </si>
  <si>
    <t>Iron Man 2</t>
  </si>
  <si>
    <t>Maleficent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</si>
  <si>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</si>
  <si>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</si>
  <si>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</si>
  <si>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</si>
  <si>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</si>
  <si>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</si>
  <si>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</si>
  <si>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</si>
  <si>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Interstellar</t>
  </si>
  <si>
    <t>Inception</t>
  </si>
  <si>
    <t>The Hobbit: An Unexpected Journey</t>
  </si>
  <si>
    <t>X-Men: First Class</t>
  </si>
  <si>
    <t>The Hunger Games: Mockingjay - Part 2</t>
  </si>
  <si>
    <t>Poseidon</t>
  </si>
  <si>
    <t>Warcraft</t>
  </si>
  <si>
    <t>Terminator Genisys</t>
  </si>
  <si>
    <t>Pearl Harbor</t>
  </si>
  <si>
    <t>Transformers</t>
  </si>
  <si>
    <t>Alexander</t>
  </si>
  <si>
    <t>Hancock</t>
  </si>
  <si>
    <t>I Am Legend</t>
  </si>
  <si>
    <t>Ratatouille</t>
  </si>
  <si>
    <t>Batman Begins</t>
  </si>
  <si>
    <t>Madagascar: Escape 2 Africa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</si>
  <si>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</si>
  <si>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</si>
  <si>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</si>
  <si>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</si>
  <si>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</si>
  <si>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</si>
  <si>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</si>
  <si>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</si>
  <si>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</si>
  <si>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</si>
  <si>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</si>
  <si>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</si>
  <si>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</si>
  <si>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</si>
  <si>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</si>
  <si>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</si>
  <si>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White House Down</t>
  </si>
  <si>
    <t>Mars Needs Moms</t>
  </si>
  <si>
    <t>Flushed Away</t>
  </si>
  <si>
    <t>Pan</t>
  </si>
  <si>
    <t>Mr. Peabody &amp; Sherman</t>
  </si>
  <si>
    <t>Troy</t>
  </si>
  <si>
    <t>Die Another Day</t>
  </si>
  <si>
    <t>Ghostbusters</t>
  </si>
  <si>
    <t>Armageddon</t>
  </si>
  <si>
    <t>Beowulf</t>
  </si>
  <si>
    <t>Kung Fu Panda 3</t>
  </si>
  <si>
    <t>Mission: Impossible - Ghost Protocol</t>
  </si>
  <si>
    <t>The Last Samurai</t>
  </si>
  <si>
    <t>Star Trek</t>
  </si>
  <si>
    <t>Spider-Man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</si>
  <si>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</si>
  <si>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</si>
  <si>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</si>
  <si>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</si>
  <si>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</si>
  <si>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</si>
  <si>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</si>
  <si>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</si>
  <si>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</si>
  <si>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The Twilight Saga: Breaking Dawn - Part 2</t>
  </si>
  <si>
    <t>Happy Feet 2</t>
  </si>
  <si>
    <t>The Incredible Hulk</t>
  </si>
  <si>
    <t>The Revenant</t>
  </si>
  <si>
    <t>Turbo</t>
  </si>
  <si>
    <t>Rango</t>
  </si>
  <si>
    <t>The Bourne Ultimatum</t>
  </si>
  <si>
    <t>Kung Fu Panda</t>
  </si>
  <si>
    <t>Ant-Man</t>
  </si>
  <si>
    <t>The Hunger Games: Catching Fire</t>
  </si>
  <si>
    <t>Home</t>
  </si>
  <si>
    <t>Salt</t>
  </si>
  <si>
    <t>Noah</t>
  </si>
  <si>
    <t>After Earth</t>
  </si>
  <si>
    <t>Dinosaur</t>
  </si>
  <si>
    <t>Megamind</t>
  </si>
  <si>
    <t>R.I.P.D.</t>
  </si>
  <si>
    <t>The Hunger Games: Mockingjay - Part 1</t>
  </si>
  <si>
    <t>The Da Vinci Code</t>
  </si>
  <si>
    <t>Rio 2</t>
  </si>
  <si>
    <t>X-Men 2</t>
  </si>
  <si>
    <t>Fast Five</t>
  </si>
  <si>
    <t>Total Recall</t>
  </si>
  <si>
    <t>The Bourne Legacy</t>
  </si>
  <si>
    <t>Batman &amp; Robin</t>
  </si>
  <si>
    <t>The Day After Tomorrow</t>
  </si>
  <si>
    <t>The Perfect Storm</t>
  </si>
  <si>
    <t>Ghost Rider</t>
  </si>
  <si>
    <t>Jason Bourne</t>
  </si>
  <si>
    <t>Prometheus</t>
  </si>
  <si>
    <t>Stuart Little 2</t>
  </si>
  <si>
    <t>Elysium</t>
  </si>
  <si>
    <t>Speed Racer</t>
  </si>
  <si>
    <t>How Do You Know</t>
  </si>
  <si>
    <t>Oblivion</t>
  </si>
  <si>
    <t>Monsters, Inc.</t>
  </si>
  <si>
    <t>The Wolverine</t>
  </si>
  <si>
    <t>Star Wars: Episode I - The Phantom Menace</t>
  </si>
  <si>
    <t>The Croods</t>
  </si>
  <si>
    <t>Windtalkers</t>
  </si>
  <si>
    <t>Teenage Mutant Ninja Turtles</t>
  </si>
  <si>
    <t>Gravity</t>
  </si>
  <si>
    <t>Fantastic Four</t>
  </si>
  <si>
    <t>San Andreas</t>
  </si>
  <si>
    <t>Tomorrow Never Dies</t>
  </si>
  <si>
    <t>The Patriot</t>
  </si>
  <si>
    <t>Mr. &amp; Mrs. Smith</t>
  </si>
  <si>
    <t>Insurgent</t>
  </si>
  <si>
    <t>The Aviator</t>
  </si>
  <si>
    <t>The Green Hornet</t>
  </si>
  <si>
    <t>The Smurfs</t>
  </si>
  <si>
    <t>Allegiant</t>
  </si>
  <si>
    <t>Real Steel</t>
  </si>
  <si>
    <t>The Smurfs 2</t>
  </si>
  <si>
    <t>Speed 2: Cruise Control</t>
  </si>
  <si>
    <t>Ali</t>
  </si>
  <si>
    <t>I, Robot</t>
  </si>
  <si>
    <t>Stuart Little</t>
  </si>
  <si>
    <t>The Martian</t>
  </si>
  <si>
    <t>The Island</t>
  </si>
  <si>
    <t>Town &amp; Country</t>
  </si>
  <si>
    <t>Gladiator</t>
  </si>
  <si>
    <t>Minority Report</t>
  </si>
  <si>
    <t>Casino Royale</t>
  </si>
  <si>
    <t>Terminator 2: Judgment Day</t>
  </si>
  <si>
    <t>Public Enemies</t>
  </si>
  <si>
    <t>American Gangster</t>
  </si>
  <si>
    <t>True Lies</t>
  </si>
  <si>
    <t>Little Fockers</t>
  </si>
  <si>
    <t>The Other Guys</t>
  </si>
  <si>
    <t>Eraser</t>
  </si>
  <si>
    <t>Django Unchained</t>
  </si>
  <si>
    <t>The Expendables 2</t>
  </si>
  <si>
    <t>National Treasure</t>
  </si>
  <si>
    <t>Eragon</t>
  </si>
  <si>
    <t>Epic</t>
  </si>
  <si>
    <t>The Tourist</t>
  </si>
  <si>
    <t>Blood Diamond</t>
  </si>
  <si>
    <t>Batman Forever</t>
  </si>
  <si>
    <t>Starship Troopers</t>
  </si>
  <si>
    <t>Cloud Atlas</t>
  </si>
  <si>
    <t>Catwoman</t>
  </si>
  <si>
    <t>Hercules</t>
  </si>
  <si>
    <t>Treasure Planet</t>
  </si>
  <si>
    <t>The Expendables 3</t>
  </si>
  <si>
    <t>Point Break</t>
  </si>
  <si>
    <t>Green Zone</t>
  </si>
  <si>
    <t>The Peanuts Movie</t>
  </si>
  <si>
    <t>The Spanish Prisoner</t>
  </si>
  <si>
    <t>The Mummy Returns</t>
  </si>
  <si>
    <t>The Stepford Wives</t>
  </si>
  <si>
    <t>Black Hawk Down</t>
  </si>
  <si>
    <t>The Campaign</t>
  </si>
  <si>
    <t>The Fifth Element</t>
  </si>
  <si>
    <t>Ice Age: Continental Drift</t>
  </si>
  <si>
    <t>Cinderella</t>
  </si>
  <si>
    <t>The Lovely Bones</t>
  </si>
  <si>
    <t>Finding Nemo</t>
  </si>
  <si>
    <t>Seventh Son</t>
  </si>
  <si>
    <t>Lara Croft: Tomb Raider</t>
  </si>
  <si>
    <t>Transcendence</t>
  </si>
  <si>
    <t>The Spiderwick Chronicles</t>
  </si>
  <si>
    <t>The Alamo</t>
  </si>
  <si>
    <t>The Incredibles</t>
  </si>
  <si>
    <t>Cutthroat Island</t>
  </si>
  <si>
    <t>Toy Story 2</t>
  </si>
  <si>
    <t>Unstoppable</t>
  </si>
  <si>
    <t>Rush Hour 2</t>
  </si>
  <si>
    <t>What Lies Beneath</t>
  </si>
  <si>
    <t>The Departed</t>
  </si>
  <si>
    <t>Mulan</t>
  </si>
  <si>
    <t>Tropic Thunder</t>
  </si>
  <si>
    <t>Sherlock Holmes</t>
  </si>
  <si>
    <t>Atlantis: The Lost Empire</t>
  </si>
  <si>
    <t>Valkyrie</t>
  </si>
  <si>
    <t>Pixels</t>
  </si>
  <si>
    <t>A.I. Artificial Intelligence</t>
  </si>
  <si>
    <t>The Haunted Mansion</t>
  </si>
  <si>
    <t>Contact</t>
  </si>
  <si>
    <t>Hollow Man</t>
  </si>
  <si>
    <t>The Interpreter</t>
  </si>
  <si>
    <t>Now You See Me 2</t>
  </si>
  <si>
    <t>The Saint</t>
  </si>
  <si>
    <t>Spy Game</t>
  </si>
  <si>
    <t>Rio</t>
  </si>
  <si>
    <t>Bicentennial Man</t>
  </si>
  <si>
    <t>Volcano</t>
  </si>
  <si>
    <t>K-19: The Widowmaker</t>
  </si>
  <si>
    <t>Cinderella Man</t>
  </si>
  <si>
    <t>Seabiscuit</t>
  </si>
  <si>
    <t>Twister</t>
  </si>
  <si>
    <t>Cast Away</t>
  </si>
  <si>
    <t>Happy Feet</t>
  </si>
  <si>
    <t>The Bourne Supremacy</t>
  </si>
  <si>
    <t>Air Force One</t>
  </si>
  <si>
    <t>The Three Musketeers</t>
  </si>
  <si>
    <t>Hotel Transylvania</t>
  </si>
  <si>
    <t>Enchanted</t>
  </si>
  <si>
    <t>Safe House</t>
  </si>
  <si>
    <t>102 Dalmatians</t>
  </si>
  <si>
    <t>Tower Heist</t>
  </si>
  <si>
    <t>The Holiday</t>
  </si>
  <si>
    <t>Open Season</t>
  </si>
  <si>
    <t>Divergent</t>
  </si>
  <si>
    <t>The Rundown</t>
  </si>
  <si>
    <t>Last Action Hero</t>
  </si>
  <si>
    <t>Arthur Christmas</t>
  </si>
  <si>
    <t>Meet Joe Black</t>
  </si>
  <si>
    <t>Collateral Damage</t>
  </si>
  <si>
    <t>Mirror Mirror</t>
  </si>
  <si>
    <t>The Core</t>
  </si>
  <si>
    <t>Scooby-Doo</t>
  </si>
  <si>
    <t>Dredd</t>
  </si>
  <si>
    <t>Click</t>
  </si>
  <si>
    <t>Jumper</t>
  </si>
  <si>
    <t>Zodiac</t>
  </si>
  <si>
    <t>Bruce Almighty</t>
  </si>
  <si>
    <t>The Expendables</t>
  </si>
  <si>
    <t>Mission: Impossible</t>
  </si>
  <si>
    <t>The Hunger Games</t>
  </si>
  <si>
    <t>Batman Returns</t>
  </si>
  <si>
    <t>Lilo &amp; Stitch</t>
  </si>
  <si>
    <t>Deep Impact</t>
  </si>
  <si>
    <t>The Longest Yard</t>
  </si>
  <si>
    <t>Grown Ups 2</t>
  </si>
  <si>
    <t>Get Smart</t>
  </si>
  <si>
    <t>Shutter Island</t>
  </si>
  <si>
    <t>Four Christmases</t>
  </si>
  <si>
    <t>Robots</t>
  </si>
  <si>
    <t>Face/Off</t>
  </si>
  <si>
    <t>Bedtime Stories</t>
  </si>
  <si>
    <t>Con Air</t>
  </si>
  <si>
    <t>Eagle Eye</t>
  </si>
  <si>
    <t>Cold Mountain</t>
  </si>
  <si>
    <t>Flubber</t>
  </si>
  <si>
    <t>The Haunting</t>
  </si>
  <si>
    <t>Space Jam</t>
  </si>
  <si>
    <t>The Pink Panther</t>
  </si>
  <si>
    <t>Conspiracy Theory</t>
  </si>
  <si>
    <t>Fury</t>
  </si>
  <si>
    <t>Six Days Seven Nights</t>
  </si>
  <si>
    <t>Yogi Bear</t>
  </si>
  <si>
    <t>Zookeeper</t>
  </si>
  <si>
    <t>The Manchurian Candidate</t>
  </si>
  <si>
    <t>Hotel Transylvania 2</t>
  </si>
  <si>
    <t>Fantasia 2000</t>
  </si>
  <si>
    <t>The Time Machine</t>
  </si>
  <si>
    <t>Mighty Joe Young</t>
  </si>
  <si>
    <t>Swordfish</t>
  </si>
  <si>
    <t>What Dreams May Come</t>
  </si>
  <si>
    <t>Little Nicky</t>
  </si>
  <si>
    <t>The Brothers Grimm</t>
  </si>
  <si>
    <t>Mars Attacks!</t>
  </si>
  <si>
    <t>Surrogates</t>
  </si>
  <si>
    <t>Thirteen Days</t>
  </si>
  <si>
    <t>Daylight</t>
  </si>
  <si>
    <t>Battlefield Earth</t>
  </si>
  <si>
    <t>Nine</t>
  </si>
  <si>
    <t>Timeline</t>
  </si>
  <si>
    <t>The Postman</t>
  </si>
  <si>
    <t>The Last Witch Hunter</t>
  </si>
  <si>
    <t>Red Planet</t>
  </si>
  <si>
    <t>Oceans</t>
  </si>
  <si>
    <t>Pompeii</t>
  </si>
  <si>
    <t>A Beautiful Mind</t>
  </si>
  <si>
    <t>The Lion King</t>
  </si>
  <si>
    <t>Journey 2: The Mysterious Island</t>
  </si>
  <si>
    <t>Red Dragon</t>
  </si>
  <si>
    <t>Hidalgo</t>
  </si>
  <si>
    <t>2 Fast 2 Furious</t>
  </si>
  <si>
    <t>The Little Prince</t>
  </si>
  <si>
    <t>The Invasion</t>
  </si>
  <si>
    <t>Despicable Me 2</t>
  </si>
  <si>
    <t>Independence Day</t>
  </si>
  <si>
    <t>The Lost World: Jurassic Park</t>
  </si>
  <si>
    <t>Madagascar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</si>
  <si>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</si>
  <si>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</si>
  <si>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</si>
  <si>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</si>
  <si>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</si>
  <si>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</si>
  <si>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</si>
  <si>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</si>
  <si>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</si>
  <si>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</si>
  <si>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</si>
  <si>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>Vertical Limit</t>
  </si>
  <si>
    <t>Shark Tale</t>
  </si>
  <si>
    <t>Dreamgirls</t>
  </si>
  <si>
    <t>Be Cool</t>
  </si>
  <si>
    <t>Munich</t>
  </si>
  <si>
    <t>Killers</t>
  </si>
  <si>
    <t>Spanglish</t>
  </si>
  <si>
    <t>Monster House</t>
  </si>
  <si>
    <t>Bandits</t>
  </si>
  <si>
    <t>First Knight</t>
  </si>
  <si>
    <t>Immortals</t>
  </si>
  <si>
    <t>Hostage</t>
  </si>
  <si>
    <t>Titan A.E.</t>
  </si>
  <si>
    <t>Hollywood Homicide</t>
  </si>
  <si>
    <t>Soldier</t>
  </si>
  <si>
    <t>Monkeybone</t>
  </si>
  <si>
    <t>Unbreakable</t>
  </si>
  <si>
    <t>Minions</t>
  </si>
  <si>
    <t>Sucker Punch</t>
  </si>
  <si>
    <t>Snake Eyes</t>
  </si>
  <si>
    <t>Sphere</t>
  </si>
  <si>
    <t>The Angry Birds Movie</t>
  </si>
  <si>
    <t>Funny People</t>
  </si>
  <si>
    <t>The Kingdom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</si>
  <si>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</si>
  <si>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</si>
  <si>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</si>
  <si>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</si>
  <si>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</si>
  <si>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</si>
  <si>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</si>
  <si>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</si>
  <si>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</si>
  <si>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</si>
  <si>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</si>
  <si>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</si>
  <si>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</si>
  <si>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Ransom</t>
  </si>
  <si>
    <t>Inglourious Basterds</t>
  </si>
  <si>
    <t>Hook</t>
  </si>
  <si>
    <t>Die Hard 2</t>
  </si>
  <si>
    <t>S.W.A.T.</t>
  </si>
  <si>
    <t>Vanilla Sky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</si>
  <si>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</si>
  <si>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</si>
  <si>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</si>
  <si>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</si>
  <si>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</si>
  <si>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</si>
  <si>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</si>
  <si>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</si>
  <si>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</si>
  <si>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</si>
  <si>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</si>
  <si>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</si>
  <si>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</si>
  <si>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The Dilemma</t>
  </si>
  <si>
    <t>Bad Company</t>
  </si>
  <si>
    <t>Doom</t>
  </si>
  <si>
    <t>I Spy</t>
  </si>
  <si>
    <t>Underworld: Awakening</t>
  </si>
  <si>
    <t>Killer Elite</t>
  </si>
  <si>
    <t>Rollerball</t>
  </si>
  <si>
    <t>Hard Rain</t>
  </si>
  <si>
    <t>Osmosis Jones</t>
  </si>
  <si>
    <t>Blackhat</t>
  </si>
  <si>
    <t>Basic Instinct 2</t>
  </si>
  <si>
    <t>Escape Plan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</si>
  <si>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</si>
  <si>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</si>
  <si>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</si>
  <si>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</si>
  <si>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</si>
  <si>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</si>
  <si>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</si>
  <si>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</si>
  <si>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</si>
  <si>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Abraham Lincoln: Vampire Hunter</t>
  </si>
  <si>
    <t>Entrapment</t>
  </si>
  <si>
    <t>The X Files</t>
  </si>
  <si>
    <t>The Last Legion</t>
  </si>
  <si>
    <t>Saving Private Ryan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</si>
  <si>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</si>
  <si>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</si>
  <si>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</si>
  <si>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</si>
  <si>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</si>
  <si>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</si>
  <si>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</si>
  <si>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Step Brothers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</si>
  <si>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</si>
  <si>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</si>
  <si>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</si>
  <si>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</si>
  <si>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</si>
  <si>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</si>
  <si>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</si>
  <si>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</si>
  <si>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</si>
  <si>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</si>
  <si>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</si>
  <si>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</si>
  <si>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</si>
  <si>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</si>
  <si>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Primary Colors</t>
  </si>
  <si>
    <t>Resident Evil: Retribution</t>
  </si>
  <si>
    <t>Death Race</t>
  </si>
  <si>
    <t>The Long Kiss Goodnight</t>
  </si>
  <si>
    <t>Zathura: A Space Adventure</t>
  </si>
  <si>
    <t>Fight Club</t>
  </si>
  <si>
    <t>We Are Marshall</t>
  </si>
  <si>
    <t>Hudson Hawk</t>
  </si>
  <si>
    <t>Lucky Numbers</t>
  </si>
  <si>
    <t>I, Frankenstein</t>
  </si>
  <si>
    <t>Oliver Twist</t>
  </si>
  <si>
    <t>Elektra</t>
  </si>
  <si>
    <t>Random Hearts</t>
  </si>
  <si>
    <t>Everest</t>
  </si>
  <si>
    <t>Astro Boy</t>
  </si>
  <si>
    <t>Jurassic Park</t>
  </si>
  <si>
    <t>Wyatt Earp</t>
  </si>
  <si>
    <t>Dragon Blade</t>
  </si>
  <si>
    <t>Littleman</t>
  </si>
  <si>
    <t>U-571</t>
  </si>
  <si>
    <t>The American President</t>
  </si>
  <si>
    <t>The Love Guru</t>
  </si>
  <si>
    <t>The Hateful Eight</t>
  </si>
  <si>
    <t>Hop</t>
  </si>
  <si>
    <t>Marley &amp; Me</t>
  </si>
  <si>
    <t>The Green Mile</t>
  </si>
  <si>
    <t>Chicken Little</t>
  </si>
  <si>
    <t>Gone Girl</t>
  </si>
  <si>
    <t>The Bourne Identity</t>
  </si>
  <si>
    <t>The Truman Show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</si>
  <si>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</si>
  <si>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</si>
  <si>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</si>
  <si>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</si>
  <si>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</si>
  <si>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</si>
  <si>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</si>
  <si>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The Scorch Trials</t>
  </si>
  <si>
    <t>Eat Pray Love</t>
  </si>
  <si>
    <t>The Family Man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</si>
  <si>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</si>
  <si>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</si>
  <si>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</si>
  <si>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</si>
  <si>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</si>
  <si>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</si>
  <si>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</si>
  <si>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</si>
  <si>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</si>
  <si>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</si>
  <si>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</si>
  <si>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</si>
  <si>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The Shaggy Dog</t>
  </si>
  <si>
    <t>Starsky &amp; Hutch</t>
  </si>
  <si>
    <t>Hellboy</t>
  </si>
  <si>
    <t>A Civil Action</t>
  </si>
  <si>
    <t>The Jackal</t>
  </si>
  <si>
    <t>Paycheck</t>
  </si>
  <si>
    <t>Up Close &amp; Personal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</si>
  <si>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</si>
  <si>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</si>
  <si>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</si>
  <si>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</si>
  <si>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</si>
  <si>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</si>
  <si>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</si>
  <si>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</si>
  <si>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</si>
  <si>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</si>
  <si>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Gangster Squad</t>
  </si>
  <si>
    <t>Year One</t>
  </si>
  <si>
    <t>Invictus</t>
  </si>
  <si>
    <t>Duplicity</t>
  </si>
  <si>
    <t>My Favorite Martian</t>
  </si>
  <si>
    <t>The Sentinel</t>
  </si>
  <si>
    <t>Planet 51</t>
  </si>
  <si>
    <t>Star Trek: Nemesis</t>
  </si>
  <si>
    <t>Intolerable Cruelty</t>
  </si>
  <si>
    <t>The Relic</t>
  </si>
  <si>
    <t>Analyze That</t>
  </si>
  <si>
    <t>Righteous Kill</t>
  </si>
  <si>
    <t>Mercury Rising</t>
  </si>
  <si>
    <t>The Soloist</t>
  </si>
  <si>
    <t>Almost Famous</t>
  </si>
  <si>
    <t>Priest</t>
  </si>
  <si>
    <t>Event Horizon</t>
  </si>
  <si>
    <t>Dragonfly</t>
  </si>
  <si>
    <t>The Black Dahlia</t>
  </si>
  <si>
    <t>Flyboys</t>
  </si>
  <si>
    <t>The Last Castle</t>
  </si>
  <si>
    <t>Supernova</t>
  </si>
  <si>
    <t>Meet Dave</t>
  </si>
  <si>
    <t>Dark Water</t>
  </si>
  <si>
    <t>Edtv</t>
  </si>
  <si>
    <t>Inkheart</t>
  </si>
  <si>
    <t>The Spirit</t>
  </si>
  <si>
    <t>Mortdecai</t>
  </si>
  <si>
    <t>Beyond Borders</t>
  </si>
  <si>
    <t>The Great Raid</t>
  </si>
  <si>
    <t>Deadpool</t>
  </si>
  <si>
    <t>Holy Man</t>
  </si>
  <si>
    <t>American Sniper</t>
  </si>
  <si>
    <t>Goosebumps</t>
  </si>
  <si>
    <t>Just Like Heaven</t>
  </si>
  <si>
    <t>Leatherheads</t>
  </si>
  <si>
    <t>The Internship</t>
  </si>
  <si>
    <t>Resident Evil: Afterlife</t>
  </si>
  <si>
    <t>Red Tails</t>
  </si>
  <si>
    <t>The Pacifier</t>
  </si>
  <si>
    <t>Walking Tall</t>
  </si>
  <si>
    <t>Forrest Gump</t>
  </si>
  <si>
    <t>Pocahontas</t>
  </si>
  <si>
    <t>Superman</t>
  </si>
  <si>
    <t>The Nutty Professor</t>
  </si>
  <si>
    <t>Hitch</t>
  </si>
  <si>
    <t>American Wedding</t>
  </si>
  <si>
    <t>Captain Phillips</t>
  </si>
  <si>
    <t>Date Night</t>
  </si>
  <si>
    <t>Casper</t>
  </si>
  <si>
    <t>The Equalizer</t>
  </si>
  <si>
    <t>Crimson Tide</t>
  </si>
  <si>
    <t>Flightplan</t>
  </si>
  <si>
    <t>Disclosure</t>
  </si>
  <si>
    <t>Kill Bill: Vol. 1</t>
  </si>
  <si>
    <t>Bowfinger</t>
  </si>
  <si>
    <t>Kill Bill: Vol. 2</t>
  </si>
  <si>
    <t>Tango &amp; Cash</t>
  </si>
  <si>
    <t>Death Becomes Her</t>
  </si>
  <si>
    <t>Shanghai Noon</t>
  </si>
  <si>
    <t>Executive Decision</t>
  </si>
  <si>
    <t>The Forbidden Kingdom</t>
  </si>
  <si>
    <t>Free Birds</t>
  </si>
  <si>
    <t>Alien 3</t>
  </si>
  <si>
    <t>Evita</t>
  </si>
  <si>
    <t>Ronin</t>
  </si>
  <si>
    <t>Paddington</t>
  </si>
  <si>
    <t>The Watch</t>
  </si>
  <si>
    <t>The Hunted</t>
  </si>
  <si>
    <t>Instinct</t>
  </si>
  <si>
    <t>Semi-Pro</t>
  </si>
  <si>
    <t>Changeling</t>
  </si>
  <si>
    <t>Chain Reaction</t>
  </si>
  <si>
    <t>The Fan</t>
  </si>
  <si>
    <t>Elizabeth: The Golden Age</t>
  </si>
  <si>
    <t>Turbulence</t>
  </si>
  <si>
    <t>Imagine That</t>
  </si>
  <si>
    <t>Muppets Most Wanted</t>
  </si>
  <si>
    <t>Thunderbirds</t>
  </si>
  <si>
    <t>Burlesque</t>
  </si>
  <si>
    <t>A Very Long Engagement</t>
  </si>
  <si>
    <t>Seven Pounds</t>
  </si>
  <si>
    <t>Elizabethtown</t>
  </si>
  <si>
    <t>Gigli</t>
  </si>
  <si>
    <t>Shaft</t>
  </si>
  <si>
    <t>Anastasia</t>
  </si>
  <si>
    <t>Moulin Rouge!</t>
  </si>
  <si>
    <t>Domestic Disturbance</t>
  </si>
  <si>
    <t>Black Mass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</si>
  <si>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</si>
  <si>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</si>
  <si>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</si>
  <si>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</si>
  <si>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</si>
  <si>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</si>
  <si>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</si>
  <si>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</si>
  <si>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The Thin Red Line</t>
  </si>
  <si>
    <t>The Change-Up</t>
  </si>
  <si>
    <t>Casino</t>
  </si>
  <si>
    <t>Bulletproof Monk</t>
  </si>
  <si>
    <t>Me, Myself &amp; Irene</t>
  </si>
  <si>
    <t>Barnyard</t>
  </si>
  <si>
    <t>The Twilight Saga: New Moon</t>
  </si>
  <si>
    <t>Shrek</t>
  </si>
  <si>
    <t>The Adjustment Bureau</t>
  </si>
  <si>
    <t>Jerry Maguire</t>
  </si>
  <si>
    <t>Ted</t>
  </si>
  <si>
    <t>Patch Adams</t>
  </si>
  <si>
    <t>Anchorman 2: The Legend Continues</t>
  </si>
  <si>
    <t>Mr. Deeds</t>
  </si>
  <si>
    <t>Super 8</t>
  </si>
  <si>
    <t>Erin Brockovich</t>
  </si>
  <si>
    <t>22 Jump Street</t>
  </si>
  <si>
    <t>Yes Man</t>
  </si>
  <si>
    <t>Central Intelligence</t>
  </si>
  <si>
    <t>Stepmom</t>
  </si>
  <si>
    <t>Inside Man</t>
  </si>
  <si>
    <t>Payback</t>
  </si>
  <si>
    <t>Congo</t>
  </si>
  <si>
    <t>Knowing</t>
  </si>
  <si>
    <t>Crazy, Stupid, Love.</t>
  </si>
  <si>
    <t>Garfield</t>
  </si>
  <si>
    <t>Moneyball</t>
  </si>
  <si>
    <t>Outbreak</t>
  </si>
  <si>
    <t>Non-Stop</t>
  </si>
  <si>
    <t>Shanghai Knights</t>
  </si>
  <si>
    <t>Curious George</t>
  </si>
  <si>
    <t>Herbie Fully Loaded</t>
  </si>
  <si>
    <t>Hansel &amp; Gretel: Witch Hunters</t>
  </si>
  <si>
    <t>Unfaithful</t>
  </si>
  <si>
    <t>I Am Number Four</t>
  </si>
  <si>
    <t>Syriana</t>
  </si>
  <si>
    <t>13 Hours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</si>
  <si>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</si>
  <si>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</si>
  <si>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</si>
  <si>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</si>
  <si>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</si>
  <si>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</si>
  <si>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</si>
  <si>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</si>
  <si>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Gremlins 2: The New Batch</t>
  </si>
  <si>
    <t>The Judge</t>
  </si>
  <si>
    <t>The Peacemaker</t>
  </si>
  <si>
    <t>Resident Evil: Apocalypse</t>
  </si>
  <si>
    <t>On Deadly Ground</t>
  </si>
  <si>
    <t>The Beach</t>
  </si>
  <si>
    <t>Raising Helen</t>
  </si>
  <si>
    <t>Ninja Assassin</t>
  </si>
  <si>
    <t>Striptease</t>
  </si>
  <si>
    <t>Marmaduke</t>
  </si>
  <si>
    <t>Hereafter</t>
  </si>
  <si>
    <t>Assassins</t>
  </si>
  <si>
    <t>Hannibal Rising</t>
  </si>
  <si>
    <t>The Host</t>
  </si>
  <si>
    <t>Basic</t>
  </si>
  <si>
    <t>Blood Work</t>
  </si>
  <si>
    <t>The International</t>
  </si>
  <si>
    <t>The Iron Giant</t>
  </si>
  <si>
    <t>Run All Night</t>
  </si>
  <si>
    <t>Eastern Promises</t>
  </si>
  <si>
    <t>Your Highness</t>
  </si>
  <si>
    <t>Dream House</t>
  </si>
  <si>
    <t>Mad City</t>
  </si>
  <si>
    <t>The Scarlet Letter</t>
  </si>
  <si>
    <t>Fair Game</t>
  </si>
  <si>
    <t>Domino</t>
  </si>
  <si>
    <t>Jade</t>
  </si>
  <si>
    <t>Gamer</t>
  </si>
  <si>
    <t>Beautiful Creatures</t>
  </si>
  <si>
    <t>Zoolander 2</t>
  </si>
  <si>
    <t>The Big Bounce</t>
  </si>
  <si>
    <t>What Planet Are You From?</t>
  </si>
  <si>
    <t>Drive Angry</t>
  </si>
  <si>
    <t>The One</t>
  </si>
  <si>
    <t>Traffic</t>
  </si>
  <si>
    <t>Chappie</t>
  </si>
  <si>
    <t>The Bone Collector</t>
  </si>
  <si>
    <t>Panic Room</t>
  </si>
  <si>
    <t>Three Kings</t>
  </si>
  <si>
    <t>Child 44</t>
  </si>
  <si>
    <t>Rat Race</t>
  </si>
  <si>
    <t>Kate &amp; Leopold</t>
  </si>
  <si>
    <t>Bedazzled</t>
  </si>
  <si>
    <t>The Cotton Club</t>
  </si>
  <si>
    <t>Taken 3</t>
  </si>
  <si>
    <t>The Cable Guy</t>
  </si>
  <si>
    <t>Dick Tracy</t>
  </si>
  <si>
    <t>The Thomas Crown Affair</t>
  </si>
  <si>
    <t>Happily N'Ever After</t>
  </si>
  <si>
    <t>Mary Reilly</t>
  </si>
  <si>
    <t>Insomnia</t>
  </si>
  <si>
    <t>Star Trek: First Contact</t>
  </si>
  <si>
    <t>Jonah Hex</t>
  </si>
  <si>
    <t>Courage Under Fire</t>
  </si>
  <si>
    <t>Liar Liar</t>
  </si>
  <si>
    <t>The Infiltrator</t>
  </si>
  <si>
    <t>The Flintstones</t>
  </si>
  <si>
    <t>Taken 2</t>
  </si>
  <si>
    <t>Scary Movie 3</t>
  </si>
  <si>
    <t>Miss Congeniality</t>
  </si>
  <si>
    <t>The Princess Diaries 2: Royal Engagement</t>
  </si>
  <si>
    <t>The Pelican Brief</t>
  </si>
  <si>
    <t>The Client</t>
  </si>
  <si>
    <t>The Bucket List</t>
  </si>
  <si>
    <t>Patriot Games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</si>
  <si>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</si>
  <si>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</si>
  <si>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</si>
  <si>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</si>
  <si>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</si>
  <si>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</si>
  <si>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</si>
  <si>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</si>
  <si>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</si>
  <si>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</si>
  <si>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</si>
  <si>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From Hell</t>
  </si>
  <si>
    <t>The Specialist</t>
  </si>
  <si>
    <t>Tin Cup</t>
  </si>
  <si>
    <t>Kicking &amp; Screaming</t>
  </si>
  <si>
    <t>Fat Albert</t>
  </si>
  <si>
    <t>Resident Evil: Extinction</t>
  </si>
  <si>
    <t>Blended</t>
  </si>
  <si>
    <t>Last Holiday</t>
  </si>
  <si>
    <t>The River Wild</t>
  </si>
  <si>
    <t>Savages</t>
  </si>
  <si>
    <t>Cellular</t>
  </si>
  <si>
    <t>Johnny English</t>
  </si>
  <si>
    <t>The Ant Bully</t>
  </si>
  <si>
    <t>Dune</t>
  </si>
  <si>
    <t>Revolutionary Road</t>
  </si>
  <si>
    <t>16 Blocks</t>
  </si>
  <si>
    <t>Babylon A.D.</t>
  </si>
  <si>
    <t>The Glimmer Man</t>
  </si>
  <si>
    <t>Multiplicity</t>
  </si>
  <si>
    <t>The Pledge</t>
  </si>
  <si>
    <t>The Producers</t>
  </si>
  <si>
    <t>The Phantom</t>
  </si>
  <si>
    <t>Nixon</t>
  </si>
  <si>
    <t>The Ghost Writer</t>
  </si>
  <si>
    <t>Deep Rising</t>
  </si>
  <si>
    <t>Bangkok Dangerous</t>
  </si>
  <si>
    <t>Big Trouble</t>
  </si>
  <si>
    <t>Shadow Conspiracy</t>
  </si>
  <si>
    <t>Johnny English Reborn</t>
  </si>
  <si>
    <t>Argo</t>
  </si>
  <si>
    <t>The Fugitive</t>
  </si>
  <si>
    <t>The Bounty Hunter</t>
  </si>
  <si>
    <t>Sleepers</t>
  </si>
  <si>
    <t>The Juror</t>
  </si>
  <si>
    <t>Pinocchio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</si>
  <si>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</si>
  <si>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</si>
  <si>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</si>
  <si>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</si>
  <si>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</si>
  <si>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</si>
  <si>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</si>
  <si>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</si>
  <si>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</si>
  <si>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</si>
  <si>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</si>
  <si>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</si>
  <si>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</si>
  <si>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</si>
  <si>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</si>
  <si>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</si>
  <si>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High Crimes</t>
  </si>
  <si>
    <t>The Mirror Has Two Faces</t>
  </si>
  <si>
    <t>The Mothman Prophecies</t>
  </si>
  <si>
    <t>Red Riding Hood</t>
  </si>
  <si>
    <t>15 Minutes</t>
  </si>
  <si>
    <t>Super Mario Bros.</t>
  </si>
  <si>
    <t>Hero</t>
  </si>
  <si>
    <t>The Interview</t>
  </si>
  <si>
    <t>Micmacs</t>
  </si>
  <si>
    <t>8 Mile</t>
  </si>
  <si>
    <t>The Medallion</t>
  </si>
  <si>
    <t>The Sixth Sense</t>
  </si>
  <si>
    <t>The Big Year</t>
  </si>
  <si>
    <t>The Karate Kid</t>
  </si>
  <si>
    <t>American Hustle</t>
  </si>
  <si>
    <t>The Proposal</t>
  </si>
  <si>
    <t>Double Jeopardy</t>
  </si>
  <si>
    <t>Lucy</t>
  </si>
  <si>
    <t>Spy Kids 3-D: Game Over</t>
  </si>
  <si>
    <t>Lone Survivor</t>
  </si>
  <si>
    <t>The Conjuring 2</t>
  </si>
  <si>
    <t>The Social Network</t>
  </si>
  <si>
    <t>Scary Movie 4</t>
  </si>
  <si>
    <t>Scream 3</t>
  </si>
  <si>
    <t>Get Hard</t>
  </si>
  <si>
    <t>Julie &amp; Julia</t>
  </si>
  <si>
    <t>The Talented Mr. Ripley</t>
  </si>
  <si>
    <t>Eight Below</t>
  </si>
  <si>
    <t>The Intern</t>
  </si>
  <si>
    <t>Ride Along 2</t>
  </si>
  <si>
    <t>Ray</t>
  </si>
  <si>
    <t>Sin City</t>
  </si>
  <si>
    <t>Vantage Point</t>
  </si>
  <si>
    <t>I Love You, Man</t>
  </si>
  <si>
    <t>Shallow Hal</t>
  </si>
  <si>
    <t>The Mexican</t>
  </si>
  <si>
    <t>17 Again</t>
  </si>
  <si>
    <t>The Other Woman</t>
  </si>
  <si>
    <t>The Final Destination</t>
  </si>
  <si>
    <t>Behind Enemy Lines</t>
  </si>
  <si>
    <t>Shall We Dance</t>
  </si>
  <si>
    <t>Small Soldiers</t>
  </si>
  <si>
    <t>Spawn</t>
  </si>
  <si>
    <t>The Lincoln Lawyer</t>
  </si>
  <si>
    <t>Unknown</t>
  </si>
  <si>
    <t>The Prestige</t>
  </si>
  <si>
    <t>Horrible Bosses 2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</si>
  <si>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</si>
  <si>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</si>
  <si>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</si>
  <si>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</si>
  <si>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</si>
  <si>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</si>
  <si>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</si>
  <si>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Jersey Boys</t>
  </si>
  <si>
    <t>The Rainmaker</t>
  </si>
  <si>
    <t>Gothika</t>
  </si>
  <si>
    <t>Amistad</t>
  </si>
  <si>
    <t>Medicine Man</t>
  </si>
  <si>
    <t>Paul</t>
  </si>
  <si>
    <t>The Guilt Trip</t>
  </si>
  <si>
    <t>Scream 4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</si>
  <si>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</si>
  <si>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</si>
  <si>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</si>
  <si>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</si>
  <si>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</si>
  <si>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</si>
  <si>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</si>
  <si>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>Drillbit Taylor</t>
  </si>
  <si>
    <t>The Shadow</t>
  </si>
  <si>
    <t>Extremely Loud &amp; Incredibly Close</t>
  </si>
  <si>
    <t>Morning Glory</t>
  </si>
  <si>
    <t>Rent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</si>
  <si>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</si>
  <si>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</si>
  <si>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</si>
  <si>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</si>
  <si>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</si>
  <si>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</si>
  <si>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</si>
  <si>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At First Sight</t>
  </si>
  <si>
    <t>Torque</t>
  </si>
  <si>
    <t>City Hall</t>
  </si>
  <si>
    <t>Showgirls</t>
  </si>
  <si>
    <t>Marie Antoinette</t>
  </si>
  <si>
    <t>Get Carter</t>
  </si>
  <si>
    <t>The Impossible</t>
  </si>
  <si>
    <t>Ishtar</t>
  </si>
  <si>
    <t>Fantastic Mr. Fox</t>
  </si>
  <si>
    <t>New York Minute</t>
  </si>
  <si>
    <t>Alfie</t>
  </si>
  <si>
    <t>Big Miracle</t>
  </si>
  <si>
    <t>Feardotcom</t>
  </si>
  <si>
    <t>Duplex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</si>
  <si>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</si>
  <si>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</si>
  <si>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</si>
  <si>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</si>
  <si>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</si>
  <si>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</si>
  <si>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</si>
  <si>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</si>
  <si>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</si>
  <si>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</si>
  <si>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</si>
  <si>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</si>
  <si>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</si>
  <si>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</si>
  <si>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</si>
  <si>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</si>
  <si>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</si>
  <si>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The Crow</t>
  </si>
  <si>
    <t>Baahubali: The Beginning</t>
  </si>
  <si>
    <t>Frankenweenie</t>
  </si>
  <si>
    <t>Serenity</t>
  </si>
  <si>
    <t>Grudge Match</t>
  </si>
  <si>
    <t>Red Cliff</t>
  </si>
  <si>
    <t>Sweet Home Alabama</t>
  </si>
  <si>
    <t>The Ugly Truth</t>
  </si>
  <si>
    <t>Sgt. Bilko</t>
  </si>
  <si>
    <t>Star Trek: Generations</t>
  </si>
  <si>
    <t>The Grandmaster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</si>
  <si>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</si>
  <si>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</si>
  <si>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</si>
  <si>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</si>
  <si>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</si>
  <si>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</si>
  <si>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</si>
  <si>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</si>
  <si>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</si>
  <si>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</si>
  <si>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</si>
  <si>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</si>
  <si>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</si>
  <si>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</si>
  <si>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</si>
  <si>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The Master</t>
  </si>
  <si>
    <t>The Express</t>
  </si>
  <si>
    <t>Creed</t>
  </si>
  <si>
    <t>The Town</t>
  </si>
  <si>
    <t>Burn After Reading</t>
  </si>
  <si>
    <t>Rush</t>
  </si>
  <si>
    <t>Magnolia</t>
  </si>
  <si>
    <t>Cop Out</t>
  </si>
  <si>
    <t>Dolphin Tale</t>
  </si>
  <si>
    <t>Twilight</t>
  </si>
  <si>
    <t>John Q</t>
  </si>
  <si>
    <t>Blue Streak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</si>
  <si>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</si>
  <si>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</si>
  <si>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</si>
  <si>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</si>
  <si>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</si>
  <si>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</si>
  <si>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</si>
  <si>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The Rite</t>
  </si>
  <si>
    <t>Gattaca</t>
  </si>
  <si>
    <t>Space Chimps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</si>
  <si>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</si>
  <si>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</si>
  <si>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</si>
  <si>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</si>
  <si>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</si>
  <si>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</si>
  <si>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</si>
  <si>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</si>
  <si>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</si>
  <si>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</si>
  <si>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</si>
  <si>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</si>
  <si>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</si>
  <si>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</si>
  <si>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</si>
  <si>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</si>
  <si>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</si>
  <si>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</si>
  <si>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</si>
  <si>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</si>
  <si>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</si>
  <si>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The Cell</t>
  </si>
  <si>
    <t>Secretariat</t>
  </si>
  <si>
    <t>Radio</t>
  </si>
  <si>
    <t>Neighbors 2: Sorority Rising</t>
  </si>
  <si>
    <t>Saving Mr. Banks</t>
  </si>
  <si>
    <t>Malcolm X</t>
  </si>
  <si>
    <t>This Is 40</t>
  </si>
  <si>
    <t>Old Dogs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</si>
  <si>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</si>
  <si>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</si>
  <si>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</si>
  <si>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</si>
  <si>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</si>
  <si>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</si>
  <si>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</si>
  <si>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</si>
  <si>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Something Borrowed</t>
  </si>
  <si>
    <t>Black Knight</t>
  </si>
  <si>
    <t>Street Fighter</t>
  </si>
  <si>
    <t>The Pianist</t>
  </si>
  <si>
    <t>The Nativity Story</t>
  </si>
  <si>
    <t>Closer</t>
  </si>
  <si>
    <t>J. Edgar</t>
  </si>
  <si>
    <t>Mirrors</t>
  </si>
  <si>
    <t>Predator 2</t>
  </si>
  <si>
    <t>Untraceable</t>
  </si>
  <si>
    <t>Jersey Girl</t>
  </si>
  <si>
    <t>Alex Cross</t>
  </si>
  <si>
    <t>Hoffa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</si>
  <si>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</si>
  <si>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</si>
  <si>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</si>
  <si>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</si>
  <si>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</si>
  <si>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</si>
  <si>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</si>
  <si>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</si>
  <si>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</si>
  <si>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</si>
  <si>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</si>
  <si>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</si>
  <si>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</si>
  <si>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</si>
  <si>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Walk Hard: The Dewey Cox Story</t>
  </si>
  <si>
    <t>The Shipping News</t>
  </si>
  <si>
    <t>American Outlaws</t>
  </si>
  <si>
    <t>The Young Victoria</t>
  </si>
  <si>
    <t>Whiteout</t>
  </si>
  <si>
    <t>Knock Off</t>
  </si>
  <si>
    <t>Sabotage</t>
  </si>
  <si>
    <t>The Order</t>
  </si>
  <si>
    <t>Punisher: War Zone</t>
  </si>
  <si>
    <t>Zoom</t>
  </si>
  <si>
    <t>The Walk</t>
  </si>
  <si>
    <t>A Good Year</t>
  </si>
  <si>
    <t>Radio Flyer</t>
  </si>
  <si>
    <t>Blood In, Blood Out</t>
  </si>
  <si>
    <t>Femme Fatale</t>
  </si>
  <si>
    <t>The Maze Runner</t>
  </si>
  <si>
    <t>Unfinished Business</t>
  </si>
  <si>
    <t>The Fountain</t>
  </si>
  <si>
    <t>Chill Factor</t>
  </si>
  <si>
    <t>Stolen</t>
  </si>
  <si>
    <t>Ponyo</t>
  </si>
  <si>
    <t>The Longest Ride</t>
  </si>
  <si>
    <t>A Few Good Men</t>
  </si>
  <si>
    <t>Exit Wounds</t>
  </si>
  <si>
    <t>The Darkest Hour</t>
  </si>
  <si>
    <t>Step Up Revolution</t>
  </si>
  <si>
    <t>The Watcher</t>
  </si>
  <si>
    <t>The Punisher</t>
  </si>
  <si>
    <t>Goal! The Dream Begins</t>
  </si>
  <si>
    <t>Safe</t>
  </si>
  <si>
    <t>Pushing Tin</t>
  </si>
  <si>
    <t>Doomsday</t>
  </si>
  <si>
    <t>The Reader</t>
  </si>
  <si>
    <t>Elf</t>
  </si>
  <si>
    <t>Phenomenon</t>
  </si>
  <si>
    <t>Snow Dogs</t>
  </si>
  <si>
    <t>Scrooged</t>
  </si>
  <si>
    <t>Nacho Libre</t>
  </si>
  <si>
    <t>Bridesmaids</t>
  </si>
  <si>
    <t>Stigmata</t>
  </si>
  <si>
    <t>Takers</t>
  </si>
  <si>
    <t>The Big Wedding</t>
  </si>
  <si>
    <t>Big Mommas: Like Father, Like Son</t>
  </si>
  <si>
    <t>Source Code</t>
  </si>
  <si>
    <t>Alive</t>
  </si>
  <si>
    <t>The Number 23</t>
  </si>
  <si>
    <t>Transporter 2</t>
  </si>
  <si>
    <t>Repo Men</t>
  </si>
  <si>
    <t>Dragon Wars: D-War</t>
  </si>
  <si>
    <t>Bogus</t>
  </si>
  <si>
    <t>The Incredible Burt Wonderstone</t>
  </si>
  <si>
    <t>Cradle Will Rock</t>
  </si>
  <si>
    <t>The Good German</t>
  </si>
  <si>
    <t>Apocalypse Now</t>
  </si>
  <si>
    <t>Criminal</t>
  </si>
  <si>
    <t>Flight</t>
  </si>
  <si>
    <t>Moonraker</t>
  </si>
  <si>
    <t>The Grand Budapest Hotel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</si>
  <si>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</si>
  <si>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</si>
  <si>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</si>
  <si>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</si>
  <si>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</si>
  <si>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</si>
  <si>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</si>
  <si>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</si>
  <si>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</si>
  <si>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</si>
  <si>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</si>
  <si>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</si>
  <si>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</si>
  <si>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</si>
  <si>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</si>
  <si>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</si>
  <si>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</si>
  <si>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District 9</t>
  </si>
  <si>
    <t>Mystic River</t>
  </si>
  <si>
    <t>Million Dollar Baby</t>
  </si>
  <si>
    <t>Analyze This</t>
  </si>
  <si>
    <t>The Notebook</t>
  </si>
  <si>
    <t>27 Dresses</t>
  </si>
  <si>
    <t>Hannah Montana: The Movie</t>
  </si>
  <si>
    <t>About Schmidt</t>
  </si>
  <si>
    <t>Warm Bodies</t>
  </si>
  <si>
    <t>Looper</t>
  </si>
  <si>
    <t>Babe</t>
  </si>
  <si>
    <t>Hope Springs</t>
  </si>
  <si>
    <t>Forgetting Sarah Marshall</t>
  </si>
  <si>
    <t>Four Brothers</t>
  </si>
  <si>
    <t>Baby Mama</t>
  </si>
  <si>
    <t>Hope Floats</t>
  </si>
  <si>
    <t>Bride Wars</t>
  </si>
  <si>
    <t>The Nut Job</t>
  </si>
  <si>
    <t>Blow</t>
  </si>
  <si>
    <t>Star Trek V: The Final Frontier</t>
  </si>
  <si>
    <t>Like Mike</t>
  </si>
  <si>
    <t>Naked Gun 33 1/3: The Final Insult</t>
  </si>
  <si>
    <t>P.S. I Love You</t>
  </si>
  <si>
    <t>Atonement</t>
  </si>
  <si>
    <t>Black Rain</t>
  </si>
  <si>
    <t>Corpse Bride</t>
  </si>
  <si>
    <t>Sicario</t>
  </si>
  <si>
    <t>Southpaw</t>
  </si>
  <si>
    <t>Secondhand Lions</t>
  </si>
  <si>
    <t>Step Up 3D</t>
  </si>
  <si>
    <t>Blue Crush</t>
  </si>
  <si>
    <t>Stranger Than Fiction</t>
  </si>
  <si>
    <t>Midnight Run</t>
  </si>
  <si>
    <t>The Running Man</t>
  </si>
  <si>
    <t>Hanna</t>
  </si>
  <si>
    <t>Mortal Kombat: Annihilation</t>
  </si>
  <si>
    <t>Larry Crowne</t>
  </si>
  <si>
    <t>Carrie</t>
  </si>
  <si>
    <t>Gridiron Gang</t>
  </si>
  <si>
    <t>Side Effects</t>
  </si>
  <si>
    <t>Bulworth</t>
  </si>
  <si>
    <t>One True Thing</t>
  </si>
  <si>
    <t>Virtuosity</t>
  </si>
  <si>
    <t>My Super Ex-Girlfriend</t>
  </si>
  <si>
    <t>Sanctum</t>
  </si>
  <si>
    <t>Little Black Book</t>
  </si>
  <si>
    <t>The Five-Year Engagement</t>
  </si>
  <si>
    <t>Mr 3000</t>
  </si>
  <si>
    <t>The Next Three Days</t>
  </si>
  <si>
    <t>Ultraviolet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</si>
  <si>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</si>
  <si>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</si>
  <si>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</si>
  <si>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</si>
  <si>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</si>
  <si>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</si>
  <si>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</si>
  <si>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</si>
  <si>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</si>
  <si>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</si>
  <si>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</si>
  <si>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</si>
  <si>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</si>
  <si>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</si>
  <si>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</si>
  <si>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</si>
  <si>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</si>
  <si>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</si>
  <si>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</si>
  <si>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An Unfinished Life</t>
  </si>
  <si>
    <t>Runner Runner</t>
  </si>
  <si>
    <t>Antitrust</t>
  </si>
  <si>
    <t>Glory</t>
  </si>
  <si>
    <t>Dead Man Down</t>
  </si>
  <si>
    <t>The Good Thief</t>
  </si>
  <si>
    <t>Miss Potter</t>
  </si>
  <si>
    <t>The Promise</t>
  </si>
  <si>
    <t>Machine Gun Preacher</t>
  </si>
  <si>
    <t>Pitch Perfect 2</t>
  </si>
  <si>
    <t>The Borrowers</t>
  </si>
  <si>
    <t>Frost/Nixon</t>
  </si>
  <si>
    <t>Serving Sara</t>
  </si>
  <si>
    <t>The Boss</t>
  </si>
  <si>
    <t>Cry Freedom</t>
  </si>
  <si>
    <t>Mumford</t>
  </si>
  <si>
    <t>The Jacket</t>
  </si>
  <si>
    <t>Aladdin</t>
  </si>
  <si>
    <t>Straight Outta Compton</t>
  </si>
  <si>
    <t>The Rugrats Movie</t>
  </si>
  <si>
    <t>Die Hard</t>
  </si>
  <si>
    <t>Role Models</t>
  </si>
  <si>
    <t>The Big Short</t>
  </si>
  <si>
    <t>Taking Woodstock</t>
  </si>
  <si>
    <t>Miracle</t>
  </si>
  <si>
    <t>The Wedding Planner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</si>
  <si>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</si>
  <si>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</si>
  <si>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</si>
  <si>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</si>
  <si>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</si>
  <si>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</si>
  <si>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</si>
  <si>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</si>
  <si>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</si>
  <si>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</si>
  <si>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</si>
  <si>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Dracula 2000</t>
  </si>
  <si>
    <t>Pride &amp; Prejudice</t>
  </si>
  <si>
    <t>Blade Runner</t>
  </si>
  <si>
    <t>Rob Roy</t>
  </si>
  <si>
    <t>Lost Souls</t>
  </si>
  <si>
    <t>Winged Migration</t>
  </si>
  <si>
    <t>Just My Luck</t>
  </si>
  <si>
    <t>Mystery, Alaska</t>
  </si>
  <si>
    <t>The Spy Next Door</t>
  </si>
  <si>
    <t>A Simple Wish</t>
  </si>
  <si>
    <t>Our Brand Is Crisis</t>
  </si>
  <si>
    <t>Kundun</t>
  </si>
  <si>
    <t>Kick-Ass 2</t>
  </si>
  <si>
    <t>Brick Mansions</t>
  </si>
  <si>
    <t>Octopussy</t>
  </si>
  <si>
    <t>Knocked Up</t>
  </si>
  <si>
    <t>Welcome Home, Roscoe Jenkins</t>
  </si>
  <si>
    <t>Rendition</t>
  </si>
  <si>
    <t>The Blues Brothers</t>
  </si>
  <si>
    <t>Joyful Noise</t>
  </si>
  <si>
    <t>Lake Placid</t>
  </si>
  <si>
    <t>Lucky Number Slevin</t>
  </si>
  <si>
    <t>The Right Stuff</t>
  </si>
  <si>
    <t>Anonymous</t>
  </si>
  <si>
    <t>Dark City</t>
  </si>
  <si>
    <t>The Duchess</t>
  </si>
  <si>
    <t>The Newton Boys</t>
  </si>
  <si>
    <t>Case 39</t>
  </si>
  <si>
    <t>Suspect Zero</t>
  </si>
  <si>
    <t>Martian Child</t>
  </si>
  <si>
    <t>Money Monster</t>
  </si>
  <si>
    <t>Formula 51</t>
  </si>
  <si>
    <t>Flawless</t>
  </si>
  <si>
    <t>Mindhunters</t>
  </si>
  <si>
    <t>What Just Happened</t>
  </si>
  <si>
    <t>The Statement</t>
  </si>
  <si>
    <t>Paul Blart: Mall Cop</t>
  </si>
  <si>
    <t>Freaky Friday</t>
  </si>
  <si>
    <t>The 40-Year-Old Virgin</t>
  </si>
  <si>
    <t>Kindergarten Cop</t>
  </si>
  <si>
    <t>Pineapple Express</t>
  </si>
  <si>
    <t>Ever After: A Cinderella Story</t>
  </si>
  <si>
    <t>Open Range</t>
  </si>
  <si>
    <t>Flatliners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</si>
  <si>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</si>
  <si>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</si>
  <si>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</si>
  <si>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</si>
  <si>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</si>
  <si>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</si>
  <si>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</si>
  <si>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</si>
  <si>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</si>
  <si>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</si>
  <si>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</si>
  <si>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Original Sin</t>
  </si>
  <si>
    <t>The Raven</t>
  </si>
  <si>
    <t>Highlander: The Final Dimension</t>
  </si>
  <si>
    <t>Flipper</t>
  </si>
  <si>
    <t>The Constant Gardener</t>
  </si>
  <si>
    <t>Mrs. Doubtfire</t>
  </si>
  <si>
    <t>Rain Man</t>
  </si>
  <si>
    <t>Gran Torino</t>
  </si>
  <si>
    <t>W.</t>
  </si>
  <si>
    <t>Taken</t>
  </si>
  <si>
    <t>The Bodyguard</t>
  </si>
  <si>
    <t>The Help</t>
  </si>
  <si>
    <t>The Fifth Estate</t>
  </si>
  <si>
    <t>Scooby-Doo 2: Monsters Unleashed</t>
  </si>
  <si>
    <t>Jimmy Neutron: Boy Genius</t>
  </si>
  <si>
    <t>Cloverfield</t>
  </si>
  <si>
    <t>The Untouchables</t>
  </si>
  <si>
    <t>Ride Along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</si>
  <si>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</si>
  <si>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</si>
  <si>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</si>
  <si>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</si>
  <si>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</si>
  <si>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</si>
  <si>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Final Destination 3</t>
  </si>
  <si>
    <t>The Lucky One</t>
  </si>
  <si>
    <t>Finding Neverland</t>
  </si>
  <si>
    <t>A Madea Christmas</t>
  </si>
  <si>
    <t>The Grey</t>
  </si>
  <si>
    <t>Goodfellas</t>
  </si>
  <si>
    <t>Agent Cody Banks</t>
  </si>
  <si>
    <t>Scarface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</si>
  <si>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</si>
  <si>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</si>
  <si>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</si>
  <si>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</si>
  <si>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</si>
  <si>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</si>
  <si>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</si>
  <si>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House Bunny</t>
  </si>
  <si>
    <t>Million Dollar Arm</t>
  </si>
  <si>
    <t>The Giver</t>
  </si>
  <si>
    <t>Good Luck Chuck</t>
  </si>
  <si>
    <t>The Hours</t>
  </si>
  <si>
    <t>Blood Ties</t>
  </si>
  <si>
    <t>August Rush</t>
  </si>
  <si>
    <t>Elizabeth</t>
  </si>
  <si>
    <t>Tora! Tora! Tora!</t>
  </si>
  <si>
    <t>Spice World</t>
  </si>
  <si>
    <t>Dance Flick</t>
  </si>
  <si>
    <t>The Shawshank Redemption</t>
  </si>
  <si>
    <t>Kingpin</t>
  </si>
  <si>
    <t>The Gambler</t>
  </si>
  <si>
    <t>August: Osage County</t>
  </si>
  <si>
    <t>A Lot Like Love</t>
  </si>
  <si>
    <t>He Got Game</t>
  </si>
  <si>
    <t>Dear John</t>
  </si>
  <si>
    <t>The Losers</t>
  </si>
  <si>
    <t>War</t>
  </si>
  <si>
    <t>Punch-Drunk Love</t>
  </si>
  <si>
    <t>Half Past Dead</t>
  </si>
  <si>
    <t>Unaccompanied Minors</t>
  </si>
  <si>
    <t>Bright Lights, Big City</t>
  </si>
  <si>
    <t>The Box</t>
  </si>
  <si>
    <t>The Ruins</t>
  </si>
  <si>
    <t>The Next Best Thing</t>
  </si>
  <si>
    <t>The Girl Next Door</t>
  </si>
  <si>
    <t>Maximum Risk</t>
  </si>
  <si>
    <t>Stealing Harvard</t>
  </si>
  <si>
    <t>Legend</t>
  </si>
  <si>
    <t>Shark Night 3D</t>
  </si>
  <si>
    <t>Draft Day</t>
  </si>
  <si>
    <t>The Conspirator</t>
  </si>
  <si>
    <t>The 33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</si>
  <si>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</si>
  <si>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</si>
  <si>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</si>
  <si>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</si>
  <si>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</si>
  <si>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</si>
  <si>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</si>
  <si>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</si>
  <si>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</si>
  <si>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</si>
  <si>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</si>
  <si>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</si>
  <si>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Underclassman</t>
  </si>
  <si>
    <t>Tank Girl</t>
  </si>
  <si>
    <t>Blindness</t>
  </si>
  <si>
    <t>Without Limits</t>
  </si>
  <si>
    <t>The Best Offer</t>
  </si>
  <si>
    <t>Little White Lies</t>
  </si>
  <si>
    <t>Love Ranch</t>
  </si>
  <si>
    <t>The Counselor</t>
  </si>
  <si>
    <t>Kung Fu Killer</t>
  </si>
  <si>
    <t>Dangerous Liaisons</t>
  </si>
  <si>
    <t>Rocky Balboa</t>
  </si>
  <si>
    <t>Scream 2</t>
  </si>
  <si>
    <t>The Whole Nine Yards</t>
  </si>
  <si>
    <t>Footloose</t>
  </si>
  <si>
    <t>Old School</t>
  </si>
  <si>
    <t>The Fisher King</t>
  </si>
  <si>
    <t>I Still Know What You Did Last Summer</t>
  </si>
  <si>
    <t>Nurse Betty</t>
  </si>
  <si>
    <t>Double Take</t>
  </si>
  <si>
    <t>Girl, Interrupted</t>
  </si>
  <si>
    <t>The Wiz</t>
  </si>
  <si>
    <t>Piranha 3D</t>
  </si>
  <si>
    <t>Faster</t>
  </si>
  <si>
    <t>Zombieland</t>
  </si>
  <si>
    <t>The Waterboy</t>
  </si>
  <si>
    <t>Star Wars: Episode V - The Empire Strikes Back</t>
  </si>
  <si>
    <t>Bad Boys</t>
  </si>
  <si>
    <t>Final Destination</t>
  </si>
  <si>
    <t>Pitch Black</t>
  </si>
  <si>
    <t>Someone Like You...</t>
  </si>
  <si>
    <t>Her</t>
  </si>
  <si>
    <t>Joy Ride</t>
  </si>
  <si>
    <t>Anywhere But Here</t>
  </si>
  <si>
    <t>The Crew</t>
  </si>
  <si>
    <t>Haywire</t>
  </si>
  <si>
    <t>Jaws: The Revenge</t>
  </si>
  <si>
    <t>The Longshots</t>
  </si>
  <si>
    <t>Coco Before Chanel</t>
  </si>
  <si>
    <t>Vanity Fair</t>
  </si>
  <si>
    <t>Spaceballs</t>
  </si>
  <si>
    <t>The Water Diviner</t>
  </si>
  <si>
    <t>Ghost</t>
  </si>
  <si>
    <t>The Santa Clause</t>
  </si>
  <si>
    <t>The Rookie</t>
  </si>
  <si>
    <t>The Game Plan</t>
  </si>
  <si>
    <t>The Animal</t>
  </si>
  <si>
    <t>The Hundred-Foot Journey</t>
  </si>
  <si>
    <t>The Net</t>
  </si>
  <si>
    <t>I Am Sam</t>
  </si>
  <si>
    <t>Underworld</t>
  </si>
  <si>
    <t>Derailed</t>
  </si>
  <si>
    <t>The Informant!</t>
  </si>
  <si>
    <t>Shadowlands</t>
  </si>
  <si>
    <t>Deuce Bigalow: European Gigolo</t>
  </si>
  <si>
    <t>Delivery Man</t>
  </si>
  <si>
    <t>Saving Silverman</t>
  </si>
  <si>
    <t>The Glass House</t>
  </si>
  <si>
    <t>Hail, Caesar!</t>
  </si>
  <si>
    <t>Homefront</t>
  </si>
  <si>
    <t>The Little Vampire</t>
  </si>
  <si>
    <t>I Heart Huckabees</t>
  </si>
  <si>
    <t>Megiddo: The Omega Code 2</t>
  </si>
  <si>
    <t>Darling Lili</t>
  </si>
  <si>
    <t>Dudley Do-Right</t>
  </si>
  <si>
    <t>The Transporter Refueled</t>
  </si>
  <si>
    <t>Black Book</t>
  </si>
  <si>
    <t>Joyeux Noel</t>
  </si>
  <si>
    <t>Mad Money</t>
  </si>
  <si>
    <t>Stone</t>
  </si>
  <si>
    <t>Michael Clayton</t>
  </si>
  <si>
    <t>My Fellow Americans</t>
  </si>
  <si>
    <t>Arlington Road</t>
  </si>
  <si>
    <t>Firefox</t>
  </si>
  <si>
    <t>South Park: Bigger Longer &amp; Uncut</t>
  </si>
  <si>
    <t>Hardball</t>
  </si>
  <si>
    <t>Silver Linings Playbook</t>
  </si>
  <si>
    <t>Freedom Writers</t>
  </si>
  <si>
    <t>The Transporter</t>
  </si>
  <si>
    <t>Never Back Down</t>
  </si>
  <si>
    <t>The Rage: Carrie 2</t>
  </si>
  <si>
    <t>Away We Go</t>
  </si>
  <si>
    <t>Swing Vote</t>
  </si>
  <si>
    <t>Moonlight Mile</t>
  </si>
  <si>
    <t>Tinker Tailor Soldier Spy</t>
  </si>
  <si>
    <t>Molly</t>
  </si>
  <si>
    <t>The Beaver</t>
  </si>
  <si>
    <t>Pulse</t>
  </si>
  <si>
    <t>Jackass 3D</t>
  </si>
  <si>
    <t>Jaws 2</t>
  </si>
  <si>
    <t>Beverly Hills Chihuahua</t>
  </si>
  <si>
    <t>The Conjuring</t>
  </si>
  <si>
    <t>Are We There Yet?</t>
  </si>
  <si>
    <t>Tammy</t>
  </si>
  <si>
    <t>Mortal Kombat</t>
  </si>
  <si>
    <t>White Chicks</t>
  </si>
  <si>
    <t>The Descendants</t>
  </si>
  <si>
    <t>Holes</t>
  </si>
  <si>
    <t>The Last Song</t>
  </si>
  <si>
    <t>Drumline</t>
  </si>
  <si>
    <t>Why Did I Get Married Too?</t>
  </si>
  <si>
    <t>Edward Scissorhands</t>
  </si>
  <si>
    <t>Me Before You</t>
  </si>
  <si>
    <t>Bad Moms</t>
  </si>
  <si>
    <t>Date Movie</t>
  </si>
  <si>
    <t>Selma</t>
  </si>
  <si>
    <t>The Jungle Book 2</t>
  </si>
  <si>
    <t>Boogeyman</t>
  </si>
  <si>
    <t>Premonition</t>
  </si>
  <si>
    <t>The Tigger Movie</t>
  </si>
  <si>
    <t>Max</t>
  </si>
  <si>
    <t>Epic Movie</t>
  </si>
  <si>
    <t>Spotlight</t>
  </si>
  <si>
    <t>Lakeview Terrace</t>
  </si>
  <si>
    <t>The Grudge 2</t>
  </si>
  <si>
    <t>How Stella Got Her Groove Back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</si>
  <si>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</si>
  <si>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</si>
  <si>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</si>
  <si>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</si>
  <si>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</si>
  <si>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</si>
  <si>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</si>
  <si>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</si>
  <si>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</si>
  <si>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</si>
  <si>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Milk</t>
  </si>
  <si>
    <t>Risen</t>
  </si>
  <si>
    <t>Ghost Ship</t>
  </si>
  <si>
    <t>A Very Harold &amp; Kumar 3D Christmas</t>
  </si>
  <si>
    <t>Wild Things</t>
  </si>
  <si>
    <t>The Debt</t>
  </si>
  <si>
    <t>High Fidelity</t>
  </si>
  <si>
    <t>One Missed Call</t>
  </si>
  <si>
    <t>The Bank Job</t>
  </si>
  <si>
    <t>You Again</t>
  </si>
  <si>
    <t>Street Kings</t>
  </si>
  <si>
    <t>Nancy Drew</t>
  </si>
  <si>
    <t>Daybreakers</t>
  </si>
  <si>
    <t>Monte Carlo</t>
  </si>
  <si>
    <t>Stay Alive</t>
  </si>
  <si>
    <t>Quigley Down Under</t>
  </si>
  <si>
    <t>The Covenant</t>
  </si>
  <si>
    <t>Shorts</t>
  </si>
  <si>
    <t>To Die For</t>
  </si>
  <si>
    <t>Nerve</t>
  </si>
  <si>
    <t>Vampires</t>
  </si>
  <si>
    <t>Psycho</t>
  </si>
  <si>
    <t>Endless Love</t>
  </si>
  <si>
    <t>Georgia Rule</t>
  </si>
  <si>
    <t>Simon Birch</t>
  </si>
  <si>
    <t>Reign Over Me</t>
  </si>
  <si>
    <t>Silent Hill: Revelation 3D</t>
  </si>
  <si>
    <t>From Dusk Till Dawn</t>
  </si>
  <si>
    <t>Kung Fu Hustle</t>
  </si>
  <si>
    <t>The Country Bears</t>
  </si>
  <si>
    <t>The Kite Runner</t>
  </si>
  <si>
    <t>21 Grams</t>
  </si>
  <si>
    <t>Paparazzi</t>
  </si>
  <si>
    <t>A Guy Thing</t>
  </si>
  <si>
    <t>Loser</t>
  </si>
  <si>
    <t>The Greatest Story Ever Told</t>
  </si>
  <si>
    <t>Disaster Movie</t>
  </si>
  <si>
    <t>Armored</t>
  </si>
  <si>
    <t>The Man Who Knew Too Little</t>
  </si>
  <si>
    <t>Lockout</t>
  </si>
  <si>
    <t>Envy</t>
  </si>
  <si>
    <t>Crank: High Voltage</t>
  </si>
  <si>
    <t>Bullets Over Broadway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</si>
  <si>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</si>
  <si>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</si>
  <si>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</si>
  <si>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</si>
  <si>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</si>
  <si>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</si>
  <si>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</si>
  <si>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</si>
  <si>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</si>
  <si>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</si>
  <si>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</si>
  <si>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Burnt</t>
  </si>
  <si>
    <t>Everyone Says I Love You</t>
  </si>
  <si>
    <t>Death Sentence</t>
  </si>
  <si>
    <t>Superbabies: Baby Geniuses 2</t>
  </si>
  <si>
    <t>The Man</t>
  </si>
  <si>
    <t>Code Name: The Cleaner</t>
  </si>
  <si>
    <t>Inherent Vice</t>
  </si>
  <si>
    <t>Doogal</t>
  </si>
  <si>
    <t>An American Carol</t>
  </si>
  <si>
    <t>Machete Kills</t>
  </si>
  <si>
    <t>Willard</t>
  </si>
  <si>
    <t>Strange Wilderness</t>
  </si>
  <si>
    <t>Topsy-Turvy</t>
  </si>
  <si>
    <t>Little Boy</t>
  </si>
  <si>
    <t>A Dangerous Method</t>
  </si>
  <si>
    <t>A Scanner Darkly</t>
  </si>
  <si>
    <t>Chasing Mavericks</t>
  </si>
  <si>
    <t>Bandslam</t>
  </si>
  <si>
    <t>Birth</t>
  </si>
  <si>
    <t>A Most Violent Year</t>
  </si>
  <si>
    <t>The Brothers Bloom</t>
  </si>
  <si>
    <t>Synecdoche, New York</t>
  </si>
  <si>
    <t>Princess Mononoke</t>
  </si>
  <si>
    <t>The Proposition</t>
  </si>
  <si>
    <t>Courage</t>
  </si>
  <si>
    <t>Marci X</t>
  </si>
  <si>
    <t>Equilibrium</t>
  </si>
  <si>
    <t>The Yards</t>
  </si>
  <si>
    <t>Steamboy</t>
  </si>
  <si>
    <t>Rapa Nui</t>
  </si>
  <si>
    <t>People I Know</t>
  </si>
  <si>
    <t>The Tempest</t>
  </si>
  <si>
    <t>The Painted Veil</t>
  </si>
  <si>
    <t>The Baader Meinhof Complex</t>
  </si>
  <si>
    <t>Bad Teacher</t>
  </si>
  <si>
    <t>A Cinderella Story</t>
  </si>
  <si>
    <t>Scream</t>
  </si>
  <si>
    <t>The Switch</t>
  </si>
  <si>
    <t>Just Married</t>
  </si>
  <si>
    <t>The Crazies</t>
  </si>
  <si>
    <t>Spirited Away</t>
  </si>
  <si>
    <t>The Bounty</t>
  </si>
  <si>
    <t>The Book Thief</t>
  </si>
  <si>
    <t>Sex Drive</t>
  </si>
  <si>
    <t>Leap Year</t>
  </si>
  <si>
    <t>Take Me Home Tonight</t>
  </si>
  <si>
    <t>The Nutcracker</t>
  </si>
  <si>
    <t>Kansas City</t>
  </si>
  <si>
    <t>The Amityville Horror</t>
  </si>
  <si>
    <t>Adaptation.</t>
  </si>
  <si>
    <t>Neighbors</t>
  </si>
  <si>
    <t>The Mask</t>
  </si>
  <si>
    <t>Big</t>
  </si>
  <si>
    <t>Legally Blonde</t>
  </si>
  <si>
    <t>Deuce Bigalow: Male Gigolo</t>
  </si>
  <si>
    <t>Left Behind</t>
  </si>
  <si>
    <t>The Family Stone</t>
  </si>
  <si>
    <t>Bad Santa</t>
  </si>
  <si>
    <t>My Big Fat Greek Wedding 2</t>
  </si>
  <si>
    <t>Predator</t>
  </si>
  <si>
    <t>Amadeus</t>
  </si>
  <si>
    <t>Prom Night</t>
  </si>
  <si>
    <t>Mean Girls</t>
  </si>
  <si>
    <t>Gosford Park</t>
  </si>
  <si>
    <t>Peggy Sue Got Married</t>
  </si>
  <si>
    <t>Blue Jasmine</t>
  </si>
  <si>
    <t>United 93</t>
  </si>
  <si>
    <t>Honey</t>
  </si>
  <si>
    <t>Spy Hard</t>
  </si>
  <si>
    <t>The Fog</t>
  </si>
  <si>
    <t>Soul Surfer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</si>
  <si>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</si>
  <si>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</si>
  <si>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</si>
  <si>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</si>
  <si>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</si>
  <si>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</si>
  <si>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</si>
  <si>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Catch That Kid</t>
  </si>
  <si>
    <t>Steve Jobs</t>
  </si>
  <si>
    <t>I Love You, Beth Cooper</t>
  </si>
  <si>
    <t>Getaway</t>
  </si>
  <si>
    <t>The Ice Storm</t>
  </si>
  <si>
    <t>And So It Goes</t>
  </si>
  <si>
    <t>Troop Beverly Hills</t>
  </si>
  <si>
    <t>Being Julia</t>
  </si>
  <si>
    <t>9Â½ Weeks</t>
  </si>
  <si>
    <t>Dragonslayer</t>
  </si>
  <si>
    <t>The Last Station</t>
  </si>
  <si>
    <t>Ed Wood</t>
  </si>
  <si>
    <t>Labor Day</t>
  </si>
  <si>
    <t>Megaforce</t>
  </si>
  <si>
    <t>Hamlet</t>
  </si>
  <si>
    <t>Midnight Special</t>
  </si>
  <si>
    <t>Anything Else</t>
  </si>
  <si>
    <t>The Railway Man</t>
  </si>
  <si>
    <t>The White Ribbon</t>
  </si>
  <si>
    <t>The Wraith</t>
  </si>
  <si>
    <t>The Salton Sea</t>
  </si>
  <si>
    <t>Renaissance</t>
  </si>
  <si>
    <t>Superbad</t>
  </si>
  <si>
    <t>Step Up 2: The Streets</t>
  </si>
  <si>
    <t>Hoodwinked!</t>
  </si>
  <si>
    <t>Hotel Rwanda</t>
  </si>
  <si>
    <t>Hitman</t>
  </si>
  <si>
    <t>Black Nativity</t>
  </si>
  <si>
    <t>The Others</t>
  </si>
  <si>
    <t>Aliens</t>
  </si>
  <si>
    <t>My Fair Lady</t>
  </si>
  <si>
    <t>I Know What You Did Last Summer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</si>
  <si>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</si>
  <si>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</si>
  <si>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</si>
  <si>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</si>
  <si>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</si>
  <si>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</si>
  <si>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</si>
  <si>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Beastly</t>
  </si>
  <si>
    <t>The Hills Have Eyes</t>
  </si>
  <si>
    <t>Dickie Roberts: Former Child Star</t>
  </si>
  <si>
    <t>Pitch Perfect</t>
  </si>
  <si>
    <t>Summer Catch</t>
  </si>
  <si>
    <t>A Simple Plan</t>
  </si>
  <si>
    <t>They</t>
  </si>
  <si>
    <t>Evil Dead</t>
  </si>
  <si>
    <t>American Dreamz</t>
  </si>
  <si>
    <t>Running Scared</t>
  </si>
  <si>
    <t>Shanghai Surprise</t>
  </si>
  <si>
    <t>The Illusionist</t>
  </si>
  <si>
    <t>Roar</t>
  </si>
  <si>
    <t>Veronica Guerin</t>
  </si>
  <si>
    <t>Escobar: Paradise Lost</t>
  </si>
  <si>
    <t>Southland Tales</t>
  </si>
  <si>
    <t>The Apparition</t>
  </si>
  <si>
    <t>My Girl</t>
  </si>
  <si>
    <t>Wall Street</t>
  </si>
  <si>
    <t>Becoming Jane</t>
  </si>
  <si>
    <t>Sydney White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</si>
  <si>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</si>
  <si>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</si>
  <si>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</si>
  <si>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</si>
  <si>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</si>
  <si>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</si>
  <si>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</si>
  <si>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</si>
  <si>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</si>
  <si>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</si>
  <si>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</si>
  <si>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</si>
  <si>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</si>
  <si>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</si>
  <si>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</si>
  <si>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</si>
  <si>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</si>
  <si>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</si>
  <si>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</si>
  <si>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White Oleander</t>
  </si>
  <si>
    <t>Drowning Mona</t>
  </si>
  <si>
    <t>Radio Days</t>
  </si>
  <si>
    <t>Remember Me</t>
  </si>
  <si>
    <t>Philadelphia</t>
  </si>
  <si>
    <t>The Thirteenth Floor</t>
  </si>
  <si>
    <t>Duets</t>
  </si>
  <si>
    <t>Hollywood Ending</t>
  </si>
  <si>
    <t>Detroit Rock City</t>
  </si>
  <si>
    <t>Highlander</t>
  </si>
  <si>
    <t>Steel</t>
  </si>
  <si>
    <t>The Immigrant</t>
  </si>
  <si>
    <t>The White Countess</t>
  </si>
  <si>
    <t>Trance</t>
  </si>
  <si>
    <t>Soul Plane</t>
  </si>
  <si>
    <t>Good</t>
  </si>
  <si>
    <t>Vamps</t>
  </si>
  <si>
    <t>The Homesman</t>
  </si>
  <si>
    <t>Juwanna Mann</t>
  </si>
  <si>
    <t>Slow Burn</t>
  </si>
  <si>
    <t>Wasabi</t>
  </si>
  <si>
    <t>Slither</t>
  </si>
  <si>
    <t>Beverly Hills Cop</t>
  </si>
  <si>
    <t>Home Alone</t>
  </si>
  <si>
    <t>Tootsie</t>
  </si>
  <si>
    <t>Top Gun</t>
  </si>
  <si>
    <t>Crouching Tiger, Hidden Dragon</t>
  </si>
  <si>
    <t>American Beauty</t>
  </si>
  <si>
    <t>Twins</t>
  </si>
  <si>
    <t>The Yellow Handkerchief</t>
  </si>
  <si>
    <t>The Color Purple</t>
  </si>
  <si>
    <t>The Imitation Game</t>
  </si>
  <si>
    <t>Private Benjamin</t>
  </si>
  <si>
    <t>Mama</t>
  </si>
  <si>
    <t>Bad Grandpa</t>
  </si>
  <si>
    <t>The Queen</t>
  </si>
  <si>
    <t>Beetlejuice</t>
  </si>
  <si>
    <t>Why Did I Get Married?</t>
  </si>
  <si>
    <t>Little Women</t>
  </si>
  <si>
    <t>Big Fat Liar</t>
  </si>
  <si>
    <t>Snitch</t>
  </si>
  <si>
    <t>Krampus</t>
  </si>
  <si>
    <t>The Faculty</t>
  </si>
  <si>
    <t>Cop Land</t>
  </si>
  <si>
    <t>Not Another Teen Movie</t>
  </si>
  <si>
    <t>The Skulls</t>
  </si>
  <si>
    <t>Wild</t>
  </si>
  <si>
    <t>The Wedding Date</t>
  </si>
  <si>
    <t>Halloween: Resurrection</t>
  </si>
  <si>
    <t>The Princess Bride</t>
  </si>
  <si>
    <t>The Great Debaters</t>
  </si>
  <si>
    <t>Drive</t>
  </si>
  <si>
    <t>28 Weeks Later</t>
  </si>
  <si>
    <t>Love &amp; Basketball</t>
  </si>
  <si>
    <t>Grosse Pointe Blank</t>
  </si>
  <si>
    <t>All About Steve</t>
  </si>
  <si>
    <t>The Craft</t>
  </si>
  <si>
    <t>Match Point</t>
  </si>
  <si>
    <t>Boogie Nights</t>
  </si>
  <si>
    <t>Flicka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</si>
  <si>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</si>
  <si>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</si>
  <si>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</si>
  <si>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</si>
  <si>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</si>
  <si>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</si>
  <si>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November Man</t>
  </si>
  <si>
    <t>The Hurt Locker</t>
  </si>
  <si>
    <t>Firestarter</t>
  </si>
  <si>
    <t>Killing Them Softly</t>
  </si>
  <si>
    <t>A Most Wanted Man</t>
  </si>
  <si>
    <t>Freddy Got Fingered</t>
  </si>
  <si>
    <t>Highlander: Endgame</t>
  </si>
  <si>
    <t>Idlewild</t>
  </si>
  <si>
    <t>One Day</t>
  </si>
  <si>
    <t>Whip It</t>
  </si>
  <si>
    <t>Confidence</t>
  </si>
  <si>
    <t>The Muse</t>
  </si>
  <si>
    <t>De-Lovely</t>
  </si>
  <si>
    <t>New York Stories</t>
  </si>
  <si>
    <t>Home Fries</t>
  </si>
  <si>
    <t>Raise Your Voice</t>
  </si>
  <si>
    <t>The Big Lebowski</t>
  </si>
  <si>
    <t>Black Snake Moan</t>
  </si>
  <si>
    <t>Dark Blue</t>
  </si>
  <si>
    <t>A Mighty Heart</t>
  </si>
  <si>
    <t>Whatever It Takes</t>
  </si>
  <si>
    <t>Boat Trip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</si>
  <si>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</si>
  <si>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</si>
  <si>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</si>
  <si>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</si>
  <si>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</si>
  <si>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</si>
  <si>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</si>
  <si>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</si>
  <si>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</si>
  <si>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Kiss Kiss Bang Bang</t>
  </si>
  <si>
    <t>Idle Hands</t>
  </si>
  <si>
    <t>Mulholland Drive</t>
  </si>
  <si>
    <t>Never Let Me Go</t>
  </si>
  <si>
    <t>Transsiberian</t>
  </si>
  <si>
    <t>Funny Games</t>
  </si>
  <si>
    <t>Metropolis</t>
  </si>
  <si>
    <t>District B13</t>
  </si>
  <si>
    <t>The Assassin</t>
  </si>
  <si>
    <t>Buffalo Soldiers</t>
  </si>
  <si>
    <t>The Midnight Meat Train</t>
  </si>
  <si>
    <t>The Good Night</t>
  </si>
  <si>
    <t>Groundhog Day</t>
  </si>
  <si>
    <t>Romeo + Juliet</t>
  </si>
  <si>
    <t>Unforgiven</t>
  </si>
  <si>
    <t>Manderlay</t>
  </si>
  <si>
    <t>Slumdog Millionaire</t>
  </si>
  <si>
    <t>Fatal Attraction</t>
  </si>
  <si>
    <t>Pretty Woman</t>
  </si>
  <si>
    <t>Cool Runnings</t>
  </si>
  <si>
    <t>My Bloody Valentine</t>
  </si>
  <si>
    <t>The Spy Who Loved Me</t>
  </si>
  <si>
    <t>Urban Legend</t>
  </si>
  <si>
    <t>White Fang</t>
  </si>
  <si>
    <t>Superstar</t>
  </si>
  <si>
    <t>The Iron Lady</t>
  </si>
  <si>
    <t>Poetic Justice</t>
  </si>
  <si>
    <t>An American Haunting</t>
  </si>
  <si>
    <t>A Perfect Getaway</t>
  </si>
  <si>
    <t>Our Family Wedding</t>
  </si>
  <si>
    <t>Thinner</t>
  </si>
  <si>
    <t>Crooklyn</t>
  </si>
  <si>
    <t>Jason X</t>
  </si>
  <si>
    <t>Bobby</t>
  </si>
  <si>
    <t>Head Over Heels</t>
  </si>
  <si>
    <t>Fun Size</t>
  </si>
  <si>
    <t>Little Children</t>
  </si>
  <si>
    <t>Gossip</t>
  </si>
  <si>
    <t>Soul Survivors</t>
  </si>
  <si>
    <t>Caravans</t>
  </si>
  <si>
    <t>Mr. Turner</t>
  </si>
  <si>
    <t>Amen.</t>
  </si>
  <si>
    <t>The Lucky Ones</t>
  </si>
  <si>
    <t>Margaret</t>
  </si>
  <si>
    <t>Flipped</t>
  </si>
  <si>
    <t>Brokeback Mountain</t>
  </si>
  <si>
    <t>Clueless</t>
  </si>
  <si>
    <t>Hot Tub Time Machine 2</t>
  </si>
  <si>
    <t>Quills</t>
  </si>
  <si>
    <t>Seven Psychopaths</t>
  </si>
  <si>
    <t>Downfall</t>
  </si>
  <si>
    <t>The Sea Inside</t>
  </si>
  <si>
    <t>Good Morning, Vietnam</t>
  </si>
  <si>
    <t>The Last Godfather</t>
  </si>
  <si>
    <t>Justin Bieber: Never Say Never</t>
  </si>
  <si>
    <t>Black Swan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</si>
  <si>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</si>
  <si>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</si>
  <si>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</si>
  <si>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</si>
  <si>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</si>
  <si>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</si>
  <si>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</si>
  <si>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</si>
  <si>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</si>
  <si>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</si>
  <si>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</si>
  <si>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</si>
  <si>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No Good Deed</t>
  </si>
  <si>
    <t>The Mist</t>
  </si>
  <si>
    <t>Ex Machina</t>
  </si>
  <si>
    <t>Being John Malkovich</t>
  </si>
  <si>
    <t>Two Can Play That Game</t>
  </si>
  <si>
    <t>Crazy/Beautiful</t>
  </si>
  <si>
    <t>The Astronaut Farmer</t>
  </si>
  <si>
    <t>Woo</t>
  </si>
  <si>
    <t>Room</t>
  </si>
  <si>
    <t>Dirty Work</t>
  </si>
  <si>
    <t>Serial Mom</t>
  </si>
  <si>
    <t>Dick</t>
  </si>
  <si>
    <t>Light It Up</t>
  </si>
  <si>
    <t>Bubble Boy</t>
  </si>
  <si>
    <t>Birthday Girl</t>
  </si>
  <si>
    <t>21 &amp; Over</t>
  </si>
  <si>
    <t>Admission</t>
  </si>
  <si>
    <t>Chloe</t>
  </si>
  <si>
    <t>Faithful</t>
  </si>
  <si>
    <t>Find Me Guilty</t>
  </si>
  <si>
    <t>Excessive Force</t>
  </si>
  <si>
    <t>Infamous</t>
  </si>
  <si>
    <t>The Claim</t>
  </si>
  <si>
    <t>The Vatican Tapes</t>
  </si>
  <si>
    <t>The Call</t>
  </si>
  <si>
    <t>Operation Chromite</t>
  </si>
  <si>
    <t>The Crocodile Hunter: Collision Course</t>
  </si>
  <si>
    <t>I Love You Phillip Morris</t>
  </si>
  <si>
    <t>Antwone Fisher</t>
  </si>
  <si>
    <t>True Romance</t>
  </si>
  <si>
    <t>Glengarry Glen Ross</t>
  </si>
  <si>
    <t>The Killer Inside Me</t>
  </si>
  <si>
    <t>Sorority Row</t>
  </si>
  <si>
    <t>The Funeral</t>
  </si>
  <si>
    <t>Solitary Man</t>
  </si>
  <si>
    <t>Machete</t>
  </si>
  <si>
    <t>Casino Jack</t>
  </si>
  <si>
    <t>The Land Before Time</t>
  </si>
  <si>
    <t>The Perfect Game</t>
  </si>
  <si>
    <t>The Exorcist</t>
  </si>
  <si>
    <t>Jaws</t>
  </si>
  <si>
    <t>American Pie</t>
  </si>
  <si>
    <t>Ernest &amp; Celestine</t>
  </si>
  <si>
    <t>The Golden Child</t>
  </si>
  <si>
    <t>Barbershop</t>
  </si>
  <si>
    <t>Ace Ventura: Pet Detective</t>
  </si>
  <si>
    <t>Witness</t>
  </si>
  <si>
    <t>Step Up</t>
  </si>
  <si>
    <t>Jackie Brown</t>
  </si>
  <si>
    <t>Chronicle</t>
  </si>
  <si>
    <t>Yentl</t>
  </si>
  <si>
    <t>Time Bandits</t>
  </si>
  <si>
    <t>Crossroads</t>
  </si>
  <si>
    <t>Project X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</si>
  <si>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</si>
  <si>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</si>
  <si>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</si>
  <si>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</si>
  <si>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</si>
  <si>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</si>
  <si>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</si>
  <si>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Rounders</t>
  </si>
  <si>
    <t>Top Five</t>
  </si>
  <si>
    <t>Philomena</t>
  </si>
  <si>
    <t>Aquamarine</t>
  </si>
  <si>
    <t>Paper Towns</t>
  </si>
  <si>
    <t>Nebraska</t>
  </si>
  <si>
    <t>Young Adult</t>
  </si>
  <si>
    <t>Crank</t>
  </si>
  <si>
    <t>Living Out Loud</t>
  </si>
  <si>
    <t>Das Boot</t>
  </si>
  <si>
    <t>Sorority Boys</t>
  </si>
  <si>
    <t>About Time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</si>
  <si>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</si>
  <si>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</si>
  <si>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</si>
  <si>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</si>
  <si>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</si>
  <si>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</si>
  <si>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</si>
  <si>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Girl 6</t>
  </si>
  <si>
    <t>Two Lovers</t>
  </si>
  <si>
    <t>Last Orders</t>
  </si>
  <si>
    <t>Ravenous</t>
  </si>
  <si>
    <t>Charlie Bartlett</t>
  </si>
  <si>
    <t>The Great Beauty</t>
  </si>
  <si>
    <t>Stoker</t>
  </si>
  <si>
    <t>Married Life</t>
  </si>
  <si>
    <t>Duma</t>
  </si>
  <si>
    <t>Ondine</t>
  </si>
  <si>
    <t>Brother</t>
  </si>
  <si>
    <t>Critical Care</t>
  </si>
  <si>
    <t>The Life Before Her Eyes</t>
  </si>
  <si>
    <t>Trade</t>
  </si>
  <si>
    <t>Fateless</t>
  </si>
  <si>
    <t>Snatch</t>
  </si>
  <si>
    <t>Pet Sematary</t>
  </si>
  <si>
    <t>Madadayo</t>
  </si>
  <si>
    <t>Gremlins</t>
  </si>
  <si>
    <t>Dirty Grandpa</t>
  </si>
  <si>
    <t>Doctor Zhivago</t>
  </si>
  <si>
    <t>High School Musical 3: Senior Year</t>
  </si>
  <si>
    <t>The Fighter</t>
  </si>
  <si>
    <t>My Cousin Vinny</t>
  </si>
  <si>
    <t>If I Stay</t>
  </si>
  <si>
    <t>Major League</t>
  </si>
  <si>
    <t>Phone Booth</t>
  </si>
  <si>
    <t>Dead Man Walking</t>
  </si>
  <si>
    <t>Cruel Intentions</t>
  </si>
  <si>
    <t>Corky Romano</t>
  </si>
  <si>
    <t>Raising Cain</t>
  </si>
  <si>
    <t>Brooklyn</t>
  </si>
  <si>
    <t>Out Cold</t>
  </si>
  <si>
    <t>The Ladies Man</t>
  </si>
  <si>
    <t>Quartet</t>
  </si>
  <si>
    <t>Tomcats</t>
  </si>
  <si>
    <t>Frailty</t>
  </si>
  <si>
    <t>Kinsey</t>
  </si>
  <si>
    <t>Slackers</t>
  </si>
  <si>
    <t>Vera Drake</t>
  </si>
  <si>
    <t>The Guru</t>
  </si>
  <si>
    <t>The Perez Family</t>
  </si>
  <si>
    <t>Inside Llewyn Davis</t>
  </si>
  <si>
    <t>O</t>
  </si>
  <si>
    <t>Copying Beethoven</t>
  </si>
  <si>
    <t>Saw V</t>
  </si>
  <si>
    <t>Jindabyne</t>
  </si>
  <si>
    <t>Kabhi Alvida Naa Kehna</t>
  </si>
  <si>
    <t>An Ideal Husband</t>
  </si>
  <si>
    <t>Darkness</t>
  </si>
  <si>
    <t>2001: A Space Odyssey</t>
  </si>
  <si>
    <t>There Goes My Baby</t>
  </si>
  <si>
    <t>Good Will Hunting</t>
  </si>
  <si>
    <t>Stripes</t>
  </si>
  <si>
    <t>Bring It On</t>
  </si>
  <si>
    <t>The Purge: Election Year</t>
  </si>
  <si>
    <t>White Noise</t>
  </si>
  <si>
    <t>The Mighty Ducks</t>
  </si>
  <si>
    <t>The Grudge</t>
  </si>
  <si>
    <t>Happy Gilmore</t>
  </si>
  <si>
    <t>Jeepers Creepers</t>
  </si>
  <si>
    <t>Oliver!</t>
  </si>
  <si>
    <t>The Best Exotic Marigold Hotel</t>
  </si>
  <si>
    <t>Mad Max Beyond Thunderdome</t>
  </si>
  <si>
    <t>The Boy</t>
  </si>
  <si>
    <t>Devil</t>
  </si>
  <si>
    <t>Friday After Next</t>
  </si>
  <si>
    <t>Insidious: Chapter 3</t>
  </si>
  <si>
    <t>The Last Dragon</t>
  </si>
  <si>
    <t>The Lawnmower Man</t>
  </si>
  <si>
    <t>Dogma</t>
  </si>
  <si>
    <t>The Banger Sisters</t>
  </si>
  <si>
    <t>Twilight Zone: The Movie</t>
  </si>
  <si>
    <t>Road House</t>
  </si>
  <si>
    <t>A Low Down Dirty Shame</t>
  </si>
  <si>
    <t>Swimfan</t>
  </si>
  <si>
    <t>The Outsiders</t>
  </si>
  <si>
    <t>Sinister 2</t>
  </si>
  <si>
    <t>Sparkle</t>
  </si>
  <si>
    <t>Valentine</t>
  </si>
  <si>
    <t>The Fourth Kind</t>
  </si>
  <si>
    <t>A Prairie Home Companion</t>
  </si>
  <si>
    <t>Sugar Hill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</si>
  <si>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</si>
  <si>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</si>
  <si>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</si>
  <si>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</si>
  <si>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</si>
  <si>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</si>
  <si>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Tremors</t>
  </si>
  <si>
    <t>Wrong Turn</t>
  </si>
  <si>
    <t>The Corruptor</t>
  </si>
  <si>
    <t>Mud</t>
  </si>
  <si>
    <t>Reno 911!: Miami</t>
  </si>
  <si>
    <t>One Direction: This Is Us</t>
  </si>
  <si>
    <t>Hey Arnold! The Movie</t>
  </si>
  <si>
    <t>The Matador</t>
  </si>
  <si>
    <t>Love Jones</t>
  </si>
  <si>
    <t>The Gift</t>
  </si>
  <si>
    <t>Get Over It</t>
  </si>
  <si>
    <t>Office Space</t>
  </si>
  <si>
    <t>Drop Dead Gorgeous</t>
  </si>
  <si>
    <t>Big Eyes</t>
  </si>
  <si>
    <t>Very Bad Things</t>
  </si>
  <si>
    <t>Sleepover</t>
  </si>
  <si>
    <t>Dirty Pretty Things</t>
  </si>
  <si>
    <t>Movie 43</t>
  </si>
  <si>
    <t>Over Her Dead Body</t>
  </si>
  <si>
    <t>American History X</t>
  </si>
  <si>
    <t>The Collection</t>
  </si>
  <si>
    <t>The Red Violin</t>
  </si>
  <si>
    <t>The Straight Story</t>
  </si>
  <si>
    <t>Deuces Wild</t>
  </si>
  <si>
    <t>Bad Words</t>
  </si>
  <si>
    <t>Rescue Dawn</t>
  </si>
  <si>
    <t>Danny Collins</t>
  </si>
  <si>
    <t>I Am Love</t>
  </si>
  <si>
    <t>Romeo Is Bleeding</t>
  </si>
  <si>
    <t>The Limey</t>
  </si>
  <si>
    <t>Crash</t>
  </si>
  <si>
    <t>Malone</t>
  </si>
  <si>
    <t>Peaceful Warrior</t>
  </si>
  <si>
    <t>Bamboozled</t>
  </si>
  <si>
    <t>The Forest</t>
  </si>
  <si>
    <t>Sphinx</t>
  </si>
  <si>
    <t>A Better Life</t>
  </si>
  <si>
    <t>Spider</t>
  </si>
  <si>
    <t>Gun Shy</t>
  </si>
  <si>
    <t>Nicholas Nickleby</t>
  </si>
  <si>
    <t>The Iceman</t>
  </si>
  <si>
    <t>Killer Joe</t>
  </si>
  <si>
    <t>The Joneses</t>
  </si>
  <si>
    <t>Owning Mahowny</t>
  </si>
  <si>
    <t>The Brothers Solomon</t>
  </si>
  <si>
    <t>My Blueberry Nights</t>
  </si>
  <si>
    <t>Swept Away</t>
  </si>
  <si>
    <t>War, Inc.</t>
  </si>
  <si>
    <t>Shaolin Soccer</t>
  </si>
  <si>
    <t>The Brown Bunny</t>
  </si>
  <si>
    <t>The Swindle</t>
  </si>
  <si>
    <t>Rosewater</t>
  </si>
  <si>
    <t>Imaginary Heroes</t>
  </si>
  <si>
    <t>Severance</t>
  </si>
  <si>
    <t>Edmond</t>
  </si>
  <si>
    <t>An Alan Smithee Film: Burn Hollywood Burn</t>
  </si>
  <si>
    <t>The Open Road</t>
  </si>
  <si>
    <t>The Good Guy</t>
  </si>
  <si>
    <t>Motherhood</t>
  </si>
  <si>
    <t>Blonde Ambition</t>
  </si>
  <si>
    <t>The Oxford Murders</t>
  </si>
  <si>
    <t>Eulogy</t>
  </si>
  <si>
    <t>The Lost City</t>
  </si>
  <si>
    <t>Next Friday</t>
  </si>
  <si>
    <t>You Only Live Twice</t>
  </si>
  <si>
    <t>Amour</t>
  </si>
  <si>
    <t>Kites</t>
  </si>
  <si>
    <t>Melancholia</t>
  </si>
  <si>
    <t>Jab Tak Hai Jaan</t>
  </si>
  <si>
    <t>Alien</t>
  </si>
  <si>
    <t>The Texas Chain Saw Massacre</t>
  </si>
  <si>
    <t>The Runaways</t>
  </si>
  <si>
    <t>Thunderball</t>
  </si>
  <si>
    <t>Set It Off</t>
  </si>
  <si>
    <t>The Best Man</t>
  </si>
  <si>
    <t>Sicko</t>
  </si>
  <si>
    <t>The Purge: Anarchy</t>
  </si>
  <si>
    <t>The Contender</t>
  </si>
  <si>
    <t>Boiler Room</t>
  </si>
  <si>
    <t>Black Christmas</t>
  </si>
  <si>
    <t>Henry V</t>
  </si>
  <si>
    <t>Igby Goes Down</t>
  </si>
  <si>
    <t>Gracie</t>
  </si>
  <si>
    <t>Hamlet 2</t>
  </si>
  <si>
    <t>Glee: The 3D Concert Movie</t>
  </si>
  <si>
    <t>Two Evil Eyes</t>
  </si>
  <si>
    <t>Princess Kaiulani</t>
  </si>
  <si>
    <t>Opal Dream</t>
  </si>
  <si>
    <t>Undiscovered</t>
  </si>
  <si>
    <t>Crocodile Dundee</t>
  </si>
  <si>
    <t>Awake</t>
  </si>
  <si>
    <t>Skin Trade</t>
  </si>
  <si>
    <t>Crazy Heart</t>
  </si>
  <si>
    <t>The Rose</t>
  </si>
  <si>
    <t>Baggage Claim</t>
  </si>
  <si>
    <t>Election</t>
  </si>
  <si>
    <t>Glitter</t>
  </si>
  <si>
    <t>Bright Star</t>
  </si>
  <si>
    <t>My Name Is Khan</t>
  </si>
  <si>
    <t>All Is Lost</t>
  </si>
  <si>
    <t>Limbo</t>
  </si>
  <si>
    <t>Repo! The Genetic Opera</t>
  </si>
  <si>
    <t>Pulp Fiction</t>
  </si>
  <si>
    <t>Nightcrawler</t>
  </si>
  <si>
    <t>Club Dread</t>
  </si>
  <si>
    <t>Splash</t>
  </si>
  <si>
    <t>Little Miss Sunshine</t>
  </si>
  <si>
    <t>28 Days Later...</t>
  </si>
  <si>
    <t>You Got Served</t>
  </si>
  <si>
    <t>Brown Sugar</t>
  </si>
  <si>
    <t>50/50</t>
  </si>
  <si>
    <t>Shutter</t>
  </si>
  <si>
    <t>That Awkward Moment</t>
  </si>
  <si>
    <t>Much Ado About Nothing</t>
  </si>
  <si>
    <t>New Nightmare</t>
  </si>
  <si>
    <t>Drive Me Crazy</t>
  </si>
  <si>
    <t>Half Baked</t>
  </si>
  <si>
    <t>American Psycho</t>
  </si>
  <si>
    <t>The Good Girl</t>
  </si>
  <si>
    <t>Enough Said</t>
  </si>
  <si>
    <t>Easy A</t>
  </si>
  <si>
    <t>Prom</t>
  </si>
  <si>
    <t>Held Up</t>
  </si>
  <si>
    <t>Anomalisa</t>
  </si>
  <si>
    <t>Another Year</t>
  </si>
  <si>
    <t>8 Women</t>
  </si>
  <si>
    <t>Clay Pigeons</t>
  </si>
  <si>
    <t>When Did You Last See Your Father?</t>
  </si>
  <si>
    <t>Prefontaine</t>
  </si>
  <si>
    <t>Begin Again</t>
  </si>
  <si>
    <t>Brooklyn Rules</t>
  </si>
  <si>
    <t>The Singing Detective</t>
  </si>
  <si>
    <t>Fido</t>
  </si>
  <si>
    <t>The Wendell Baker Story</t>
  </si>
  <si>
    <t>Wild Target</t>
  </si>
  <si>
    <t>Pathology</t>
  </si>
  <si>
    <t>Dear Wendy</t>
  </si>
  <si>
    <t>Aloft</t>
  </si>
  <si>
    <t>Akira</t>
  </si>
  <si>
    <t>Imagine Me &amp; You</t>
  </si>
  <si>
    <t>Driving Miss Daisy</t>
  </si>
  <si>
    <t>Soul Food</t>
  </si>
  <si>
    <t>An Education</t>
  </si>
  <si>
    <t>The Hotel New Hampshire</t>
  </si>
  <si>
    <t>Narc</t>
  </si>
  <si>
    <t>Witless Protection</t>
  </si>
  <si>
    <t>Extract</t>
  </si>
  <si>
    <t>Alias Betty</t>
  </si>
  <si>
    <t>Code 46</t>
  </si>
  <si>
    <t>Albert Nobbs</t>
  </si>
  <si>
    <t>Ta Ra Rum Pum</t>
  </si>
  <si>
    <t>Persepolis</t>
  </si>
  <si>
    <t>The Neon Demon</t>
  </si>
  <si>
    <t>Harry Brown</t>
  </si>
  <si>
    <t>The Omega Code</t>
  </si>
  <si>
    <t>Juno</t>
  </si>
  <si>
    <t>Diamonds Are Forever</t>
  </si>
  <si>
    <t>The Godfather</t>
  </si>
  <si>
    <t>Flashdance</t>
  </si>
  <si>
    <t>The Piano</t>
  </si>
  <si>
    <t>Magic Mike</t>
  </si>
  <si>
    <t>Darkness Falls</t>
  </si>
  <si>
    <t>My Dog Skip</t>
  </si>
  <si>
    <t>Capote</t>
  </si>
  <si>
    <t>Desperado</t>
  </si>
  <si>
    <t>Action Jackson</t>
  </si>
  <si>
    <t>The Descent</t>
  </si>
  <si>
    <t>Dope</t>
  </si>
  <si>
    <t>In Too Deep</t>
  </si>
  <si>
    <t>A Serious Man</t>
  </si>
  <si>
    <t>Get Low</t>
  </si>
  <si>
    <t>Warlock</t>
  </si>
  <si>
    <t>A Single Man</t>
  </si>
  <si>
    <t>Outside Providence</t>
  </si>
  <si>
    <t>Bride &amp; Prejudice</t>
  </si>
  <si>
    <t>Rabbit-Proof Fence</t>
  </si>
  <si>
    <t>Split Second</t>
  </si>
  <si>
    <t>Veer-Zaara</t>
  </si>
  <si>
    <t>Redbelt</t>
  </si>
  <si>
    <t>Cyrus</t>
  </si>
  <si>
    <t>Auto Focus</t>
  </si>
  <si>
    <t>Factory Girl</t>
  </si>
  <si>
    <t>The Mighty Macs</t>
  </si>
  <si>
    <t>Somewhere</t>
  </si>
  <si>
    <t>Hesher</t>
  </si>
  <si>
    <t>Gerry</t>
  </si>
  <si>
    <t>Freeheld</t>
  </si>
  <si>
    <t>The Extra Man</t>
  </si>
  <si>
    <t>Wah-Wah</t>
  </si>
  <si>
    <t>Pale Rider</t>
  </si>
  <si>
    <t>Aimee &amp; Jaguar</t>
  </si>
  <si>
    <t>The Chumscrubber</t>
  </si>
  <si>
    <t>Shade</t>
  </si>
  <si>
    <t>Incendies</t>
  </si>
  <si>
    <t>Remember Me, My Love</t>
  </si>
  <si>
    <t>Elite Squad</t>
  </si>
  <si>
    <t>Annabelle</t>
  </si>
  <si>
    <t>Bran Nue Dae</t>
  </si>
  <si>
    <t>La Bamba</t>
  </si>
  <si>
    <t>Go</t>
  </si>
  <si>
    <t>Bats</t>
  </si>
  <si>
    <t>Shame</t>
  </si>
  <si>
    <t>Layer Cake</t>
  </si>
  <si>
    <t>The East</t>
  </si>
  <si>
    <t>Aberdeen</t>
  </si>
  <si>
    <t>The Messenger</t>
  </si>
  <si>
    <t>Control</t>
  </si>
  <si>
    <t>The Terminator</t>
  </si>
  <si>
    <t>Good Bye Lenin!</t>
  </si>
  <si>
    <t>The Damned United</t>
  </si>
  <si>
    <t>Mallrats</t>
  </si>
  <si>
    <t>Grease</t>
  </si>
  <si>
    <t>Platoon</t>
  </si>
  <si>
    <t>Fahrenheit 9/11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</si>
  <si>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</si>
  <si>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</si>
  <si>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</si>
  <si>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</si>
  <si>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</si>
  <si>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</si>
  <si>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</si>
  <si>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Van Wilder: Party Liaison</t>
  </si>
  <si>
    <t>The Wrestler</t>
  </si>
  <si>
    <t>School Daze</t>
  </si>
  <si>
    <t>Daddy Day Camp</t>
  </si>
  <si>
    <t>Mystic Pizza</t>
  </si>
  <si>
    <t>Sliding Doors</t>
  </si>
  <si>
    <t>Halloween 5</t>
  </si>
  <si>
    <t>Bernie</t>
  </si>
  <si>
    <t>Pollock</t>
  </si>
  <si>
    <t>200 Cigarettes</t>
  </si>
  <si>
    <t>The Words</t>
  </si>
  <si>
    <t>City Island</t>
  </si>
  <si>
    <t>The Guard</t>
  </si>
  <si>
    <t>College</t>
  </si>
  <si>
    <t>The Virgin Suicides</t>
  </si>
  <si>
    <t>Miss March</t>
  </si>
  <si>
    <t>Wish I Was Here</t>
  </si>
  <si>
    <t>Simply Irresistible</t>
  </si>
  <si>
    <t>Shattered Glass</t>
  </si>
  <si>
    <t>Novocaine</t>
  </si>
  <si>
    <t>The Wackness</t>
  </si>
  <si>
    <t>The Greatest</t>
  </si>
  <si>
    <t>Come Early Morning</t>
  </si>
  <si>
    <t>Lucky Break</t>
  </si>
  <si>
    <t>Surfer, Dude</t>
  </si>
  <si>
    <t>Deadfall</t>
  </si>
  <si>
    <t>Song One</t>
  </si>
  <si>
    <t>The Protector</t>
  </si>
  <si>
    <t>Bend It Like Beckham</t>
  </si>
  <si>
    <t>Sunshine State</t>
  </si>
  <si>
    <t>Crossover</t>
  </si>
  <si>
    <t>[Rec] 2</t>
  </si>
  <si>
    <t>The Sting</t>
  </si>
  <si>
    <t>Shine</t>
  </si>
  <si>
    <t>Don Jon</t>
  </si>
  <si>
    <t>Ghost World</t>
  </si>
  <si>
    <t>Iris</t>
  </si>
  <si>
    <t>The Chorus</t>
  </si>
  <si>
    <t>Mambo Italiano</t>
  </si>
  <si>
    <t>Wonderland</t>
  </si>
  <si>
    <t>Harvard Man</t>
  </si>
  <si>
    <t>Le Havre</t>
  </si>
  <si>
    <t>R100</t>
  </si>
  <si>
    <t>Salvation Boulevard</t>
  </si>
  <si>
    <t>The Ten</t>
  </si>
  <si>
    <t>Headhunters</t>
  </si>
  <si>
    <t>Saint Ralph</t>
  </si>
  <si>
    <t>Insidious: Chapter 2</t>
  </si>
  <si>
    <t>10 Cloverfield Lane</t>
  </si>
  <si>
    <t>Jackass: The Movie</t>
  </si>
  <si>
    <t>Lights Out</t>
  </si>
  <si>
    <t>Paranormal Activity 3</t>
  </si>
  <si>
    <t>Ouija</t>
  </si>
  <si>
    <t>Instructions Not Included</t>
  </si>
  <si>
    <t>Paranormal Activity 4</t>
  </si>
  <si>
    <t>The Robe</t>
  </si>
  <si>
    <t>Monster</t>
  </si>
  <si>
    <t>Paranormal Activity: The Marked Ones</t>
  </si>
  <si>
    <t>Dallas Buyers Club</t>
  </si>
  <si>
    <t>The Lazarus Effect</t>
  </si>
  <si>
    <t>Memento</t>
  </si>
  <si>
    <t>Oculus</t>
  </si>
  <si>
    <t>Billy Elliot</t>
  </si>
  <si>
    <t>The Way Way Back</t>
  </si>
  <si>
    <t>House Party 2</t>
  </si>
  <si>
    <t>The Apostle</t>
  </si>
  <si>
    <t>Our Idiot Brother</t>
  </si>
  <si>
    <t>The Players Club</t>
  </si>
  <si>
    <t>As Above, So Below</t>
  </si>
  <si>
    <t>Addicted</t>
  </si>
  <si>
    <t>Still Alice</t>
  </si>
  <si>
    <t>My Big Fat Greek Wedding</t>
  </si>
  <si>
    <t>Spring Breakers</t>
  </si>
  <si>
    <t>Lone Star</t>
  </si>
  <si>
    <t>Diner</t>
  </si>
  <si>
    <t>Apollo 18</t>
  </si>
  <si>
    <t>Sunshine Cleaning</t>
  </si>
  <si>
    <t>No Escape</t>
  </si>
  <si>
    <t>Not Easily Broken</t>
  </si>
  <si>
    <t>The Perfect Match</t>
  </si>
  <si>
    <t>Digimon: The Movie</t>
  </si>
  <si>
    <t>Saved!</t>
  </si>
  <si>
    <t>The Barbarian Invasions</t>
  </si>
  <si>
    <t>The Forsaken</t>
  </si>
  <si>
    <t>Made</t>
  </si>
  <si>
    <t>Moon</t>
  </si>
  <si>
    <t>The Sweet Hereafter</t>
  </si>
  <si>
    <t>Bottle Shock</t>
  </si>
  <si>
    <t>Heavenly Creatures</t>
  </si>
  <si>
    <t>Everything Must Go</t>
  </si>
  <si>
    <t>Zero Effect</t>
  </si>
  <si>
    <t>The Machinist</t>
  </si>
  <si>
    <t>Light Sleeper</t>
  </si>
  <si>
    <t>Rabbit Hole</t>
  </si>
  <si>
    <t>Party Monster</t>
  </si>
  <si>
    <t>Green Room</t>
  </si>
  <si>
    <t>Atlas Shrugged: Who Is John Galt?</t>
  </si>
  <si>
    <t>Bottle Rocket</t>
  </si>
  <si>
    <t>Albino Alligator</t>
  </si>
  <si>
    <t>Lovely, Still</t>
  </si>
  <si>
    <t>Desert Blue</t>
  </si>
  <si>
    <t>The Visit</t>
  </si>
  <si>
    <t>Redacted</t>
  </si>
  <si>
    <t>Fascination</t>
  </si>
  <si>
    <t>Rudderless</t>
  </si>
  <si>
    <t>Soul Kitchen</t>
  </si>
  <si>
    <t>Sling Blade</t>
  </si>
  <si>
    <t>Hostel</t>
  </si>
  <si>
    <t>Take Shelter</t>
  </si>
  <si>
    <t>The Texas Chainsaw Massacre 2</t>
  </si>
  <si>
    <t>Only God Forgives</t>
  </si>
  <si>
    <t>Savage Grace</t>
  </si>
  <si>
    <t>Police Academy</t>
  </si>
  <si>
    <t>Bound</t>
  </si>
  <si>
    <t>Tango</t>
  </si>
  <si>
    <t>Moms' Night Out</t>
  </si>
  <si>
    <t>Donnie Darko</t>
  </si>
  <si>
    <t>Character</t>
  </si>
  <si>
    <t>Spun</t>
  </si>
  <si>
    <t>Lady Vengeance</t>
  </si>
  <si>
    <t>Mean Machine</t>
  </si>
  <si>
    <t>Exiled</t>
  </si>
  <si>
    <t>After.Life</t>
  </si>
  <si>
    <t>Falcon Rising</t>
  </si>
  <si>
    <t>The Sweeney</t>
  </si>
  <si>
    <t>Whale Rider</t>
  </si>
  <si>
    <t>Paa</t>
  </si>
  <si>
    <t>Night Watch</t>
  </si>
  <si>
    <t>The Crying Game</t>
  </si>
  <si>
    <t>Annie Hall</t>
  </si>
  <si>
    <t>Maggie</t>
  </si>
  <si>
    <t>Leaving Las Vegas</t>
  </si>
  <si>
    <t>The Boy Next Door</t>
  </si>
  <si>
    <t>The Kids Are All Right</t>
  </si>
  <si>
    <t>They Live</t>
  </si>
  <si>
    <t>Boyhood</t>
  </si>
  <si>
    <t>Scoop</t>
  </si>
  <si>
    <t>The Wash</t>
  </si>
  <si>
    <t>3 Strikes</t>
  </si>
  <si>
    <t>The Cooler</t>
  </si>
  <si>
    <t>The Night Listener</t>
  </si>
  <si>
    <t>The Orphanage</t>
  </si>
  <si>
    <t>A Haunted House 2</t>
  </si>
  <si>
    <t>Four Rooms</t>
  </si>
  <si>
    <t>Secretary</t>
  </si>
  <si>
    <t>The Real Cancun</t>
  </si>
  <si>
    <t>Talk Radio</t>
  </si>
  <si>
    <t>Love Stinks</t>
  </si>
  <si>
    <t>You Kill Me</t>
  </si>
  <si>
    <t>Thumbsucker</t>
  </si>
  <si>
    <t>Mirrormask</t>
  </si>
  <si>
    <t>Samsara</t>
  </si>
  <si>
    <t>The Barbarians</t>
  </si>
  <si>
    <t>Poolhall Junkies</t>
  </si>
  <si>
    <t>Joe</t>
  </si>
  <si>
    <t>Shooting Fish</t>
  </si>
  <si>
    <t>Prison</t>
  </si>
  <si>
    <t>Psycho Beach Party</t>
  </si>
  <si>
    <t>The Big Tease</t>
  </si>
  <si>
    <t>Trust</t>
  </si>
  <si>
    <t>An Everlasting Piece</t>
  </si>
  <si>
    <t>Among Giants</t>
  </si>
  <si>
    <t>Adore</t>
  </si>
  <si>
    <t>Stake Land</t>
  </si>
  <si>
    <t>The Last Time I Committed Suicide</t>
  </si>
  <si>
    <t>Futuro Beach</t>
  </si>
  <si>
    <t>Inescapable</t>
  </si>
  <si>
    <t>Desert Dancer</t>
  </si>
  <si>
    <t>Major Dundee</t>
  </si>
  <si>
    <t>Annie Get Your Gun</t>
  </si>
  <si>
    <t>Defendor</t>
  </si>
  <si>
    <t>The Pirate</t>
  </si>
  <si>
    <t>The Good Heart</t>
  </si>
  <si>
    <t>The History Boys</t>
  </si>
  <si>
    <t>The Full Monty</t>
  </si>
  <si>
    <t>Airplane!</t>
  </si>
  <si>
    <t>Friday</t>
  </si>
  <si>
    <t>Creepshow 2</t>
  </si>
  <si>
    <t>The Witch</t>
  </si>
  <si>
    <t>Pootie Tang</t>
  </si>
  <si>
    <t>Trollhunter</t>
  </si>
  <si>
    <t>Ira &amp; Abby</t>
  </si>
  <si>
    <t>Winter Passing</t>
  </si>
  <si>
    <t>D.E.B.S.</t>
  </si>
  <si>
    <t>The Masked Saint</t>
  </si>
  <si>
    <t>Margin Call</t>
  </si>
  <si>
    <t>Choke</t>
  </si>
  <si>
    <t>Whiplash</t>
  </si>
  <si>
    <t>Human Traffic</t>
  </si>
  <si>
    <t>The Hunt</t>
  </si>
  <si>
    <t>Bella</t>
  </si>
  <si>
    <t>Beginners</t>
  </si>
  <si>
    <t>Animal House</t>
  </si>
  <si>
    <t>Goldfinger</t>
  </si>
  <si>
    <t>Trainspotting</t>
  </si>
  <si>
    <t>Paranormal Activity 2</t>
  </si>
  <si>
    <t>Waking Ned Devine</t>
  </si>
  <si>
    <t>The Purge</t>
  </si>
  <si>
    <t>Sinister</t>
  </si>
  <si>
    <t>Martin Lawrence Live: Runteldat</t>
  </si>
  <si>
    <t>Air Bud</t>
  </si>
  <si>
    <t>Spaced Invaders</t>
  </si>
  <si>
    <t>Next Day Air</t>
  </si>
  <si>
    <t>Phat Girlz</t>
  </si>
  <si>
    <t>Before Midnight</t>
  </si>
  <si>
    <t>Teen Wolf Too</t>
  </si>
  <si>
    <t>Real Women Have Curves</t>
  </si>
  <si>
    <t>East Is East</t>
  </si>
  <si>
    <t>Whipped</t>
  </si>
  <si>
    <t>Warlock: The Armageddon</t>
  </si>
  <si>
    <t>Thirteen Conversations About One Thing</t>
  </si>
  <si>
    <t>Jawbreaker</t>
  </si>
  <si>
    <t>Basquiat</t>
  </si>
  <si>
    <t>Tsotsi</t>
  </si>
  <si>
    <t>Happiness</t>
  </si>
  <si>
    <t>Tusk</t>
  </si>
  <si>
    <t>Oldboy</t>
  </si>
  <si>
    <t>Compadres</t>
  </si>
  <si>
    <t>Bachelorette</t>
  </si>
  <si>
    <t>Summer Storm</t>
  </si>
  <si>
    <t>Chain Letter</t>
  </si>
  <si>
    <t>Just Looking</t>
  </si>
  <si>
    <t>The Divide</t>
  </si>
  <si>
    <t>Tanner Hall</t>
  </si>
  <si>
    <t>Central Station</t>
  </si>
  <si>
    <t>Boynton Beach Club</t>
  </si>
  <si>
    <t>Freakonomics</t>
  </si>
  <si>
    <t>High Tension</t>
  </si>
  <si>
    <t>Hustle &amp; Flow</t>
  </si>
  <si>
    <t>Some Like It Hot</t>
  </si>
  <si>
    <t>Young Frankenstein</t>
  </si>
  <si>
    <t>Blazing Saddles</t>
  </si>
  <si>
    <t>Maurice</t>
  </si>
  <si>
    <t>Beer League</t>
  </si>
  <si>
    <t>Timecrimes</t>
  </si>
  <si>
    <t>A Haunted House</t>
  </si>
  <si>
    <t>That Thing You Do!</t>
  </si>
  <si>
    <t>Kevin Hart: Let Me Explain</t>
  </si>
  <si>
    <t>My Own Private Idaho</t>
  </si>
  <si>
    <t>Garden State</t>
  </si>
  <si>
    <t>Before Sunrise</t>
  </si>
  <si>
    <t>Jesus' Son</t>
  </si>
  <si>
    <t>Robot &amp; Frank</t>
  </si>
  <si>
    <t>My Life Without Me</t>
  </si>
  <si>
    <t>The Spectacular Now</t>
  </si>
  <si>
    <t>Religulous</t>
  </si>
  <si>
    <t>Fuel</t>
  </si>
  <si>
    <t>8: The Mormon Proposition</t>
  </si>
  <si>
    <t>Anatomy</t>
  </si>
  <si>
    <t>Sleep Dealer</t>
  </si>
  <si>
    <t>Super</t>
  </si>
  <si>
    <t>This Is England</t>
  </si>
  <si>
    <t>Fantasia</t>
  </si>
  <si>
    <t>The Last Sin Eater</t>
  </si>
  <si>
    <t>Do You Believe?</t>
  </si>
  <si>
    <t>Elling</t>
  </si>
  <si>
    <t>Mi America</t>
  </si>
  <si>
    <t>It Follows</t>
  </si>
  <si>
    <t>Mad Max 2: The Road Warrior</t>
  </si>
  <si>
    <t>Silent House</t>
  </si>
  <si>
    <t>Courageous</t>
  </si>
  <si>
    <t>Smoke Signals</t>
  </si>
  <si>
    <t>Before Sunset</t>
  </si>
  <si>
    <t>Amores Perros</t>
  </si>
  <si>
    <t>Thirteen</t>
  </si>
  <si>
    <t>We Are Your Friends</t>
  </si>
  <si>
    <t>Harsh Times</t>
  </si>
  <si>
    <t>Captive</t>
  </si>
  <si>
    <t>Full Frontal</t>
  </si>
  <si>
    <t>Witchboard</t>
  </si>
  <si>
    <t>Shortbus</t>
  </si>
  <si>
    <t>Inside Deep Throat</t>
  </si>
  <si>
    <t>The Virginity Hit</t>
  </si>
  <si>
    <t>Six-String Samurai</t>
  </si>
  <si>
    <t>Stonewall</t>
  </si>
  <si>
    <t>The Missing Person</t>
  </si>
  <si>
    <t>London</t>
  </si>
  <si>
    <t>Sherrybaby</t>
  </si>
  <si>
    <t>Northfork</t>
  </si>
  <si>
    <t>Buried</t>
  </si>
  <si>
    <t>Brotherly Love</t>
  </si>
  <si>
    <t>The Last Exorcism</t>
  </si>
  <si>
    <t>Songcatcher</t>
  </si>
  <si>
    <t>The Greatest Movie Ever Sold</t>
  </si>
  <si>
    <t>Run Lola Run</t>
  </si>
  <si>
    <t>May</t>
  </si>
  <si>
    <t>Happy, Texas</t>
  </si>
  <si>
    <t>The Lunchbox</t>
  </si>
  <si>
    <t>Yes</t>
  </si>
  <si>
    <t>Foolish</t>
  </si>
  <si>
    <t>Caramel</t>
  </si>
  <si>
    <t>The Bubble</t>
  </si>
  <si>
    <t>Dil Jo Bhi Kahey...</t>
  </si>
  <si>
    <t>Mississippi Mermaid</t>
  </si>
  <si>
    <t>I Love Your Work</t>
  </si>
  <si>
    <t>Waitress</t>
  </si>
  <si>
    <t>Bloodsport</t>
  </si>
  <si>
    <t>Kids</t>
  </si>
  <si>
    <t>Kissing Jessica Stein</t>
  </si>
  <si>
    <t>Exotica</t>
  </si>
  <si>
    <t>Buffalo '66</t>
  </si>
  <si>
    <t>Insidious</t>
  </si>
  <si>
    <t>Nine Queens</t>
  </si>
  <si>
    <t>The To Do List</t>
  </si>
  <si>
    <t>Killing Zoe</t>
  </si>
  <si>
    <t>The Believer</t>
  </si>
  <si>
    <t>Session 9</t>
  </si>
  <si>
    <t>Modern Times</t>
  </si>
  <si>
    <t>Stolen Summer</t>
  </si>
  <si>
    <t>My Name Is Bruce</t>
  </si>
  <si>
    <t>The Salon</t>
  </si>
  <si>
    <t>Road Hard</t>
  </si>
  <si>
    <t>Amigo</t>
  </si>
  <si>
    <t>Pontypool</t>
  </si>
  <si>
    <t>Trucker</t>
  </si>
  <si>
    <t>The Holy Girl</t>
  </si>
  <si>
    <t>The Celebration</t>
  </si>
  <si>
    <t>Trees Lounge</t>
  </si>
  <si>
    <t>The Basket</t>
  </si>
  <si>
    <t>Eddie: The Sleepwalking Cannibal</t>
  </si>
  <si>
    <t>The Hebrew Hammer</t>
  </si>
  <si>
    <t>Neal 'N' Nikki</t>
  </si>
  <si>
    <t>Filly Brown</t>
  </si>
  <si>
    <t>Saw</t>
  </si>
  <si>
    <t>Super Troopers</t>
  </si>
  <si>
    <t>The Amazing Catfish</t>
  </si>
  <si>
    <t>Monsoon Wedding</t>
  </si>
  <si>
    <t>Home Run</t>
  </si>
  <si>
    <t>Reservoir Dogs</t>
  </si>
  <si>
    <t>The Second Mother</t>
  </si>
  <si>
    <t>Blue Like Jazz</t>
  </si>
  <si>
    <t>Certifiably Jonathan</t>
  </si>
  <si>
    <t>Airborne</t>
  </si>
  <si>
    <t>Waiting...</t>
  </si>
  <si>
    <t>The Raid: Redemption</t>
  </si>
  <si>
    <t>Rocky</t>
  </si>
  <si>
    <t>Unfriended</t>
  </si>
  <si>
    <t>The Howling</t>
  </si>
  <si>
    <t>Dr. No</t>
  </si>
  <si>
    <t>Chernobyl Diaries</t>
  </si>
  <si>
    <t>Hellraiser</t>
  </si>
  <si>
    <t>Cry_Wolf</t>
  </si>
  <si>
    <t>Godzilla 2000</t>
  </si>
  <si>
    <t>Blue Valentine</t>
  </si>
  <si>
    <t>Transamerica</t>
  </si>
  <si>
    <t>The Devil Inside</t>
  </si>
  <si>
    <t>The Green Inferno</t>
  </si>
  <si>
    <t>The Sessions</t>
  </si>
  <si>
    <t>Next Stop Wonderland</t>
  </si>
  <si>
    <t>Frozen River</t>
  </si>
  <si>
    <t>The Broken Hearts Club: A Romantic Comedy</t>
  </si>
  <si>
    <t>Slam</t>
  </si>
  <si>
    <t>Brigham City</t>
  </si>
  <si>
    <t>Fiza</t>
  </si>
  <si>
    <t>Orgazmo</t>
  </si>
  <si>
    <t>Blue Car</t>
  </si>
  <si>
    <t>Luminarias</t>
  </si>
  <si>
    <t>Wristcutters: A Love Story</t>
  </si>
  <si>
    <t>A Lego Brickumentary</t>
  </si>
  <si>
    <t>Hardflip</t>
  </si>
  <si>
    <t>Chocolate: Deep Dark Secrets</t>
  </si>
  <si>
    <t>The Perfect Host</t>
  </si>
  <si>
    <t>Safe Men</t>
  </si>
  <si>
    <t>The Specials</t>
  </si>
  <si>
    <t>Creative Control</t>
  </si>
  <si>
    <t>Special</t>
  </si>
  <si>
    <t>The Jimmy Show</t>
  </si>
  <si>
    <t>Hard Candy</t>
  </si>
  <si>
    <t>The Quiet</t>
  </si>
  <si>
    <t>Fruitvale Station</t>
  </si>
  <si>
    <t>The Brass Teapot</t>
  </si>
  <si>
    <t>The Hammer</t>
  </si>
  <si>
    <t>Latter Days</t>
  </si>
  <si>
    <t>Time Changer</t>
  </si>
  <si>
    <t>A Separation</t>
  </si>
  <si>
    <t>Raising Victor Vargas</t>
  </si>
  <si>
    <t>Deterrence</t>
  </si>
  <si>
    <t>Not Cool</t>
  </si>
  <si>
    <t>Dead Snow</t>
  </si>
  <si>
    <t>American Graffiti</t>
  </si>
  <si>
    <t>Safety Not Guaranteed</t>
  </si>
  <si>
    <t>Kill List</t>
  </si>
  <si>
    <t>The Innkeepers</t>
  </si>
  <si>
    <t>Donkey Punch</t>
  </si>
  <si>
    <t>Hoop Dreams</t>
  </si>
  <si>
    <t>L.I.E.</t>
  </si>
  <si>
    <t>Half Nelson</t>
  </si>
  <si>
    <t>Naturally Native</t>
  </si>
  <si>
    <t>Hav Plenty</t>
  </si>
  <si>
    <t>Top Hat</t>
  </si>
  <si>
    <t>The Blair Witch Project</t>
  </si>
  <si>
    <t>Woodstock</t>
  </si>
  <si>
    <t>Mercy Streets</t>
  </si>
  <si>
    <t>Broken Vessels</t>
  </si>
  <si>
    <t>Fireproof</t>
  </si>
  <si>
    <t>Benji</t>
  </si>
  <si>
    <t>Open Water</t>
  </si>
  <si>
    <t>The Station Agent</t>
  </si>
  <si>
    <t>The Singles Ward</t>
  </si>
  <si>
    <t>Osama</t>
  </si>
  <si>
    <t>Groove</t>
  </si>
  <si>
    <t>The R.M.</t>
  </si>
  <si>
    <t>Twin Falls Idaho</t>
  </si>
  <si>
    <t>Mean Creek</t>
  </si>
  <si>
    <t>Hurricane Streets</t>
  </si>
  <si>
    <t>Never Again</t>
  </si>
  <si>
    <t>Civil Brand</t>
  </si>
  <si>
    <t>Lonesome Jim</t>
  </si>
  <si>
    <t>Seven Samurai</t>
  </si>
  <si>
    <t>The Other Dream Team</t>
  </si>
  <si>
    <t>Rubber</t>
  </si>
  <si>
    <t>The Slaughter Rule</t>
  </si>
  <si>
    <t>Monsters</t>
  </si>
  <si>
    <t>The Living Wake</t>
  </si>
  <si>
    <t>Bloody Sunday</t>
  </si>
  <si>
    <t>Metropolitan</t>
  </si>
  <si>
    <t>Napoleon Dynamite</t>
  </si>
  <si>
    <t>Blue Ruin</t>
  </si>
  <si>
    <t>Paranormal Activity</t>
  </si>
  <si>
    <t>Gory Gory Hallelujah</t>
  </si>
  <si>
    <t>Tarnation</t>
  </si>
  <si>
    <t>I Want Your Money</t>
  </si>
  <si>
    <t>The Beyond</t>
  </si>
  <si>
    <t>Trekkies</t>
  </si>
  <si>
    <t>The Broadway Melody</t>
  </si>
  <si>
    <t>Maniac</t>
  </si>
  <si>
    <t>Censored Voices</t>
  </si>
  <si>
    <t>Murderball</t>
  </si>
  <si>
    <t>American Ninja 2: The Confrontation</t>
  </si>
  <si>
    <t>Tumbleweeds</t>
  </si>
  <si>
    <t>The Prophecy</t>
  </si>
  <si>
    <t>Old Joy</t>
  </si>
  <si>
    <t>First Love, Last Rites</t>
  </si>
  <si>
    <t>Fighting Tommy Riley</t>
  </si>
  <si>
    <t>Locker 13</t>
  </si>
  <si>
    <t>Compliance</t>
  </si>
  <si>
    <t>Chasing Amy</t>
  </si>
  <si>
    <t>Lovely &amp; Amazing</t>
  </si>
  <si>
    <t>Better Luck Tomorrow</t>
  </si>
  <si>
    <t>Chuck &amp; Buck</t>
  </si>
  <si>
    <t>American Desi</t>
  </si>
  <si>
    <t>Cube</t>
  </si>
  <si>
    <t>November</t>
  </si>
  <si>
    <t>Like Crazy</t>
  </si>
  <si>
    <t>Sugar Town</t>
  </si>
  <si>
    <t>The Canyons</t>
  </si>
  <si>
    <t>Burn</t>
  </si>
  <si>
    <t>Urbania</t>
  </si>
  <si>
    <t>Swingers</t>
  </si>
  <si>
    <t>The Grace Card</t>
  </si>
  <si>
    <t>Call + Response</t>
  </si>
  <si>
    <t>Weekend</t>
  </si>
  <si>
    <t>Another Earth</t>
  </si>
  <si>
    <t>Tadpole</t>
  </si>
  <si>
    <t>Once</t>
  </si>
  <si>
    <t>The Woman Chaser</t>
  </si>
  <si>
    <t>The Horse Boy</t>
  </si>
  <si>
    <t>Antarctic Edge: 70Â° South</t>
  </si>
  <si>
    <t>Top Spin</t>
  </si>
  <si>
    <t>Roger &amp; Me</t>
  </si>
  <si>
    <t>The Gallows</t>
  </si>
  <si>
    <t>Hollywood Shuffle</t>
  </si>
  <si>
    <t>Cheap Thrills</t>
  </si>
  <si>
    <t>Pi</t>
  </si>
  <si>
    <t>20 Dates</t>
  </si>
  <si>
    <t>Super Size Me</t>
  </si>
  <si>
    <t>Happy Christmas</t>
  </si>
  <si>
    <t>Tiny Furniture</t>
  </si>
  <si>
    <t>George Washington</t>
  </si>
  <si>
    <t>Clerks</t>
  </si>
  <si>
    <t>Pink Narcissus</t>
  </si>
  <si>
    <t>Slacker</t>
  </si>
  <si>
    <t>The Puffy Chair</t>
  </si>
  <si>
    <t>Breaking Upwards</t>
  </si>
  <si>
    <t>Pink Flamingos</t>
  </si>
  <si>
    <t>Clean</t>
  </si>
  <si>
    <t>The Circle</t>
  </si>
  <si>
    <t>The Cure</t>
  </si>
  <si>
    <t>Primer</t>
  </si>
  <si>
    <t>Cavite</t>
  </si>
  <si>
    <t>El Mariachi</t>
  </si>
  <si>
    <t>Newlyweds</t>
  </si>
  <si>
    <t>Pirates Of The Caribbean: At World'S End</t>
  </si>
  <si>
    <t>Avengers: Age Of Ultron</t>
  </si>
  <si>
    <t>Harry Potter And The Half-Blood Prince</t>
  </si>
  <si>
    <t>Batman V Superman: Dawn Of Justice</t>
  </si>
  <si>
    <t>Quantum Of Solace</t>
  </si>
  <si>
    <t>Pirates Of The Caribbean: Dead Man'S Chest</t>
  </si>
  <si>
    <t>Man Of Steel</t>
  </si>
  <si>
    <t>The Chronicles Of Narnia: Prince Caspian</t>
  </si>
  <si>
    <t>Pirates Of The Caribbean: On Stranger Tides</t>
  </si>
  <si>
    <t>Men In Black 3</t>
  </si>
  <si>
    <t>The Hobbit: The Battle Of The Five Armies</t>
  </si>
  <si>
    <t>The Hobbit: The Desolation Of Smaug</t>
  </si>
  <si>
    <t>Alice In Wonderland</t>
  </si>
  <si>
    <t>Transformers: Revenge Of The Fallen</t>
  </si>
  <si>
    <t>Transformers: Age Of Extinction</t>
  </si>
  <si>
    <t>Oz The Great And Powerful</t>
  </si>
  <si>
    <t>Tron: Legacy</t>
  </si>
  <si>
    <t>X-Men: Days Of Future Past</t>
  </si>
  <si>
    <t>Jack The Giant Slayer</t>
  </si>
  <si>
    <t>Prince Of Persia: The Sands Of Time</t>
  </si>
  <si>
    <t>Transformers: Dark Of The Moon</t>
  </si>
  <si>
    <t>Indiana Jones And The Kingdom Of The Crystal Skull</t>
  </si>
  <si>
    <t>Wallâ·E</t>
  </si>
  <si>
    <t>2012</t>
  </si>
  <si>
    <t>The Legend Of Tarzan</t>
  </si>
  <si>
    <t>The Chronicles Of Narnia: The Lion, The Witch And The Wardrobe</t>
  </si>
  <si>
    <t>Monsters Vs. Aliens</t>
  </si>
  <si>
    <t>The Mummy: Tomb Of The Dragon Emperor</t>
  </si>
  <si>
    <t>Edge Of Tomorrow</t>
  </si>
  <si>
    <t>G.I. Joe: The Rise Of Cobra</t>
  </si>
  <si>
    <t>Snow White And The Huntsman</t>
  </si>
  <si>
    <t>Dawn Of The Planet Of The Apes</t>
  </si>
  <si>
    <t>How To Train Your Dragon</t>
  </si>
  <si>
    <t>Terminator 3: Rise Of The Machines</t>
  </si>
  <si>
    <t>Guardians Of The Galaxy</t>
  </si>
  <si>
    <t>The Fast And The Furious</t>
  </si>
  <si>
    <t>The Curious Case Of Benjamin Button</t>
  </si>
  <si>
    <t>The Sorcerer'S Apprentice</t>
  </si>
  <si>
    <t>Alice Through The Looking Glass</t>
  </si>
  <si>
    <t>Shrek The Third</t>
  </si>
  <si>
    <t>The Chronicles Of Narnia: The Voyage Of The Dawn Treader</t>
  </si>
  <si>
    <t>Harry Potter And The Order Of The Phoenix</t>
  </si>
  <si>
    <t>Harry Potter And The Goblet Of Fire</t>
  </si>
  <si>
    <t>Charlie And The Chocolate Factory</t>
  </si>
  <si>
    <t>Night At The Museum: Battle Of The Smithsonian</t>
  </si>
  <si>
    <t>Wrath Of The Titans</t>
  </si>
  <si>
    <t>Mission: Impossible Iii</t>
  </si>
  <si>
    <t>Madagascar 3: Europe'S Most Wanted</t>
  </si>
  <si>
    <t>Men In Black Ii</t>
  </si>
  <si>
    <t>Rise Of The Guardians</t>
  </si>
  <si>
    <t>Fun With Dick And Jane</t>
  </si>
  <si>
    <t>Exodus: Gods And Kings</t>
  </si>
  <si>
    <t>How To Train Your Dragon 2</t>
  </si>
  <si>
    <t>Gods Of Egypt</t>
  </si>
  <si>
    <t>Master And Commander: The Far Side Of The World</t>
  </si>
  <si>
    <t>The Bfg</t>
  </si>
  <si>
    <t>Penguins Of Madagascar</t>
  </si>
  <si>
    <t>War Of The Worlds</t>
  </si>
  <si>
    <t>Bad Boys Ii</t>
  </si>
  <si>
    <t>Puss In Boots</t>
  </si>
  <si>
    <t>The Adventures Of Tintin</t>
  </si>
  <si>
    <t>Harry Potter And The Prisoner Of Azkaban</t>
  </si>
  <si>
    <t>Night At The Museum: Secret Of The Tomb</t>
  </si>
  <si>
    <t>Harry Potter And The Sorcerer'S Stone</t>
  </si>
  <si>
    <t>Pirates Of The Caribbean: The Curse Of The Black Pearl</t>
  </si>
  <si>
    <t>Sherlock Holmes: A Game Of Shadows</t>
  </si>
  <si>
    <t>Clash Of The Titans</t>
  </si>
  <si>
    <t>The 13Th Warrior</t>
  </si>
  <si>
    <t>How The Grinch Stole Christmas</t>
  </si>
  <si>
    <t>Mission: Impossible Ii</t>
  </si>
  <si>
    <t>Fantastic 4: Rise Of The Silver Surfer</t>
  </si>
  <si>
    <t>Life Of Pi</t>
  </si>
  <si>
    <t>Charlie'S Angels: Full Throttle</t>
  </si>
  <si>
    <t>The Chronicles Of Riddick</t>
  </si>
  <si>
    <t>Robocop</t>
  </si>
  <si>
    <t>Knight And Day</t>
  </si>
  <si>
    <t>Star Wars: Episode Iii - Revenge Of The Sith</t>
  </si>
  <si>
    <t>Star Wars: Episode Ii - Attack Of The Clones</t>
  </si>
  <si>
    <t>The Huntsman: Winter'S War</t>
  </si>
  <si>
    <t>Dante'S Peak</t>
  </si>
  <si>
    <t>Teenage Mutant Ninja Turtles: Out Of The Shadows</t>
  </si>
  <si>
    <t>Night At The Museum</t>
  </si>
  <si>
    <t>Ocean'S Twelve</t>
  </si>
  <si>
    <t>Gulliver'S Travels</t>
  </si>
  <si>
    <t>300: Rise Of An Empire</t>
  </si>
  <si>
    <t>Home On The Range</t>
  </si>
  <si>
    <t>Ender'S Game</t>
  </si>
  <si>
    <t>Live Free Or Die Hard</t>
  </si>
  <si>
    <t>The Lord Of The Rings: The Fellowship Of The Ring</t>
  </si>
  <si>
    <t>Around The World In 80 Days</t>
  </si>
  <si>
    <t>The Cat In The Hat</t>
  </si>
  <si>
    <t>Kingdom Of Heaven</t>
  </si>
  <si>
    <t>The Princess And The Frog</t>
  </si>
  <si>
    <t>Gone In Sixty Seconds</t>
  </si>
  <si>
    <t>Harry Potter And The Chamber Of Secrets</t>
  </si>
  <si>
    <t>Planet Of The Apes</t>
  </si>
  <si>
    <t>The Taking Of Pelham 1 2 3</t>
  </si>
  <si>
    <t>The Hunchback Of Notre Dame</t>
  </si>
  <si>
    <t>The Emperor'S New Groove</t>
  </si>
  <si>
    <t>Where The Wild Things Are</t>
  </si>
  <si>
    <t>End Of Days</t>
  </si>
  <si>
    <t>The Wolf Of Wall Street</t>
  </si>
  <si>
    <t>Legend Of The Guardians: The Owls Of Ga'Hoole</t>
  </si>
  <si>
    <t>Land Of The Lost</t>
  </si>
  <si>
    <t>Son Of The Mask</t>
  </si>
  <si>
    <t>In The Heart Of The Sea</t>
  </si>
  <si>
    <t>The Adventures Of Pluto Nash</t>
  </si>
  <si>
    <t>Gangs Of New York</t>
  </si>
  <si>
    <t>The Flowers Of War</t>
  </si>
  <si>
    <t>Surf'S Up</t>
  </si>
  <si>
    <t>Sex And The City 2</t>
  </si>
  <si>
    <t>The Road To El Dorado</t>
  </si>
  <si>
    <t>The Lord Of The Rings: The Return Of The King</t>
  </si>
  <si>
    <t>The Lord Of The Rings: The Two Towers</t>
  </si>
  <si>
    <t>Jurassic Park Iii</t>
  </si>
  <si>
    <t>Rise Of The Planet Of The Apes</t>
  </si>
  <si>
    <t>A Good Day To Die Hard</t>
  </si>
  <si>
    <t>Percy Jackson &amp; The Olympians: The Lightning Thief</t>
  </si>
  <si>
    <t>Men In Black</t>
  </si>
  <si>
    <t>Cloudy With A Chance Of Meatballs</t>
  </si>
  <si>
    <t>Ice Age: Dawn Of The Dinosaurs</t>
  </si>
  <si>
    <t>The Secret Life Of Walter Mitty</t>
  </si>
  <si>
    <t>Charlie'S Angels</t>
  </si>
  <si>
    <t>The Girl With The Dragon Tattoo</t>
  </si>
  <si>
    <t>Die Hard With A Vengeance</t>
  </si>
  <si>
    <t>Alvin And The Chipmunks: The Road Chip</t>
  </si>
  <si>
    <t>You Don'T Mess With The Zohan</t>
  </si>
  <si>
    <t>Percy Jackson: Sea Of Monsters</t>
  </si>
  <si>
    <t>Lara Croft Tomb Raider: The Cradle Of Life</t>
  </si>
  <si>
    <t>Mission To Mars</t>
  </si>
  <si>
    <t>The Devil'S Own</t>
  </si>
  <si>
    <t>Conan The Barbarian</t>
  </si>
  <si>
    <t>The Nutcracker In 3D</t>
  </si>
  <si>
    <t>Ocean'S Eleven</t>
  </si>
  <si>
    <t>Enemy Of The State</t>
  </si>
  <si>
    <t>It'S Complicated</t>
  </si>
  <si>
    <t>Ocean'S Thirteen</t>
  </si>
  <si>
    <t>Enemy At The Gates</t>
  </si>
  <si>
    <t>Memoirs Of A Geisha</t>
  </si>
  <si>
    <t>The Fast And The Furious: Tokyo Drift</t>
  </si>
  <si>
    <t>Scott Pilgrim Vs. The World</t>
  </si>
  <si>
    <t>Nutty Professor Ii: The Klumps</t>
  </si>
  <si>
    <t>Cats &amp; Dogs: The Revenge Of Kitty Galore</t>
  </si>
  <si>
    <t>Hellboy Ii: The Golden Army</t>
  </si>
  <si>
    <t>The 6Th Day</t>
  </si>
  <si>
    <t>The Hangover Part Ii</t>
  </si>
  <si>
    <t>Over The Hedge</t>
  </si>
  <si>
    <t>Red 2</t>
  </si>
  <si>
    <t>Alvin And The Chipmunks: Chipwrecked</t>
  </si>
  <si>
    <t>Something'S Gotta Give</t>
  </si>
  <si>
    <t>Road To Perdition</t>
  </si>
  <si>
    <t>Just Go With It</t>
  </si>
  <si>
    <t>The Book Of Eli</t>
  </si>
  <si>
    <t>The Day The Earth Stood Still</t>
  </si>
  <si>
    <t>Spirit: Stallion Of The Cimarron</t>
  </si>
  <si>
    <t>Lost In Space</t>
  </si>
  <si>
    <t>The Legend Of Zorro</t>
  </si>
  <si>
    <t>Walking With Dinosaurs 3D</t>
  </si>
  <si>
    <t>Looney Tunes: Back In Action</t>
  </si>
  <si>
    <t>Babe: Pig In The City</t>
  </si>
  <si>
    <t>Arthur And The Invisibles</t>
  </si>
  <si>
    <t>A Sound Of Thunder</t>
  </si>
  <si>
    <t>Cloudy With A Chance Of Meatballs 2</t>
  </si>
  <si>
    <t>Jack And Jill</t>
  </si>
  <si>
    <t>The Adventures Of Rocky &amp; Bullwinkle</t>
  </si>
  <si>
    <t>The Secret Life Of Pets</t>
  </si>
  <si>
    <t>The League Of Extraordinary Gentlemen</t>
  </si>
  <si>
    <t>Children Of Men</t>
  </si>
  <si>
    <t>Hotel For Dogs</t>
  </si>
  <si>
    <t>Charlie Wilson'S War</t>
  </si>
  <si>
    <t>Tears Of The Sun</t>
  </si>
  <si>
    <t>The Man From U.N.C.L.E.</t>
  </si>
  <si>
    <t>Anna And The King</t>
  </si>
  <si>
    <t>Flight Of The Phoenix</t>
  </si>
  <si>
    <t>Fool'S Gold</t>
  </si>
  <si>
    <t>Talladega Nights: The Ballad Of Ricky Bobby</t>
  </si>
  <si>
    <t>Xxx</t>
  </si>
  <si>
    <t>The Spongebob Movie: Sponge Out Of Water</t>
  </si>
  <si>
    <t>Lady In The Water</t>
  </si>
  <si>
    <t>Avp: Alien Vs. Predator</t>
  </si>
  <si>
    <t>Alvin And The Chipmunks: The Squeakquel</t>
  </si>
  <si>
    <t>Seven Years In Tibet</t>
  </si>
  <si>
    <t>Rock Of Ages</t>
  </si>
  <si>
    <t>Hart'S War</t>
  </si>
  <si>
    <t>Ballistic: Ecks Vs. Sever</t>
  </si>
  <si>
    <t>Legends Of Oz: Dorothy'S Return</t>
  </si>
  <si>
    <t>Sky Captain And The World Of Tomorrow</t>
  </si>
  <si>
    <t>The Legend Of Hercules</t>
  </si>
  <si>
    <t>The Sum Of All Fears</t>
  </si>
  <si>
    <t>Body Of Lies</t>
  </si>
  <si>
    <t>Need For Speed</t>
  </si>
  <si>
    <t>Les Misã©Rables</t>
  </si>
  <si>
    <t>You'Ve Got Mail</t>
  </si>
  <si>
    <t>The Mask Of Zorro</t>
  </si>
  <si>
    <t>Proof Of Life</t>
  </si>
  <si>
    <t>Sin City: A Dame To Kill For</t>
  </si>
  <si>
    <t>Perfume: The Story Of A Murderer</t>
  </si>
  <si>
    <t>Austin Powers In Goldmember</t>
  </si>
  <si>
    <t>Clear And Present Danger</t>
  </si>
  <si>
    <t>3000 Miles To Graceland</t>
  </si>
  <si>
    <t>Blades Of Glory</t>
  </si>
  <si>
    <t>300</t>
  </si>
  <si>
    <t>Meet The Fockers</t>
  </si>
  <si>
    <t>Goldeneye</t>
  </si>
  <si>
    <t>The General'S Daughter</t>
  </si>
  <si>
    <t>The Prince Of Egypt</t>
  </si>
  <si>
    <t>Days Of Thunder</t>
  </si>
  <si>
    <t>Cheaper By The Dozen 2</t>
  </si>
  <si>
    <t>Red</t>
  </si>
  <si>
    <t>Man On Fire</t>
  </si>
  <si>
    <t>Jingle All The Way</t>
  </si>
  <si>
    <t>Paranorman</t>
  </si>
  <si>
    <t>The Tale Of Despereaux</t>
  </si>
  <si>
    <t>Miss Congeniality 2: Armed And Fabulous</t>
  </si>
  <si>
    <t>Reign Of Fire</t>
  </si>
  <si>
    <t>Edge Of Darkness</t>
  </si>
  <si>
    <t>The Legend Of Bagger Vance</t>
  </si>
  <si>
    <t>Xxx: State Of The Union</t>
  </si>
  <si>
    <t>Sinbad: Legend Of The Seven Seas</t>
  </si>
  <si>
    <t>Winter'S Tale</t>
  </si>
  <si>
    <t>The Mortal Instruments: City Of Bones</t>
  </si>
  <si>
    <t>In The Name Of The King: A Dungeon Siege Tale</t>
  </si>
  <si>
    <t>The Flintstones In Viva Rock Vegas</t>
  </si>
  <si>
    <t>Rambo Iii</t>
  </si>
  <si>
    <t>Did You Hear About The Morgans?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</si>
  <si>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</si>
  <si>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</si>
  <si>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</si>
  <si>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</si>
  <si>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</si>
  <si>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</si>
  <si>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>Alvin And The Chipmunks</t>
  </si>
  <si>
    <t>Meet The Parents</t>
  </si>
  <si>
    <t>George Of The Jungle</t>
  </si>
  <si>
    <t>Maid In Manhattan</t>
  </si>
  <si>
    <t>The Pursuit Of Happyness</t>
  </si>
  <si>
    <t>City Of Angels</t>
  </si>
  <si>
    <t>Mr. Popper'S Penguins</t>
  </si>
  <si>
    <t>The Ghost And The Darkness</t>
  </si>
  <si>
    <t>Stuck On You</t>
  </si>
  <si>
    <t>The Pirates! Band Of Misfits</t>
  </si>
  <si>
    <t>The Phantom Of The Opera</t>
  </si>
  <si>
    <t>Ã†On Flux</t>
  </si>
  <si>
    <t>Gods And Generals</t>
  </si>
  <si>
    <t>Blade Ii</t>
  </si>
  <si>
    <t>Bullet To The Head</t>
  </si>
  <si>
    <t>The Godfather: Part Iii</t>
  </si>
  <si>
    <t>You, Me And Dupree</t>
  </si>
  <si>
    <t>Superman Ii</t>
  </si>
  <si>
    <t>All The King'S Men</t>
  </si>
  <si>
    <t>Flags Of Our Fathers</t>
  </si>
  <si>
    <t>Valentine'S Day</t>
  </si>
  <si>
    <t>The Dukes Of Hazzard</t>
  </si>
  <si>
    <t>Man On The Moon</t>
  </si>
  <si>
    <t>From Paris With Love</t>
  </si>
  <si>
    <t>Robin Hood: Prince Of Thieves</t>
  </si>
  <si>
    <t>As Good As It Gets</t>
  </si>
  <si>
    <t>How To Lose A Guy In 10 Days</t>
  </si>
  <si>
    <t>Interview With The Vampire: The Vampire Chronicles</t>
  </si>
  <si>
    <t>Daddy'S Home</t>
  </si>
  <si>
    <t>Into The Woods</t>
  </si>
  <si>
    <t>Failure To Launch</t>
  </si>
  <si>
    <t>Christmas With The Kranks</t>
  </si>
  <si>
    <t>Race To Witch Mountain</t>
  </si>
  <si>
    <t>V For Vendetta</t>
  </si>
  <si>
    <t>Don'T Say A Word</t>
  </si>
  <si>
    <t>The Book Of Life</t>
  </si>
  <si>
    <t>Into The Storm</t>
  </si>
  <si>
    <t>Beverly Hills Cop Iii</t>
  </si>
  <si>
    <t>Bridget Jones: The Edge Of Reason</t>
  </si>
  <si>
    <t>Out Of Time</t>
  </si>
  <si>
    <t>The Adventures Of Sharkboy And Lavagirl 3-D</t>
  </si>
  <si>
    <t>For Love Of The Game</t>
  </si>
  <si>
    <t>Murder By Numbers</t>
  </si>
  <si>
    <t>The Story Of Us</t>
  </si>
  <si>
    <t>Escape From L.A.</t>
  </si>
  <si>
    <t>The Life Aquatic With Steve Zissou</t>
  </si>
  <si>
    <t>Free State Of Jones</t>
  </si>
  <si>
    <t>The Life Of David Gale</t>
  </si>
  <si>
    <t>Man Of The House</t>
  </si>
  <si>
    <t>Into The Blue</t>
  </si>
  <si>
    <t>The Messenger: The Story Of Joan Of Arc</t>
  </si>
  <si>
    <t>Baby'S Day Out</t>
  </si>
  <si>
    <t>Death To Smoochy</t>
  </si>
  <si>
    <t>Street Fighter: The Legend Of Chun-Li</t>
  </si>
  <si>
    <t>The Adventures Of Ford Fairlane</t>
  </si>
  <si>
    <t>Indiana Jones And The Last Crusade</t>
  </si>
  <si>
    <t>K-Pax</t>
  </si>
  <si>
    <t>3:10 To Yuma</t>
  </si>
  <si>
    <t>Out Of Sight</t>
  </si>
  <si>
    <t>Riding In Cars With Boys</t>
  </si>
  <si>
    <t>My Best Friend'S Wedding</t>
  </si>
  <si>
    <t>America'S Sweethearts</t>
  </si>
  <si>
    <t>Journey To The Center Of The Earth</t>
  </si>
  <si>
    <t>Monster-In-Law</t>
  </si>
  <si>
    <t>A Bug'S Life</t>
  </si>
  <si>
    <t>The Hitchhiker'S Guide To The Galaxy</t>
  </si>
  <si>
    <t>The Indian In The Cupboard</t>
  </si>
  <si>
    <t>Across The Universe</t>
  </si>
  <si>
    <t>Aliens In The Attic</t>
  </si>
  <si>
    <t>All The Pretty Horses</t>
  </si>
  <si>
    <t>Miracle At St. Anna</t>
  </si>
  <si>
    <t>Curse Of The Golden Flower</t>
  </si>
  <si>
    <t>Love In The Time Of Cholera</t>
  </si>
  <si>
    <t>Rambo: First Blood Part Ii</t>
  </si>
  <si>
    <t>Heaven'S Gate</t>
  </si>
  <si>
    <t>Here Comes The Boom</t>
  </si>
  <si>
    <t>Brã¼No</t>
  </si>
  <si>
    <t>Licence To Kill</t>
  </si>
  <si>
    <t>Lord Of War</t>
  </si>
  <si>
    <t>One For The Money</t>
  </si>
  <si>
    <t>The Warrior'S Way</t>
  </si>
  <si>
    <t>A Knight'S Tale</t>
  </si>
  <si>
    <t>Man On A Ledge</t>
  </si>
  <si>
    <t>Back To The Future Part Ii</t>
  </si>
  <si>
    <t>Fifty Shades Of Grey</t>
  </si>
  <si>
    <t>A Time To Kill</t>
  </si>
  <si>
    <t>Cheaper By The Dozen</t>
  </si>
  <si>
    <t>A League Of Their Own</t>
  </si>
  <si>
    <t>He'S Just Not That Into You</t>
  </si>
  <si>
    <t>Back To The Future Part Iii</t>
  </si>
  <si>
    <t>Bram Stoker'S Dracula</t>
  </si>
  <si>
    <t>42</t>
  </si>
  <si>
    <t>Dumb And Dumber To</t>
  </si>
  <si>
    <t>The Last Of The Mohicans</t>
  </si>
  <si>
    <t>Jfk</t>
  </si>
  <si>
    <t>Big Momma'S House 2</t>
  </si>
  <si>
    <t>Bridge Of Spies</t>
  </si>
  <si>
    <t>The Count Of Monte Cristo</t>
  </si>
  <si>
    <t>Escape From Planet Earth</t>
  </si>
  <si>
    <t>The Odd Life Of Timothy Green</t>
  </si>
  <si>
    <t>Made Of Honor</t>
  </si>
  <si>
    <t>Aliens Vs. Predator: Requiem</t>
  </si>
  <si>
    <t>Riâ¢Hie Riâ¢H</t>
  </si>
  <si>
    <t>Autumn In New York</t>
  </si>
  <si>
    <t>8Mm</t>
  </si>
  <si>
    <t>A Million Ways To Die In The West</t>
  </si>
  <si>
    <t>Get Rich Or Die Tryin'</t>
  </si>
  <si>
    <t>The Art Of War</t>
  </si>
  <si>
    <t>Bless The Child</t>
  </si>
  <si>
    <t>The Out-Of-Towners</t>
  </si>
  <si>
    <t>The Island Of Dr. Moreau</t>
  </si>
  <si>
    <t>The Magic Sword: Quest For Camelot</t>
  </si>
  <si>
    <t>City By The Sea</t>
  </si>
  <si>
    <t>Kiss Of Death</t>
  </si>
  <si>
    <t>Life Or Something Like It</t>
  </si>
  <si>
    <t>Memoirs Of An Invisible Man</t>
  </si>
  <si>
    <t>Amã©Lie</t>
  </si>
  <si>
    <t>The Deep End Of The Ocean</t>
  </si>
  <si>
    <t>Cirque Du Freak: The Vampire'S Assistant</t>
  </si>
  <si>
    <t>Raise The Titanic</t>
  </si>
  <si>
    <t>The Time Traveler'S Wife</t>
  </si>
  <si>
    <t>Against The Ropes</t>
  </si>
  <si>
    <t>Superman Iii</t>
  </si>
  <si>
    <t>Spy Kids 2: Island Of Lost Dreams</t>
  </si>
  <si>
    <t>Water For Elephants</t>
  </si>
  <si>
    <t>City Of Ember</t>
  </si>
  <si>
    <t>The 5Th Wave</t>
  </si>
  <si>
    <t>What To Expect When You'Re Expecting</t>
  </si>
  <si>
    <t>Nim'S Island</t>
  </si>
  <si>
    <t>How To Be Single</t>
  </si>
  <si>
    <t>We'Re The Millers</t>
  </si>
  <si>
    <t>Ghosts Of Mississippi</t>
  </si>
  <si>
    <t>Snow Falling On Cedars</t>
  </si>
  <si>
    <t>Isn'T She Great</t>
  </si>
  <si>
    <t>Head Of State</t>
  </si>
  <si>
    <t>21</t>
  </si>
  <si>
    <t>A Nightmare On Elm Street</t>
  </si>
  <si>
    <t>The Man In The Iron Mask</t>
  </si>
  <si>
    <t>Tmnt</t>
  </si>
  <si>
    <t>Friends With Benefits</t>
  </si>
  <si>
    <t>Underworld: Rise Of The Lycans</t>
  </si>
  <si>
    <t>License To Wed</t>
  </si>
  <si>
    <t>The Back-Up Plan</t>
  </si>
  <si>
    <t>House Of Wax</t>
  </si>
  <si>
    <t>Queen Of The Damned</t>
  </si>
  <si>
    <t>Blast From The Past</t>
  </si>
  <si>
    <t>Midnight In The Garden Of Good And Evil</t>
  </si>
  <si>
    <t>Nanny Mcphee Returns</t>
  </si>
  <si>
    <t>The X Files: I Want To Believe</t>
  </si>
  <si>
    <t>Lions For Lambs</t>
  </si>
  <si>
    <t>Flight Of The Intruder</t>
  </si>
  <si>
    <t>The Tree Of Life</t>
  </si>
  <si>
    <t>Warriors Of Virtue</t>
  </si>
  <si>
    <t>Smilla'S Sense Of Snow</t>
  </si>
  <si>
    <t>Ride With The Devil</t>
  </si>
  <si>
    <t>The Age Of Innocence</t>
  </si>
  <si>
    <t>The Astronaut'S Wife</t>
  </si>
  <si>
    <t>I Dreamed Of Africa</t>
  </si>
  <si>
    <t>Playing For Keeps</t>
  </si>
  <si>
    <t>Mandela: Long Walk To Freedom</t>
  </si>
  <si>
    <t>Big Momma'S House</t>
  </si>
  <si>
    <t>Thunder And The House Of Magic</t>
  </si>
  <si>
    <t>Snakes On A Plane</t>
  </si>
  <si>
    <t>Star Wars: Episode Vi - Return Of The Jedi</t>
  </si>
  <si>
    <t>This Is The End</t>
  </si>
  <si>
    <t>Men Of Honor</t>
  </si>
  <si>
    <t>The Young And Prodigious T.S. Spivet</t>
  </si>
  <si>
    <t>Dreamer: Inspired By A True Story</t>
  </si>
  <si>
    <t>A History Of Violence</t>
  </si>
  <si>
    <t>The Quick And The Dead</t>
  </si>
  <si>
    <t>Laws Of Attraction</t>
  </si>
  <si>
    <t>Bringing Out The Dead</t>
  </si>
  <si>
    <t>Cats Don'T Dance</t>
  </si>
  <si>
    <t>Going The Distance</t>
  </si>
  <si>
    <t>Mr. Holland'S Opus</t>
  </si>
  <si>
    <t>Out Of Africa</t>
  </si>
  <si>
    <t>Hearts In Atlantis</t>
  </si>
  <si>
    <t>Remember The Titans</t>
  </si>
  <si>
    <t>The Hunt For Red October</t>
  </si>
  <si>
    <t>Se7En</t>
  </si>
  <si>
    <t>The Spongebob Squarepants Movie</t>
  </si>
  <si>
    <t>Rugrats In Paris: The Movie</t>
  </si>
  <si>
    <t>The Prince Of Tides</t>
  </si>
  <si>
    <t>Legends Of The Fall</t>
  </si>
  <si>
    <t>Up In The Air</t>
  </si>
  <si>
    <t>Down To Earth</t>
  </si>
  <si>
    <t>Without A Paddle</t>
  </si>
  <si>
    <t>13 Going On 30</t>
  </si>
  <si>
    <t>Midnight In Paris</t>
  </si>
  <si>
    <t>Message In A Bottle</t>
  </si>
  <si>
    <t>A View To A Kill</t>
  </si>
  <si>
    <t>The Curse Of The Were-Rabbit</t>
  </si>
  <si>
    <t>Letters To Juliet</t>
  </si>
  <si>
    <t>Drag Me To Hell</t>
  </si>
  <si>
    <t>The Age Of Adaline</t>
  </si>
  <si>
    <t>30 Days Of Night</t>
  </si>
  <si>
    <t>The Cabin In The Woods</t>
  </si>
  <si>
    <t>Meet The Spartans</t>
  </si>
  <si>
    <t>Little Shop Of Horrors</t>
  </si>
  <si>
    <t>Take The Lead</t>
  </si>
  <si>
    <t>What'S The Worst That Could Happen?</t>
  </si>
  <si>
    <t>9</t>
  </si>
  <si>
    <t>Winnie The Pooh</t>
  </si>
  <si>
    <t>Dumb And Dumberer: When Harry Met Lloyd</t>
  </si>
  <si>
    <t>Get On Up</t>
  </si>
  <si>
    <t>Deliver Us From Evil</t>
  </si>
  <si>
    <t>Assault On Precinct 13</t>
  </si>
  <si>
    <t>Howard The Duck</t>
  </si>
  <si>
    <t>Pride And Glory</t>
  </si>
  <si>
    <t>Hoodwinked Too! Hood Vs. Evil</t>
  </si>
  <si>
    <t>The Imaginarium Of Doctor Parnassus</t>
  </si>
  <si>
    <t>Once Upon A Time In America</t>
  </si>
  <si>
    <t>The Merchant Of Venice</t>
  </si>
  <si>
    <t>Doa: Dead Or Alive</t>
  </si>
  <si>
    <t>The Assassination Of Jesse James By The Coward Robert Ford</t>
  </si>
  <si>
    <t>1911</t>
  </si>
  <si>
    <t>Walk The Line</t>
  </si>
  <si>
    <t>Keeping The Faith</t>
  </si>
  <si>
    <t>Seed Of Chucky</t>
  </si>
  <si>
    <t>Indiana Jones And The Temple Of Doom</t>
  </si>
  <si>
    <t>Along Came A Spider</t>
  </si>
  <si>
    <t>Once Upon A Time In Mexico</t>
  </si>
  <si>
    <t>Dawn Of The Dead</t>
  </si>
  <si>
    <t>30 Minutes Or Less</t>
  </si>
  <si>
    <t>Alexander And The Terrible, Horrible, No Good, Very Bad Day</t>
  </si>
  <si>
    <t>3 Days To Kill</t>
  </si>
  <si>
    <t>We Own The Night</t>
  </si>
  <si>
    <t>Ghosts Of Mars</t>
  </si>
  <si>
    <t>Pride And Prejudice And Zombies</t>
  </si>
  <si>
    <t>How To Lose Friends &amp; Alienate People</t>
  </si>
  <si>
    <t>My Sister'S Keeper</t>
  </si>
  <si>
    <t>A Passage To India</t>
  </si>
  <si>
    <t>Notes On A Scandal</t>
  </si>
  <si>
    <t>Star Trek Vi: The Undiscovered Country</t>
  </si>
  <si>
    <t>Divine Secrets Of The Ya-Ya Sisterhood</t>
  </si>
  <si>
    <t>Kiss The Girls</t>
  </si>
  <si>
    <t>About A Boy</t>
  </si>
  <si>
    <t>Spy Kids: All The Time In The World In 4D</t>
  </si>
  <si>
    <t>Shakespeare In Love</t>
  </si>
  <si>
    <t>A Walk Among The Tombstones</t>
  </si>
  <si>
    <t>New Year'S Eve</t>
  </si>
  <si>
    <t>Welcome To Mooseport</t>
  </si>
  <si>
    <t>Blood And Wine</t>
  </si>
  <si>
    <t>The Curse Of The Jade Scorpion</t>
  </si>
  <si>
    <t>Self/Less</t>
  </si>
  <si>
    <t>The Passion Of The Christ</t>
  </si>
  <si>
    <t>The Best Of Me</t>
  </si>
  <si>
    <t>Schindler'S List</t>
  </si>
  <si>
    <t>Freddy Vs. Jason</t>
  </si>
  <si>
    <t>Teenage Mutant Ninja Turtles Ii: The Secret Of The Ooze</t>
  </si>
  <si>
    <t>No Country For Old Men</t>
  </si>
  <si>
    <t>Bridget Jones'S Diary</t>
  </si>
  <si>
    <t>Bridge To Terabithia</t>
  </si>
  <si>
    <t>Hide And Seek</t>
  </si>
  <si>
    <t>Anchorman: The Legend Of Ron Burgundy</t>
  </si>
  <si>
    <t>Nanny Mcphee</t>
  </si>
  <si>
    <t>Nothing To Lose</t>
  </si>
  <si>
    <t>The Sisterhood Of The Traveling Pants</t>
  </si>
  <si>
    <t>Kiss Of The Dragon</t>
  </si>
  <si>
    <t>What A Girl Wants</t>
  </si>
  <si>
    <t>Jeepers Creepers Ii</t>
  </si>
  <si>
    <t>Cradle 2 The Grave</t>
  </si>
  <si>
    <t>She'S The Man</t>
  </si>
  <si>
    <t>Mr. Bean'S Holiday</t>
  </si>
  <si>
    <t>Anacondas: The Hunt For The Blood Orchid</t>
  </si>
  <si>
    <t>Bride Of Chucky</t>
  </si>
  <si>
    <t>Crocodile Dundee In Los Angeles</t>
  </si>
  <si>
    <t>Eddie The Eagle</t>
  </si>
  <si>
    <t>Don Juan Demarco</t>
  </si>
  <si>
    <t>Don'T Be Afraid Of The Dark</t>
  </si>
  <si>
    <t>Eurotrip</t>
  </si>
  <si>
    <t>The Adventures Of Pinocchio</t>
  </si>
  <si>
    <t>My Soul To Take</t>
  </si>
  <si>
    <t>Angela'S Ashes</t>
  </si>
  <si>
    <t>Lords Of Dogtown</t>
  </si>
  <si>
    <t>Big Trouble In Little China</t>
  </si>
  <si>
    <t>Say It Isn'T So</t>
  </si>
  <si>
    <t>The World'S Fastest Indian</t>
  </si>
  <si>
    <t>King'S Ransom</t>
  </si>
  <si>
    <t>Bloodrayne</t>
  </si>
  <si>
    <t>Where The Truth Lies</t>
  </si>
  <si>
    <t>Me And Orson Welles</t>
  </si>
  <si>
    <t>Bad Lieutenant: Port Of Call New Orleans</t>
  </si>
  <si>
    <t>On The Road</t>
  </si>
  <si>
    <t>Star Trek Iv: The Voyage Home</t>
  </si>
  <si>
    <t>Jane Got A Gun</t>
  </si>
  <si>
    <t>Think Like A Man Too</t>
  </si>
  <si>
    <t>Return To Me</t>
  </si>
  <si>
    <t>Zack And Miri Make A Porno</t>
  </si>
  <si>
    <t>The Men Who Stare At Goats</t>
  </si>
  <si>
    <t>Win A Date With Tad Hamilton!</t>
  </si>
  <si>
    <t>Muppets From Space</t>
  </si>
  <si>
    <t>Ready To Rumble</t>
  </si>
  <si>
    <t>Play It To The Bone</t>
  </si>
  <si>
    <t>I Don'T Know How She Does It</t>
  </si>
  <si>
    <t>Beyond The Sea</t>
  </si>
  <si>
    <t>Meet The Deedles</t>
  </si>
  <si>
    <t>The Princess And The Cobbler</t>
  </si>
  <si>
    <t>The Bridge Of San Luis Rey</t>
  </si>
  <si>
    <t>Howl'S Moving Castle</t>
  </si>
  <si>
    <t>The Naked Gun 2Â½: The Smell Of Fear</t>
  </si>
  <si>
    <t>The Ides Of March</t>
  </si>
  <si>
    <t>The Adventurer: The Curse Of The Midas Box</t>
  </si>
  <si>
    <t>Marvin'S Room</t>
  </si>
  <si>
    <t>The End Of The Affair</t>
  </si>
  <si>
    <t>Harley Davidson And The Marlboro Man</t>
  </si>
  <si>
    <t>Chã©Ri</t>
  </si>
  <si>
    <t>1408</t>
  </si>
  <si>
    <t>There'S Something About Mary</t>
  </si>
  <si>
    <t>The Bridges Of Madison County</t>
  </si>
  <si>
    <t>Son Of God</t>
  </si>
  <si>
    <t>Diary Of A Wimpy Kid: Dog Days</t>
  </si>
  <si>
    <t>Summer Of Sam</t>
  </si>
  <si>
    <t>Jay And Silent Bob Strike Back</t>
  </si>
  <si>
    <t>Josie And The Pussycats</t>
  </si>
  <si>
    <t>Robocop 3</t>
  </si>
  <si>
    <t>Hit And Run</t>
  </si>
  <si>
    <t>Before I Go To Sleep</t>
  </si>
  <si>
    <t>Moliã¨Re</t>
  </si>
  <si>
    <t>Out Of The Furnace</t>
  </si>
  <si>
    <t>To Rome With Love</t>
  </si>
  <si>
    <t>Death At A Funeral</t>
  </si>
  <si>
    <t>Teenage Mutant Ninja Turtles Iii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</si>
  <si>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</si>
  <si>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</si>
  <si>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</si>
  <si>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</si>
  <si>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</si>
  <si>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Beverly Hills Cop Ii</t>
  </si>
  <si>
    <t>Bringing Down The House</t>
  </si>
  <si>
    <t>The Silence Of The Lambs</t>
  </si>
  <si>
    <t>Wayne'S World</t>
  </si>
  <si>
    <t>School Of Rock</t>
  </si>
  <si>
    <t>12 Years A Slave</t>
  </si>
  <si>
    <t>Madea'S Witness Protection</t>
  </si>
  <si>
    <t>Return To Never Land</t>
  </si>
  <si>
    <t>Bill &amp; Ted'S Bogus Journey</t>
  </si>
  <si>
    <t>Man Of The Year</t>
  </si>
  <si>
    <t>Eye For An Eye</t>
  </si>
  <si>
    <t>Eternal Sunshine Of The Spotless Mind</t>
  </si>
  <si>
    <t>The World'S End</t>
  </si>
  <si>
    <t>She'S Out Of My League</t>
  </si>
  <si>
    <t>Alpha And Omega</t>
  </si>
  <si>
    <t>My Best Friend'S Girl</t>
  </si>
  <si>
    <t>Under The Rainbow</t>
  </si>
  <si>
    <t>Into The Wild</t>
  </si>
  <si>
    <t>School For Scoundrels</t>
  </si>
  <si>
    <t>Pooh'S Heffalump Movie</t>
  </si>
  <si>
    <t>Home For The Holidays</t>
  </si>
  <si>
    <t>What'S Your Number?</t>
  </si>
  <si>
    <t>One Night With The King</t>
  </si>
  <si>
    <t>Three To Tango</t>
  </si>
  <si>
    <t>We'Re No Angels</t>
  </si>
  <si>
    <t>Everybody'S Fine</t>
  </si>
  <si>
    <t>Connie And Carla</t>
  </si>
  <si>
    <t>Battle Of The Year</t>
  </si>
  <si>
    <t>Alone In The Dark</t>
  </si>
  <si>
    <t>Flash Of Genius</t>
  </si>
  <si>
    <t>I'M Not There.</t>
  </si>
  <si>
    <t>The Cold Light Of Day</t>
  </si>
  <si>
    <t>Bon Voyage</t>
  </si>
  <si>
    <t>Can'T Stop The Music</t>
  </si>
  <si>
    <t>The Children Of Huang Shi</t>
  </si>
  <si>
    <t>The Oogieloves In The Big Balloon Adventure</t>
  </si>
  <si>
    <t>By The Sea</t>
  </si>
  <si>
    <t>The Game Of Their Lives</t>
  </si>
  <si>
    <t>Les Couloirs Du Temps: Les Visiteurs Ii</t>
  </si>
  <si>
    <t>Dylan Dog: Dead Of Night</t>
  </si>
  <si>
    <t>Dances With Wolves</t>
  </si>
  <si>
    <t>Sea Of Love</t>
  </si>
  <si>
    <t>Thir13En Ghosts</t>
  </si>
  <si>
    <t>Back To The Future</t>
  </si>
  <si>
    <t>House On Haunted Hill</t>
  </si>
  <si>
    <t>I Can Do Bad All By Myself</t>
  </si>
  <si>
    <t>The Devil'S Double</t>
  </si>
  <si>
    <t>Thomas And The Magic Railroad</t>
  </si>
  <si>
    <t>Land Of The Dead</t>
  </si>
  <si>
    <t>Fear And Loathing In Las Vegas</t>
  </si>
  <si>
    <t>The Invention Of Lying</t>
  </si>
  <si>
    <t>Borat: Cultural Learnings Of America For Make Benefit Glorious Nation Of Kazakhstan</t>
  </si>
  <si>
    <t>Star Trek Iii: The Search For Spock</t>
  </si>
  <si>
    <t>The Exorcism Of Emily Rose</t>
  </si>
  <si>
    <t>Barbershop 2: Back In Business</t>
  </si>
  <si>
    <t>Austin Powers: International Man Of Mystery</t>
  </si>
  <si>
    <t>Diary Of A Wimpy Kid: Rodrick Rules</t>
  </si>
  <si>
    <t>Under The Tuscan Sun</t>
  </si>
  <si>
    <t>Birdman Or (The Unexpected Virtue Of Ignorance)</t>
  </si>
  <si>
    <t>Observe And Report</t>
  </si>
  <si>
    <t>Conan The Destroyer</t>
  </si>
  <si>
    <t>Love The Coopers</t>
  </si>
  <si>
    <t>Life As A House</t>
  </si>
  <si>
    <t>Youth In Revolt</t>
  </si>
  <si>
    <t>The Legend Of The Lone Ranger</t>
  </si>
  <si>
    <t>The Tailor Of Panama</t>
  </si>
  <si>
    <t>Mongol: The Rise Of Genghis Khan</t>
  </si>
  <si>
    <t>Rocknrolla</t>
  </si>
  <si>
    <t>One Man'S Hero</t>
  </si>
  <si>
    <t>City Of Ghosts</t>
  </si>
  <si>
    <t>Let'S Be Cops</t>
  </si>
  <si>
    <t>40 Days And 40 Nights</t>
  </si>
  <si>
    <t>A Night At The Roxbury</t>
  </si>
  <si>
    <t>Mcfarland, Usa</t>
  </si>
  <si>
    <t>Larry The Cable Guy: Health Inspector</t>
  </si>
  <si>
    <t>The Adventures Of Elmo In Grouchland</t>
  </si>
  <si>
    <t>Brooklyn'S Finest</t>
  </si>
  <si>
    <t>My Life In Ruins</t>
  </si>
  <si>
    <t>Superman Iv: The Quest For Peace</t>
  </si>
  <si>
    <t>Fur: An Imaginary Portrait Of Diane Arbus</t>
  </si>
  <si>
    <t>Sense And Sensibility</t>
  </si>
  <si>
    <t>House Of Sand And Fog</t>
  </si>
  <si>
    <t>The Master Of Disguise</t>
  </si>
  <si>
    <t>Pan'S Labyrinth</t>
  </si>
  <si>
    <t>Boys And Girls</t>
  </si>
  <si>
    <t>Jennifer'S Body</t>
  </si>
  <si>
    <t>How To Deal</t>
  </si>
  <si>
    <t>My Stepmother Is An Alien</t>
  </si>
  <si>
    <t>Things We Lost In The Fire</t>
  </si>
  <si>
    <t>Enter The Void</t>
  </si>
  <si>
    <t>3 Men And A Baby</t>
  </si>
  <si>
    <t>The King'S Speech</t>
  </si>
  <si>
    <t>Diary Of A Wimpy Kid</t>
  </si>
  <si>
    <t>National Lampoon'S Vacation</t>
  </si>
  <si>
    <t>The Woman In Black</t>
  </si>
  <si>
    <t>When A Stranger Calls</t>
  </si>
  <si>
    <t>Wag The Dog</t>
  </si>
  <si>
    <t>The Lizzie Mcguire Movie</t>
  </si>
  <si>
    <t>End Of Watch</t>
  </si>
  <si>
    <t>The Theory Of Everything</t>
  </si>
  <si>
    <t>Malibu'S Most Wanted</t>
  </si>
  <si>
    <t>Where The Heart Is</t>
  </si>
  <si>
    <t>Lawrence Of Arabia</t>
  </si>
  <si>
    <t>Halloween Ii</t>
  </si>
  <si>
    <t>The Last House On The Left</t>
  </si>
  <si>
    <t>Confessions Of A Teenage Drama Queen</t>
  </si>
  <si>
    <t>The Object Of My Affection</t>
  </si>
  <si>
    <t>When The Game Stands Tall</t>
  </si>
  <si>
    <t>Because Of Winn-Dixie</t>
  </si>
  <si>
    <t>Book Of Shadows: Blair Witch 2</t>
  </si>
  <si>
    <t>Ramona And Beezus</t>
  </si>
  <si>
    <t>The Remains Of The Day</t>
  </si>
  <si>
    <t>Nowhere To Run</t>
  </si>
  <si>
    <t>The Hills Have Eyes Ii</t>
  </si>
  <si>
    <t>The Place Beyond The Pines</t>
  </si>
  <si>
    <t>Eye Of The Beholder</t>
  </si>
  <si>
    <t>The Pirates Who Don'T Do Anything: A Veggietales Movie</t>
  </si>
  <si>
    <t>Barney'S Great Adventure</t>
  </si>
  <si>
    <t>The Man With The Iron Fists</t>
  </si>
  <si>
    <t>Here On Earth</t>
  </si>
  <si>
    <t>The Importance Of Being Earnest</t>
  </si>
  <si>
    <t>Jakob The Liar</t>
  </si>
  <si>
    <t>You Will Meet A Tall Dark Stranger</t>
  </si>
  <si>
    <t>The Clan Of The Cave Bear</t>
  </si>
  <si>
    <t>Crazy In Alabama</t>
  </si>
  <si>
    <t>Things To Do In Denver When You'Re Dead</t>
  </si>
  <si>
    <t>Ong-Bak 2</t>
  </si>
  <si>
    <t>The Son Of No One</t>
  </si>
  <si>
    <t>All The Queen'S Men</t>
  </si>
  <si>
    <t>Magic Mike Xxl</t>
  </si>
  <si>
    <t>Sarah'S Key</t>
  </si>
  <si>
    <t>Crocodile Dundee Ii</t>
  </si>
  <si>
    <t>Born On The Fourth Of July</t>
  </si>
  <si>
    <t>Stomp The Yard</t>
  </si>
  <si>
    <t>Jonah: A Veggietales Movie</t>
  </si>
  <si>
    <t>All About The Benjamins</t>
  </si>
  <si>
    <t>Vampire In Brooklyn</t>
  </si>
  <si>
    <t>My Boss'S Daughter</t>
  </si>
  <si>
    <t>Dead Man On Campus</t>
  </si>
  <si>
    <t>Tea With Mussolini</t>
  </si>
  <si>
    <t>A Walk On The Moon</t>
  </si>
  <si>
    <t>Catch A Fire</t>
  </si>
  <si>
    <t>Jefferson In Paris</t>
  </si>
  <si>
    <t>Far From Heaven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</si>
  <si>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</si>
  <si>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</si>
  <si>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</si>
  <si>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</si>
  <si>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</si>
  <si>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Harriet The Spy</t>
  </si>
  <si>
    <t>Child'S Play 2</t>
  </si>
  <si>
    <t>Earth To Echo</t>
  </si>
  <si>
    <t>Letters From Iwo Jima</t>
  </si>
  <si>
    <t>54</t>
  </si>
  <si>
    <t>Paris, Je T'Aime</t>
  </si>
  <si>
    <t>Resurrecting The Champ</t>
  </si>
  <si>
    <t>The Widow Of Saint-Pierre</t>
  </si>
  <si>
    <t>The Perks Of Being A Wallflower</t>
  </si>
  <si>
    <t>Attack The Block</t>
  </si>
  <si>
    <t>In The Land Of Blood And Honey</t>
  </si>
  <si>
    <t>The Emperor'S Club</t>
  </si>
  <si>
    <t>Lars And The Real Girl</t>
  </si>
  <si>
    <t>The Boy In The Striped Pajamas</t>
  </si>
  <si>
    <t>Dancer In The Dark</t>
  </si>
  <si>
    <t>Oscar And Lucinda</t>
  </si>
  <si>
    <t>Tae Guk Gi: The Brotherhood Of War</t>
  </si>
  <si>
    <t>Think Like A Man</t>
  </si>
  <si>
    <t>Star Trek Ii: The Wrath Of Khan</t>
  </si>
  <si>
    <t>Wargames</t>
  </si>
  <si>
    <t>Act Of Valor</t>
  </si>
  <si>
    <t>Beavis And Butt-Head Do America</t>
  </si>
  <si>
    <t>Harold &amp; Kumar Escape From Guantanamo Bay</t>
  </si>
  <si>
    <t>Katy Perry: Part Of Me</t>
  </si>
  <si>
    <t>The Fault In Our Stars</t>
  </si>
  <si>
    <t>Stir Of Echoes</t>
  </si>
  <si>
    <t>The Upside Of Anger</t>
  </si>
  <si>
    <t>Tales From The Crypt: Demon Knight</t>
  </si>
  <si>
    <t>Max Keeble'S Big Move</t>
  </si>
  <si>
    <t>House Of Flying Daggers</t>
  </si>
  <si>
    <t>Running With Scissors</t>
  </si>
  <si>
    <t>From Justin To Kelly</t>
  </si>
  <si>
    <t>In The Cut</t>
  </si>
  <si>
    <t>The Dangerous Lives Of Altar Boys</t>
  </si>
  <si>
    <t>2046</t>
  </si>
  <si>
    <t>Welcome To Collinwood</t>
  </si>
  <si>
    <t>Breakfast Of Champions</t>
  </si>
  <si>
    <t>City Of Life And Death</t>
  </si>
  <si>
    <t>5 Days Of War</t>
  </si>
  <si>
    <t>10 Days In A Madhouse</t>
  </si>
  <si>
    <t>Heaven Is For Real</t>
  </si>
  <si>
    <t>Star Wars: Episode Iv - A New Hope</t>
  </si>
  <si>
    <t>A Walk To Remember</t>
  </si>
  <si>
    <t>Saw Vi</t>
  </si>
  <si>
    <t>The Secret Life Of Bees</t>
  </si>
  <si>
    <t>Invaders From Mars</t>
  </si>
  <si>
    <t>Woman In Gold</t>
  </si>
  <si>
    <t>Army Of Darkness</t>
  </si>
  <si>
    <t>What'S Eating Gilbert Grape</t>
  </si>
  <si>
    <t>The Visual Bible: The Gospel Of John</t>
  </si>
  <si>
    <t>Return To The Blue Lagoon</t>
  </si>
  <si>
    <t>The Last Days On Mars</t>
  </si>
  <si>
    <t>E.T. The Extra-Terrestrial</t>
  </si>
  <si>
    <t>In The Land Of Women</t>
  </si>
  <si>
    <t>For Greater Glory: The True Story Of Cristiada</t>
  </si>
  <si>
    <t>Saw Iii</t>
  </si>
  <si>
    <t>She'S All That</t>
  </si>
  <si>
    <t>Saw Iv</t>
  </si>
  <si>
    <t>Madea'S Family Reunion</t>
  </si>
  <si>
    <t>The Color Of Money</t>
  </si>
  <si>
    <t>Bill &amp; Ted'S Excellent Adventure</t>
  </si>
  <si>
    <t>Recess: School'S Out</t>
  </si>
  <si>
    <t>Nick And Norah'S Infinite Playlist</t>
  </si>
  <si>
    <t>Employee Of The Month</t>
  </si>
  <si>
    <t>Can'T Hardly Wait</t>
  </si>
  <si>
    <t>Kung Pow: Enter The Fist</t>
  </si>
  <si>
    <t>My Week With Marilyn</t>
  </si>
  <si>
    <t>End Of The Spear</t>
  </si>
  <si>
    <t>Macgruber</t>
  </si>
  <si>
    <t>Seeking A Friend For The End Of The World</t>
  </si>
  <si>
    <t>Teacher'S Pet</t>
  </si>
  <si>
    <t>Black Or White</t>
  </si>
  <si>
    <t>On The Line</t>
  </si>
  <si>
    <t>Jeff, Who Lives At Home</t>
  </si>
  <si>
    <t>Atlas Shrugged Ii: The Strike</t>
  </si>
  <si>
    <t>The House Of Mirth</t>
  </si>
  <si>
    <t>Bucky Larson: Born To Be A Star</t>
  </si>
  <si>
    <t>While We'Re Young</t>
  </si>
  <si>
    <t>Cecil B. Demented</t>
  </si>
  <si>
    <t>High Heels And Low Lifes</t>
  </si>
  <si>
    <t>Police Academy: Mission To Moscow</t>
  </si>
  <si>
    <t>Cinco De Mayo, La Batalla</t>
  </si>
  <si>
    <t>Of Horses And Men</t>
  </si>
  <si>
    <t>The Good, The Bad, The Weird</t>
  </si>
  <si>
    <t>Poltergeist Iii</t>
  </si>
  <si>
    <t>It'S A Mad, Mad, Mad, Mad World</t>
  </si>
  <si>
    <t>Richard Iii</t>
  </si>
  <si>
    <t>Fiddler On The Roof</t>
  </si>
  <si>
    <t>Child'S Play</t>
  </si>
  <si>
    <t>Down To You</t>
  </si>
  <si>
    <t>Harold &amp; Kumar Go To White Castle</t>
  </si>
  <si>
    <t>The Way Of The Gun</t>
  </si>
  <si>
    <t>Pcu</t>
  </si>
  <si>
    <t>Trust The Man</t>
  </si>
  <si>
    <t>The Legend Of Suriyothai</t>
  </si>
  <si>
    <t>All Or Nothing</t>
  </si>
  <si>
    <t>Flame And Citron</t>
  </si>
  <si>
    <t>The Duff</t>
  </si>
  <si>
    <t>The Sound Of Music</t>
  </si>
  <si>
    <t>Stand By Me</t>
  </si>
  <si>
    <t>Escape From Alcatraz</t>
  </si>
  <si>
    <t>A Thin Line Between Love And Hate</t>
  </si>
  <si>
    <t>On Her Majesty'S Secret Service</t>
  </si>
  <si>
    <t>New In Town</t>
  </si>
  <si>
    <t>The Boondock Saints Ii: All Saints Day</t>
  </si>
  <si>
    <t>Shadow Of The Vampire</t>
  </si>
  <si>
    <t>Woman On Top</t>
  </si>
  <si>
    <t>Showdown In Little Tokyo</t>
  </si>
  <si>
    <t>It'S Kind Of A Funny Story</t>
  </si>
  <si>
    <t>Made In Dagenham</t>
  </si>
  <si>
    <t>The Secret Of Kells</t>
  </si>
  <si>
    <t>Down In The Valley</t>
  </si>
  <si>
    <t>10Th &amp; Wolf</t>
  </si>
  <si>
    <t>The Blood Of Heroes</t>
  </si>
  <si>
    <t>Rumble In The Bronx</t>
  </si>
  <si>
    <t>Thank You For Smoking</t>
  </si>
  <si>
    <t>Hostel: Part Ii</t>
  </si>
  <si>
    <t>Men With Brooms</t>
  </si>
  <si>
    <t>The Work And The Glory</t>
  </si>
  <si>
    <t>500 Days Of Summer</t>
  </si>
  <si>
    <t>Live And Let Die</t>
  </si>
  <si>
    <t>Jumping The Broom</t>
  </si>
  <si>
    <t>Good Night, And Good Luck.</t>
  </si>
  <si>
    <t>Logan'S Run</t>
  </si>
  <si>
    <t>The Man With The Golden Gun</t>
  </si>
  <si>
    <t>Devil'S Due</t>
  </si>
  <si>
    <t>Flirting With Disaster</t>
  </si>
  <si>
    <t>The Devil'S Rejects</t>
  </si>
  <si>
    <t>House Of 1000 Corpses</t>
  </si>
  <si>
    <t>Beyond The Lights</t>
  </si>
  <si>
    <t>The Last Temptation Of Christ</t>
  </si>
  <si>
    <t>Who'S Your Caddy?</t>
  </si>
  <si>
    <t>The Other Side Of Heaven</t>
  </si>
  <si>
    <t>A Dog Of Flanders</t>
  </si>
  <si>
    <t>We Need To Talk About Kevin</t>
  </si>
  <si>
    <t>Mother And Child</t>
  </si>
  <si>
    <t>March Or Die</t>
  </si>
  <si>
    <t>Les Visiteurs</t>
  </si>
  <si>
    <t>Chairman Of The Board</t>
  </si>
  <si>
    <t>The Heart Of Me</t>
  </si>
  <si>
    <t>Ca$H</t>
  </si>
  <si>
    <t>Dazed And Confused</t>
  </si>
  <si>
    <t>House At The End Of The Street</t>
  </si>
  <si>
    <t>Boyz N The Hood</t>
  </si>
  <si>
    <t>Dressed To Kill</t>
  </si>
  <si>
    <t>The Adventures Of Huck Finn</t>
  </si>
  <si>
    <t>Friends With Money</t>
  </si>
  <si>
    <t>Nowhere In Africa</t>
  </si>
  <si>
    <t>The Work And The Glory Ii: American Zion</t>
  </si>
  <si>
    <t>A Home At The End Of The World</t>
  </si>
  <si>
    <t>Butch Cassidy And The Sundance Kid</t>
  </si>
  <si>
    <t>A Nightmare On Elm Street 5: The Dream Child</t>
  </si>
  <si>
    <t>Duel In The Sun</t>
  </si>
  <si>
    <t>Best In Show</t>
  </si>
  <si>
    <t>Escape From New York</t>
  </si>
  <si>
    <t>Tales From The Hood</t>
  </si>
  <si>
    <t>The Last King Of Scotland</t>
  </si>
  <si>
    <t>Dolphins And Whales 3D: Tribes Of The Ocean</t>
  </si>
  <si>
    <t>Casa De Mi Padre</t>
  </si>
  <si>
    <t>Hedwig And The Angry Inch</t>
  </si>
  <si>
    <t>Only The Strong</t>
  </si>
  <si>
    <t>Beastmaster 2: Through The Portal Of Time</t>
  </si>
  <si>
    <t>The 5Th Quarter</t>
  </si>
  <si>
    <t>Snow Flower And The Secret Fan</t>
  </si>
  <si>
    <t>L'Auberge Espagnole</t>
  </si>
  <si>
    <t>Winter In Wartime</t>
  </si>
  <si>
    <t>Chariots Of Fire</t>
  </si>
  <si>
    <t>Diary Of A Mad Black Woman</t>
  </si>
  <si>
    <t>Do The Right Thing</t>
  </si>
  <si>
    <t>Saw Ii</t>
  </si>
  <si>
    <t>A Nightmare On Elm Street 3: Dream Warriors</t>
  </si>
  <si>
    <t>Freddy'S Dead: The Final Nightmare</t>
  </si>
  <si>
    <t>Clerks Ii</t>
  </si>
  <si>
    <t>Doug'S 1St Movie</t>
  </si>
  <si>
    <t>Eve'S Bayou</t>
  </si>
  <si>
    <t>Friday The 13Th Part Viii: Jason Takes Manhattan</t>
  </si>
  <si>
    <t>Halloween: The Curse Of Michael Myers</t>
  </si>
  <si>
    <t>Y Tu Mamã¡ Tambiã©N</t>
  </si>
  <si>
    <t>Shaun Of The Dead</t>
  </si>
  <si>
    <t>The Haunting Of Molly Hartley</t>
  </si>
  <si>
    <t>Halloween 4: The Return Of Michael Myers</t>
  </si>
  <si>
    <t>April Fool'S Day</t>
  </si>
  <si>
    <t>Lone Wolf Mcquade</t>
  </si>
  <si>
    <t>Fifty Shades Of Black</t>
  </si>
  <si>
    <t>Uhf</t>
  </si>
  <si>
    <t>Slums Of Beverly Hills</t>
  </si>
  <si>
    <t>Sea Rex 3D: Journey To A Prehistoric World</t>
  </si>
  <si>
    <t>Of Gods And Men</t>
  </si>
  <si>
    <t>90 Minutes In Heaven</t>
  </si>
  <si>
    <t>Kill The Messenger</t>
  </si>
  <si>
    <t>I Served The King Of England</t>
  </si>
  <si>
    <t>Tristram Shandy: A Cock And Bull Story</t>
  </si>
  <si>
    <t>Lady In White</t>
  </si>
  <si>
    <t>The Names Of Love</t>
  </si>
  <si>
    <t>Four Weddings And A Funeral</t>
  </si>
  <si>
    <t>25Th Hour</t>
  </si>
  <si>
    <t>Requiem For A Dream</t>
  </si>
  <si>
    <t>One Flew Over The Cuckoo'S Nest</t>
  </si>
  <si>
    <t>Porky'S</t>
  </si>
  <si>
    <t>Survival Of The Dead</t>
  </si>
  <si>
    <t>Lost In Translation</t>
  </si>
  <si>
    <t>The Greatest Show On Earth</t>
  </si>
  <si>
    <t>Monster'S Ball</t>
  </si>
  <si>
    <t>The Last Exorcism Part Ii</t>
  </si>
  <si>
    <t>The Rules Of Attraction</t>
  </si>
  <si>
    <t>Waiting For Guffman</t>
  </si>
  <si>
    <t>The Loss Of Sexual Innocence</t>
  </si>
  <si>
    <t>Buen Dã­A, Ramã³N</t>
  </si>
  <si>
    <t>Mondays In The Sun</t>
  </si>
  <si>
    <t>Gone With The Wind</t>
  </si>
  <si>
    <t>Menace Ii Society</t>
  </si>
  <si>
    <t>I Got The Hook Up</t>
  </si>
  <si>
    <t>She'S The One</t>
  </si>
  <si>
    <t>Gods And Monsters</t>
  </si>
  <si>
    <t>The Secret In Their Eyes</t>
  </si>
  <si>
    <t>Evil Dead Ii</t>
  </si>
  <si>
    <t>La Otra Conquista</t>
  </si>
  <si>
    <t>Time To Choose</t>
  </si>
  <si>
    <t>March Of The Penguins</t>
  </si>
  <si>
    <t>City Of God</t>
  </si>
  <si>
    <t>Dreaming Of Joseph Lees</t>
  </si>
  <si>
    <t>Maria Full Of Grace</t>
  </si>
  <si>
    <t>The Original Kings Of Comedy</t>
  </si>
  <si>
    <t>Bowling For Columbine</t>
  </si>
  <si>
    <t>A Nightmare On Elm Street 2: Freddy'S Revenge</t>
  </si>
  <si>
    <t>A Room With A View</t>
  </si>
  <si>
    <t>Jason Lives: Friday The 13Th Part Vi</t>
  </si>
  <si>
    <t>The Bridge On The River Kwai</t>
  </si>
  <si>
    <t>Jason Goes To Hell: The Final Friday</t>
  </si>
  <si>
    <t>Dave Chappelle'S Block Party</t>
  </si>
  <si>
    <t>Phantasm Ii</t>
  </si>
  <si>
    <t>Kama Sutra: A Tale Of Love</t>
  </si>
  <si>
    <t>8 Heads In A Duffel Bag</t>
  </si>
  <si>
    <t>Dysfunktional Family</t>
  </si>
  <si>
    <t>Letters To God</t>
  </si>
  <si>
    <t>Hobo With A Shotgun</t>
  </si>
  <si>
    <t>Tim And Eric'S Billion Dollar Movie</t>
  </si>
  <si>
    <t>Fort Mccoy</t>
  </si>
  <si>
    <t>Friday The 13Th Part Vii: The New Blood</t>
  </si>
  <si>
    <t>The Wizard Of Oz</t>
  </si>
  <si>
    <t>Diary Of The Dead</t>
  </si>
  <si>
    <t>Ulee'S Gold</t>
  </si>
  <si>
    <t>Friday The 13Th: The Final Chapter</t>
  </si>
  <si>
    <t>2016: Obama'S America</t>
  </si>
  <si>
    <t>Halloween Iii: Season Of The Witch</t>
  </si>
  <si>
    <t>Marilyn Hotchkiss' Ballroom Dancing And Charm School</t>
  </si>
  <si>
    <t>Valley Of The Heart'S Delight</t>
  </si>
  <si>
    <t>Eye Of The Dolphin</t>
  </si>
  <si>
    <t>The Other End Of The Line</t>
  </si>
  <si>
    <t>Get On The Bus</t>
  </si>
  <si>
    <t>Thr3E</t>
  </si>
  <si>
    <t>Go For It!</t>
  </si>
  <si>
    <t>Friday The 13Th Part Iii</t>
  </si>
  <si>
    <t>Friday The 13Th: A New Beginning</t>
  </si>
  <si>
    <t>The Best Years Of Our Lives</t>
  </si>
  <si>
    <t>From Russia With Love</t>
  </si>
  <si>
    <t>The Toxic Avenger Part Ii</t>
  </si>
  <si>
    <t>The Legend Of Drunken Master</t>
  </si>
  <si>
    <t>Boys Don'T Cry</t>
  </si>
  <si>
    <t>The Lives Of Others</t>
  </si>
  <si>
    <t>The Triplets Of Belleville</t>
  </si>
  <si>
    <t>Winter'S Bone</t>
  </si>
  <si>
    <t>Me And You And Everyone We Know</t>
  </si>
  <si>
    <t>Waltz With Bashir</t>
  </si>
  <si>
    <t>The Book Of Mormon Movie, Volume 1: The Journey</t>
  </si>
  <si>
    <t>No End In Sight</t>
  </si>
  <si>
    <t>The Diary Of A Teenage Girl</t>
  </si>
  <si>
    <t>In The Shadow Of The Moon</t>
  </si>
  <si>
    <t>House Of D</t>
  </si>
  <si>
    <t>Saint John Of Las Vegas</t>
  </si>
  <si>
    <t>Gangster'S Paradise: Jerusalema</t>
  </si>
  <si>
    <t>The Lady From Shanghai</t>
  </si>
  <si>
    <t>The Ghastly Love Of Johnny X</t>
  </si>
  <si>
    <t>River'S Edge</t>
  </si>
  <si>
    <t>One To Another</t>
  </si>
  <si>
    <t>Man On Wire</t>
  </si>
  <si>
    <t>El Crimen Del Padre Amaro</t>
  </si>
  <si>
    <t>Beasts Of The Southern Wild</t>
  </si>
  <si>
    <t>Travelers And Magicians</t>
  </si>
  <si>
    <t>In The Bedroom</t>
  </si>
  <si>
    <t>I Spit On Your Grave</t>
  </si>
  <si>
    <t>My Summer Of Love</t>
  </si>
  <si>
    <t>The Squid And The Whale</t>
  </si>
  <si>
    <t>The Ballad Of Jack And Rose</t>
  </si>
  <si>
    <t>I Want Someone To Eat Cheese With</t>
  </si>
  <si>
    <t>The Lords Of Salem</t>
  </si>
  <si>
    <t>Snow White And The Seven Dwarfs</t>
  </si>
  <si>
    <t>Incident At Loch Ness</t>
  </si>
  <si>
    <t>Lock, Stock And Two Smoking Barrels</t>
  </si>
  <si>
    <t>Journey From The Fall</t>
  </si>
  <si>
    <t>Friday The 13Th Part 2</t>
  </si>
  <si>
    <t>Sex, Lies, And Videotape</t>
  </si>
  <si>
    <t>You Can Count On Me</t>
  </si>
  <si>
    <t>But I'M A Cheerleader</t>
  </si>
  <si>
    <t>The Good, The Bad And The Ugly</t>
  </si>
  <si>
    <t>Down And Out With The Dolls</t>
  </si>
  <si>
    <t>The Knife Of Don Juan</t>
  </si>
  <si>
    <t>Dead Man'S Shoes</t>
  </si>
  <si>
    <t>From A Whisper To A Scream</t>
  </si>
  <si>
    <t>Dracula: Pages From A Virgin'S Diary</t>
  </si>
  <si>
    <t>Beyond The Black Rainbow</t>
  </si>
  <si>
    <t>God'S Not Dead 2</t>
  </si>
  <si>
    <t>Beyond The Valley Of The Dolls</t>
  </si>
  <si>
    <t>20 Feet From Stardom</t>
  </si>
  <si>
    <t>Two Girls And A Guy</t>
  </si>
  <si>
    <t>Walking And Talking</t>
  </si>
  <si>
    <t>Who Killed The Electric Car?</t>
  </si>
  <si>
    <t>All The Real Girls</t>
  </si>
  <si>
    <t>Dream With The Fishes</t>
  </si>
  <si>
    <t>The Battle Of Shaker Heights</t>
  </si>
  <si>
    <t>The Act Of Killing</t>
  </si>
  <si>
    <t>Taxi To The Dark Side</t>
  </si>
  <si>
    <t>Once In A Lifetime: The Extraordinary Story Of The New York Cosmos</t>
  </si>
  <si>
    <t>Antarctica: A Year On Ice</t>
  </si>
  <si>
    <t>The House Of The Devil</t>
  </si>
  <si>
    <t>Alone With Her</t>
  </si>
  <si>
    <t>In Her Line Of Fire</t>
  </si>
  <si>
    <t>On The Waterfront</t>
  </si>
  <si>
    <t>L!Fe Happens</t>
  </si>
  <si>
    <t>4 Months, 3 Weeks And 2 Days</t>
  </si>
  <si>
    <t>For A Good Time, Call...</t>
  </si>
  <si>
    <t>Welcome To The Dollhouse</t>
  </si>
  <si>
    <t>Ruby In Paradise</t>
  </si>
  <si>
    <t>Saints And Soldiers</t>
  </si>
  <si>
    <t>Aqua Teen Hunger Force Colon Movie Film For Theaters</t>
  </si>
  <si>
    <t>Interview With The Assassin</t>
  </si>
  <si>
    <t>A Hard Day'S Night</t>
  </si>
  <si>
    <t>Kingdom Of The Spiders</t>
  </si>
  <si>
    <t>To Save A Life</t>
  </si>
  <si>
    <t>Beyond The Mat</t>
  </si>
  <si>
    <t>Sholem Aleichem: Laughing In The Darkness</t>
  </si>
  <si>
    <t>Deceptive Practice: The Mysteries And Mentors Of Ricky Jay</t>
  </si>
  <si>
    <t>Finishing The Game: The Search For A New Bruce Lee</t>
  </si>
  <si>
    <t>Kiss The Bride</t>
  </si>
  <si>
    <t>Detention Of The Dead</t>
  </si>
  <si>
    <t>Born To Fly: Elizabeth Streb Vs. Gravity</t>
  </si>
  <si>
    <t>Straight Out Of Brooklyn</t>
  </si>
  <si>
    <t>Conversations With Other Women</t>
  </si>
  <si>
    <t>Poultrygeist: Night Of The Chicken Dead</t>
  </si>
  <si>
    <t>42Nd Street</t>
  </si>
  <si>
    <t>As It Is In Heaven</t>
  </si>
  <si>
    <t>Monty Python And The Holy Grail</t>
  </si>
  <si>
    <t>Quinceaã±Era</t>
  </si>
  <si>
    <t>What Happens In Vegas</t>
  </si>
  <si>
    <t>When The Cat'S Away</t>
  </si>
  <si>
    <t>Pieces Of April</t>
  </si>
  <si>
    <t>Wendy And Lucy</t>
  </si>
  <si>
    <t>Nothing But A Man</t>
  </si>
  <si>
    <t>The Incredibly True Adventure Of Two Girls In Love</t>
  </si>
  <si>
    <t>Love And Other Catastrophes</t>
  </si>
  <si>
    <t>I Married A Strange Person!</t>
  </si>
  <si>
    <t>The Sticky Fingers Of Time</t>
  </si>
  <si>
    <t>The Beast From 20,000 Fathoms</t>
  </si>
  <si>
    <t>A Fistful Of Dollars</t>
  </si>
  <si>
    <t>Short Cut To Nirvana: Kumbh Mela</t>
  </si>
  <si>
    <t>Middle Of Nowhere</t>
  </si>
  <si>
    <t>The Business Of Fancydancing</t>
  </si>
  <si>
    <t>The Trials Of Darryl Hunt</t>
  </si>
  <si>
    <t>Children Of Heaven</t>
  </si>
  <si>
    <t>She'S Gotta Have It</t>
  </si>
  <si>
    <t>Sweet Sweetback'S Baadasssss Song</t>
  </si>
  <si>
    <t>Your Sister'S Sister</t>
  </si>
  <si>
    <t>Facing The Giants</t>
  </si>
  <si>
    <t>The Lost Skeleton Of Cadavra</t>
  </si>
  <si>
    <t>The Fp</t>
  </si>
  <si>
    <t>The Brothers Mcmullen</t>
  </si>
  <si>
    <t>Smiling Fish &amp; Goat On Fire</t>
  </si>
  <si>
    <t>The Legend Of God'S Gun</t>
  </si>
  <si>
    <t>In The Company Of Men</t>
  </si>
  <si>
    <t>My Date With Drew</t>
  </si>
  <si>
    <t>net_profit</t>
  </si>
  <si>
    <t>Fantasy</t>
  </si>
  <si>
    <t>Animation</t>
  </si>
  <si>
    <t>Family</t>
  </si>
  <si>
    <t>Musical</t>
  </si>
  <si>
    <t>Mystery</t>
  </si>
  <si>
    <t>History</t>
  </si>
  <si>
    <t>Sport</t>
  </si>
  <si>
    <t>Crime</t>
  </si>
  <si>
    <t>Biography</t>
  </si>
  <si>
    <t>Music</t>
  </si>
  <si>
    <t>Short</t>
  </si>
  <si>
    <t>Film-Noir</t>
  </si>
  <si>
    <t>Genre</t>
  </si>
  <si>
    <t>Movies</t>
  </si>
  <si>
    <t>Count</t>
  </si>
  <si>
    <t>Genre Analysis</t>
  </si>
  <si>
    <t>Mean</t>
  </si>
  <si>
    <t>Median</t>
  </si>
  <si>
    <t>Mode</t>
  </si>
  <si>
    <t>Min</t>
  </si>
  <si>
    <t>Var</t>
  </si>
  <si>
    <t>Std</t>
  </si>
  <si>
    <t>IMDB</t>
  </si>
  <si>
    <t>TOP 10 Movies by IMDB ratings Movie Count more than 50</t>
  </si>
  <si>
    <t>Duration</t>
  </si>
  <si>
    <t>STD</t>
  </si>
  <si>
    <t xml:space="preserve">Max </t>
  </si>
  <si>
    <t>Movie Duration</t>
  </si>
  <si>
    <t>Number of Movies</t>
  </si>
  <si>
    <t>Movies Language</t>
  </si>
  <si>
    <t>Medain</t>
  </si>
  <si>
    <t>Analysis on IMDB Ratings based on Movie Language</t>
  </si>
  <si>
    <t>Director</t>
  </si>
  <si>
    <t>IMDB Score Analysis based on Genre</t>
  </si>
  <si>
    <t>Movies Count</t>
  </si>
  <si>
    <t>Avg_IMDB</t>
  </si>
  <si>
    <t>ROI</t>
  </si>
  <si>
    <t>Row Labels</t>
  </si>
  <si>
    <t>Sum of net_profit</t>
  </si>
  <si>
    <t>Highest Profit Margin</t>
  </si>
  <si>
    <t xml:space="preserve"> </t>
  </si>
  <si>
    <t>Correlation between Gross and Budget</t>
  </si>
  <si>
    <t>Highest Profit</t>
  </si>
  <si>
    <t>Avg Ratings</t>
  </si>
  <si>
    <t>Avg Duration</t>
  </si>
  <si>
    <t>Total Genre</t>
  </si>
  <si>
    <t>KPI</t>
  </si>
  <si>
    <t>Total Movies</t>
  </si>
  <si>
    <t xml:space="preserve">Alejandro 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</si>
</sst>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0.0,,&quot;M&quot;"/>
    <numFmt numFmtId="166" formatCode="0.0&quot;%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ptos ExtraBold"/>
      <family val="2"/>
    </font>
    <font>
      <b/>
      <sz val="11"/>
      <name val="Calibri"/>
      <family val="2"/>
      <scheme val="minor"/>
    </font>
    <font>
      <sz val="22"/>
      <color theme="0"/>
      <name val="Calibri"/>
      <family val="2"/>
      <scheme val="minor"/>
    </font>
    <font>
      <sz val="28"/>
      <name val="Bahnschrift SemiBold"/>
      <family val="2"/>
    </font>
    <font>
      <sz val="11"/>
      <name val="Bahnschrift SemiBold"/>
      <family val="2"/>
    </font>
    <font>
      <sz val="20"/>
      <color theme="1"/>
      <name val="Bahnschrift SemiBold Condensed"/>
      <family val="2"/>
    </font>
    <font>
      <b/>
      <sz val="14"/>
      <color theme="1"/>
      <name val="Bahnschrift Light SemiCondensed"/>
      <family val="2"/>
    </font>
    <font>
      <sz val="11"/>
      <color theme="1" tint="4.9989318521683403E-2"/>
      <name val="Calibri"/>
      <family val="2"/>
      <scheme val="minor"/>
    </font>
    <font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6">
    <xf numFmtId="0" fontId="0" fillId="0" borderId="0" xfId="0"/>
    <xf numFmtId="0" fontId="18" fillId="33" borderId="0" xfId="0" applyFont="1" applyFill="1"/>
    <xf numFmtId="164" fontId="0" fillId="0" borderId="0" xfId="0" applyNumberFormat="1"/>
    <xf numFmtId="165" fontId="18" fillId="33" borderId="0" xfId="0" applyNumberFormat="1" applyFont="1" applyFill="1"/>
    <xf numFmtId="165" fontId="0" fillId="0" borderId="0" xfId="0" applyNumberFormat="1"/>
    <xf numFmtId="0" fontId="19" fillId="33" borderId="0" xfId="0" applyFont="1" applyFill="1"/>
    <xf numFmtId="0" fontId="0" fillId="0" borderId="15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" fontId="0" fillId="0" borderId="0" xfId="0" applyNumberFormat="1"/>
    <xf numFmtId="2" fontId="0" fillId="0" borderId="16" xfId="0" applyNumberFormat="1" applyBorder="1"/>
    <xf numFmtId="164" fontId="0" fillId="0" borderId="20" xfId="0" applyNumberFormat="1" applyBorder="1"/>
    <xf numFmtId="0" fontId="0" fillId="0" borderId="20" xfId="0" applyBorder="1"/>
    <xf numFmtId="2" fontId="0" fillId="0" borderId="20" xfId="0" applyNumberFormat="1" applyBorder="1"/>
    <xf numFmtId="2" fontId="0" fillId="0" borderId="11" xfId="0" applyNumberFormat="1" applyBorder="1"/>
    <xf numFmtId="0" fontId="16" fillId="33" borderId="10" xfId="0" applyFont="1" applyFill="1" applyBorder="1"/>
    <xf numFmtId="0" fontId="19" fillId="33" borderId="23" xfId="0" applyFont="1" applyFill="1" applyBorder="1"/>
    <xf numFmtId="0" fontId="16" fillId="33" borderId="22" xfId="0" applyFont="1" applyFill="1" applyBorder="1"/>
    <xf numFmtId="0" fontId="16" fillId="33" borderId="24" xfId="0" applyFont="1" applyFill="1" applyBorder="1"/>
    <xf numFmtId="0" fontId="16" fillId="33" borderId="23" xfId="0" applyFont="1" applyFill="1" applyBorder="1"/>
    <xf numFmtId="0" fontId="16" fillId="33" borderId="13" xfId="0" applyFont="1" applyFill="1" applyBorder="1"/>
    <xf numFmtId="0" fontId="16" fillId="33" borderId="21" xfId="0" applyFont="1" applyFill="1" applyBorder="1"/>
    <xf numFmtId="0" fontId="16" fillId="33" borderId="14" xfId="0" applyFont="1" applyFill="1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21" xfId="0" applyBorder="1"/>
    <xf numFmtId="164" fontId="0" fillId="0" borderId="16" xfId="0" applyNumberFormat="1" applyBorder="1"/>
    <xf numFmtId="164" fontId="0" fillId="0" borderId="11" xfId="0" applyNumberFormat="1" applyBorder="1"/>
    <xf numFmtId="0" fontId="0" fillId="0" borderId="10" xfId="0" applyBorder="1"/>
    <xf numFmtId="164" fontId="0" fillId="0" borderId="21" xfId="0" applyNumberFormat="1" applyBorder="1"/>
    <xf numFmtId="164" fontId="0" fillId="0" borderId="14" xfId="0" applyNumberFormat="1" applyBorder="1"/>
    <xf numFmtId="0" fontId="0" fillId="33" borderId="0" xfId="0" applyFill="1"/>
    <xf numFmtId="0" fontId="25" fillId="33" borderId="0" xfId="0" applyFont="1" applyFill="1"/>
    <xf numFmtId="0" fontId="16" fillId="33" borderId="0" xfId="0" applyFont="1" applyFill="1"/>
    <xf numFmtId="166" fontId="0" fillId="0" borderId="0" xfId="0" applyNumberFormat="1"/>
    <xf numFmtId="165" fontId="0" fillId="0" borderId="11" xfId="0" applyNumberFormat="1" applyBorder="1"/>
    <xf numFmtId="0" fontId="16" fillId="33" borderId="12" xfId="0" applyFont="1" applyFill="1" applyBorder="1" applyAlignment="1">
      <alignment horizontal="left"/>
    </xf>
    <xf numFmtId="0" fontId="16" fillId="33" borderId="22" xfId="0" applyFont="1" applyFill="1" applyBorder="1" applyAlignment="1">
      <alignment horizontal="left"/>
    </xf>
    <xf numFmtId="0" fontId="0" fillId="0" borderId="23" xfId="0" applyBorder="1"/>
    <xf numFmtId="0" fontId="0" fillId="35" borderId="13" xfId="0" applyFill="1" applyBorder="1"/>
    <xf numFmtId="0" fontId="0" fillId="35" borderId="21" xfId="0" applyFill="1" applyBorder="1"/>
    <xf numFmtId="0" fontId="0" fillId="35" borderId="14" xfId="0" applyFill="1" applyBorder="1"/>
    <xf numFmtId="165" fontId="0" fillId="0" borderId="20" xfId="0" applyNumberFormat="1" applyBorder="1"/>
    <xf numFmtId="1" fontId="0" fillId="0" borderId="20" xfId="0" applyNumberFormat="1" applyBorder="1"/>
    <xf numFmtId="0" fontId="21" fillId="34" borderId="0" xfId="0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20" fillId="34" borderId="13" xfId="0" applyFont="1" applyFill="1" applyBorder="1" applyAlignment="1">
      <alignment horizontal="center"/>
    </xf>
    <xf numFmtId="0" fontId="20" fillId="34" borderId="21" xfId="0" applyFont="1" applyFill="1" applyBorder="1" applyAlignment="1">
      <alignment horizontal="center"/>
    </xf>
    <xf numFmtId="0" fontId="17" fillId="34" borderId="21" xfId="0" applyFont="1" applyFill="1" applyBorder="1" applyAlignment="1">
      <alignment horizontal="center"/>
    </xf>
    <xf numFmtId="0" fontId="17" fillId="34" borderId="14" xfId="0" applyFont="1" applyFill="1" applyBorder="1" applyAlignment="1">
      <alignment horizontal="center"/>
    </xf>
    <xf numFmtId="0" fontId="17" fillId="34" borderId="12" xfId="0" applyFont="1" applyFill="1" applyBorder="1" applyAlignment="1">
      <alignment horizontal="center"/>
    </xf>
    <xf numFmtId="0" fontId="17" fillId="34" borderId="20" xfId="0" applyFont="1" applyFill="1" applyBorder="1" applyAlignment="1">
      <alignment horizontal="center"/>
    </xf>
    <xf numFmtId="0" fontId="17" fillId="34" borderId="11" xfId="0" applyFont="1" applyFill="1" applyBorder="1" applyAlignment="1">
      <alignment horizontal="center"/>
    </xf>
    <xf numFmtId="0" fontId="13" fillId="34" borderId="13" xfId="0" applyFont="1" applyFill="1" applyBorder="1" applyAlignment="1">
      <alignment horizontal="center" vertical="center" wrapText="1"/>
    </xf>
    <xf numFmtId="0" fontId="13" fillId="34" borderId="21" xfId="0" applyFont="1" applyFill="1" applyBorder="1" applyAlignment="1">
      <alignment horizontal="center"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13" fillId="34" borderId="12" xfId="0" applyFont="1" applyFill="1" applyBorder="1" applyAlignment="1">
      <alignment horizontal="center" vertical="center" wrapText="1"/>
    </xf>
    <xf numFmtId="0" fontId="13" fillId="34" borderId="20" xfId="0" applyFont="1" applyFill="1" applyBorder="1" applyAlignment="1">
      <alignment horizontal="center" vertical="center" wrapText="1"/>
    </xf>
    <xf numFmtId="0" fontId="13" fillId="34" borderId="11" xfId="0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24" fillId="34" borderId="13" xfId="0" applyFont="1" applyFill="1" applyBorder="1" applyAlignment="1">
      <alignment horizontal="center" vertical="center"/>
    </xf>
    <xf numFmtId="0" fontId="24" fillId="34" borderId="21" xfId="0" applyFont="1" applyFill="1" applyBorder="1" applyAlignment="1">
      <alignment horizontal="center" vertical="center"/>
    </xf>
    <xf numFmtId="0" fontId="24" fillId="34" borderId="14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20" xfId="0" applyFont="1" applyFill="1" applyBorder="1" applyAlignment="1">
      <alignment horizontal="center" vertical="center"/>
    </xf>
    <xf numFmtId="0" fontId="24" fillId="34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numFmt numFmtId="164" formatCode="0.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4" formatCode="0.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numFmt numFmtId="166" formatCode="0.0&quot;%&quot;"/>
    </dxf>
    <dxf>
      <numFmt numFmtId="0" formatCode="General"/>
    </dxf>
    <dxf>
      <numFmt numFmtId="165" formatCode="\$0.0,,&quot;M&quot;"/>
    </dxf>
    <dxf>
      <numFmt numFmtId="164" formatCode="0.0"/>
    </dxf>
    <dxf>
      <numFmt numFmtId="165" formatCode="\$0.0,,&quot;M&quot;"/>
    </dxf>
    <dxf>
      <numFmt numFmtId="165" formatCode="\$0.0,,&quot;M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ExtraBold"/>
        <family val="2"/>
        <scheme val="none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colors>
    <mruColors>
      <color rgb="FFFFF8DC"/>
      <color rgb="FF1C1C1C"/>
      <color rgb="FFFFF8E1"/>
      <color rgb="FFF5C518"/>
      <color rgb="FFE4572E"/>
      <color rgb="FF1CACAC"/>
      <color rgb="FFFFFFFF"/>
      <color rgb="FF4A4A4A"/>
      <color rgb="FF6E6E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Analysis_1!$T$4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Analysis_1!$S$5:$S$27</c:f>
              <c:strCache>
                <c:ptCount val="23"/>
                <c:pt idx="0">
                  <c:v>Drama</c:v>
                </c:pt>
                <c:pt idx="1">
                  <c:v>Comedy</c:v>
                </c:pt>
                <c:pt idx="2">
                  <c:v>Thriller</c:v>
                </c:pt>
                <c:pt idx="3">
                  <c:v>Action</c:v>
                </c:pt>
                <c:pt idx="4">
                  <c:v>Romance</c:v>
                </c:pt>
                <c:pt idx="5">
                  <c:v>Adventure</c:v>
                </c:pt>
                <c:pt idx="6">
                  <c:v>Crime</c:v>
                </c:pt>
                <c:pt idx="7">
                  <c:v>Fantasy</c:v>
                </c:pt>
                <c:pt idx="8">
                  <c:v>Sci-Fi</c:v>
                </c:pt>
                <c:pt idx="9">
                  <c:v>Family</c:v>
                </c:pt>
                <c:pt idx="10">
                  <c:v>Horror</c:v>
                </c:pt>
                <c:pt idx="11">
                  <c:v>Mystery</c:v>
                </c:pt>
                <c:pt idx="12">
                  <c:v>Biography</c:v>
                </c:pt>
                <c:pt idx="13">
                  <c:v>Animation</c:v>
                </c:pt>
                <c:pt idx="14">
                  <c:v>War</c:v>
                </c:pt>
                <c:pt idx="15">
                  <c:v>Music</c:v>
                </c:pt>
                <c:pt idx="16">
                  <c:v>History</c:v>
                </c:pt>
                <c:pt idx="17">
                  <c:v>Sport</c:v>
                </c:pt>
                <c:pt idx="18">
                  <c:v>Musical</c:v>
                </c:pt>
                <c:pt idx="19">
                  <c:v>Documentary</c:v>
                </c:pt>
                <c:pt idx="20">
                  <c:v>Western</c:v>
                </c:pt>
                <c:pt idx="21">
                  <c:v>Short</c:v>
                </c:pt>
                <c:pt idx="22">
                  <c:v>Film-Noir</c:v>
                </c:pt>
              </c:strCache>
            </c:strRef>
          </c:cat>
          <c:val>
            <c:numRef>
              <c:f>Analysis_1!$T$5:$T$27</c:f>
              <c:numCache>
                <c:formatCode>General</c:formatCode>
                <c:ptCount val="23"/>
                <c:pt idx="0">
                  <c:v>1911</c:v>
                </c:pt>
                <c:pt idx="1">
                  <c:v>1492</c:v>
                </c:pt>
                <c:pt idx="2">
                  <c:v>1084</c:v>
                </c:pt>
                <c:pt idx="3">
                  <c:v>935</c:v>
                </c:pt>
                <c:pt idx="4">
                  <c:v>866</c:v>
                </c:pt>
                <c:pt idx="5">
                  <c:v>766</c:v>
                </c:pt>
                <c:pt idx="6">
                  <c:v>702</c:v>
                </c:pt>
                <c:pt idx="7">
                  <c:v>496</c:v>
                </c:pt>
                <c:pt idx="8">
                  <c:v>484</c:v>
                </c:pt>
                <c:pt idx="9">
                  <c:v>441</c:v>
                </c:pt>
                <c:pt idx="10">
                  <c:v>379</c:v>
                </c:pt>
                <c:pt idx="11">
                  <c:v>376</c:v>
                </c:pt>
                <c:pt idx="12">
                  <c:v>242</c:v>
                </c:pt>
                <c:pt idx="13">
                  <c:v>197</c:v>
                </c:pt>
                <c:pt idx="14">
                  <c:v>159</c:v>
                </c:pt>
                <c:pt idx="15">
                  <c:v>159</c:v>
                </c:pt>
                <c:pt idx="16">
                  <c:v>152</c:v>
                </c:pt>
                <c:pt idx="17">
                  <c:v>147</c:v>
                </c:pt>
                <c:pt idx="18">
                  <c:v>102</c:v>
                </c:pt>
                <c:pt idx="19">
                  <c:v>64</c:v>
                </c:pt>
                <c:pt idx="20">
                  <c:v>58</c:v>
                </c:pt>
                <c:pt idx="21">
                  <c:v>2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6-4E90-A36D-827C35B48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82852351"/>
        <c:axId val="481968335"/>
      </c:barChart>
      <c:catAx>
        <c:axId val="482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81968335"/>
        <c:crosses val="autoZero"/>
        <c:auto val="1"/>
        <c:lblAlgn val="ctr"/>
        <c:lblOffset val="100"/>
        <c:noMultiLvlLbl val="0"/>
      </c:catAx>
      <c:valAx>
        <c:axId val="481968335"/>
        <c:scaling>
          <c:orientation val="minMax"/>
          <c:max val="2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5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  <a:latin typeface="Bahnschrift SemiBold Condensed" panose="020B0502040204020203" pitchFamily="34" charset="0"/>
              </a:rPr>
              <a:t>Duration VS IMDB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'IMDb Movie'!$O$1</c:f>
              <c:strCache>
                <c:ptCount val="1"/>
                <c:pt idx="0">
                  <c:v>Duration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85000"/>
                  <a:lumOff val="15000"/>
                </a:schemeClr>
              </a:solidFill>
              <a:ln w="952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</c:marker>
          <c:trendline>
            <c:spPr>
              <a:ln w="571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'IMDb Movie'!$M$2:$M$4821</c:f>
              <c:numCache>
                <c:formatCode>0.0</c:formatCode>
                <c:ptCount val="4820"/>
                <c:pt idx="0">
                  <c:v>7.9</c:v>
                </c:pt>
                <c:pt idx="1">
                  <c:v>7.1</c:v>
                </c:pt>
                <c:pt idx="2">
                  <c:v>6.8</c:v>
                </c:pt>
                <c:pt idx="3">
                  <c:v>8.5</c:v>
                </c:pt>
                <c:pt idx="4">
                  <c:v>6.6</c:v>
                </c:pt>
                <c:pt idx="5">
                  <c:v>6.2</c:v>
                </c:pt>
                <c:pt idx="6">
                  <c:v>7.8</c:v>
                </c:pt>
                <c:pt idx="7">
                  <c:v>7.5</c:v>
                </c:pt>
                <c:pt idx="8">
                  <c:v>7.5</c:v>
                </c:pt>
                <c:pt idx="9">
                  <c:v>6.9</c:v>
                </c:pt>
                <c:pt idx="10">
                  <c:v>6.1</c:v>
                </c:pt>
                <c:pt idx="11">
                  <c:v>6.7</c:v>
                </c:pt>
                <c:pt idx="12">
                  <c:v>7.3</c:v>
                </c:pt>
                <c:pt idx="13">
                  <c:v>6.5</c:v>
                </c:pt>
                <c:pt idx="14">
                  <c:v>7.2</c:v>
                </c:pt>
                <c:pt idx="15">
                  <c:v>6.6</c:v>
                </c:pt>
                <c:pt idx="16">
                  <c:v>8.1</c:v>
                </c:pt>
                <c:pt idx="17">
                  <c:v>6.7</c:v>
                </c:pt>
                <c:pt idx="18">
                  <c:v>6.8</c:v>
                </c:pt>
                <c:pt idx="19">
                  <c:v>7.5</c:v>
                </c:pt>
                <c:pt idx="20">
                  <c:v>7</c:v>
                </c:pt>
                <c:pt idx="21">
                  <c:v>6.7</c:v>
                </c:pt>
                <c:pt idx="22">
                  <c:v>7.9</c:v>
                </c:pt>
                <c:pt idx="23">
                  <c:v>6.1</c:v>
                </c:pt>
                <c:pt idx="24">
                  <c:v>7.2</c:v>
                </c:pt>
                <c:pt idx="25">
                  <c:v>7.7</c:v>
                </c:pt>
                <c:pt idx="26">
                  <c:v>8.1999999999999993</c:v>
                </c:pt>
                <c:pt idx="27">
                  <c:v>5.9</c:v>
                </c:pt>
                <c:pt idx="28">
                  <c:v>7</c:v>
                </c:pt>
                <c:pt idx="29">
                  <c:v>7.8</c:v>
                </c:pt>
                <c:pt idx="30">
                  <c:v>7.3</c:v>
                </c:pt>
                <c:pt idx="31">
                  <c:v>7.2</c:v>
                </c:pt>
                <c:pt idx="32">
                  <c:v>6.5</c:v>
                </c:pt>
                <c:pt idx="33">
                  <c:v>6.8</c:v>
                </c:pt>
                <c:pt idx="34">
                  <c:v>7.3</c:v>
                </c:pt>
                <c:pt idx="35">
                  <c:v>6</c:v>
                </c:pt>
                <c:pt idx="36">
                  <c:v>5.7</c:v>
                </c:pt>
                <c:pt idx="37">
                  <c:v>6.4</c:v>
                </c:pt>
                <c:pt idx="38">
                  <c:v>6.7</c:v>
                </c:pt>
                <c:pt idx="39">
                  <c:v>6.8</c:v>
                </c:pt>
                <c:pt idx="40">
                  <c:v>6.3</c:v>
                </c:pt>
                <c:pt idx="41">
                  <c:v>5.6</c:v>
                </c:pt>
                <c:pt idx="42">
                  <c:v>8.3000000000000007</c:v>
                </c:pt>
                <c:pt idx="43">
                  <c:v>6.6</c:v>
                </c:pt>
                <c:pt idx="44">
                  <c:v>7.2</c:v>
                </c:pt>
                <c:pt idx="45">
                  <c:v>7</c:v>
                </c:pt>
                <c:pt idx="46">
                  <c:v>8</c:v>
                </c:pt>
                <c:pt idx="47">
                  <c:v>7.8</c:v>
                </c:pt>
                <c:pt idx="48">
                  <c:v>6.3</c:v>
                </c:pt>
                <c:pt idx="49">
                  <c:v>7.3</c:v>
                </c:pt>
                <c:pt idx="50">
                  <c:v>6.6</c:v>
                </c:pt>
                <c:pt idx="51">
                  <c:v>7</c:v>
                </c:pt>
                <c:pt idx="52">
                  <c:v>6.3</c:v>
                </c:pt>
                <c:pt idx="53">
                  <c:v>6.2</c:v>
                </c:pt>
                <c:pt idx="54">
                  <c:v>7.2</c:v>
                </c:pt>
                <c:pt idx="55">
                  <c:v>7.5</c:v>
                </c:pt>
                <c:pt idx="56">
                  <c:v>8.4</c:v>
                </c:pt>
                <c:pt idx="57">
                  <c:v>6.2</c:v>
                </c:pt>
                <c:pt idx="58">
                  <c:v>5.8</c:v>
                </c:pt>
                <c:pt idx="59">
                  <c:v>6.8</c:v>
                </c:pt>
                <c:pt idx="60">
                  <c:v>5.4</c:v>
                </c:pt>
                <c:pt idx="61">
                  <c:v>6.6</c:v>
                </c:pt>
                <c:pt idx="62">
                  <c:v>6.9</c:v>
                </c:pt>
                <c:pt idx="63">
                  <c:v>7.3</c:v>
                </c:pt>
                <c:pt idx="64">
                  <c:v>9</c:v>
                </c:pt>
                <c:pt idx="65">
                  <c:v>8.3000000000000007</c:v>
                </c:pt>
                <c:pt idx="66">
                  <c:v>6.5</c:v>
                </c:pt>
                <c:pt idx="67">
                  <c:v>7.9</c:v>
                </c:pt>
                <c:pt idx="68">
                  <c:v>7.5</c:v>
                </c:pt>
                <c:pt idx="69">
                  <c:v>4.8</c:v>
                </c:pt>
                <c:pt idx="70">
                  <c:v>5.2</c:v>
                </c:pt>
                <c:pt idx="71">
                  <c:v>6.9</c:v>
                </c:pt>
                <c:pt idx="72">
                  <c:v>5.4</c:v>
                </c:pt>
                <c:pt idx="73">
                  <c:v>7.9</c:v>
                </c:pt>
                <c:pt idx="74">
                  <c:v>6.1</c:v>
                </c:pt>
                <c:pt idx="75">
                  <c:v>5.8</c:v>
                </c:pt>
                <c:pt idx="76">
                  <c:v>8.3000000000000007</c:v>
                </c:pt>
                <c:pt idx="77">
                  <c:v>7.8</c:v>
                </c:pt>
                <c:pt idx="78">
                  <c:v>7</c:v>
                </c:pt>
                <c:pt idx="79">
                  <c:v>6.1</c:v>
                </c:pt>
                <c:pt idx="80">
                  <c:v>7</c:v>
                </c:pt>
                <c:pt idx="81">
                  <c:v>7.6</c:v>
                </c:pt>
                <c:pt idx="82">
                  <c:v>6.3</c:v>
                </c:pt>
                <c:pt idx="83">
                  <c:v>7.8</c:v>
                </c:pt>
                <c:pt idx="84">
                  <c:v>6.4</c:v>
                </c:pt>
                <c:pt idx="85">
                  <c:v>6.5</c:v>
                </c:pt>
                <c:pt idx="86">
                  <c:v>7.9</c:v>
                </c:pt>
                <c:pt idx="87">
                  <c:v>7.8</c:v>
                </c:pt>
                <c:pt idx="88">
                  <c:v>6.6</c:v>
                </c:pt>
                <c:pt idx="89">
                  <c:v>5.5</c:v>
                </c:pt>
                <c:pt idx="90">
                  <c:v>8.1999999999999993</c:v>
                </c:pt>
                <c:pt idx="91">
                  <c:v>6.4</c:v>
                </c:pt>
                <c:pt idx="92">
                  <c:v>8.1</c:v>
                </c:pt>
                <c:pt idx="93">
                  <c:v>8.6</c:v>
                </c:pt>
                <c:pt idx="94">
                  <c:v>8.8000000000000007</c:v>
                </c:pt>
                <c:pt idx="95">
                  <c:v>7.9</c:v>
                </c:pt>
                <c:pt idx="96">
                  <c:v>6.7</c:v>
                </c:pt>
                <c:pt idx="97">
                  <c:v>7.8</c:v>
                </c:pt>
                <c:pt idx="98">
                  <c:v>7.8</c:v>
                </c:pt>
                <c:pt idx="99">
                  <c:v>6.6</c:v>
                </c:pt>
                <c:pt idx="100">
                  <c:v>6.1</c:v>
                </c:pt>
                <c:pt idx="101">
                  <c:v>5.6</c:v>
                </c:pt>
                <c:pt idx="102">
                  <c:v>6.4</c:v>
                </c:pt>
                <c:pt idx="103">
                  <c:v>6.1</c:v>
                </c:pt>
                <c:pt idx="104">
                  <c:v>7.3</c:v>
                </c:pt>
                <c:pt idx="105">
                  <c:v>6.6</c:v>
                </c:pt>
                <c:pt idx="106">
                  <c:v>6.3</c:v>
                </c:pt>
                <c:pt idx="107">
                  <c:v>6.1</c:v>
                </c:pt>
                <c:pt idx="108">
                  <c:v>7.1</c:v>
                </c:pt>
                <c:pt idx="109">
                  <c:v>5.5</c:v>
                </c:pt>
                <c:pt idx="110">
                  <c:v>7.5</c:v>
                </c:pt>
                <c:pt idx="111">
                  <c:v>7.6</c:v>
                </c:pt>
                <c:pt idx="112">
                  <c:v>6.4</c:v>
                </c:pt>
                <c:pt idx="113">
                  <c:v>7.2</c:v>
                </c:pt>
                <c:pt idx="114">
                  <c:v>6.7</c:v>
                </c:pt>
                <c:pt idx="115">
                  <c:v>8</c:v>
                </c:pt>
                <c:pt idx="116">
                  <c:v>8.3000000000000007</c:v>
                </c:pt>
                <c:pt idx="117">
                  <c:v>6.7</c:v>
                </c:pt>
                <c:pt idx="118">
                  <c:v>5.9</c:v>
                </c:pt>
                <c:pt idx="119">
                  <c:v>6.7</c:v>
                </c:pt>
                <c:pt idx="120">
                  <c:v>6.7</c:v>
                </c:pt>
                <c:pt idx="121">
                  <c:v>7.6</c:v>
                </c:pt>
                <c:pt idx="122">
                  <c:v>7.2</c:v>
                </c:pt>
                <c:pt idx="123">
                  <c:v>7.1</c:v>
                </c:pt>
                <c:pt idx="124">
                  <c:v>8.1</c:v>
                </c:pt>
                <c:pt idx="125">
                  <c:v>6.7</c:v>
                </c:pt>
                <c:pt idx="126">
                  <c:v>7</c:v>
                </c:pt>
                <c:pt idx="127">
                  <c:v>6.9</c:v>
                </c:pt>
                <c:pt idx="128">
                  <c:v>5.0999999999999996</c:v>
                </c:pt>
                <c:pt idx="129">
                  <c:v>5.8</c:v>
                </c:pt>
                <c:pt idx="130">
                  <c:v>6.2</c:v>
                </c:pt>
                <c:pt idx="131">
                  <c:v>7.4</c:v>
                </c:pt>
                <c:pt idx="132">
                  <c:v>5.8</c:v>
                </c:pt>
                <c:pt idx="133">
                  <c:v>6.2</c:v>
                </c:pt>
                <c:pt idx="134">
                  <c:v>7.3</c:v>
                </c:pt>
                <c:pt idx="135">
                  <c:v>4.2</c:v>
                </c:pt>
                <c:pt idx="136">
                  <c:v>6.9</c:v>
                </c:pt>
                <c:pt idx="137">
                  <c:v>6.4</c:v>
                </c:pt>
                <c:pt idx="138">
                  <c:v>5.4</c:v>
                </c:pt>
                <c:pt idx="139">
                  <c:v>6.7</c:v>
                </c:pt>
                <c:pt idx="140">
                  <c:v>5.8</c:v>
                </c:pt>
                <c:pt idx="141">
                  <c:v>6.9</c:v>
                </c:pt>
                <c:pt idx="142">
                  <c:v>7.2</c:v>
                </c:pt>
                <c:pt idx="143">
                  <c:v>6.9</c:v>
                </c:pt>
                <c:pt idx="144">
                  <c:v>6.1</c:v>
                </c:pt>
                <c:pt idx="145">
                  <c:v>5.5</c:v>
                </c:pt>
                <c:pt idx="146">
                  <c:v>6.6</c:v>
                </c:pt>
                <c:pt idx="147">
                  <c:v>6.1</c:v>
                </c:pt>
                <c:pt idx="148">
                  <c:v>6.3</c:v>
                </c:pt>
                <c:pt idx="149">
                  <c:v>7.2</c:v>
                </c:pt>
                <c:pt idx="150">
                  <c:v>7.4</c:v>
                </c:pt>
                <c:pt idx="151">
                  <c:v>7.3</c:v>
                </c:pt>
                <c:pt idx="152">
                  <c:v>6.1</c:v>
                </c:pt>
                <c:pt idx="153">
                  <c:v>7.7</c:v>
                </c:pt>
                <c:pt idx="154">
                  <c:v>6.1</c:v>
                </c:pt>
                <c:pt idx="155">
                  <c:v>8</c:v>
                </c:pt>
                <c:pt idx="156">
                  <c:v>7.3</c:v>
                </c:pt>
                <c:pt idx="157">
                  <c:v>7.9</c:v>
                </c:pt>
                <c:pt idx="158">
                  <c:v>5.5</c:v>
                </c:pt>
                <c:pt idx="159">
                  <c:v>5</c:v>
                </c:pt>
                <c:pt idx="160">
                  <c:v>7.7</c:v>
                </c:pt>
                <c:pt idx="161">
                  <c:v>6.6</c:v>
                </c:pt>
                <c:pt idx="162">
                  <c:v>5.7</c:v>
                </c:pt>
                <c:pt idx="163">
                  <c:v>5.8</c:v>
                </c:pt>
                <c:pt idx="164">
                  <c:v>6</c:v>
                </c:pt>
                <c:pt idx="165">
                  <c:v>6.4</c:v>
                </c:pt>
                <c:pt idx="166">
                  <c:v>6.9</c:v>
                </c:pt>
                <c:pt idx="167">
                  <c:v>6.4</c:v>
                </c:pt>
                <c:pt idx="168">
                  <c:v>7.4</c:v>
                </c:pt>
                <c:pt idx="169">
                  <c:v>5.5</c:v>
                </c:pt>
                <c:pt idx="170">
                  <c:v>5.9</c:v>
                </c:pt>
                <c:pt idx="171">
                  <c:v>6.8</c:v>
                </c:pt>
                <c:pt idx="172">
                  <c:v>6.8</c:v>
                </c:pt>
                <c:pt idx="173">
                  <c:v>8.1</c:v>
                </c:pt>
                <c:pt idx="174">
                  <c:v>6.5</c:v>
                </c:pt>
                <c:pt idx="175">
                  <c:v>7.2</c:v>
                </c:pt>
                <c:pt idx="176">
                  <c:v>6.7</c:v>
                </c:pt>
                <c:pt idx="177">
                  <c:v>8.1</c:v>
                </c:pt>
                <c:pt idx="178">
                  <c:v>7.6</c:v>
                </c:pt>
                <c:pt idx="179">
                  <c:v>7.4</c:v>
                </c:pt>
                <c:pt idx="180">
                  <c:v>7.6</c:v>
                </c:pt>
                <c:pt idx="181">
                  <c:v>6.7</c:v>
                </c:pt>
                <c:pt idx="182">
                  <c:v>6.5</c:v>
                </c:pt>
                <c:pt idx="183">
                  <c:v>6.6</c:v>
                </c:pt>
                <c:pt idx="184">
                  <c:v>6.7</c:v>
                </c:pt>
                <c:pt idx="185">
                  <c:v>6.4</c:v>
                </c:pt>
                <c:pt idx="186">
                  <c:v>5.8</c:v>
                </c:pt>
                <c:pt idx="187">
                  <c:v>7.4</c:v>
                </c:pt>
                <c:pt idx="188">
                  <c:v>7.8</c:v>
                </c:pt>
                <c:pt idx="189">
                  <c:v>6.6</c:v>
                </c:pt>
                <c:pt idx="190">
                  <c:v>4.9000000000000004</c:v>
                </c:pt>
                <c:pt idx="191">
                  <c:v>6.5</c:v>
                </c:pt>
                <c:pt idx="192">
                  <c:v>6.2</c:v>
                </c:pt>
                <c:pt idx="193">
                  <c:v>7.3</c:v>
                </c:pt>
                <c:pt idx="194">
                  <c:v>7.5</c:v>
                </c:pt>
                <c:pt idx="195">
                  <c:v>5.6</c:v>
                </c:pt>
                <c:pt idx="196">
                  <c:v>8.1</c:v>
                </c:pt>
                <c:pt idx="197">
                  <c:v>6.7</c:v>
                </c:pt>
                <c:pt idx="198">
                  <c:v>6.6</c:v>
                </c:pt>
                <c:pt idx="199">
                  <c:v>6.4</c:v>
                </c:pt>
                <c:pt idx="200">
                  <c:v>7.5</c:v>
                </c:pt>
                <c:pt idx="201">
                  <c:v>7.3</c:v>
                </c:pt>
                <c:pt idx="202">
                  <c:v>7.5</c:v>
                </c:pt>
                <c:pt idx="203">
                  <c:v>5.8</c:v>
                </c:pt>
                <c:pt idx="204">
                  <c:v>7.5</c:v>
                </c:pt>
                <c:pt idx="205">
                  <c:v>6.6</c:v>
                </c:pt>
                <c:pt idx="206">
                  <c:v>6.7</c:v>
                </c:pt>
                <c:pt idx="207">
                  <c:v>3.7</c:v>
                </c:pt>
                <c:pt idx="208">
                  <c:v>6</c:v>
                </c:pt>
                <c:pt idx="209">
                  <c:v>6.4</c:v>
                </c:pt>
                <c:pt idx="210">
                  <c:v>6.1</c:v>
                </c:pt>
                <c:pt idx="211">
                  <c:v>6.4</c:v>
                </c:pt>
                <c:pt idx="212">
                  <c:v>5.6</c:v>
                </c:pt>
                <c:pt idx="213">
                  <c:v>8</c:v>
                </c:pt>
                <c:pt idx="214">
                  <c:v>5.2</c:v>
                </c:pt>
                <c:pt idx="215">
                  <c:v>7.1</c:v>
                </c:pt>
                <c:pt idx="216">
                  <c:v>4.8</c:v>
                </c:pt>
                <c:pt idx="217">
                  <c:v>7</c:v>
                </c:pt>
                <c:pt idx="218">
                  <c:v>5.4</c:v>
                </c:pt>
                <c:pt idx="219">
                  <c:v>6.6</c:v>
                </c:pt>
                <c:pt idx="220">
                  <c:v>6.7</c:v>
                </c:pt>
                <c:pt idx="221">
                  <c:v>6.2</c:v>
                </c:pt>
                <c:pt idx="222">
                  <c:v>6.1</c:v>
                </c:pt>
                <c:pt idx="223">
                  <c:v>5.3</c:v>
                </c:pt>
                <c:pt idx="224">
                  <c:v>6.3</c:v>
                </c:pt>
                <c:pt idx="225">
                  <c:v>7</c:v>
                </c:pt>
                <c:pt idx="226">
                  <c:v>7.6</c:v>
                </c:pt>
                <c:pt idx="227">
                  <c:v>6.7</c:v>
                </c:pt>
                <c:pt idx="228">
                  <c:v>8.1</c:v>
                </c:pt>
                <c:pt idx="229">
                  <c:v>6.7</c:v>
                </c:pt>
                <c:pt idx="230">
                  <c:v>6.5</c:v>
                </c:pt>
                <c:pt idx="231">
                  <c:v>7.3</c:v>
                </c:pt>
                <c:pt idx="232">
                  <c:v>6</c:v>
                </c:pt>
                <c:pt idx="233">
                  <c:v>6.1</c:v>
                </c:pt>
                <c:pt idx="234">
                  <c:v>5.9</c:v>
                </c:pt>
                <c:pt idx="235">
                  <c:v>7.8</c:v>
                </c:pt>
                <c:pt idx="236">
                  <c:v>5.8</c:v>
                </c:pt>
                <c:pt idx="237">
                  <c:v>6.3</c:v>
                </c:pt>
                <c:pt idx="238">
                  <c:v>4.3</c:v>
                </c:pt>
                <c:pt idx="239">
                  <c:v>6.4</c:v>
                </c:pt>
                <c:pt idx="240">
                  <c:v>6.1</c:v>
                </c:pt>
                <c:pt idx="241">
                  <c:v>6.5</c:v>
                </c:pt>
                <c:pt idx="242">
                  <c:v>7.1</c:v>
                </c:pt>
                <c:pt idx="243">
                  <c:v>6.4</c:v>
                </c:pt>
                <c:pt idx="244">
                  <c:v>6.5</c:v>
                </c:pt>
                <c:pt idx="245">
                  <c:v>6.3</c:v>
                </c:pt>
                <c:pt idx="246">
                  <c:v>7.5</c:v>
                </c:pt>
                <c:pt idx="247">
                  <c:v>4.9000000000000004</c:v>
                </c:pt>
                <c:pt idx="248">
                  <c:v>5.8</c:v>
                </c:pt>
                <c:pt idx="249">
                  <c:v>6.2</c:v>
                </c:pt>
                <c:pt idx="250">
                  <c:v>5.5</c:v>
                </c:pt>
                <c:pt idx="251">
                  <c:v>5.4</c:v>
                </c:pt>
                <c:pt idx="252">
                  <c:v>5.8</c:v>
                </c:pt>
                <c:pt idx="253">
                  <c:v>7.1</c:v>
                </c:pt>
                <c:pt idx="254">
                  <c:v>5.4</c:v>
                </c:pt>
                <c:pt idx="255">
                  <c:v>3.7</c:v>
                </c:pt>
                <c:pt idx="256">
                  <c:v>6.7</c:v>
                </c:pt>
                <c:pt idx="257">
                  <c:v>7.2</c:v>
                </c:pt>
                <c:pt idx="258">
                  <c:v>8.8000000000000007</c:v>
                </c:pt>
                <c:pt idx="259">
                  <c:v>5.8</c:v>
                </c:pt>
                <c:pt idx="260">
                  <c:v>6.8</c:v>
                </c:pt>
                <c:pt idx="261">
                  <c:v>3.8</c:v>
                </c:pt>
                <c:pt idx="262">
                  <c:v>7.1</c:v>
                </c:pt>
                <c:pt idx="263">
                  <c:v>7.2</c:v>
                </c:pt>
                <c:pt idx="264">
                  <c:v>5.9</c:v>
                </c:pt>
                <c:pt idx="265">
                  <c:v>7.1</c:v>
                </c:pt>
                <c:pt idx="266">
                  <c:v>8.1</c:v>
                </c:pt>
                <c:pt idx="267">
                  <c:v>6.9</c:v>
                </c:pt>
                <c:pt idx="268">
                  <c:v>4.4000000000000004</c:v>
                </c:pt>
                <c:pt idx="269">
                  <c:v>6.5</c:v>
                </c:pt>
                <c:pt idx="270">
                  <c:v>8.5</c:v>
                </c:pt>
                <c:pt idx="271">
                  <c:v>7.7</c:v>
                </c:pt>
                <c:pt idx="272">
                  <c:v>7.4</c:v>
                </c:pt>
                <c:pt idx="273">
                  <c:v>8</c:v>
                </c:pt>
                <c:pt idx="274">
                  <c:v>5.7</c:v>
                </c:pt>
                <c:pt idx="275">
                  <c:v>8.5</c:v>
                </c:pt>
                <c:pt idx="276">
                  <c:v>7</c:v>
                </c:pt>
                <c:pt idx="277">
                  <c:v>7.8</c:v>
                </c:pt>
                <c:pt idx="278">
                  <c:v>7.2</c:v>
                </c:pt>
                <c:pt idx="279">
                  <c:v>6.4</c:v>
                </c:pt>
                <c:pt idx="280">
                  <c:v>5.5</c:v>
                </c:pt>
                <c:pt idx="281">
                  <c:v>6.7</c:v>
                </c:pt>
                <c:pt idx="282">
                  <c:v>6.1</c:v>
                </c:pt>
                <c:pt idx="283">
                  <c:v>8.5</c:v>
                </c:pt>
                <c:pt idx="284">
                  <c:v>6.9</c:v>
                </c:pt>
                <c:pt idx="285">
                  <c:v>7.3</c:v>
                </c:pt>
                <c:pt idx="286">
                  <c:v>6.7</c:v>
                </c:pt>
                <c:pt idx="287">
                  <c:v>6.9</c:v>
                </c:pt>
                <c:pt idx="288">
                  <c:v>5.0999999999999996</c:v>
                </c:pt>
                <c:pt idx="289">
                  <c:v>6.8</c:v>
                </c:pt>
                <c:pt idx="290">
                  <c:v>6.7</c:v>
                </c:pt>
                <c:pt idx="291">
                  <c:v>6</c:v>
                </c:pt>
                <c:pt idx="292">
                  <c:v>5.7</c:v>
                </c:pt>
                <c:pt idx="293">
                  <c:v>8</c:v>
                </c:pt>
                <c:pt idx="294">
                  <c:v>8.1999999999999993</c:v>
                </c:pt>
                <c:pt idx="295">
                  <c:v>5.4</c:v>
                </c:pt>
                <c:pt idx="296">
                  <c:v>7.2</c:v>
                </c:pt>
                <c:pt idx="297">
                  <c:v>7.5</c:v>
                </c:pt>
                <c:pt idx="298">
                  <c:v>7</c:v>
                </c:pt>
                <c:pt idx="299">
                  <c:v>3.3</c:v>
                </c:pt>
                <c:pt idx="300">
                  <c:v>6</c:v>
                </c:pt>
                <c:pt idx="301">
                  <c:v>7.1</c:v>
                </c:pt>
                <c:pt idx="302">
                  <c:v>5.4</c:v>
                </c:pt>
                <c:pt idx="303">
                  <c:v>6.1</c:v>
                </c:pt>
                <c:pt idx="304">
                  <c:v>5.3</c:v>
                </c:pt>
                <c:pt idx="305">
                  <c:v>2.2000000000000002</c:v>
                </c:pt>
                <c:pt idx="306">
                  <c:v>7</c:v>
                </c:pt>
                <c:pt idx="307">
                  <c:v>3.8</c:v>
                </c:pt>
                <c:pt idx="308">
                  <c:v>6.9</c:v>
                </c:pt>
                <c:pt idx="309">
                  <c:v>7.2</c:v>
                </c:pt>
                <c:pt idx="310">
                  <c:v>7.3</c:v>
                </c:pt>
                <c:pt idx="311">
                  <c:v>6.3</c:v>
                </c:pt>
                <c:pt idx="312">
                  <c:v>7.5</c:v>
                </c:pt>
                <c:pt idx="313">
                  <c:v>7.6</c:v>
                </c:pt>
                <c:pt idx="314">
                  <c:v>6.8</c:v>
                </c:pt>
                <c:pt idx="315">
                  <c:v>5.2</c:v>
                </c:pt>
                <c:pt idx="316">
                  <c:v>7.7</c:v>
                </c:pt>
                <c:pt idx="317">
                  <c:v>6.2</c:v>
                </c:pt>
                <c:pt idx="318">
                  <c:v>7.7</c:v>
                </c:pt>
                <c:pt idx="319">
                  <c:v>4.3</c:v>
                </c:pt>
                <c:pt idx="320">
                  <c:v>6.9</c:v>
                </c:pt>
                <c:pt idx="321">
                  <c:v>6.6</c:v>
                </c:pt>
                <c:pt idx="322">
                  <c:v>7</c:v>
                </c:pt>
                <c:pt idx="323">
                  <c:v>6.7</c:v>
                </c:pt>
                <c:pt idx="324">
                  <c:v>8.1999999999999993</c:v>
                </c:pt>
                <c:pt idx="325">
                  <c:v>8.9</c:v>
                </c:pt>
                <c:pt idx="326">
                  <c:v>8.6999999999999993</c:v>
                </c:pt>
                <c:pt idx="327">
                  <c:v>5.5</c:v>
                </c:pt>
                <c:pt idx="328">
                  <c:v>5.7</c:v>
                </c:pt>
                <c:pt idx="329">
                  <c:v>6.3</c:v>
                </c:pt>
                <c:pt idx="330">
                  <c:v>5.9</c:v>
                </c:pt>
                <c:pt idx="331">
                  <c:v>7.6</c:v>
                </c:pt>
                <c:pt idx="332">
                  <c:v>6.6</c:v>
                </c:pt>
                <c:pt idx="333">
                  <c:v>5.3</c:v>
                </c:pt>
                <c:pt idx="334">
                  <c:v>6</c:v>
                </c:pt>
                <c:pt idx="335">
                  <c:v>8</c:v>
                </c:pt>
                <c:pt idx="336">
                  <c:v>5.6</c:v>
                </c:pt>
                <c:pt idx="337">
                  <c:v>5.9</c:v>
                </c:pt>
                <c:pt idx="338">
                  <c:v>7.3</c:v>
                </c:pt>
                <c:pt idx="339">
                  <c:v>7.9</c:v>
                </c:pt>
                <c:pt idx="340">
                  <c:v>6.8</c:v>
                </c:pt>
                <c:pt idx="341">
                  <c:v>6.6</c:v>
                </c:pt>
                <c:pt idx="342">
                  <c:v>6.6</c:v>
                </c:pt>
                <c:pt idx="343">
                  <c:v>7</c:v>
                </c:pt>
                <c:pt idx="344">
                  <c:v>7</c:v>
                </c:pt>
                <c:pt idx="345">
                  <c:v>7.3</c:v>
                </c:pt>
                <c:pt idx="346">
                  <c:v>5.5</c:v>
                </c:pt>
                <c:pt idx="347">
                  <c:v>8.5</c:v>
                </c:pt>
                <c:pt idx="348">
                  <c:v>7.5</c:v>
                </c:pt>
                <c:pt idx="349">
                  <c:v>7</c:v>
                </c:pt>
                <c:pt idx="350">
                  <c:v>7.8</c:v>
                </c:pt>
                <c:pt idx="351">
                  <c:v>7.6</c:v>
                </c:pt>
                <c:pt idx="352">
                  <c:v>7.6</c:v>
                </c:pt>
                <c:pt idx="353">
                  <c:v>6.8</c:v>
                </c:pt>
                <c:pt idx="354">
                  <c:v>5</c:v>
                </c:pt>
                <c:pt idx="355">
                  <c:v>7.1</c:v>
                </c:pt>
                <c:pt idx="356">
                  <c:v>5.5</c:v>
                </c:pt>
                <c:pt idx="357">
                  <c:v>5.6</c:v>
                </c:pt>
                <c:pt idx="358">
                  <c:v>7.1</c:v>
                </c:pt>
                <c:pt idx="359">
                  <c:v>4.9000000000000004</c:v>
                </c:pt>
                <c:pt idx="360">
                  <c:v>7.4</c:v>
                </c:pt>
                <c:pt idx="361">
                  <c:v>5.7</c:v>
                </c:pt>
                <c:pt idx="362">
                  <c:v>6.4</c:v>
                </c:pt>
                <c:pt idx="363">
                  <c:v>5.9</c:v>
                </c:pt>
                <c:pt idx="364">
                  <c:v>5.5</c:v>
                </c:pt>
                <c:pt idx="365">
                  <c:v>6.9</c:v>
                </c:pt>
                <c:pt idx="366">
                  <c:v>6.2</c:v>
                </c:pt>
                <c:pt idx="367">
                  <c:v>7</c:v>
                </c:pt>
                <c:pt idx="368">
                  <c:v>5.6</c:v>
                </c:pt>
                <c:pt idx="369">
                  <c:v>7</c:v>
                </c:pt>
                <c:pt idx="370">
                  <c:v>6.8</c:v>
                </c:pt>
                <c:pt idx="371">
                  <c:v>5.4</c:v>
                </c:pt>
                <c:pt idx="372">
                  <c:v>6.1</c:v>
                </c:pt>
                <c:pt idx="373">
                  <c:v>6.7</c:v>
                </c:pt>
                <c:pt idx="374">
                  <c:v>6.9</c:v>
                </c:pt>
                <c:pt idx="375">
                  <c:v>8</c:v>
                </c:pt>
                <c:pt idx="376">
                  <c:v>4.4000000000000004</c:v>
                </c:pt>
                <c:pt idx="377">
                  <c:v>7.3</c:v>
                </c:pt>
                <c:pt idx="378">
                  <c:v>6.3</c:v>
                </c:pt>
                <c:pt idx="379">
                  <c:v>7.7</c:v>
                </c:pt>
                <c:pt idx="380">
                  <c:v>6.5</c:v>
                </c:pt>
                <c:pt idx="381">
                  <c:v>7.8</c:v>
                </c:pt>
                <c:pt idx="382">
                  <c:v>6.4</c:v>
                </c:pt>
                <c:pt idx="383">
                  <c:v>7.8</c:v>
                </c:pt>
                <c:pt idx="384">
                  <c:v>5.8</c:v>
                </c:pt>
                <c:pt idx="385">
                  <c:v>7.1</c:v>
                </c:pt>
                <c:pt idx="386">
                  <c:v>7.1</c:v>
                </c:pt>
                <c:pt idx="387">
                  <c:v>6.8</c:v>
                </c:pt>
                <c:pt idx="388">
                  <c:v>4.8</c:v>
                </c:pt>
                <c:pt idx="389">
                  <c:v>6.2</c:v>
                </c:pt>
                <c:pt idx="390">
                  <c:v>6.9</c:v>
                </c:pt>
                <c:pt idx="391">
                  <c:v>7.3</c:v>
                </c:pt>
                <c:pt idx="392">
                  <c:v>6.6</c:v>
                </c:pt>
                <c:pt idx="393">
                  <c:v>6.9</c:v>
                </c:pt>
                <c:pt idx="394">
                  <c:v>6.2</c:v>
                </c:pt>
                <c:pt idx="395">
                  <c:v>6.7</c:v>
                </c:pt>
                <c:pt idx="396">
                  <c:v>7.6</c:v>
                </c:pt>
                <c:pt idx="397">
                  <c:v>6.7</c:v>
                </c:pt>
                <c:pt idx="398">
                  <c:v>6.2</c:v>
                </c:pt>
                <c:pt idx="399">
                  <c:v>7.3</c:v>
                </c:pt>
                <c:pt idx="400">
                  <c:v>6</c:v>
                </c:pt>
                <c:pt idx="401">
                  <c:v>7.1</c:v>
                </c:pt>
                <c:pt idx="402">
                  <c:v>7.1</c:v>
                </c:pt>
                <c:pt idx="403">
                  <c:v>5.5</c:v>
                </c:pt>
                <c:pt idx="404">
                  <c:v>5.6</c:v>
                </c:pt>
                <c:pt idx="405">
                  <c:v>7.5</c:v>
                </c:pt>
                <c:pt idx="406">
                  <c:v>5.4</c:v>
                </c:pt>
                <c:pt idx="407">
                  <c:v>4.3</c:v>
                </c:pt>
                <c:pt idx="408">
                  <c:v>4.9000000000000004</c:v>
                </c:pt>
                <c:pt idx="409">
                  <c:v>7.1</c:v>
                </c:pt>
                <c:pt idx="410">
                  <c:v>6.4</c:v>
                </c:pt>
                <c:pt idx="411">
                  <c:v>4.3</c:v>
                </c:pt>
                <c:pt idx="412">
                  <c:v>6.1</c:v>
                </c:pt>
                <c:pt idx="413">
                  <c:v>7</c:v>
                </c:pt>
                <c:pt idx="414">
                  <c:v>7.7</c:v>
                </c:pt>
                <c:pt idx="415">
                  <c:v>5.9</c:v>
                </c:pt>
                <c:pt idx="416">
                  <c:v>6.7</c:v>
                </c:pt>
                <c:pt idx="417">
                  <c:v>6.5</c:v>
                </c:pt>
                <c:pt idx="418">
                  <c:v>7.1</c:v>
                </c:pt>
                <c:pt idx="419">
                  <c:v>7.3</c:v>
                </c:pt>
                <c:pt idx="420">
                  <c:v>6.5</c:v>
                </c:pt>
                <c:pt idx="421">
                  <c:v>7</c:v>
                </c:pt>
                <c:pt idx="422">
                  <c:v>6.8</c:v>
                </c:pt>
                <c:pt idx="423">
                  <c:v>7.2</c:v>
                </c:pt>
                <c:pt idx="424">
                  <c:v>6.1</c:v>
                </c:pt>
                <c:pt idx="425">
                  <c:v>6.7</c:v>
                </c:pt>
                <c:pt idx="426">
                  <c:v>6.4</c:v>
                </c:pt>
                <c:pt idx="427">
                  <c:v>4.4000000000000004</c:v>
                </c:pt>
                <c:pt idx="428">
                  <c:v>5.4</c:v>
                </c:pt>
                <c:pt idx="429">
                  <c:v>6.5</c:v>
                </c:pt>
                <c:pt idx="430">
                  <c:v>6.7</c:v>
                </c:pt>
                <c:pt idx="431">
                  <c:v>8.1</c:v>
                </c:pt>
                <c:pt idx="432">
                  <c:v>5.6</c:v>
                </c:pt>
                <c:pt idx="433">
                  <c:v>6.3</c:v>
                </c:pt>
                <c:pt idx="434">
                  <c:v>7.3</c:v>
                </c:pt>
                <c:pt idx="435">
                  <c:v>6.1</c:v>
                </c:pt>
                <c:pt idx="436">
                  <c:v>7.7</c:v>
                </c:pt>
                <c:pt idx="437">
                  <c:v>6.4</c:v>
                </c:pt>
                <c:pt idx="438">
                  <c:v>6.8</c:v>
                </c:pt>
                <c:pt idx="439">
                  <c:v>6.6</c:v>
                </c:pt>
                <c:pt idx="440">
                  <c:v>7.2</c:v>
                </c:pt>
                <c:pt idx="441">
                  <c:v>6.9</c:v>
                </c:pt>
                <c:pt idx="442">
                  <c:v>5.2</c:v>
                </c:pt>
                <c:pt idx="443">
                  <c:v>4.9000000000000004</c:v>
                </c:pt>
                <c:pt idx="444">
                  <c:v>6.3</c:v>
                </c:pt>
                <c:pt idx="445">
                  <c:v>5.6</c:v>
                </c:pt>
                <c:pt idx="446">
                  <c:v>5.5</c:v>
                </c:pt>
                <c:pt idx="447">
                  <c:v>6.7</c:v>
                </c:pt>
                <c:pt idx="448">
                  <c:v>7.6</c:v>
                </c:pt>
                <c:pt idx="449">
                  <c:v>5.7</c:v>
                </c:pt>
                <c:pt idx="450">
                  <c:v>4.5999999999999996</c:v>
                </c:pt>
                <c:pt idx="451">
                  <c:v>7</c:v>
                </c:pt>
                <c:pt idx="452">
                  <c:v>5.2</c:v>
                </c:pt>
                <c:pt idx="453">
                  <c:v>5.0999999999999996</c:v>
                </c:pt>
                <c:pt idx="454">
                  <c:v>6.6</c:v>
                </c:pt>
                <c:pt idx="455">
                  <c:v>6.7</c:v>
                </c:pt>
                <c:pt idx="456">
                  <c:v>7.3</c:v>
                </c:pt>
                <c:pt idx="457">
                  <c:v>5.9</c:v>
                </c:pt>
                <c:pt idx="458">
                  <c:v>5.6</c:v>
                </c:pt>
                <c:pt idx="459">
                  <c:v>6.5</c:v>
                </c:pt>
                <c:pt idx="460">
                  <c:v>5.9</c:v>
                </c:pt>
                <c:pt idx="461">
                  <c:v>7</c:v>
                </c:pt>
                <c:pt idx="462">
                  <c:v>5.3</c:v>
                </c:pt>
                <c:pt idx="463">
                  <c:v>5.9</c:v>
                </c:pt>
                <c:pt idx="464">
                  <c:v>6.3</c:v>
                </c:pt>
                <c:pt idx="465">
                  <c:v>6.3</c:v>
                </c:pt>
                <c:pt idx="466">
                  <c:v>7.3</c:v>
                </c:pt>
                <c:pt idx="467">
                  <c:v>5.8</c:v>
                </c:pt>
                <c:pt idx="468">
                  <c:v>5.2</c:v>
                </c:pt>
                <c:pt idx="469">
                  <c:v>2.4</c:v>
                </c:pt>
                <c:pt idx="470">
                  <c:v>5.7</c:v>
                </c:pt>
                <c:pt idx="471">
                  <c:v>5.8</c:v>
                </c:pt>
                <c:pt idx="472">
                  <c:v>5.6</c:v>
                </c:pt>
                <c:pt idx="473">
                  <c:v>6</c:v>
                </c:pt>
                <c:pt idx="474">
                  <c:v>5.8</c:v>
                </c:pt>
                <c:pt idx="475">
                  <c:v>6</c:v>
                </c:pt>
                <c:pt idx="476">
                  <c:v>5.7</c:v>
                </c:pt>
                <c:pt idx="477">
                  <c:v>6</c:v>
                </c:pt>
                <c:pt idx="478">
                  <c:v>7.8</c:v>
                </c:pt>
                <c:pt idx="479">
                  <c:v>4.2</c:v>
                </c:pt>
                <c:pt idx="480">
                  <c:v>5.6</c:v>
                </c:pt>
                <c:pt idx="481">
                  <c:v>8.1999999999999993</c:v>
                </c:pt>
                <c:pt idx="482">
                  <c:v>8.5</c:v>
                </c:pt>
                <c:pt idx="483">
                  <c:v>5.8</c:v>
                </c:pt>
                <c:pt idx="484">
                  <c:v>6.5</c:v>
                </c:pt>
                <c:pt idx="485">
                  <c:v>7.2</c:v>
                </c:pt>
                <c:pt idx="486">
                  <c:v>6.7</c:v>
                </c:pt>
                <c:pt idx="487">
                  <c:v>3.4</c:v>
                </c:pt>
                <c:pt idx="488">
                  <c:v>5.9</c:v>
                </c:pt>
                <c:pt idx="489">
                  <c:v>7.8</c:v>
                </c:pt>
                <c:pt idx="490">
                  <c:v>5.9</c:v>
                </c:pt>
                <c:pt idx="491">
                  <c:v>4.0999999999999996</c:v>
                </c:pt>
                <c:pt idx="492">
                  <c:v>6.8</c:v>
                </c:pt>
                <c:pt idx="493">
                  <c:v>5.8</c:v>
                </c:pt>
                <c:pt idx="494">
                  <c:v>7.5</c:v>
                </c:pt>
                <c:pt idx="495">
                  <c:v>6.9</c:v>
                </c:pt>
                <c:pt idx="496">
                  <c:v>6.5</c:v>
                </c:pt>
                <c:pt idx="497">
                  <c:v>6.9</c:v>
                </c:pt>
                <c:pt idx="498">
                  <c:v>7.9</c:v>
                </c:pt>
                <c:pt idx="499">
                  <c:v>7.4</c:v>
                </c:pt>
                <c:pt idx="500">
                  <c:v>6.7</c:v>
                </c:pt>
                <c:pt idx="501">
                  <c:v>7.4</c:v>
                </c:pt>
                <c:pt idx="502">
                  <c:v>6.9</c:v>
                </c:pt>
                <c:pt idx="503">
                  <c:v>6.8</c:v>
                </c:pt>
                <c:pt idx="504">
                  <c:v>6.7</c:v>
                </c:pt>
                <c:pt idx="505">
                  <c:v>5.0999999999999996</c:v>
                </c:pt>
                <c:pt idx="506">
                  <c:v>4.0999999999999996</c:v>
                </c:pt>
                <c:pt idx="507">
                  <c:v>7.3</c:v>
                </c:pt>
                <c:pt idx="508">
                  <c:v>6</c:v>
                </c:pt>
                <c:pt idx="509">
                  <c:v>7.3</c:v>
                </c:pt>
                <c:pt idx="510">
                  <c:v>5.4</c:v>
                </c:pt>
                <c:pt idx="511">
                  <c:v>5.9</c:v>
                </c:pt>
                <c:pt idx="512">
                  <c:v>7.1</c:v>
                </c:pt>
                <c:pt idx="513">
                  <c:v>6</c:v>
                </c:pt>
                <c:pt idx="514">
                  <c:v>6.5</c:v>
                </c:pt>
                <c:pt idx="515">
                  <c:v>5.7</c:v>
                </c:pt>
                <c:pt idx="516">
                  <c:v>7.6</c:v>
                </c:pt>
                <c:pt idx="517">
                  <c:v>6.6</c:v>
                </c:pt>
                <c:pt idx="518">
                  <c:v>5.4</c:v>
                </c:pt>
                <c:pt idx="519">
                  <c:v>7.3</c:v>
                </c:pt>
                <c:pt idx="520">
                  <c:v>6.5</c:v>
                </c:pt>
                <c:pt idx="521">
                  <c:v>6.6</c:v>
                </c:pt>
                <c:pt idx="522">
                  <c:v>6.6</c:v>
                </c:pt>
                <c:pt idx="523">
                  <c:v>5.9</c:v>
                </c:pt>
                <c:pt idx="524">
                  <c:v>6.7</c:v>
                </c:pt>
                <c:pt idx="525">
                  <c:v>6.1</c:v>
                </c:pt>
                <c:pt idx="526">
                  <c:v>6.6</c:v>
                </c:pt>
                <c:pt idx="527">
                  <c:v>6.6</c:v>
                </c:pt>
                <c:pt idx="528">
                  <c:v>5.3</c:v>
                </c:pt>
                <c:pt idx="529">
                  <c:v>6</c:v>
                </c:pt>
                <c:pt idx="530">
                  <c:v>4.7</c:v>
                </c:pt>
                <c:pt idx="531">
                  <c:v>6.1</c:v>
                </c:pt>
                <c:pt idx="532">
                  <c:v>7.2</c:v>
                </c:pt>
                <c:pt idx="533">
                  <c:v>6.4</c:v>
                </c:pt>
                <c:pt idx="534">
                  <c:v>6.1</c:v>
                </c:pt>
                <c:pt idx="535">
                  <c:v>5.9</c:v>
                </c:pt>
                <c:pt idx="536">
                  <c:v>6</c:v>
                </c:pt>
                <c:pt idx="537">
                  <c:v>6.3</c:v>
                </c:pt>
                <c:pt idx="538">
                  <c:v>5.6</c:v>
                </c:pt>
                <c:pt idx="539">
                  <c:v>6.4</c:v>
                </c:pt>
                <c:pt idx="540">
                  <c:v>7.1</c:v>
                </c:pt>
                <c:pt idx="541">
                  <c:v>6.6</c:v>
                </c:pt>
                <c:pt idx="542">
                  <c:v>4.5999999999999996</c:v>
                </c:pt>
                <c:pt idx="543">
                  <c:v>8.4</c:v>
                </c:pt>
                <c:pt idx="544">
                  <c:v>7.1</c:v>
                </c:pt>
                <c:pt idx="545">
                  <c:v>7.4</c:v>
                </c:pt>
                <c:pt idx="546">
                  <c:v>6.9</c:v>
                </c:pt>
                <c:pt idx="547">
                  <c:v>4.5</c:v>
                </c:pt>
                <c:pt idx="548">
                  <c:v>7.1</c:v>
                </c:pt>
                <c:pt idx="549">
                  <c:v>6.5</c:v>
                </c:pt>
                <c:pt idx="550">
                  <c:v>5.3</c:v>
                </c:pt>
                <c:pt idx="551">
                  <c:v>6.7</c:v>
                </c:pt>
                <c:pt idx="552">
                  <c:v>7.2</c:v>
                </c:pt>
                <c:pt idx="553">
                  <c:v>7.2</c:v>
                </c:pt>
                <c:pt idx="554">
                  <c:v>5.5</c:v>
                </c:pt>
                <c:pt idx="555">
                  <c:v>5.8</c:v>
                </c:pt>
                <c:pt idx="556">
                  <c:v>6</c:v>
                </c:pt>
                <c:pt idx="557">
                  <c:v>6.6</c:v>
                </c:pt>
                <c:pt idx="558">
                  <c:v>8.3000000000000007</c:v>
                </c:pt>
                <c:pt idx="559">
                  <c:v>6.7</c:v>
                </c:pt>
                <c:pt idx="560">
                  <c:v>7.1</c:v>
                </c:pt>
                <c:pt idx="561">
                  <c:v>6</c:v>
                </c:pt>
                <c:pt idx="562">
                  <c:v>6.9</c:v>
                </c:pt>
                <c:pt idx="563">
                  <c:v>5.6</c:v>
                </c:pt>
                <c:pt idx="564">
                  <c:v>5.6</c:v>
                </c:pt>
                <c:pt idx="565">
                  <c:v>4.5</c:v>
                </c:pt>
                <c:pt idx="566">
                  <c:v>7.1</c:v>
                </c:pt>
                <c:pt idx="567">
                  <c:v>6.5</c:v>
                </c:pt>
                <c:pt idx="568">
                  <c:v>6.4</c:v>
                </c:pt>
                <c:pt idx="569">
                  <c:v>5.8</c:v>
                </c:pt>
                <c:pt idx="570">
                  <c:v>8</c:v>
                </c:pt>
                <c:pt idx="571">
                  <c:v>6.2</c:v>
                </c:pt>
                <c:pt idx="572">
                  <c:v>7.2</c:v>
                </c:pt>
                <c:pt idx="573">
                  <c:v>6.1</c:v>
                </c:pt>
                <c:pt idx="574">
                  <c:v>7.6</c:v>
                </c:pt>
                <c:pt idx="575">
                  <c:v>6.3</c:v>
                </c:pt>
                <c:pt idx="576">
                  <c:v>6.3</c:v>
                </c:pt>
                <c:pt idx="577">
                  <c:v>6.3</c:v>
                </c:pt>
                <c:pt idx="578">
                  <c:v>7.7</c:v>
                </c:pt>
                <c:pt idx="579">
                  <c:v>7</c:v>
                </c:pt>
                <c:pt idx="580">
                  <c:v>5.3</c:v>
                </c:pt>
                <c:pt idx="581">
                  <c:v>5.6</c:v>
                </c:pt>
                <c:pt idx="582">
                  <c:v>5.2</c:v>
                </c:pt>
                <c:pt idx="583">
                  <c:v>5.4</c:v>
                </c:pt>
                <c:pt idx="584">
                  <c:v>6.4</c:v>
                </c:pt>
                <c:pt idx="585">
                  <c:v>5.9</c:v>
                </c:pt>
                <c:pt idx="586">
                  <c:v>6.3</c:v>
                </c:pt>
                <c:pt idx="587">
                  <c:v>6.5</c:v>
                </c:pt>
                <c:pt idx="588">
                  <c:v>3</c:v>
                </c:pt>
                <c:pt idx="589">
                  <c:v>3.6</c:v>
                </c:pt>
                <c:pt idx="590">
                  <c:v>5.8</c:v>
                </c:pt>
                <c:pt idx="591">
                  <c:v>6.2</c:v>
                </c:pt>
                <c:pt idx="592">
                  <c:v>5.6</c:v>
                </c:pt>
                <c:pt idx="593">
                  <c:v>5.4</c:v>
                </c:pt>
                <c:pt idx="594">
                  <c:v>6.1</c:v>
                </c:pt>
                <c:pt idx="595">
                  <c:v>4.2</c:v>
                </c:pt>
                <c:pt idx="596">
                  <c:v>6.7</c:v>
                </c:pt>
                <c:pt idx="597">
                  <c:v>4.2</c:v>
                </c:pt>
                <c:pt idx="598">
                  <c:v>6.4</c:v>
                </c:pt>
                <c:pt idx="599">
                  <c:v>4.9000000000000004</c:v>
                </c:pt>
                <c:pt idx="600">
                  <c:v>6.8</c:v>
                </c:pt>
                <c:pt idx="601">
                  <c:v>7.7</c:v>
                </c:pt>
                <c:pt idx="602">
                  <c:v>5.6</c:v>
                </c:pt>
                <c:pt idx="603">
                  <c:v>6.4</c:v>
                </c:pt>
                <c:pt idx="604">
                  <c:v>7.2</c:v>
                </c:pt>
                <c:pt idx="605">
                  <c:v>6</c:v>
                </c:pt>
                <c:pt idx="606">
                  <c:v>5.9</c:v>
                </c:pt>
                <c:pt idx="607">
                  <c:v>7.9</c:v>
                </c:pt>
                <c:pt idx="608">
                  <c:v>7.1</c:v>
                </c:pt>
                <c:pt idx="609">
                  <c:v>5.9</c:v>
                </c:pt>
                <c:pt idx="610">
                  <c:v>6.2</c:v>
                </c:pt>
                <c:pt idx="611">
                  <c:v>7</c:v>
                </c:pt>
                <c:pt idx="612">
                  <c:v>5.4</c:v>
                </c:pt>
                <c:pt idx="613">
                  <c:v>8.6</c:v>
                </c:pt>
                <c:pt idx="614">
                  <c:v>6.5</c:v>
                </c:pt>
                <c:pt idx="615">
                  <c:v>6.4</c:v>
                </c:pt>
                <c:pt idx="616">
                  <c:v>7.6</c:v>
                </c:pt>
                <c:pt idx="617">
                  <c:v>5.5</c:v>
                </c:pt>
                <c:pt idx="618">
                  <c:v>7.4</c:v>
                </c:pt>
                <c:pt idx="619">
                  <c:v>8.6999999999999993</c:v>
                </c:pt>
                <c:pt idx="620">
                  <c:v>7.6</c:v>
                </c:pt>
                <c:pt idx="621">
                  <c:v>5.5</c:v>
                </c:pt>
                <c:pt idx="622">
                  <c:v>7.6</c:v>
                </c:pt>
                <c:pt idx="623">
                  <c:v>6.5</c:v>
                </c:pt>
                <c:pt idx="624">
                  <c:v>6.9</c:v>
                </c:pt>
                <c:pt idx="625">
                  <c:v>6.7</c:v>
                </c:pt>
                <c:pt idx="626">
                  <c:v>6.6</c:v>
                </c:pt>
                <c:pt idx="627">
                  <c:v>7.2</c:v>
                </c:pt>
                <c:pt idx="628">
                  <c:v>6.4</c:v>
                </c:pt>
                <c:pt idx="629">
                  <c:v>6.4</c:v>
                </c:pt>
                <c:pt idx="630">
                  <c:v>6</c:v>
                </c:pt>
                <c:pt idx="631">
                  <c:v>6.1</c:v>
                </c:pt>
                <c:pt idx="632">
                  <c:v>6</c:v>
                </c:pt>
                <c:pt idx="633">
                  <c:v>6.4</c:v>
                </c:pt>
                <c:pt idx="634">
                  <c:v>6.4</c:v>
                </c:pt>
                <c:pt idx="635">
                  <c:v>7.3</c:v>
                </c:pt>
                <c:pt idx="636">
                  <c:v>5.2</c:v>
                </c:pt>
                <c:pt idx="637">
                  <c:v>6.6</c:v>
                </c:pt>
                <c:pt idx="638">
                  <c:v>6.3</c:v>
                </c:pt>
                <c:pt idx="639">
                  <c:v>5.9</c:v>
                </c:pt>
                <c:pt idx="640">
                  <c:v>6.7</c:v>
                </c:pt>
                <c:pt idx="641">
                  <c:v>5.4</c:v>
                </c:pt>
                <c:pt idx="642">
                  <c:v>6.4</c:v>
                </c:pt>
                <c:pt idx="643">
                  <c:v>6.7</c:v>
                </c:pt>
                <c:pt idx="644">
                  <c:v>6.2</c:v>
                </c:pt>
                <c:pt idx="645">
                  <c:v>6.1</c:v>
                </c:pt>
                <c:pt idx="646">
                  <c:v>8.8000000000000007</c:v>
                </c:pt>
                <c:pt idx="647">
                  <c:v>7.1</c:v>
                </c:pt>
                <c:pt idx="648">
                  <c:v>5.7</c:v>
                </c:pt>
                <c:pt idx="649">
                  <c:v>5</c:v>
                </c:pt>
                <c:pt idx="650">
                  <c:v>5.0999999999999996</c:v>
                </c:pt>
                <c:pt idx="651">
                  <c:v>6.9</c:v>
                </c:pt>
                <c:pt idx="652">
                  <c:v>4.8</c:v>
                </c:pt>
                <c:pt idx="653">
                  <c:v>6.5</c:v>
                </c:pt>
                <c:pt idx="654">
                  <c:v>5.0999999999999996</c:v>
                </c:pt>
                <c:pt idx="655">
                  <c:v>7.1</c:v>
                </c:pt>
                <c:pt idx="656">
                  <c:v>7.5</c:v>
                </c:pt>
                <c:pt idx="657">
                  <c:v>6.2</c:v>
                </c:pt>
                <c:pt idx="658">
                  <c:v>6.3</c:v>
                </c:pt>
                <c:pt idx="659">
                  <c:v>8.1</c:v>
                </c:pt>
                <c:pt idx="660">
                  <c:v>6.6</c:v>
                </c:pt>
                <c:pt idx="661">
                  <c:v>6.9</c:v>
                </c:pt>
                <c:pt idx="662">
                  <c:v>6.1</c:v>
                </c:pt>
                <c:pt idx="663">
                  <c:v>4.3</c:v>
                </c:pt>
                <c:pt idx="664">
                  <c:v>6.6</c:v>
                </c:pt>
                <c:pt idx="665">
                  <c:v>6.8</c:v>
                </c:pt>
                <c:pt idx="666">
                  <c:v>3.8</c:v>
                </c:pt>
                <c:pt idx="667">
                  <c:v>5.9</c:v>
                </c:pt>
                <c:pt idx="668">
                  <c:v>7.9</c:v>
                </c:pt>
                <c:pt idx="669">
                  <c:v>6.3</c:v>
                </c:pt>
                <c:pt idx="670">
                  <c:v>5.5</c:v>
                </c:pt>
                <c:pt idx="671">
                  <c:v>7.7</c:v>
                </c:pt>
                <c:pt idx="672">
                  <c:v>6.3</c:v>
                </c:pt>
                <c:pt idx="673">
                  <c:v>7.1</c:v>
                </c:pt>
                <c:pt idx="674">
                  <c:v>8.5</c:v>
                </c:pt>
                <c:pt idx="675">
                  <c:v>5.8</c:v>
                </c:pt>
                <c:pt idx="676">
                  <c:v>8.1</c:v>
                </c:pt>
                <c:pt idx="677">
                  <c:v>7.9</c:v>
                </c:pt>
                <c:pt idx="678">
                  <c:v>7.2</c:v>
                </c:pt>
                <c:pt idx="679">
                  <c:v>6.3</c:v>
                </c:pt>
                <c:pt idx="680">
                  <c:v>8.1</c:v>
                </c:pt>
                <c:pt idx="681">
                  <c:v>7</c:v>
                </c:pt>
                <c:pt idx="682">
                  <c:v>5.5</c:v>
                </c:pt>
                <c:pt idx="683">
                  <c:v>6.7</c:v>
                </c:pt>
                <c:pt idx="684">
                  <c:v>5.2</c:v>
                </c:pt>
                <c:pt idx="685">
                  <c:v>7</c:v>
                </c:pt>
                <c:pt idx="686">
                  <c:v>6.1</c:v>
                </c:pt>
                <c:pt idx="687">
                  <c:v>6.6</c:v>
                </c:pt>
                <c:pt idx="688">
                  <c:v>5.5</c:v>
                </c:pt>
                <c:pt idx="689">
                  <c:v>5.9</c:v>
                </c:pt>
                <c:pt idx="690">
                  <c:v>5.4</c:v>
                </c:pt>
                <c:pt idx="691">
                  <c:v>6.4</c:v>
                </c:pt>
                <c:pt idx="692">
                  <c:v>5.7</c:v>
                </c:pt>
                <c:pt idx="693">
                  <c:v>6.7</c:v>
                </c:pt>
                <c:pt idx="694">
                  <c:v>7.1</c:v>
                </c:pt>
                <c:pt idx="695">
                  <c:v>6.8</c:v>
                </c:pt>
                <c:pt idx="696">
                  <c:v>6.5</c:v>
                </c:pt>
                <c:pt idx="697">
                  <c:v>7.6</c:v>
                </c:pt>
                <c:pt idx="698">
                  <c:v>5.5</c:v>
                </c:pt>
                <c:pt idx="699">
                  <c:v>6.5</c:v>
                </c:pt>
                <c:pt idx="700">
                  <c:v>7</c:v>
                </c:pt>
                <c:pt idx="701">
                  <c:v>5.8</c:v>
                </c:pt>
                <c:pt idx="702">
                  <c:v>7.3</c:v>
                </c:pt>
                <c:pt idx="703">
                  <c:v>6.6</c:v>
                </c:pt>
                <c:pt idx="704">
                  <c:v>4.4000000000000004</c:v>
                </c:pt>
                <c:pt idx="705">
                  <c:v>7.7</c:v>
                </c:pt>
                <c:pt idx="706">
                  <c:v>5</c:v>
                </c:pt>
                <c:pt idx="707">
                  <c:v>7.7</c:v>
                </c:pt>
                <c:pt idx="708">
                  <c:v>4.4000000000000004</c:v>
                </c:pt>
                <c:pt idx="709">
                  <c:v>6.1</c:v>
                </c:pt>
                <c:pt idx="710">
                  <c:v>5.4</c:v>
                </c:pt>
                <c:pt idx="711">
                  <c:v>6.8</c:v>
                </c:pt>
                <c:pt idx="712">
                  <c:v>6.5</c:v>
                </c:pt>
                <c:pt idx="713">
                  <c:v>7</c:v>
                </c:pt>
                <c:pt idx="714">
                  <c:v>6.3</c:v>
                </c:pt>
                <c:pt idx="715">
                  <c:v>6.3</c:v>
                </c:pt>
                <c:pt idx="716">
                  <c:v>6.1</c:v>
                </c:pt>
                <c:pt idx="717">
                  <c:v>6.1</c:v>
                </c:pt>
                <c:pt idx="718">
                  <c:v>5.3</c:v>
                </c:pt>
                <c:pt idx="719">
                  <c:v>5.4</c:v>
                </c:pt>
                <c:pt idx="720">
                  <c:v>6.2</c:v>
                </c:pt>
                <c:pt idx="721">
                  <c:v>6.6</c:v>
                </c:pt>
                <c:pt idx="722">
                  <c:v>5.9</c:v>
                </c:pt>
                <c:pt idx="723">
                  <c:v>6.3</c:v>
                </c:pt>
                <c:pt idx="724">
                  <c:v>7.2</c:v>
                </c:pt>
                <c:pt idx="725">
                  <c:v>6.8</c:v>
                </c:pt>
                <c:pt idx="726">
                  <c:v>6.1</c:v>
                </c:pt>
                <c:pt idx="727">
                  <c:v>7.8</c:v>
                </c:pt>
                <c:pt idx="728">
                  <c:v>5</c:v>
                </c:pt>
                <c:pt idx="729">
                  <c:v>6.2</c:v>
                </c:pt>
                <c:pt idx="730">
                  <c:v>6.7</c:v>
                </c:pt>
                <c:pt idx="731">
                  <c:v>4.9000000000000004</c:v>
                </c:pt>
                <c:pt idx="732">
                  <c:v>7.4</c:v>
                </c:pt>
                <c:pt idx="733">
                  <c:v>6.2</c:v>
                </c:pt>
                <c:pt idx="734">
                  <c:v>4.9000000000000004</c:v>
                </c:pt>
                <c:pt idx="735">
                  <c:v>6.1</c:v>
                </c:pt>
                <c:pt idx="736">
                  <c:v>6.1</c:v>
                </c:pt>
                <c:pt idx="737">
                  <c:v>6.4</c:v>
                </c:pt>
                <c:pt idx="738">
                  <c:v>6.3</c:v>
                </c:pt>
                <c:pt idx="739">
                  <c:v>6.6</c:v>
                </c:pt>
                <c:pt idx="740">
                  <c:v>5.7</c:v>
                </c:pt>
                <c:pt idx="741">
                  <c:v>5.9</c:v>
                </c:pt>
                <c:pt idx="742">
                  <c:v>6</c:v>
                </c:pt>
                <c:pt idx="743">
                  <c:v>6.1</c:v>
                </c:pt>
                <c:pt idx="744">
                  <c:v>6.7</c:v>
                </c:pt>
                <c:pt idx="745">
                  <c:v>6.7</c:v>
                </c:pt>
                <c:pt idx="746">
                  <c:v>7.9</c:v>
                </c:pt>
                <c:pt idx="747">
                  <c:v>4.3</c:v>
                </c:pt>
                <c:pt idx="748">
                  <c:v>5.7</c:v>
                </c:pt>
                <c:pt idx="749">
                  <c:v>6.7</c:v>
                </c:pt>
                <c:pt idx="750">
                  <c:v>6.7</c:v>
                </c:pt>
                <c:pt idx="751">
                  <c:v>6.1</c:v>
                </c:pt>
                <c:pt idx="752">
                  <c:v>5.6</c:v>
                </c:pt>
                <c:pt idx="753">
                  <c:v>6.6</c:v>
                </c:pt>
                <c:pt idx="754">
                  <c:v>6.9</c:v>
                </c:pt>
                <c:pt idx="755">
                  <c:v>4.8</c:v>
                </c:pt>
                <c:pt idx="756">
                  <c:v>6.2</c:v>
                </c:pt>
                <c:pt idx="757">
                  <c:v>6</c:v>
                </c:pt>
                <c:pt idx="758">
                  <c:v>4.9000000000000004</c:v>
                </c:pt>
                <c:pt idx="759">
                  <c:v>5.6</c:v>
                </c:pt>
                <c:pt idx="760">
                  <c:v>6.1</c:v>
                </c:pt>
                <c:pt idx="761">
                  <c:v>6.1</c:v>
                </c:pt>
                <c:pt idx="762">
                  <c:v>4.8</c:v>
                </c:pt>
                <c:pt idx="763">
                  <c:v>5.5</c:v>
                </c:pt>
                <c:pt idx="764">
                  <c:v>3.8</c:v>
                </c:pt>
                <c:pt idx="765">
                  <c:v>6.5</c:v>
                </c:pt>
                <c:pt idx="766">
                  <c:v>6.7</c:v>
                </c:pt>
                <c:pt idx="767">
                  <c:v>8.1</c:v>
                </c:pt>
                <c:pt idx="768">
                  <c:v>4.9000000000000004</c:v>
                </c:pt>
                <c:pt idx="769">
                  <c:v>7.3</c:v>
                </c:pt>
                <c:pt idx="770">
                  <c:v>6.4</c:v>
                </c:pt>
                <c:pt idx="771">
                  <c:v>6.7</c:v>
                </c:pt>
                <c:pt idx="772">
                  <c:v>3.6</c:v>
                </c:pt>
                <c:pt idx="773">
                  <c:v>5.7</c:v>
                </c:pt>
                <c:pt idx="774">
                  <c:v>6</c:v>
                </c:pt>
                <c:pt idx="775">
                  <c:v>4.7</c:v>
                </c:pt>
                <c:pt idx="776">
                  <c:v>6.3</c:v>
                </c:pt>
                <c:pt idx="777">
                  <c:v>5.9</c:v>
                </c:pt>
                <c:pt idx="778">
                  <c:v>5.9</c:v>
                </c:pt>
                <c:pt idx="779">
                  <c:v>7.5</c:v>
                </c:pt>
                <c:pt idx="780">
                  <c:v>5.6</c:v>
                </c:pt>
                <c:pt idx="781">
                  <c:v>6.4</c:v>
                </c:pt>
                <c:pt idx="782">
                  <c:v>6.3</c:v>
                </c:pt>
                <c:pt idx="783">
                  <c:v>4.3</c:v>
                </c:pt>
                <c:pt idx="784">
                  <c:v>5.9</c:v>
                </c:pt>
                <c:pt idx="785">
                  <c:v>5.5</c:v>
                </c:pt>
                <c:pt idx="786">
                  <c:v>6.2</c:v>
                </c:pt>
                <c:pt idx="787">
                  <c:v>8.8000000000000007</c:v>
                </c:pt>
                <c:pt idx="788">
                  <c:v>5.2</c:v>
                </c:pt>
                <c:pt idx="789">
                  <c:v>7</c:v>
                </c:pt>
                <c:pt idx="790">
                  <c:v>6.6</c:v>
                </c:pt>
                <c:pt idx="791">
                  <c:v>7.3</c:v>
                </c:pt>
                <c:pt idx="792">
                  <c:v>5.6</c:v>
                </c:pt>
                <c:pt idx="793">
                  <c:v>6.6</c:v>
                </c:pt>
                <c:pt idx="794">
                  <c:v>5.4</c:v>
                </c:pt>
                <c:pt idx="795">
                  <c:v>6.3</c:v>
                </c:pt>
                <c:pt idx="796">
                  <c:v>7.9</c:v>
                </c:pt>
                <c:pt idx="797">
                  <c:v>6.3</c:v>
                </c:pt>
                <c:pt idx="798">
                  <c:v>6</c:v>
                </c:pt>
                <c:pt idx="799">
                  <c:v>7.2</c:v>
                </c:pt>
                <c:pt idx="800">
                  <c:v>5.0999999999999996</c:v>
                </c:pt>
                <c:pt idx="801">
                  <c:v>7.3</c:v>
                </c:pt>
                <c:pt idx="802">
                  <c:v>8</c:v>
                </c:pt>
                <c:pt idx="803">
                  <c:v>6.2</c:v>
                </c:pt>
                <c:pt idx="804">
                  <c:v>6</c:v>
                </c:pt>
                <c:pt idx="805">
                  <c:v>6.7</c:v>
                </c:pt>
                <c:pt idx="806">
                  <c:v>8.1</c:v>
                </c:pt>
                <c:pt idx="807">
                  <c:v>6.4</c:v>
                </c:pt>
                <c:pt idx="808">
                  <c:v>8</c:v>
                </c:pt>
                <c:pt idx="809">
                  <c:v>6.3</c:v>
                </c:pt>
                <c:pt idx="810">
                  <c:v>6.4</c:v>
                </c:pt>
                <c:pt idx="811">
                  <c:v>6.6</c:v>
                </c:pt>
                <c:pt idx="812">
                  <c:v>6.4</c:v>
                </c:pt>
                <c:pt idx="813">
                  <c:v>6</c:v>
                </c:pt>
                <c:pt idx="814">
                  <c:v>6.6</c:v>
                </c:pt>
                <c:pt idx="815">
                  <c:v>5.9</c:v>
                </c:pt>
                <c:pt idx="816">
                  <c:v>6.4</c:v>
                </c:pt>
                <c:pt idx="817">
                  <c:v>6.3</c:v>
                </c:pt>
                <c:pt idx="818">
                  <c:v>7.3</c:v>
                </c:pt>
                <c:pt idx="819">
                  <c:v>6.8</c:v>
                </c:pt>
                <c:pt idx="820">
                  <c:v>7.2</c:v>
                </c:pt>
                <c:pt idx="821">
                  <c:v>5.7</c:v>
                </c:pt>
                <c:pt idx="822">
                  <c:v>6</c:v>
                </c:pt>
                <c:pt idx="823">
                  <c:v>6.5</c:v>
                </c:pt>
                <c:pt idx="824">
                  <c:v>5.8</c:v>
                </c:pt>
                <c:pt idx="825">
                  <c:v>5.8</c:v>
                </c:pt>
                <c:pt idx="826">
                  <c:v>6.7</c:v>
                </c:pt>
                <c:pt idx="827">
                  <c:v>7.8</c:v>
                </c:pt>
                <c:pt idx="828">
                  <c:v>5.6</c:v>
                </c:pt>
                <c:pt idx="829">
                  <c:v>5.8</c:v>
                </c:pt>
                <c:pt idx="830">
                  <c:v>7.4</c:v>
                </c:pt>
                <c:pt idx="831">
                  <c:v>6.9</c:v>
                </c:pt>
                <c:pt idx="832">
                  <c:v>5.5</c:v>
                </c:pt>
                <c:pt idx="833">
                  <c:v>6.3</c:v>
                </c:pt>
                <c:pt idx="834">
                  <c:v>4.7</c:v>
                </c:pt>
                <c:pt idx="835">
                  <c:v>5.6</c:v>
                </c:pt>
                <c:pt idx="836">
                  <c:v>6.4</c:v>
                </c:pt>
                <c:pt idx="837">
                  <c:v>4.2</c:v>
                </c:pt>
                <c:pt idx="838">
                  <c:v>6.4</c:v>
                </c:pt>
                <c:pt idx="839">
                  <c:v>7.7</c:v>
                </c:pt>
                <c:pt idx="840">
                  <c:v>6.7</c:v>
                </c:pt>
                <c:pt idx="841">
                  <c:v>7.7</c:v>
                </c:pt>
                <c:pt idx="842">
                  <c:v>5.7</c:v>
                </c:pt>
                <c:pt idx="843">
                  <c:v>7.6</c:v>
                </c:pt>
                <c:pt idx="844">
                  <c:v>6.4</c:v>
                </c:pt>
                <c:pt idx="845">
                  <c:v>5.6</c:v>
                </c:pt>
                <c:pt idx="846">
                  <c:v>6.8</c:v>
                </c:pt>
                <c:pt idx="847">
                  <c:v>2.4</c:v>
                </c:pt>
                <c:pt idx="848">
                  <c:v>6.2</c:v>
                </c:pt>
                <c:pt idx="849">
                  <c:v>5.9</c:v>
                </c:pt>
                <c:pt idx="850">
                  <c:v>7.1</c:v>
                </c:pt>
                <c:pt idx="851">
                  <c:v>7.6</c:v>
                </c:pt>
                <c:pt idx="852">
                  <c:v>5.5</c:v>
                </c:pt>
                <c:pt idx="853">
                  <c:v>7</c:v>
                </c:pt>
                <c:pt idx="854">
                  <c:v>7.1</c:v>
                </c:pt>
                <c:pt idx="855">
                  <c:v>7.4</c:v>
                </c:pt>
                <c:pt idx="856">
                  <c:v>7.6</c:v>
                </c:pt>
                <c:pt idx="857">
                  <c:v>5.9</c:v>
                </c:pt>
                <c:pt idx="858">
                  <c:v>5.9</c:v>
                </c:pt>
                <c:pt idx="859">
                  <c:v>8</c:v>
                </c:pt>
                <c:pt idx="860">
                  <c:v>7.4</c:v>
                </c:pt>
                <c:pt idx="861">
                  <c:v>5.8</c:v>
                </c:pt>
                <c:pt idx="862">
                  <c:v>6.3</c:v>
                </c:pt>
                <c:pt idx="863">
                  <c:v>5.7</c:v>
                </c:pt>
                <c:pt idx="864">
                  <c:v>5.0999999999999996</c:v>
                </c:pt>
                <c:pt idx="865">
                  <c:v>7.6</c:v>
                </c:pt>
                <c:pt idx="866">
                  <c:v>6.4</c:v>
                </c:pt>
                <c:pt idx="867">
                  <c:v>7.4</c:v>
                </c:pt>
                <c:pt idx="868">
                  <c:v>8.1999999999999993</c:v>
                </c:pt>
                <c:pt idx="869">
                  <c:v>6.5</c:v>
                </c:pt>
                <c:pt idx="870">
                  <c:v>5.5</c:v>
                </c:pt>
                <c:pt idx="871">
                  <c:v>6.5</c:v>
                </c:pt>
                <c:pt idx="872">
                  <c:v>5.6</c:v>
                </c:pt>
                <c:pt idx="873">
                  <c:v>4.5999999999999996</c:v>
                </c:pt>
                <c:pt idx="874">
                  <c:v>7.9</c:v>
                </c:pt>
                <c:pt idx="875">
                  <c:v>7.1</c:v>
                </c:pt>
                <c:pt idx="876">
                  <c:v>6.9</c:v>
                </c:pt>
                <c:pt idx="877">
                  <c:v>7.3</c:v>
                </c:pt>
                <c:pt idx="878">
                  <c:v>7</c:v>
                </c:pt>
                <c:pt idx="879">
                  <c:v>7.7</c:v>
                </c:pt>
                <c:pt idx="880">
                  <c:v>6.7</c:v>
                </c:pt>
                <c:pt idx="881">
                  <c:v>6.3</c:v>
                </c:pt>
                <c:pt idx="882">
                  <c:v>5.8</c:v>
                </c:pt>
                <c:pt idx="883">
                  <c:v>7.1</c:v>
                </c:pt>
                <c:pt idx="884">
                  <c:v>7.3</c:v>
                </c:pt>
                <c:pt idx="885">
                  <c:v>6.4</c:v>
                </c:pt>
                <c:pt idx="886">
                  <c:v>7.1</c:v>
                </c:pt>
                <c:pt idx="887">
                  <c:v>7.6</c:v>
                </c:pt>
                <c:pt idx="888">
                  <c:v>6.8</c:v>
                </c:pt>
                <c:pt idx="889">
                  <c:v>6.6</c:v>
                </c:pt>
                <c:pt idx="890">
                  <c:v>6.7</c:v>
                </c:pt>
                <c:pt idx="891">
                  <c:v>6.1</c:v>
                </c:pt>
                <c:pt idx="892">
                  <c:v>6</c:v>
                </c:pt>
                <c:pt idx="893">
                  <c:v>7.6</c:v>
                </c:pt>
                <c:pt idx="894">
                  <c:v>7.1</c:v>
                </c:pt>
                <c:pt idx="895">
                  <c:v>5</c:v>
                </c:pt>
                <c:pt idx="896">
                  <c:v>6.2</c:v>
                </c:pt>
                <c:pt idx="897">
                  <c:v>5.6</c:v>
                </c:pt>
                <c:pt idx="898">
                  <c:v>7.4</c:v>
                </c:pt>
                <c:pt idx="899">
                  <c:v>5</c:v>
                </c:pt>
                <c:pt idx="900">
                  <c:v>5.2</c:v>
                </c:pt>
                <c:pt idx="901">
                  <c:v>7.6</c:v>
                </c:pt>
                <c:pt idx="902">
                  <c:v>6.6</c:v>
                </c:pt>
                <c:pt idx="903">
                  <c:v>7</c:v>
                </c:pt>
                <c:pt idx="904">
                  <c:v>5.7</c:v>
                </c:pt>
                <c:pt idx="905">
                  <c:v>8.1999999999999993</c:v>
                </c:pt>
                <c:pt idx="906">
                  <c:v>6.2</c:v>
                </c:pt>
                <c:pt idx="907">
                  <c:v>6.6</c:v>
                </c:pt>
                <c:pt idx="908">
                  <c:v>4.7</c:v>
                </c:pt>
                <c:pt idx="909">
                  <c:v>6.3</c:v>
                </c:pt>
                <c:pt idx="910">
                  <c:v>6.1</c:v>
                </c:pt>
                <c:pt idx="911">
                  <c:v>6.7</c:v>
                </c:pt>
                <c:pt idx="912">
                  <c:v>6.1</c:v>
                </c:pt>
                <c:pt idx="913">
                  <c:v>7</c:v>
                </c:pt>
                <c:pt idx="914">
                  <c:v>7.4</c:v>
                </c:pt>
                <c:pt idx="915">
                  <c:v>7.3</c:v>
                </c:pt>
                <c:pt idx="916">
                  <c:v>5.8</c:v>
                </c:pt>
                <c:pt idx="917">
                  <c:v>6.7</c:v>
                </c:pt>
                <c:pt idx="918">
                  <c:v>5.8</c:v>
                </c:pt>
                <c:pt idx="919">
                  <c:v>7.8</c:v>
                </c:pt>
                <c:pt idx="920">
                  <c:v>6.6</c:v>
                </c:pt>
                <c:pt idx="921">
                  <c:v>6.5</c:v>
                </c:pt>
                <c:pt idx="922">
                  <c:v>6.7</c:v>
                </c:pt>
                <c:pt idx="923">
                  <c:v>7.3</c:v>
                </c:pt>
                <c:pt idx="924">
                  <c:v>5.8</c:v>
                </c:pt>
                <c:pt idx="925">
                  <c:v>5.5</c:v>
                </c:pt>
                <c:pt idx="926">
                  <c:v>6.3</c:v>
                </c:pt>
                <c:pt idx="927">
                  <c:v>7.4</c:v>
                </c:pt>
                <c:pt idx="928">
                  <c:v>5.9</c:v>
                </c:pt>
                <c:pt idx="929">
                  <c:v>6.2</c:v>
                </c:pt>
                <c:pt idx="930">
                  <c:v>5.9</c:v>
                </c:pt>
                <c:pt idx="931">
                  <c:v>6.5</c:v>
                </c:pt>
                <c:pt idx="932">
                  <c:v>4.4000000000000004</c:v>
                </c:pt>
                <c:pt idx="933">
                  <c:v>3.5</c:v>
                </c:pt>
                <c:pt idx="934">
                  <c:v>6.6</c:v>
                </c:pt>
                <c:pt idx="935">
                  <c:v>6</c:v>
                </c:pt>
                <c:pt idx="936">
                  <c:v>6.4</c:v>
                </c:pt>
                <c:pt idx="937">
                  <c:v>6.5</c:v>
                </c:pt>
                <c:pt idx="938">
                  <c:v>4.3</c:v>
                </c:pt>
                <c:pt idx="939">
                  <c:v>4.2</c:v>
                </c:pt>
                <c:pt idx="940">
                  <c:v>6.5</c:v>
                </c:pt>
                <c:pt idx="941">
                  <c:v>6.1</c:v>
                </c:pt>
                <c:pt idx="942">
                  <c:v>6.3</c:v>
                </c:pt>
                <c:pt idx="943">
                  <c:v>6.2</c:v>
                </c:pt>
                <c:pt idx="944">
                  <c:v>5.9</c:v>
                </c:pt>
                <c:pt idx="945">
                  <c:v>5.9</c:v>
                </c:pt>
                <c:pt idx="946">
                  <c:v>6.5</c:v>
                </c:pt>
                <c:pt idx="947">
                  <c:v>6.4</c:v>
                </c:pt>
                <c:pt idx="948">
                  <c:v>6.5</c:v>
                </c:pt>
                <c:pt idx="949">
                  <c:v>5.7</c:v>
                </c:pt>
                <c:pt idx="950">
                  <c:v>8</c:v>
                </c:pt>
                <c:pt idx="951">
                  <c:v>7.3</c:v>
                </c:pt>
                <c:pt idx="952">
                  <c:v>6.7</c:v>
                </c:pt>
                <c:pt idx="953">
                  <c:v>7.5</c:v>
                </c:pt>
                <c:pt idx="954">
                  <c:v>5.4</c:v>
                </c:pt>
                <c:pt idx="955">
                  <c:v>6.6</c:v>
                </c:pt>
                <c:pt idx="956">
                  <c:v>7.7</c:v>
                </c:pt>
                <c:pt idx="957">
                  <c:v>5.8</c:v>
                </c:pt>
                <c:pt idx="958">
                  <c:v>6.4</c:v>
                </c:pt>
                <c:pt idx="959">
                  <c:v>5.6</c:v>
                </c:pt>
                <c:pt idx="960">
                  <c:v>6</c:v>
                </c:pt>
                <c:pt idx="961">
                  <c:v>6.2</c:v>
                </c:pt>
                <c:pt idx="962">
                  <c:v>5.9</c:v>
                </c:pt>
                <c:pt idx="963">
                  <c:v>5.0999999999999996</c:v>
                </c:pt>
                <c:pt idx="964">
                  <c:v>6.8</c:v>
                </c:pt>
                <c:pt idx="965">
                  <c:v>6</c:v>
                </c:pt>
                <c:pt idx="966">
                  <c:v>5.0999999999999996</c:v>
                </c:pt>
                <c:pt idx="967">
                  <c:v>5.8</c:v>
                </c:pt>
                <c:pt idx="968">
                  <c:v>6.2</c:v>
                </c:pt>
                <c:pt idx="969">
                  <c:v>6.4</c:v>
                </c:pt>
                <c:pt idx="970">
                  <c:v>4.8</c:v>
                </c:pt>
                <c:pt idx="971">
                  <c:v>4.9000000000000004</c:v>
                </c:pt>
                <c:pt idx="972">
                  <c:v>5.6</c:v>
                </c:pt>
                <c:pt idx="973">
                  <c:v>5.5</c:v>
                </c:pt>
                <c:pt idx="974">
                  <c:v>3.7</c:v>
                </c:pt>
                <c:pt idx="975">
                  <c:v>5.9</c:v>
                </c:pt>
                <c:pt idx="976">
                  <c:v>6.3</c:v>
                </c:pt>
                <c:pt idx="977">
                  <c:v>7.6</c:v>
                </c:pt>
                <c:pt idx="978">
                  <c:v>8.3000000000000007</c:v>
                </c:pt>
                <c:pt idx="979">
                  <c:v>6.9</c:v>
                </c:pt>
                <c:pt idx="980">
                  <c:v>6.7</c:v>
                </c:pt>
                <c:pt idx="981">
                  <c:v>6.8</c:v>
                </c:pt>
                <c:pt idx="982">
                  <c:v>7.1</c:v>
                </c:pt>
                <c:pt idx="983">
                  <c:v>6.4</c:v>
                </c:pt>
                <c:pt idx="984">
                  <c:v>6.4</c:v>
                </c:pt>
                <c:pt idx="985">
                  <c:v>7.4</c:v>
                </c:pt>
                <c:pt idx="986">
                  <c:v>6.4</c:v>
                </c:pt>
                <c:pt idx="987">
                  <c:v>6</c:v>
                </c:pt>
                <c:pt idx="988">
                  <c:v>6.5</c:v>
                </c:pt>
                <c:pt idx="989">
                  <c:v>7.8</c:v>
                </c:pt>
                <c:pt idx="990">
                  <c:v>6</c:v>
                </c:pt>
                <c:pt idx="991">
                  <c:v>7</c:v>
                </c:pt>
                <c:pt idx="992">
                  <c:v>6</c:v>
                </c:pt>
                <c:pt idx="993">
                  <c:v>6.1</c:v>
                </c:pt>
                <c:pt idx="994">
                  <c:v>6.8</c:v>
                </c:pt>
                <c:pt idx="995">
                  <c:v>6.4</c:v>
                </c:pt>
                <c:pt idx="996">
                  <c:v>4.5</c:v>
                </c:pt>
                <c:pt idx="997">
                  <c:v>5.8</c:v>
                </c:pt>
                <c:pt idx="998">
                  <c:v>6.3</c:v>
                </c:pt>
                <c:pt idx="999">
                  <c:v>5.7</c:v>
                </c:pt>
                <c:pt idx="1000">
                  <c:v>7.2</c:v>
                </c:pt>
                <c:pt idx="1001">
                  <c:v>7.6</c:v>
                </c:pt>
                <c:pt idx="1002">
                  <c:v>4.7</c:v>
                </c:pt>
                <c:pt idx="1003">
                  <c:v>6.6</c:v>
                </c:pt>
                <c:pt idx="1004">
                  <c:v>6.8</c:v>
                </c:pt>
                <c:pt idx="1005">
                  <c:v>7.3</c:v>
                </c:pt>
                <c:pt idx="1006">
                  <c:v>4.8</c:v>
                </c:pt>
                <c:pt idx="1007">
                  <c:v>6.3</c:v>
                </c:pt>
                <c:pt idx="1008">
                  <c:v>5.5</c:v>
                </c:pt>
                <c:pt idx="1009">
                  <c:v>6.2</c:v>
                </c:pt>
                <c:pt idx="1010">
                  <c:v>5.8</c:v>
                </c:pt>
                <c:pt idx="1011">
                  <c:v>5.7</c:v>
                </c:pt>
                <c:pt idx="1012">
                  <c:v>6.5</c:v>
                </c:pt>
                <c:pt idx="1013">
                  <c:v>6.7</c:v>
                </c:pt>
                <c:pt idx="1014">
                  <c:v>7.4</c:v>
                </c:pt>
                <c:pt idx="1015">
                  <c:v>6.9</c:v>
                </c:pt>
                <c:pt idx="1016">
                  <c:v>5.5</c:v>
                </c:pt>
                <c:pt idx="1017">
                  <c:v>8.1</c:v>
                </c:pt>
                <c:pt idx="1018">
                  <c:v>7.7</c:v>
                </c:pt>
                <c:pt idx="1019">
                  <c:v>7.3</c:v>
                </c:pt>
                <c:pt idx="1020">
                  <c:v>5.2</c:v>
                </c:pt>
                <c:pt idx="1021">
                  <c:v>7.1</c:v>
                </c:pt>
                <c:pt idx="1022">
                  <c:v>7.1</c:v>
                </c:pt>
                <c:pt idx="1023">
                  <c:v>7.2</c:v>
                </c:pt>
                <c:pt idx="1024">
                  <c:v>6.5</c:v>
                </c:pt>
                <c:pt idx="1025">
                  <c:v>4.5999999999999996</c:v>
                </c:pt>
                <c:pt idx="1026">
                  <c:v>5.6</c:v>
                </c:pt>
                <c:pt idx="1027">
                  <c:v>7.7</c:v>
                </c:pt>
                <c:pt idx="1028">
                  <c:v>7.2</c:v>
                </c:pt>
                <c:pt idx="1029">
                  <c:v>6.8</c:v>
                </c:pt>
                <c:pt idx="1030">
                  <c:v>5.4</c:v>
                </c:pt>
                <c:pt idx="1031">
                  <c:v>6.3</c:v>
                </c:pt>
                <c:pt idx="1032">
                  <c:v>5.6</c:v>
                </c:pt>
                <c:pt idx="1033">
                  <c:v>6.8</c:v>
                </c:pt>
                <c:pt idx="1034">
                  <c:v>4.3</c:v>
                </c:pt>
                <c:pt idx="1035">
                  <c:v>6.3</c:v>
                </c:pt>
                <c:pt idx="1036">
                  <c:v>6.5</c:v>
                </c:pt>
                <c:pt idx="1037">
                  <c:v>6.4</c:v>
                </c:pt>
                <c:pt idx="1038">
                  <c:v>6.3</c:v>
                </c:pt>
                <c:pt idx="1039">
                  <c:v>5.9</c:v>
                </c:pt>
                <c:pt idx="1040">
                  <c:v>6.5</c:v>
                </c:pt>
                <c:pt idx="1041">
                  <c:v>6.5</c:v>
                </c:pt>
                <c:pt idx="1042">
                  <c:v>6.1</c:v>
                </c:pt>
                <c:pt idx="1043">
                  <c:v>5.9</c:v>
                </c:pt>
                <c:pt idx="1044">
                  <c:v>6.6</c:v>
                </c:pt>
                <c:pt idx="1045">
                  <c:v>7.4</c:v>
                </c:pt>
                <c:pt idx="1046">
                  <c:v>7.3</c:v>
                </c:pt>
                <c:pt idx="1047">
                  <c:v>6.6</c:v>
                </c:pt>
                <c:pt idx="1048">
                  <c:v>5.6</c:v>
                </c:pt>
                <c:pt idx="1049">
                  <c:v>5.3</c:v>
                </c:pt>
                <c:pt idx="1050">
                  <c:v>6</c:v>
                </c:pt>
                <c:pt idx="1051">
                  <c:v>5.4</c:v>
                </c:pt>
                <c:pt idx="1052">
                  <c:v>6.8</c:v>
                </c:pt>
                <c:pt idx="1053">
                  <c:v>6.4</c:v>
                </c:pt>
                <c:pt idx="1054">
                  <c:v>4.9000000000000004</c:v>
                </c:pt>
                <c:pt idx="1055">
                  <c:v>5.8</c:v>
                </c:pt>
                <c:pt idx="1056">
                  <c:v>7.1</c:v>
                </c:pt>
                <c:pt idx="1057">
                  <c:v>7.2</c:v>
                </c:pt>
                <c:pt idx="1058">
                  <c:v>6</c:v>
                </c:pt>
                <c:pt idx="1059">
                  <c:v>6</c:v>
                </c:pt>
                <c:pt idx="1060">
                  <c:v>7</c:v>
                </c:pt>
                <c:pt idx="1061">
                  <c:v>5.4</c:v>
                </c:pt>
                <c:pt idx="1062">
                  <c:v>6.5</c:v>
                </c:pt>
                <c:pt idx="1063">
                  <c:v>6.4</c:v>
                </c:pt>
                <c:pt idx="1064">
                  <c:v>4.9000000000000004</c:v>
                </c:pt>
                <c:pt idx="1065">
                  <c:v>6.3</c:v>
                </c:pt>
                <c:pt idx="1066">
                  <c:v>7.7</c:v>
                </c:pt>
                <c:pt idx="1067">
                  <c:v>7.8</c:v>
                </c:pt>
                <c:pt idx="1068">
                  <c:v>5.5</c:v>
                </c:pt>
                <c:pt idx="1069">
                  <c:v>7.5</c:v>
                </c:pt>
                <c:pt idx="1070">
                  <c:v>6.4</c:v>
                </c:pt>
                <c:pt idx="1071">
                  <c:v>5.6</c:v>
                </c:pt>
                <c:pt idx="1072">
                  <c:v>7.5</c:v>
                </c:pt>
                <c:pt idx="1073">
                  <c:v>6.8</c:v>
                </c:pt>
                <c:pt idx="1074">
                  <c:v>6.8</c:v>
                </c:pt>
                <c:pt idx="1075">
                  <c:v>6</c:v>
                </c:pt>
                <c:pt idx="1076">
                  <c:v>7.3</c:v>
                </c:pt>
                <c:pt idx="1077">
                  <c:v>6</c:v>
                </c:pt>
                <c:pt idx="1078">
                  <c:v>7</c:v>
                </c:pt>
                <c:pt idx="1079">
                  <c:v>5.0999999999999996</c:v>
                </c:pt>
                <c:pt idx="1080">
                  <c:v>6.8</c:v>
                </c:pt>
                <c:pt idx="1081">
                  <c:v>6.5</c:v>
                </c:pt>
                <c:pt idx="1082">
                  <c:v>6.6</c:v>
                </c:pt>
                <c:pt idx="1083">
                  <c:v>7.2</c:v>
                </c:pt>
                <c:pt idx="1084">
                  <c:v>7</c:v>
                </c:pt>
                <c:pt idx="1085">
                  <c:v>7</c:v>
                </c:pt>
                <c:pt idx="1086">
                  <c:v>5.9</c:v>
                </c:pt>
                <c:pt idx="1087">
                  <c:v>5.4</c:v>
                </c:pt>
                <c:pt idx="1088">
                  <c:v>6.6</c:v>
                </c:pt>
                <c:pt idx="1089">
                  <c:v>7</c:v>
                </c:pt>
                <c:pt idx="1090">
                  <c:v>6.5</c:v>
                </c:pt>
                <c:pt idx="1091">
                  <c:v>6.3</c:v>
                </c:pt>
                <c:pt idx="1092">
                  <c:v>6.5</c:v>
                </c:pt>
                <c:pt idx="1093">
                  <c:v>6.5</c:v>
                </c:pt>
                <c:pt idx="1094">
                  <c:v>5.8</c:v>
                </c:pt>
                <c:pt idx="1095">
                  <c:v>6.6</c:v>
                </c:pt>
                <c:pt idx="1096">
                  <c:v>5.4</c:v>
                </c:pt>
                <c:pt idx="1097">
                  <c:v>6.1</c:v>
                </c:pt>
                <c:pt idx="1098">
                  <c:v>4</c:v>
                </c:pt>
                <c:pt idx="1099">
                  <c:v>7.6</c:v>
                </c:pt>
                <c:pt idx="1100">
                  <c:v>7.9</c:v>
                </c:pt>
                <c:pt idx="1101">
                  <c:v>5.3</c:v>
                </c:pt>
                <c:pt idx="1102">
                  <c:v>6.6</c:v>
                </c:pt>
                <c:pt idx="1103">
                  <c:v>6.3</c:v>
                </c:pt>
                <c:pt idx="1104">
                  <c:v>7.2</c:v>
                </c:pt>
                <c:pt idx="1105">
                  <c:v>7</c:v>
                </c:pt>
                <c:pt idx="1106">
                  <c:v>6.9</c:v>
                </c:pt>
                <c:pt idx="1107">
                  <c:v>5.2</c:v>
                </c:pt>
                <c:pt idx="1108">
                  <c:v>8.1</c:v>
                </c:pt>
                <c:pt idx="1109">
                  <c:v>6.6</c:v>
                </c:pt>
                <c:pt idx="1110">
                  <c:v>6.2</c:v>
                </c:pt>
                <c:pt idx="1111">
                  <c:v>7.2</c:v>
                </c:pt>
                <c:pt idx="1112">
                  <c:v>7.3</c:v>
                </c:pt>
                <c:pt idx="1113">
                  <c:v>6.7</c:v>
                </c:pt>
                <c:pt idx="1114">
                  <c:v>6.4</c:v>
                </c:pt>
                <c:pt idx="1115">
                  <c:v>7.8</c:v>
                </c:pt>
                <c:pt idx="1116">
                  <c:v>6.4</c:v>
                </c:pt>
                <c:pt idx="1117">
                  <c:v>4.0999999999999996</c:v>
                </c:pt>
                <c:pt idx="1118">
                  <c:v>4.0999999999999996</c:v>
                </c:pt>
                <c:pt idx="1119">
                  <c:v>7.4</c:v>
                </c:pt>
                <c:pt idx="1120">
                  <c:v>5.8</c:v>
                </c:pt>
                <c:pt idx="1121">
                  <c:v>7.6</c:v>
                </c:pt>
                <c:pt idx="1122">
                  <c:v>7.2</c:v>
                </c:pt>
                <c:pt idx="1123">
                  <c:v>7.8</c:v>
                </c:pt>
                <c:pt idx="1124">
                  <c:v>7.7</c:v>
                </c:pt>
                <c:pt idx="1125">
                  <c:v>6.4</c:v>
                </c:pt>
                <c:pt idx="1126">
                  <c:v>5.0999999999999996</c:v>
                </c:pt>
                <c:pt idx="1127">
                  <c:v>5.5</c:v>
                </c:pt>
                <c:pt idx="1128">
                  <c:v>7.4</c:v>
                </c:pt>
                <c:pt idx="1129">
                  <c:v>6</c:v>
                </c:pt>
                <c:pt idx="1130">
                  <c:v>7.5</c:v>
                </c:pt>
                <c:pt idx="1131">
                  <c:v>7</c:v>
                </c:pt>
                <c:pt idx="1132">
                  <c:v>7.5</c:v>
                </c:pt>
                <c:pt idx="1133">
                  <c:v>7.3</c:v>
                </c:pt>
                <c:pt idx="1134">
                  <c:v>5.7</c:v>
                </c:pt>
                <c:pt idx="1135">
                  <c:v>7.3</c:v>
                </c:pt>
                <c:pt idx="1136">
                  <c:v>7.2</c:v>
                </c:pt>
                <c:pt idx="1137">
                  <c:v>5.9</c:v>
                </c:pt>
                <c:pt idx="1138">
                  <c:v>7.8</c:v>
                </c:pt>
                <c:pt idx="1139">
                  <c:v>7.7</c:v>
                </c:pt>
                <c:pt idx="1140">
                  <c:v>8.1</c:v>
                </c:pt>
                <c:pt idx="1141">
                  <c:v>6.6</c:v>
                </c:pt>
                <c:pt idx="1142">
                  <c:v>7.1</c:v>
                </c:pt>
                <c:pt idx="1143">
                  <c:v>5.9</c:v>
                </c:pt>
                <c:pt idx="1144">
                  <c:v>8</c:v>
                </c:pt>
                <c:pt idx="1145">
                  <c:v>4.5999999999999996</c:v>
                </c:pt>
                <c:pt idx="1146">
                  <c:v>6.1</c:v>
                </c:pt>
                <c:pt idx="1147">
                  <c:v>6.4</c:v>
                </c:pt>
                <c:pt idx="1148">
                  <c:v>6</c:v>
                </c:pt>
                <c:pt idx="1149">
                  <c:v>5.2</c:v>
                </c:pt>
                <c:pt idx="1150">
                  <c:v>7.6</c:v>
                </c:pt>
                <c:pt idx="1151">
                  <c:v>6.4</c:v>
                </c:pt>
                <c:pt idx="1152">
                  <c:v>6.1</c:v>
                </c:pt>
                <c:pt idx="1153">
                  <c:v>6.1</c:v>
                </c:pt>
                <c:pt idx="1154">
                  <c:v>5.2</c:v>
                </c:pt>
                <c:pt idx="1155">
                  <c:v>7.7</c:v>
                </c:pt>
                <c:pt idx="1156">
                  <c:v>7.3</c:v>
                </c:pt>
                <c:pt idx="1157">
                  <c:v>6.9</c:v>
                </c:pt>
                <c:pt idx="1158">
                  <c:v>8.5</c:v>
                </c:pt>
                <c:pt idx="1159">
                  <c:v>6.3</c:v>
                </c:pt>
                <c:pt idx="1160">
                  <c:v>5.9</c:v>
                </c:pt>
                <c:pt idx="1161">
                  <c:v>7.8</c:v>
                </c:pt>
                <c:pt idx="1162">
                  <c:v>6.7</c:v>
                </c:pt>
                <c:pt idx="1163">
                  <c:v>6.4</c:v>
                </c:pt>
                <c:pt idx="1164">
                  <c:v>5.9</c:v>
                </c:pt>
                <c:pt idx="1165">
                  <c:v>6.6</c:v>
                </c:pt>
                <c:pt idx="1166">
                  <c:v>6.8</c:v>
                </c:pt>
                <c:pt idx="1167">
                  <c:v>6.5</c:v>
                </c:pt>
                <c:pt idx="1168">
                  <c:v>6.6</c:v>
                </c:pt>
                <c:pt idx="1169">
                  <c:v>5.8</c:v>
                </c:pt>
                <c:pt idx="1170">
                  <c:v>6.9</c:v>
                </c:pt>
                <c:pt idx="1171">
                  <c:v>7.1</c:v>
                </c:pt>
                <c:pt idx="1172">
                  <c:v>5.8</c:v>
                </c:pt>
                <c:pt idx="1173">
                  <c:v>7.2</c:v>
                </c:pt>
                <c:pt idx="1174">
                  <c:v>6</c:v>
                </c:pt>
                <c:pt idx="1175">
                  <c:v>4.7</c:v>
                </c:pt>
                <c:pt idx="1176">
                  <c:v>5.2</c:v>
                </c:pt>
                <c:pt idx="1177">
                  <c:v>5.5</c:v>
                </c:pt>
                <c:pt idx="1178">
                  <c:v>7</c:v>
                </c:pt>
                <c:pt idx="1179">
                  <c:v>5.8</c:v>
                </c:pt>
                <c:pt idx="1180">
                  <c:v>6.2</c:v>
                </c:pt>
                <c:pt idx="1181">
                  <c:v>6.5</c:v>
                </c:pt>
                <c:pt idx="1182">
                  <c:v>7.2</c:v>
                </c:pt>
                <c:pt idx="1183">
                  <c:v>5.0999999999999996</c:v>
                </c:pt>
                <c:pt idx="1184">
                  <c:v>4.7</c:v>
                </c:pt>
                <c:pt idx="1185">
                  <c:v>5.9</c:v>
                </c:pt>
                <c:pt idx="1186">
                  <c:v>5.8</c:v>
                </c:pt>
                <c:pt idx="1187">
                  <c:v>7.2</c:v>
                </c:pt>
                <c:pt idx="1188">
                  <c:v>6.2</c:v>
                </c:pt>
                <c:pt idx="1189">
                  <c:v>5.7</c:v>
                </c:pt>
                <c:pt idx="1190">
                  <c:v>6.1</c:v>
                </c:pt>
                <c:pt idx="1191">
                  <c:v>6</c:v>
                </c:pt>
                <c:pt idx="1192">
                  <c:v>6.9</c:v>
                </c:pt>
                <c:pt idx="1193">
                  <c:v>6.5</c:v>
                </c:pt>
                <c:pt idx="1194">
                  <c:v>5</c:v>
                </c:pt>
                <c:pt idx="1195">
                  <c:v>5.7</c:v>
                </c:pt>
                <c:pt idx="1196">
                  <c:v>7</c:v>
                </c:pt>
                <c:pt idx="1197">
                  <c:v>5.0999999999999996</c:v>
                </c:pt>
                <c:pt idx="1198">
                  <c:v>5.3</c:v>
                </c:pt>
                <c:pt idx="1199">
                  <c:v>4.4000000000000004</c:v>
                </c:pt>
                <c:pt idx="1200">
                  <c:v>4.7</c:v>
                </c:pt>
                <c:pt idx="1201">
                  <c:v>6.7</c:v>
                </c:pt>
                <c:pt idx="1202">
                  <c:v>6.7</c:v>
                </c:pt>
                <c:pt idx="1203">
                  <c:v>5.7</c:v>
                </c:pt>
                <c:pt idx="1204">
                  <c:v>7.4</c:v>
                </c:pt>
                <c:pt idx="1205">
                  <c:v>6.1</c:v>
                </c:pt>
                <c:pt idx="1206">
                  <c:v>6.4</c:v>
                </c:pt>
                <c:pt idx="1207">
                  <c:v>6.2</c:v>
                </c:pt>
                <c:pt idx="1208">
                  <c:v>6.2</c:v>
                </c:pt>
                <c:pt idx="1209">
                  <c:v>5.9</c:v>
                </c:pt>
                <c:pt idx="1210">
                  <c:v>4</c:v>
                </c:pt>
                <c:pt idx="1211">
                  <c:v>6.2</c:v>
                </c:pt>
                <c:pt idx="1212">
                  <c:v>4.5999999999999996</c:v>
                </c:pt>
                <c:pt idx="1213">
                  <c:v>6.4</c:v>
                </c:pt>
                <c:pt idx="1214">
                  <c:v>5.9</c:v>
                </c:pt>
                <c:pt idx="1215">
                  <c:v>5.0999999999999996</c:v>
                </c:pt>
                <c:pt idx="1216">
                  <c:v>7.6</c:v>
                </c:pt>
                <c:pt idx="1217">
                  <c:v>4.2</c:v>
                </c:pt>
                <c:pt idx="1218">
                  <c:v>7.8</c:v>
                </c:pt>
                <c:pt idx="1219">
                  <c:v>5.8</c:v>
                </c:pt>
                <c:pt idx="1220">
                  <c:v>5.9</c:v>
                </c:pt>
                <c:pt idx="1221">
                  <c:v>8.4</c:v>
                </c:pt>
                <c:pt idx="1222">
                  <c:v>4.8</c:v>
                </c:pt>
                <c:pt idx="1223">
                  <c:v>6.2</c:v>
                </c:pt>
                <c:pt idx="1224">
                  <c:v>6.5</c:v>
                </c:pt>
                <c:pt idx="1225">
                  <c:v>6.3</c:v>
                </c:pt>
                <c:pt idx="1226">
                  <c:v>3.3</c:v>
                </c:pt>
                <c:pt idx="1227">
                  <c:v>5.9</c:v>
                </c:pt>
                <c:pt idx="1228">
                  <c:v>5.8</c:v>
                </c:pt>
                <c:pt idx="1229">
                  <c:v>4.7</c:v>
                </c:pt>
                <c:pt idx="1230">
                  <c:v>4.0999999999999996</c:v>
                </c:pt>
                <c:pt idx="1231">
                  <c:v>6.8</c:v>
                </c:pt>
                <c:pt idx="1232">
                  <c:v>6.2</c:v>
                </c:pt>
                <c:pt idx="1233">
                  <c:v>4.5</c:v>
                </c:pt>
                <c:pt idx="1234">
                  <c:v>5.8</c:v>
                </c:pt>
                <c:pt idx="1235">
                  <c:v>7.3</c:v>
                </c:pt>
                <c:pt idx="1236">
                  <c:v>5.9</c:v>
                </c:pt>
                <c:pt idx="1237">
                  <c:v>4.4000000000000004</c:v>
                </c:pt>
                <c:pt idx="1238">
                  <c:v>5.8</c:v>
                </c:pt>
                <c:pt idx="1239">
                  <c:v>5.0999999999999996</c:v>
                </c:pt>
                <c:pt idx="1240">
                  <c:v>6.9</c:v>
                </c:pt>
                <c:pt idx="1241">
                  <c:v>6.2</c:v>
                </c:pt>
                <c:pt idx="1242">
                  <c:v>6.9</c:v>
                </c:pt>
                <c:pt idx="1243">
                  <c:v>7.3</c:v>
                </c:pt>
                <c:pt idx="1244">
                  <c:v>7.1</c:v>
                </c:pt>
                <c:pt idx="1245">
                  <c:v>6</c:v>
                </c:pt>
                <c:pt idx="1246">
                  <c:v>7</c:v>
                </c:pt>
                <c:pt idx="1247">
                  <c:v>7.6</c:v>
                </c:pt>
                <c:pt idx="1248">
                  <c:v>8.4</c:v>
                </c:pt>
                <c:pt idx="1249">
                  <c:v>7.1</c:v>
                </c:pt>
                <c:pt idx="1250">
                  <c:v>7</c:v>
                </c:pt>
                <c:pt idx="1251">
                  <c:v>8</c:v>
                </c:pt>
                <c:pt idx="1252">
                  <c:v>5.3</c:v>
                </c:pt>
                <c:pt idx="1253">
                  <c:v>4.9000000000000004</c:v>
                </c:pt>
                <c:pt idx="1254">
                  <c:v>6.4</c:v>
                </c:pt>
                <c:pt idx="1255">
                  <c:v>7.4</c:v>
                </c:pt>
                <c:pt idx="1256">
                  <c:v>6.1</c:v>
                </c:pt>
                <c:pt idx="1257">
                  <c:v>6.5</c:v>
                </c:pt>
                <c:pt idx="1258">
                  <c:v>5.7</c:v>
                </c:pt>
                <c:pt idx="1259">
                  <c:v>5.0999999999999996</c:v>
                </c:pt>
                <c:pt idx="1260">
                  <c:v>6.6</c:v>
                </c:pt>
                <c:pt idx="1261">
                  <c:v>6.5</c:v>
                </c:pt>
                <c:pt idx="1262">
                  <c:v>6.9</c:v>
                </c:pt>
                <c:pt idx="1263">
                  <c:v>7.6</c:v>
                </c:pt>
                <c:pt idx="1264">
                  <c:v>5.6</c:v>
                </c:pt>
                <c:pt idx="1265">
                  <c:v>6.2</c:v>
                </c:pt>
                <c:pt idx="1266">
                  <c:v>4.4000000000000004</c:v>
                </c:pt>
                <c:pt idx="1267">
                  <c:v>5.6</c:v>
                </c:pt>
                <c:pt idx="1268">
                  <c:v>5.5</c:v>
                </c:pt>
                <c:pt idx="1269">
                  <c:v>6.7</c:v>
                </c:pt>
                <c:pt idx="1270">
                  <c:v>6.1</c:v>
                </c:pt>
                <c:pt idx="1271">
                  <c:v>6.2</c:v>
                </c:pt>
                <c:pt idx="1272">
                  <c:v>7.3</c:v>
                </c:pt>
                <c:pt idx="1273">
                  <c:v>6.6</c:v>
                </c:pt>
                <c:pt idx="1274">
                  <c:v>8.1999999999999993</c:v>
                </c:pt>
                <c:pt idx="1275">
                  <c:v>6.4</c:v>
                </c:pt>
                <c:pt idx="1276">
                  <c:v>6.4</c:v>
                </c:pt>
                <c:pt idx="1277">
                  <c:v>5.2</c:v>
                </c:pt>
                <c:pt idx="1278">
                  <c:v>6.5</c:v>
                </c:pt>
                <c:pt idx="1279">
                  <c:v>7.1</c:v>
                </c:pt>
                <c:pt idx="1280">
                  <c:v>7.3</c:v>
                </c:pt>
                <c:pt idx="1281">
                  <c:v>5.2</c:v>
                </c:pt>
                <c:pt idx="1282">
                  <c:v>7.7</c:v>
                </c:pt>
                <c:pt idx="1283">
                  <c:v>7.6</c:v>
                </c:pt>
                <c:pt idx="1284">
                  <c:v>5.7</c:v>
                </c:pt>
                <c:pt idx="1285">
                  <c:v>7</c:v>
                </c:pt>
                <c:pt idx="1286">
                  <c:v>6</c:v>
                </c:pt>
                <c:pt idx="1287">
                  <c:v>8.1</c:v>
                </c:pt>
                <c:pt idx="1288">
                  <c:v>8</c:v>
                </c:pt>
                <c:pt idx="1289">
                  <c:v>5.6</c:v>
                </c:pt>
                <c:pt idx="1290">
                  <c:v>6.1</c:v>
                </c:pt>
                <c:pt idx="1291">
                  <c:v>6.9</c:v>
                </c:pt>
                <c:pt idx="1292">
                  <c:v>5.2</c:v>
                </c:pt>
                <c:pt idx="1293">
                  <c:v>7</c:v>
                </c:pt>
                <c:pt idx="1294">
                  <c:v>6.3</c:v>
                </c:pt>
                <c:pt idx="1295">
                  <c:v>7</c:v>
                </c:pt>
                <c:pt idx="1296">
                  <c:v>6.9</c:v>
                </c:pt>
                <c:pt idx="1297">
                  <c:v>6.2</c:v>
                </c:pt>
                <c:pt idx="1298">
                  <c:v>6.4</c:v>
                </c:pt>
                <c:pt idx="1299">
                  <c:v>6.4</c:v>
                </c:pt>
                <c:pt idx="1300">
                  <c:v>5.7</c:v>
                </c:pt>
                <c:pt idx="1301">
                  <c:v>6.1</c:v>
                </c:pt>
                <c:pt idx="1302">
                  <c:v>5.4</c:v>
                </c:pt>
                <c:pt idx="1303">
                  <c:v>6.7</c:v>
                </c:pt>
                <c:pt idx="1304">
                  <c:v>6.8</c:v>
                </c:pt>
                <c:pt idx="1305">
                  <c:v>6</c:v>
                </c:pt>
                <c:pt idx="1306">
                  <c:v>7.8</c:v>
                </c:pt>
                <c:pt idx="1307">
                  <c:v>5.3</c:v>
                </c:pt>
                <c:pt idx="1308">
                  <c:v>4.5</c:v>
                </c:pt>
                <c:pt idx="1309">
                  <c:v>5.4</c:v>
                </c:pt>
                <c:pt idx="1310">
                  <c:v>7.8</c:v>
                </c:pt>
                <c:pt idx="1311">
                  <c:v>7.2</c:v>
                </c:pt>
                <c:pt idx="1312">
                  <c:v>6.6</c:v>
                </c:pt>
                <c:pt idx="1313">
                  <c:v>7.6</c:v>
                </c:pt>
                <c:pt idx="1314">
                  <c:v>5.9</c:v>
                </c:pt>
                <c:pt idx="1315">
                  <c:v>6.7</c:v>
                </c:pt>
                <c:pt idx="1316">
                  <c:v>7.7</c:v>
                </c:pt>
                <c:pt idx="1317">
                  <c:v>5.4</c:v>
                </c:pt>
                <c:pt idx="1318">
                  <c:v>6.9</c:v>
                </c:pt>
                <c:pt idx="1319">
                  <c:v>7.7</c:v>
                </c:pt>
                <c:pt idx="1320">
                  <c:v>6.8</c:v>
                </c:pt>
                <c:pt idx="1321">
                  <c:v>6.4</c:v>
                </c:pt>
                <c:pt idx="1322">
                  <c:v>5.7</c:v>
                </c:pt>
                <c:pt idx="1323">
                  <c:v>7.3</c:v>
                </c:pt>
                <c:pt idx="1324">
                  <c:v>6.8</c:v>
                </c:pt>
                <c:pt idx="1325">
                  <c:v>6.3</c:v>
                </c:pt>
                <c:pt idx="1326">
                  <c:v>5.9</c:v>
                </c:pt>
                <c:pt idx="1327">
                  <c:v>7.4</c:v>
                </c:pt>
                <c:pt idx="1328">
                  <c:v>8.3000000000000007</c:v>
                </c:pt>
                <c:pt idx="1329">
                  <c:v>6.2</c:v>
                </c:pt>
                <c:pt idx="1330">
                  <c:v>6.3</c:v>
                </c:pt>
                <c:pt idx="1331">
                  <c:v>5.8</c:v>
                </c:pt>
                <c:pt idx="1332">
                  <c:v>7.5</c:v>
                </c:pt>
                <c:pt idx="1333">
                  <c:v>6.3</c:v>
                </c:pt>
                <c:pt idx="1334">
                  <c:v>6.4</c:v>
                </c:pt>
                <c:pt idx="1335">
                  <c:v>7.2</c:v>
                </c:pt>
                <c:pt idx="1336">
                  <c:v>6.3</c:v>
                </c:pt>
                <c:pt idx="1337">
                  <c:v>6.9</c:v>
                </c:pt>
                <c:pt idx="1338">
                  <c:v>6.6</c:v>
                </c:pt>
                <c:pt idx="1339">
                  <c:v>6</c:v>
                </c:pt>
                <c:pt idx="1340">
                  <c:v>7.5</c:v>
                </c:pt>
                <c:pt idx="1341">
                  <c:v>7.7</c:v>
                </c:pt>
                <c:pt idx="1342">
                  <c:v>6.2</c:v>
                </c:pt>
                <c:pt idx="1343">
                  <c:v>5.4</c:v>
                </c:pt>
                <c:pt idx="1344">
                  <c:v>6.6</c:v>
                </c:pt>
                <c:pt idx="1345">
                  <c:v>5.3</c:v>
                </c:pt>
                <c:pt idx="1346">
                  <c:v>5.6</c:v>
                </c:pt>
                <c:pt idx="1347">
                  <c:v>5.9</c:v>
                </c:pt>
                <c:pt idx="1348">
                  <c:v>7.8</c:v>
                </c:pt>
                <c:pt idx="1349">
                  <c:v>6.7</c:v>
                </c:pt>
                <c:pt idx="1350">
                  <c:v>7.4</c:v>
                </c:pt>
                <c:pt idx="1351">
                  <c:v>6.2</c:v>
                </c:pt>
                <c:pt idx="1352">
                  <c:v>5.4</c:v>
                </c:pt>
                <c:pt idx="1353">
                  <c:v>6.7</c:v>
                </c:pt>
                <c:pt idx="1354">
                  <c:v>5.3</c:v>
                </c:pt>
                <c:pt idx="1355">
                  <c:v>5.9</c:v>
                </c:pt>
                <c:pt idx="1356">
                  <c:v>4.8</c:v>
                </c:pt>
                <c:pt idx="1357">
                  <c:v>3.8</c:v>
                </c:pt>
                <c:pt idx="1358">
                  <c:v>8.5</c:v>
                </c:pt>
                <c:pt idx="1359">
                  <c:v>6.8</c:v>
                </c:pt>
                <c:pt idx="1360">
                  <c:v>5.3</c:v>
                </c:pt>
                <c:pt idx="1361">
                  <c:v>7.3</c:v>
                </c:pt>
                <c:pt idx="1362">
                  <c:v>6.6</c:v>
                </c:pt>
                <c:pt idx="1363">
                  <c:v>6.2</c:v>
                </c:pt>
                <c:pt idx="1364">
                  <c:v>5.2</c:v>
                </c:pt>
                <c:pt idx="1365">
                  <c:v>6.2</c:v>
                </c:pt>
                <c:pt idx="1366">
                  <c:v>6.2</c:v>
                </c:pt>
                <c:pt idx="1367">
                  <c:v>6.6</c:v>
                </c:pt>
                <c:pt idx="1368">
                  <c:v>6.2</c:v>
                </c:pt>
                <c:pt idx="1369">
                  <c:v>5.0999999999999996</c:v>
                </c:pt>
                <c:pt idx="1370">
                  <c:v>6.6</c:v>
                </c:pt>
                <c:pt idx="1371">
                  <c:v>6.1</c:v>
                </c:pt>
                <c:pt idx="1372">
                  <c:v>6.6</c:v>
                </c:pt>
                <c:pt idx="1373">
                  <c:v>5.9</c:v>
                </c:pt>
                <c:pt idx="1374">
                  <c:v>6.3</c:v>
                </c:pt>
                <c:pt idx="1375">
                  <c:v>7.1</c:v>
                </c:pt>
                <c:pt idx="1376">
                  <c:v>5</c:v>
                </c:pt>
                <c:pt idx="1377">
                  <c:v>5.6</c:v>
                </c:pt>
                <c:pt idx="1378">
                  <c:v>7.4</c:v>
                </c:pt>
                <c:pt idx="1379">
                  <c:v>4.5</c:v>
                </c:pt>
                <c:pt idx="1380">
                  <c:v>6.2</c:v>
                </c:pt>
                <c:pt idx="1381">
                  <c:v>5</c:v>
                </c:pt>
                <c:pt idx="1382">
                  <c:v>6.5</c:v>
                </c:pt>
                <c:pt idx="1383">
                  <c:v>5.0999999999999996</c:v>
                </c:pt>
                <c:pt idx="1384">
                  <c:v>6.5</c:v>
                </c:pt>
                <c:pt idx="1385">
                  <c:v>6.2</c:v>
                </c:pt>
                <c:pt idx="1386">
                  <c:v>6.3</c:v>
                </c:pt>
                <c:pt idx="1387">
                  <c:v>3.8</c:v>
                </c:pt>
                <c:pt idx="1388">
                  <c:v>6.2</c:v>
                </c:pt>
                <c:pt idx="1389">
                  <c:v>5.7</c:v>
                </c:pt>
                <c:pt idx="1390">
                  <c:v>6.7</c:v>
                </c:pt>
                <c:pt idx="1391">
                  <c:v>6.8</c:v>
                </c:pt>
                <c:pt idx="1392">
                  <c:v>6</c:v>
                </c:pt>
                <c:pt idx="1393">
                  <c:v>7.3</c:v>
                </c:pt>
                <c:pt idx="1394">
                  <c:v>5.5</c:v>
                </c:pt>
                <c:pt idx="1395">
                  <c:v>6.7</c:v>
                </c:pt>
                <c:pt idx="1396">
                  <c:v>4.8</c:v>
                </c:pt>
                <c:pt idx="1397">
                  <c:v>5.7</c:v>
                </c:pt>
                <c:pt idx="1398">
                  <c:v>5.0999999999999996</c:v>
                </c:pt>
                <c:pt idx="1399">
                  <c:v>6</c:v>
                </c:pt>
                <c:pt idx="1400">
                  <c:v>4.2</c:v>
                </c:pt>
                <c:pt idx="1401">
                  <c:v>7.4</c:v>
                </c:pt>
                <c:pt idx="1402">
                  <c:v>4.5999999999999996</c:v>
                </c:pt>
                <c:pt idx="1403">
                  <c:v>6.9</c:v>
                </c:pt>
                <c:pt idx="1404">
                  <c:v>6.9</c:v>
                </c:pt>
                <c:pt idx="1405">
                  <c:v>8</c:v>
                </c:pt>
                <c:pt idx="1406">
                  <c:v>6.4</c:v>
                </c:pt>
                <c:pt idx="1407">
                  <c:v>6.3</c:v>
                </c:pt>
                <c:pt idx="1408">
                  <c:v>6.8</c:v>
                </c:pt>
                <c:pt idx="1409">
                  <c:v>6.8</c:v>
                </c:pt>
                <c:pt idx="1410">
                  <c:v>5.4</c:v>
                </c:pt>
                <c:pt idx="1411">
                  <c:v>7.2</c:v>
                </c:pt>
                <c:pt idx="1412">
                  <c:v>7.3</c:v>
                </c:pt>
                <c:pt idx="1413">
                  <c:v>5.2</c:v>
                </c:pt>
                <c:pt idx="1414">
                  <c:v>5.5</c:v>
                </c:pt>
                <c:pt idx="1415">
                  <c:v>7.7</c:v>
                </c:pt>
                <c:pt idx="1416">
                  <c:v>7.1</c:v>
                </c:pt>
                <c:pt idx="1417">
                  <c:v>5.3</c:v>
                </c:pt>
                <c:pt idx="1418">
                  <c:v>5.6</c:v>
                </c:pt>
                <c:pt idx="1419">
                  <c:v>5.7</c:v>
                </c:pt>
                <c:pt idx="1420">
                  <c:v>7.1</c:v>
                </c:pt>
                <c:pt idx="1421">
                  <c:v>7.6</c:v>
                </c:pt>
                <c:pt idx="1422">
                  <c:v>5.5</c:v>
                </c:pt>
                <c:pt idx="1423">
                  <c:v>5.0999999999999996</c:v>
                </c:pt>
                <c:pt idx="1424">
                  <c:v>6.3</c:v>
                </c:pt>
                <c:pt idx="1425">
                  <c:v>4.9000000000000004</c:v>
                </c:pt>
                <c:pt idx="1426">
                  <c:v>6.5</c:v>
                </c:pt>
                <c:pt idx="1427">
                  <c:v>5.6</c:v>
                </c:pt>
                <c:pt idx="1428">
                  <c:v>5.3</c:v>
                </c:pt>
                <c:pt idx="1429">
                  <c:v>6.5</c:v>
                </c:pt>
                <c:pt idx="1430">
                  <c:v>6.8</c:v>
                </c:pt>
                <c:pt idx="1431">
                  <c:v>6.5</c:v>
                </c:pt>
                <c:pt idx="1432">
                  <c:v>6</c:v>
                </c:pt>
                <c:pt idx="1433">
                  <c:v>8.4</c:v>
                </c:pt>
                <c:pt idx="1434">
                  <c:v>6</c:v>
                </c:pt>
                <c:pt idx="1435">
                  <c:v>7.6</c:v>
                </c:pt>
                <c:pt idx="1436">
                  <c:v>6.9</c:v>
                </c:pt>
                <c:pt idx="1437">
                  <c:v>6.4</c:v>
                </c:pt>
                <c:pt idx="1438">
                  <c:v>5.0999999999999996</c:v>
                </c:pt>
                <c:pt idx="1439">
                  <c:v>7</c:v>
                </c:pt>
                <c:pt idx="1440">
                  <c:v>5.7</c:v>
                </c:pt>
                <c:pt idx="1441">
                  <c:v>6.8</c:v>
                </c:pt>
                <c:pt idx="1442">
                  <c:v>6.7</c:v>
                </c:pt>
                <c:pt idx="1443">
                  <c:v>6.2</c:v>
                </c:pt>
                <c:pt idx="1444">
                  <c:v>7.2</c:v>
                </c:pt>
                <c:pt idx="1445">
                  <c:v>6.2</c:v>
                </c:pt>
                <c:pt idx="1446">
                  <c:v>5.6</c:v>
                </c:pt>
                <c:pt idx="1447">
                  <c:v>4.4000000000000004</c:v>
                </c:pt>
                <c:pt idx="1448">
                  <c:v>7.5</c:v>
                </c:pt>
                <c:pt idx="1449">
                  <c:v>7.1</c:v>
                </c:pt>
                <c:pt idx="1450">
                  <c:v>6.4</c:v>
                </c:pt>
                <c:pt idx="1451">
                  <c:v>7.1</c:v>
                </c:pt>
                <c:pt idx="1452">
                  <c:v>6.9</c:v>
                </c:pt>
                <c:pt idx="1453">
                  <c:v>7.5</c:v>
                </c:pt>
                <c:pt idx="1454">
                  <c:v>6.3</c:v>
                </c:pt>
                <c:pt idx="1455">
                  <c:v>6.4</c:v>
                </c:pt>
                <c:pt idx="1456">
                  <c:v>5.9</c:v>
                </c:pt>
                <c:pt idx="1457">
                  <c:v>6.8</c:v>
                </c:pt>
                <c:pt idx="1458">
                  <c:v>6.3</c:v>
                </c:pt>
                <c:pt idx="1459">
                  <c:v>3.6</c:v>
                </c:pt>
                <c:pt idx="1460">
                  <c:v>5.3</c:v>
                </c:pt>
                <c:pt idx="1461">
                  <c:v>5.9</c:v>
                </c:pt>
                <c:pt idx="1462">
                  <c:v>6.9</c:v>
                </c:pt>
                <c:pt idx="1463">
                  <c:v>6.9</c:v>
                </c:pt>
                <c:pt idx="1464">
                  <c:v>6.1</c:v>
                </c:pt>
                <c:pt idx="1465">
                  <c:v>8.5</c:v>
                </c:pt>
                <c:pt idx="1466">
                  <c:v>6.3</c:v>
                </c:pt>
                <c:pt idx="1467">
                  <c:v>7.3</c:v>
                </c:pt>
                <c:pt idx="1468">
                  <c:v>6.3</c:v>
                </c:pt>
                <c:pt idx="1469">
                  <c:v>7.2</c:v>
                </c:pt>
                <c:pt idx="1470">
                  <c:v>7.3</c:v>
                </c:pt>
                <c:pt idx="1471">
                  <c:v>6.3</c:v>
                </c:pt>
                <c:pt idx="1472">
                  <c:v>8.1</c:v>
                </c:pt>
                <c:pt idx="1473">
                  <c:v>6.9</c:v>
                </c:pt>
                <c:pt idx="1474">
                  <c:v>6.3</c:v>
                </c:pt>
                <c:pt idx="1475">
                  <c:v>7.3</c:v>
                </c:pt>
                <c:pt idx="1476">
                  <c:v>6.1</c:v>
                </c:pt>
                <c:pt idx="1477">
                  <c:v>6.9</c:v>
                </c:pt>
                <c:pt idx="1478">
                  <c:v>7.2</c:v>
                </c:pt>
                <c:pt idx="1479">
                  <c:v>6.4</c:v>
                </c:pt>
                <c:pt idx="1480">
                  <c:v>6.4</c:v>
                </c:pt>
                <c:pt idx="1481">
                  <c:v>8.3000000000000007</c:v>
                </c:pt>
                <c:pt idx="1482">
                  <c:v>7.2</c:v>
                </c:pt>
                <c:pt idx="1483">
                  <c:v>6.8</c:v>
                </c:pt>
                <c:pt idx="1484">
                  <c:v>6.5</c:v>
                </c:pt>
                <c:pt idx="1485">
                  <c:v>7.8</c:v>
                </c:pt>
                <c:pt idx="1486">
                  <c:v>7.6</c:v>
                </c:pt>
                <c:pt idx="1487">
                  <c:v>7.2</c:v>
                </c:pt>
                <c:pt idx="1488">
                  <c:v>6.7</c:v>
                </c:pt>
                <c:pt idx="1489">
                  <c:v>6.8</c:v>
                </c:pt>
                <c:pt idx="1490">
                  <c:v>6.3</c:v>
                </c:pt>
                <c:pt idx="1491">
                  <c:v>6.2</c:v>
                </c:pt>
                <c:pt idx="1492">
                  <c:v>6.2</c:v>
                </c:pt>
                <c:pt idx="1493">
                  <c:v>8.6</c:v>
                </c:pt>
                <c:pt idx="1494">
                  <c:v>8</c:v>
                </c:pt>
                <c:pt idx="1495">
                  <c:v>7</c:v>
                </c:pt>
                <c:pt idx="1496">
                  <c:v>8</c:v>
                </c:pt>
                <c:pt idx="1497">
                  <c:v>8.1</c:v>
                </c:pt>
                <c:pt idx="1498">
                  <c:v>6.7</c:v>
                </c:pt>
                <c:pt idx="1499">
                  <c:v>7.9</c:v>
                </c:pt>
                <c:pt idx="1500">
                  <c:v>6.1</c:v>
                </c:pt>
                <c:pt idx="1501">
                  <c:v>4.2</c:v>
                </c:pt>
                <c:pt idx="1502">
                  <c:v>6.1</c:v>
                </c:pt>
                <c:pt idx="1503">
                  <c:v>6.6</c:v>
                </c:pt>
                <c:pt idx="1504">
                  <c:v>7.5</c:v>
                </c:pt>
                <c:pt idx="1505">
                  <c:v>7.4</c:v>
                </c:pt>
                <c:pt idx="1506">
                  <c:v>7.2</c:v>
                </c:pt>
                <c:pt idx="1507">
                  <c:v>6.9</c:v>
                </c:pt>
                <c:pt idx="1508">
                  <c:v>7.4</c:v>
                </c:pt>
                <c:pt idx="1509">
                  <c:v>5.4</c:v>
                </c:pt>
                <c:pt idx="1510">
                  <c:v>6.8</c:v>
                </c:pt>
                <c:pt idx="1511">
                  <c:v>6.3</c:v>
                </c:pt>
                <c:pt idx="1512">
                  <c:v>7.2</c:v>
                </c:pt>
                <c:pt idx="1513">
                  <c:v>6.9</c:v>
                </c:pt>
                <c:pt idx="1514">
                  <c:v>6</c:v>
                </c:pt>
                <c:pt idx="1515">
                  <c:v>5.9</c:v>
                </c:pt>
                <c:pt idx="1516">
                  <c:v>5.4</c:v>
                </c:pt>
                <c:pt idx="1517">
                  <c:v>5.9</c:v>
                </c:pt>
                <c:pt idx="1518">
                  <c:v>6.1</c:v>
                </c:pt>
                <c:pt idx="1519">
                  <c:v>7.7</c:v>
                </c:pt>
                <c:pt idx="1520">
                  <c:v>5.8</c:v>
                </c:pt>
                <c:pt idx="1521">
                  <c:v>7.6</c:v>
                </c:pt>
                <c:pt idx="1522">
                  <c:v>6.1</c:v>
                </c:pt>
                <c:pt idx="1523">
                  <c:v>5.4</c:v>
                </c:pt>
                <c:pt idx="1524">
                  <c:v>5.0999999999999996</c:v>
                </c:pt>
                <c:pt idx="1525">
                  <c:v>6.4</c:v>
                </c:pt>
                <c:pt idx="1526">
                  <c:v>6.3</c:v>
                </c:pt>
                <c:pt idx="1527">
                  <c:v>7.5</c:v>
                </c:pt>
                <c:pt idx="1528">
                  <c:v>7.1</c:v>
                </c:pt>
                <c:pt idx="1529">
                  <c:v>7.8</c:v>
                </c:pt>
                <c:pt idx="1530">
                  <c:v>6.5</c:v>
                </c:pt>
                <c:pt idx="1531">
                  <c:v>6.6</c:v>
                </c:pt>
                <c:pt idx="1532">
                  <c:v>7.4</c:v>
                </c:pt>
                <c:pt idx="1533">
                  <c:v>7.6</c:v>
                </c:pt>
                <c:pt idx="1534">
                  <c:v>7.5</c:v>
                </c:pt>
                <c:pt idx="1535">
                  <c:v>6.6</c:v>
                </c:pt>
                <c:pt idx="1536">
                  <c:v>7.2</c:v>
                </c:pt>
                <c:pt idx="1537">
                  <c:v>7.6</c:v>
                </c:pt>
                <c:pt idx="1538">
                  <c:v>6.2</c:v>
                </c:pt>
                <c:pt idx="1539">
                  <c:v>5.6</c:v>
                </c:pt>
                <c:pt idx="1540">
                  <c:v>7.6</c:v>
                </c:pt>
                <c:pt idx="1541">
                  <c:v>6.6</c:v>
                </c:pt>
                <c:pt idx="1542">
                  <c:v>7</c:v>
                </c:pt>
                <c:pt idx="1543">
                  <c:v>2.7</c:v>
                </c:pt>
                <c:pt idx="1544">
                  <c:v>7.6</c:v>
                </c:pt>
                <c:pt idx="1545">
                  <c:v>6.6</c:v>
                </c:pt>
                <c:pt idx="1546">
                  <c:v>6.9</c:v>
                </c:pt>
                <c:pt idx="1547">
                  <c:v>6.8</c:v>
                </c:pt>
                <c:pt idx="1548">
                  <c:v>3.7</c:v>
                </c:pt>
                <c:pt idx="1549">
                  <c:v>6.1</c:v>
                </c:pt>
                <c:pt idx="1550">
                  <c:v>5.9</c:v>
                </c:pt>
                <c:pt idx="1551">
                  <c:v>6.7</c:v>
                </c:pt>
                <c:pt idx="1552">
                  <c:v>6.9</c:v>
                </c:pt>
                <c:pt idx="1553">
                  <c:v>5.5</c:v>
                </c:pt>
                <c:pt idx="1554">
                  <c:v>7.1</c:v>
                </c:pt>
                <c:pt idx="1555">
                  <c:v>7.1</c:v>
                </c:pt>
                <c:pt idx="1556">
                  <c:v>7.3</c:v>
                </c:pt>
                <c:pt idx="1557">
                  <c:v>3.4</c:v>
                </c:pt>
                <c:pt idx="1558">
                  <c:v>6.8</c:v>
                </c:pt>
                <c:pt idx="1559">
                  <c:v>6.9</c:v>
                </c:pt>
                <c:pt idx="1560">
                  <c:v>7</c:v>
                </c:pt>
                <c:pt idx="1561">
                  <c:v>5.5</c:v>
                </c:pt>
                <c:pt idx="1562">
                  <c:v>5.0999999999999996</c:v>
                </c:pt>
                <c:pt idx="1563">
                  <c:v>6.2</c:v>
                </c:pt>
                <c:pt idx="1564">
                  <c:v>5.9</c:v>
                </c:pt>
                <c:pt idx="1565">
                  <c:v>5.2</c:v>
                </c:pt>
                <c:pt idx="1566">
                  <c:v>6.2</c:v>
                </c:pt>
                <c:pt idx="1567">
                  <c:v>5.5</c:v>
                </c:pt>
                <c:pt idx="1568">
                  <c:v>7.4</c:v>
                </c:pt>
                <c:pt idx="1569">
                  <c:v>4.4000000000000004</c:v>
                </c:pt>
                <c:pt idx="1570">
                  <c:v>6.3</c:v>
                </c:pt>
                <c:pt idx="1571">
                  <c:v>6.1</c:v>
                </c:pt>
                <c:pt idx="1572">
                  <c:v>5.3</c:v>
                </c:pt>
                <c:pt idx="1573">
                  <c:v>5.4</c:v>
                </c:pt>
                <c:pt idx="1574">
                  <c:v>6.7</c:v>
                </c:pt>
                <c:pt idx="1575">
                  <c:v>5.9</c:v>
                </c:pt>
                <c:pt idx="1576">
                  <c:v>7.3</c:v>
                </c:pt>
                <c:pt idx="1577">
                  <c:v>5.5</c:v>
                </c:pt>
                <c:pt idx="1578">
                  <c:v>5.8</c:v>
                </c:pt>
                <c:pt idx="1579">
                  <c:v>4.5999999999999996</c:v>
                </c:pt>
                <c:pt idx="1580">
                  <c:v>6.7</c:v>
                </c:pt>
                <c:pt idx="1581">
                  <c:v>5.0999999999999996</c:v>
                </c:pt>
                <c:pt idx="1582">
                  <c:v>5.6</c:v>
                </c:pt>
                <c:pt idx="1583">
                  <c:v>7</c:v>
                </c:pt>
                <c:pt idx="1584">
                  <c:v>6.4</c:v>
                </c:pt>
                <c:pt idx="1585">
                  <c:v>6.7</c:v>
                </c:pt>
                <c:pt idx="1586">
                  <c:v>4.0999999999999996</c:v>
                </c:pt>
                <c:pt idx="1587">
                  <c:v>5.5</c:v>
                </c:pt>
                <c:pt idx="1588">
                  <c:v>2.7</c:v>
                </c:pt>
                <c:pt idx="1589">
                  <c:v>6.4</c:v>
                </c:pt>
                <c:pt idx="1590">
                  <c:v>4.8</c:v>
                </c:pt>
                <c:pt idx="1591">
                  <c:v>6.1</c:v>
                </c:pt>
                <c:pt idx="1592">
                  <c:v>4.8</c:v>
                </c:pt>
                <c:pt idx="1593">
                  <c:v>7</c:v>
                </c:pt>
                <c:pt idx="1594">
                  <c:v>6.8</c:v>
                </c:pt>
                <c:pt idx="1595">
                  <c:v>5.6</c:v>
                </c:pt>
                <c:pt idx="1596">
                  <c:v>6.1</c:v>
                </c:pt>
                <c:pt idx="1597">
                  <c:v>7.9</c:v>
                </c:pt>
                <c:pt idx="1598">
                  <c:v>8.4</c:v>
                </c:pt>
                <c:pt idx="1599">
                  <c:v>6.5</c:v>
                </c:pt>
                <c:pt idx="1600">
                  <c:v>7.1</c:v>
                </c:pt>
                <c:pt idx="1601">
                  <c:v>6.6</c:v>
                </c:pt>
                <c:pt idx="1602">
                  <c:v>7</c:v>
                </c:pt>
                <c:pt idx="1603">
                  <c:v>5.6</c:v>
                </c:pt>
                <c:pt idx="1604">
                  <c:v>4.8</c:v>
                </c:pt>
                <c:pt idx="1605">
                  <c:v>7.5</c:v>
                </c:pt>
                <c:pt idx="1606">
                  <c:v>6</c:v>
                </c:pt>
                <c:pt idx="1607">
                  <c:v>6.8</c:v>
                </c:pt>
                <c:pt idx="1608">
                  <c:v>6.5</c:v>
                </c:pt>
                <c:pt idx="1609">
                  <c:v>7.9</c:v>
                </c:pt>
                <c:pt idx="1610">
                  <c:v>6.4</c:v>
                </c:pt>
                <c:pt idx="1611">
                  <c:v>5.8</c:v>
                </c:pt>
                <c:pt idx="1612">
                  <c:v>7.7</c:v>
                </c:pt>
                <c:pt idx="1613">
                  <c:v>5.3</c:v>
                </c:pt>
                <c:pt idx="1614">
                  <c:v>5.3</c:v>
                </c:pt>
                <c:pt idx="1615">
                  <c:v>7.5</c:v>
                </c:pt>
                <c:pt idx="1616">
                  <c:v>6.9</c:v>
                </c:pt>
                <c:pt idx="1617">
                  <c:v>4.9000000000000004</c:v>
                </c:pt>
                <c:pt idx="1618">
                  <c:v>7.1</c:v>
                </c:pt>
                <c:pt idx="1619">
                  <c:v>8</c:v>
                </c:pt>
                <c:pt idx="1620">
                  <c:v>7.9</c:v>
                </c:pt>
                <c:pt idx="1621">
                  <c:v>7.6</c:v>
                </c:pt>
                <c:pt idx="1622">
                  <c:v>5.9</c:v>
                </c:pt>
                <c:pt idx="1623">
                  <c:v>6.3</c:v>
                </c:pt>
                <c:pt idx="1624">
                  <c:v>6.4</c:v>
                </c:pt>
                <c:pt idx="1625">
                  <c:v>8.1999999999999993</c:v>
                </c:pt>
                <c:pt idx="1626">
                  <c:v>6.9</c:v>
                </c:pt>
                <c:pt idx="1627">
                  <c:v>7.8</c:v>
                </c:pt>
                <c:pt idx="1628">
                  <c:v>6.7</c:v>
                </c:pt>
                <c:pt idx="1629">
                  <c:v>7.5</c:v>
                </c:pt>
                <c:pt idx="1630">
                  <c:v>7.4</c:v>
                </c:pt>
                <c:pt idx="1631">
                  <c:v>5.2</c:v>
                </c:pt>
                <c:pt idx="1632">
                  <c:v>7.6</c:v>
                </c:pt>
                <c:pt idx="1633">
                  <c:v>7.3</c:v>
                </c:pt>
                <c:pt idx="1634">
                  <c:v>6.6</c:v>
                </c:pt>
                <c:pt idx="1635">
                  <c:v>6.8</c:v>
                </c:pt>
                <c:pt idx="1636">
                  <c:v>6.9</c:v>
                </c:pt>
                <c:pt idx="1637">
                  <c:v>5.8</c:v>
                </c:pt>
                <c:pt idx="1638">
                  <c:v>6.6</c:v>
                </c:pt>
                <c:pt idx="1639">
                  <c:v>6.7</c:v>
                </c:pt>
                <c:pt idx="1640">
                  <c:v>6.7</c:v>
                </c:pt>
                <c:pt idx="1641">
                  <c:v>6.3</c:v>
                </c:pt>
                <c:pt idx="1642">
                  <c:v>7.7</c:v>
                </c:pt>
                <c:pt idx="1643">
                  <c:v>6.1</c:v>
                </c:pt>
                <c:pt idx="1644">
                  <c:v>4.9000000000000004</c:v>
                </c:pt>
                <c:pt idx="1645">
                  <c:v>6.2</c:v>
                </c:pt>
                <c:pt idx="1646">
                  <c:v>7.8</c:v>
                </c:pt>
                <c:pt idx="1647">
                  <c:v>8.1999999999999993</c:v>
                </c:pt>
                <c:pt idx="1648">
                  <c:v>6.9</c:v>
                </c:pt>
                <c:pt idx="1649">
                  <c:v>6.2</c:v>
                </c:pt>
                <c:pt idx="1650">
                  <c:v>6.9</c:v>
                </c:pt>
                <c:pt idx="1651">
                  <c:v>4.8</c:v>
                </c:pt>
                <c:pt idx="1652">
                  <c:v>8</c:v>
                </c:pt>
                <c:pt idx="1653">
                  <c:v>5.3</c:v>
                </c:pt>
                <c:pt idx="1654">
                  <c:v>6.7</c:v>
                </c:pt>
                <c:pt idx="1655">
                  <c:v>5.4</c:v>
                </c:pt>
                <c:pt idx="1656">
                  <c:v>5.4</c:v>
                </c:pt>
                <c:pt idx="1657">
                  <c:v>4.9000000000000004</c:v>
                </c:pt>
                <c:pt idx="1658">
                  <c:v>6.1</c:v>
                </c:pt>
                <c:pt idx="1659">
                  <c:v>5.8</c:v>
                </c:pt>
                <c:pt idx="1660">
                  <c:v>7</c:v>
                </c:pt>
                <c:pt idx="1661">
                  <c:v>6.5</c:v>
                </c:pt>
                <c:pt idx="1662">
                  <c:v>6.6</c:v>
                </c:pt>
                <c:pt idx="1663">
                  <c:v>5.7</c:v>
                </c:pt>
                <c:pt idx="1664">
                  <c:v>6.6</c:v>
                </c:pt>
                <c:pt idx="1665">
                  <c:v>7</c:v>
                </c:pt>
                <c:pt idx="1666">
                  <c:v>7.4</c:v>
                </c:pt>
                <c:pt idx="1667">
                  <c:v>5.3</c:v>
                </c:pt>
                <c:pt idx="1668">
                  <c:v>7.4</c:v>
                </c:pt>
                <c:pt idx="1669">
                  <c:v>7.4</c:v>
                </c:pt>
                <c:pt idx="1670">
                  <c:v>6.8</c:v>
                </c:pt>
                <c:pt idx="1671">
                  <c:v>7.2</c:v>
                </c:pt>
                <c:pt idx="1672">
                  <c:v>6</c:v>
                </c:pt>
                <c:pt idx="1673">
                  <c:v>6.6</c:v>
                </c:pt>
                <c:pt idx="1674">
                  <c:v>7.9</c:v>
                </c:pt>
                <c:pt idx="1675">
                  <c:v>5.7</c:v>
                </c:pt>
                <c:pt idx="1676">
                  <c:v>7.1</c:v>
                </c:pt>
                <c:pt idx="1677">
                  <c:v>5.6</c:v>
                </c:pt>
                <c:pt idx="1678">
                  <c:v>7.8</c:v>
                </c:pt>
                <c:pt idx="1679">
                  <c:v>7.9</c:v>
                </c:pt>
                <c:pt idx="1680">
                  <c:v>6.9</c:v>
                </c:pt>
                <c:pt idx="1681">
                  <c:v>7.7</c:v>
                </c:pt>
                <c:pt idx="1682">
                  <c:v>6.9</c:v>
                </c:pt>
                <c:pt idx="1683">
                  <c:v>6</c:v>
                </c:pt>
                <c:pt idx="1684">
                  <c:v>6.2</c:v>
                </c:pt>
                <c:pt idx="1685">
                  <c:v>5.9</c:v>
                </c:pt>
                <c:pt idx="1686">
                  <c:v>6.8</c:v>
                </c:pt>
                <c:pt idx="1687">
                  <c:v>3.6</c:v>
                </c:pt>
                <c:pt idx="1688">
                  <c:v>6.7</c:v>
                </c:pt>
                <c:pt idx="1689">
                  <c:v>6.3</c:v>
                </c:pt>
                <c:pt idx="1690">
                  <c:v>6.4</c:v>
                </c:pt>
                <c:pt idx="1691">
                  <c:v>6.4</c:v>
                </c:pt>
                <c:pt idx="1692">
                  <c:v>5.7</c:v>
                </c:pt>
                <c:pt idx="1693">
                  <c:v>6.2</c:v>
                </c:pt>
                <c:pt idx="1694">
                  <c:v>5.2</c:v>
                </c:pt>
                <c:pt idx="1695">
                  <c:v>6.1</c:v>
                </c:pt>
                <c:pt idx="1696">
                  <c:v>7.1</c:v>
                </c:pt>
                <c:pt idx="1697">
                  <c:v>7.2</c:v>
                </c:pt>
                <c:pt idx="1698">
                  <c:v>6.5</c:v>
                </c:pt>
                <c:pt idx="1699">
                  <c:v>6</c:v>
                </c:pt>
                <c:pt idx="1700">
                  <c:v>7</c:v>
                </c:pt>
                <c:pt idx="1701">
                  <c:v>7</c:v>
                </c:pt>
                <c:pt idx="1702">
                  <c:v>7.5</c:v>
                </c:pt>
                <c:pt idx="1703">
                  <c:v>6.6</c:v>
                </c:pt>
                <c:pt idx="1704">
                  <c:v>7.4</c:v>
                </c:pt>
                <c:pt idx="1705">
                  <c:v>6.5</c:v>
                </c:pt>
                <c:pt idx="1706">
                  <c:v>6.2</c:v>
                </c:pt>
                <c:pt idx="1707">
                  <c:v>7.8</c:v>
                </c:pt>
                <c:pt idx="1708">
                  <c:v>5.2</c:v>
                </c:pt>
                <c:pt idx="1709">
                  <c:v>6.5</c:v>
                </c:pt>
                <c:pt idx="1710">
                  <c:v>6.5</c:v>
                </c:pt>
                <c:pt idx="1711">
                  <c:v>5.2</c:v>
                </c:pt>
                <c:pt idx="1712">
                  <c:v>7.2</c:v>
                </c:pt>
                <c:pt idx="1713">
                  <c:v>7.1</c:v>
                </c:pt>
                <c:pt idx="1714">
                  <c:v>4.5</c:v>
                </c:pt>
                <c:pt idx="1715">
                  <c:v>5.7</c:v>
                </c:pt>
                <c:pt idx="1716">
                  <c:v>6</c:v>
                </c:pt>
                <c:pt idx="1717">
                  <c:v>6.4</c:v>
                </c:pt>
                <c:pt idx="1718">
                  <c:v>5.2</c:v>
                </c:pt>
                <c:pt idx="1719">
                  <c:v>4.3</c:v>
                </c:pt>
                <c:pt idx="1720">
                  <c:v>6.1</c:v>
                </c:pt>
                <c:pt idx="1721">
                  <c:v>6.8</c:v>
                </c:pt>
                <c:pt idx="1722">
                  <c:v>5.2</c:v>
                </c:pt>
                <c:pt idx="1723">
                  <c:v>6.5</c:v>
                </c:pt>
                <c:pt idx="1724">
                  <c:v>7.5</c:v>
                </c:pt>
                <c:pt idx="1725">
                  <c:v>7.1</c:v>
                </c:pt>
                <c:pt idx="1726">
                  <c:v>6.9</c:v>
                </c:pt>
                <c:pt idx="1727">
                  <c:v>8</c:v>
                </c:pt>
                <c:pt idx="1728">
                  <c:v>8.1999999999999993</c:v>
                </c:pt>
                <c:pt idx="1729">
                  <c:v>6.4</c:v>
                </c:pt>
                <c:pt idx="1730">
                  <c:v>7.9</c:v>
                </c:pt>
                <c:pt idx="1731">
                  <c:v>6.7</c:v>
                </c:pt>
                <c:pt idx="1732">
                  <c:v>6.1</c:v>
                </c:pt>
                <c:pt idx="1733">
                  <c:v>8.9</c:v>
                </c:pt>
                <c:pt idx="1734">
                  <c:v>8.1</c:v>
                </c:pt>
                <c:pt idx="1735">
                  <c:v>6.2</c:v>
                </c:pt>
                <c:pt idx="1736">
                  <c:v>4.9000000000000004</c:v>
                </c:pt>
                <c:pt idx="1737">
                  <c:v>5.8</c:v>
                </c:pt>
                <c:pt idx="1738">
                  <c:v>6</c:v>
                </c:pt>
                <c:pt idx="1739">
                  <c:v>7</c:v>
                </c:pt>
                <c:pt idx="1740">
                  <c:v>6</c:v>
                </c:pt>
                <c:pt idx="1741">
                  <c:v>7.9</c:v>
                </c:pt>
                <c:pt idx="1742">
                  <c:v>8.1</c:v>
                </c:pt>
                <c:pt idx="1743">
                  <c:v>6.2</c:v>
                </c:pt>
                <c:pt idx="1744">
                  <c:v>6.7</c:v>
                </c:pt>
                <c:pt idx="1745">
                  <c:v>7.3</c:v>
                </c:pt>
                <c:pt idx="1746">
                  <c:v>4.5999999999999996</c:v>
                </c:pt>
                <c:pt idx="1747">
                  <c:v>6.1</c:v>
                </c:pt>
                <c:pt idx="1748">
                  <c:v>6.2</c:v>
                </c:pt>
                <c:pt idx="1749">
                  <c:v>7.8</c:v>
                </c:pt>
                <c:pt idx="1750">
                  <c:v>6.1</c:v>
                </c:pt>
                <c:pt idx="1751">
                  <c:v>5.8</c:v>
                </c:pt>
                <c:pt idx="1752">
                  <c:v>6.5</c:v>
                </c:pt>
                <c:pt idx="1753">
                  <c:v>7.2</c:v>
                </c:pt>
                <c:pt idx="1754">
                  <c:v>7.8</c:v>
                </c:pt>
                <c:pt idx="1755">
                  <c:v>4.7</c:v>
                </c:pt>
                <c:pt idx="1756">
                  <c:v>6.8</c:v>
                </c:pt>
                <c:pt idx="1757">
                  <c:v>5.9</c:v>
                </c:pt>
                <c:pt idx="1758">
                  <c:v>7.2</c:v>
                </c:pt>
                <c:pt idx="1759">
                  <c:v>8.6999999999999993</c:v>
                </c:pt>
                <c:pt idx="1760">
                  <c:v>5</c:v>
                </c:pt>
                <c:pt idx="1761">
                  <c:v>6.6</c:v>
                </c:pt>
                <c:pt idx="1762">
                  <c:v>8.3000000000000007</c:v>
                </c:pt>
                <c:pt idx="1763">
                  <c:v>6.7</c:v>
                </c:pt>
                <c:pt idx="1764">
                  <c:v>7.8</c:v>
                </c:pt>
                <c:pt idx="1765">
                  <c:v>6.5</c:v>
                </c:pt>
                <c:pt idx="1766">
                  <c:v>6.1</c:v>
                </c:pt>
                <c:pt idx="1767">
                  <c:v>8.1</c:v>
                </c:pt>
                <c:pt idx="1768">
                  <c:v>5.2</c:v>
                </c:pt>
                <c:pt idx="1769">
                  <c:v>5.6</c:v>
                </c:pt>
                <c:pt idx="1770">
                  <c:v>5.8</c:v>
                </c:pt>
                <c:pt idx="1771">
                  <c:v>6.6</c:v>
                </c:pt>
                <c:pt idx="1772">
                  <c:v>6.6</c:v>
                </c:pt>
                <c:pt idx="1773">
                  <c:v>5.5</c:v>
                </c:pt>
                <c:pt idx="1774">
                  <c:v>7</c:v>
                </c:pt>
                <c:pt idx="1775">
                  <c:v>6.5</c:v>
                </c:pt>
                <c:pt idx="1776">
                  <c:v>5.8</c:v>
                </c:pt>
                <c:pt idx="1777">
                  <c:v>5.6</c:v>
                </c:pt>
                <c:pt idx="1778">
                  <c:v>5.6</c:v>
                </c:pt>
                <c:pt idx="1779">
                  <c:v>5.8</c:v>
                </c:pt>
                <c:pt idx="1780">
                  <c:v>7.6</c:v>
                </c:pt>
                <c:pt idx="1781">
                  <c:v>6.4</c:v>
                </c:pt>
                <c:pt idx="1782">
                  <c:v>6.3</c:v>
                </c:pt>
                <c:pt idx="1783">
                  <c:v>4.5999999999999996</c:v>
                </c:pt>
                <c:pt idx="1784">
                  <c:v>6.5</c:v>
                </c:pt>
                <c:pt idx="1785">
                  <c:v>7.5</c:v>
                </c:pt>
                <c:pt idx="1786">
                  <c:v>7.5</c:v>
                </c:pt>
                <c:pt idx="1787">
                  <c:v>5.3</c:v>
                </c:pt>
                <c:pt idx="1788">
                  <c:v>7.5</c:v>
                </c:pt>
                <c:pt idx="1789">
                  <c:v>3.3</c:v>
                </c:pt>
                <c:pt idx="1790">
                  <c:v>3.5</c:v>
                </c:pt>
                <c:pt idx="1791">
                  <c:v>9.3000000000000007</c:v>
                </c:pt>
                <c:pt idx="1792">
                  <c:v>4.8</c:v>
                </c:pt>
                <c:pt idx="1793">
                  <c:v>6.9</c:v>
                </c:pt>
                <c:pt idx="1794">
                  <c:v>6</c:v>
                </c:pt>
                <c:pt idx="1795">
                  <c:v>7.3</c:v>
                </c:pt>
                <c:pt idx="1796">
                  <c:v>6.6</c:v>
                </c:pt>
                <c:pt idx="1797">
                  <c:v>7.5</c:v>
                </c:pt>
                <c:pt idx="1798">
                  <c:v>6.9</c:v>
                </c:pt>
                <c:pt idx="1799">
                  <c:v>6.8</c:v>
                </c:pt>
                <c:pt idx="1800">
                  <c:v>6.3</c:v>
                </c:pt>
                <c:pt idx="1801">
                  <c:v>6.4</c:v>
                </c:pt>
                <c:pt idx="1802">
                  <c:v>5.6</c:v>
                </c:pt>
                <c:pt idx="1803">
                  <c:v>6.3</c:v>
                </c:pt>
                <c:pt idx="1804">
                  <c:v>7.3</c:v>
                </c:pt>
                <c:pt idx="1805">
                  <c:v>6.6</c:v>
                </c:pt>
                <c:pt idx="1806">
                  <c:v>4.5999999999999996</c:v>
                </c:pt>
                <c:pt idx="1807">
                  <c:v>5.0999999999999996</c:v>
                </c:pt>
                <c:pt idx="1808">
                  <c:v>5.6</c:v>
                </c:pt>
                <c:pt idx="1809">
                  <c:v>5.3</c:v>
                </c:pt>
                <c:pt idx="1810">
                  <c:v>5.6</c:v>
                </c:pt>
                <c:pt idx="1811">
                  <c:v>5.9</c:v>
                </c:pt>
                <c:pt idx="1812">
                  <c:v>4.7</c:v>
                </c:pt>
                <c:pt idx="1813">
                  <c:v>4.8</c:v>
                </c:pt>
                <c:pt idx="1814">
                  <c:v>6.8</c:v>
                </c:pt>
                <c:pt idx="1815">
                  <c:v>5.4</c:v>
                </c:pt>
                <c:pt idx="1816">
                  <c:v>5.0999999999999996</c:v>
                </c:pt>
                <c:pt idx="1817">
                  <c:v>7</c:v>
                </c:pt>
                <c:pt idx="1818">
                  <c:v>4</c:v>
                </c:pt>
                <c:pt idx="1819">
                  <c:v>7.3</c:v>
                </c:pt>
                <c:pt idx="1820">
                  <c:v>6.8</c:v>
                </c:pt>
                <c:pt idx="1821">
                  <c:v>7</c:v>
                </c:pt>
                <c:pt idx="1822">
                  <c:v>7.1</c:v>
                </c:pt>
                <c:pt idx="1823">
                  <c:v>6.9</c:v>
                </c:pt>
                <c:pt idx="1824">
                  <c:v>7.3</c:v>
                </c:pt>
                <c:pt idx="1825">
                  <c:v>8.1999999999999993</c:v>
                </c:pt>
                <c:pt idx="1826">
                  <c:v>7.1</c:v>
                </c:pt>
                <c:pt idx="1827">
                  <c:v>7.7</c:v>
                </c:pt>
                <c:pt idx="1828">
                  <c:v>6.5</c:v>
                </c:pt>
                <c:pt idx="1829">
                  <c:v>4.9000000000000004</c:v>
                </c:pt>
                <c:pt idx="1830">
                  <c:v>6.4</c:v>
                </c:pt>
                <c:pt idx="1831">
                  <c:v>5.9</c:v>
                </c:pt>
                <c:pt idx="1832">
                  <c:v>6.2</c:v>
                </c:pt>
                <c:pt idx="1833">
                  <c:v>5.8</c:v>
                </c:pt>
                <c:pt idx="1834">
                  <c:v>6.7</c:v>
                </c:pt>
                <c:pt idx="1835">
                  <c:v>5.9</c:v>
                </c:pt>
                <c:pt idx="1836">
                  <c:v>7.3</c:v>
                </c:pt>
                <c:pt idx="1837">
                  <c:v>4.0999999999999996</c:v>
                </c:pt>
                <c:pt idx="1838">
                  <c:v>4.9000000000000004</c:v>
                </c:pt>
                <c:pt idx="1839">
                  <c:v>7.9</c:v>
                </c:pt>
                <c:pt idx="1840">
                  <c:v>5.2</c:v>
                </c:pt>
                <c:pt idx="1841">
                  <c:v>4.0999999999999996</c:v>
                </c:pt>
                <c:pt idx="1842">
                  <c:v>6.6</c:v>
                </c:pt>
                <c:pt idx="1843">
                  <c:v>2.9</c:v>
                </c:pt>
                <c:pt idx="1844">
                  <c:v>6.5</c:v>
                </c:pt>
                <c:pt idx="1845">
                  <c:v>7.2</c:v>
                </c:pt>
                <c:pt idx="1846">
                  <c:v>6.8</c:v>
                </c:pt>
                <c:pt idx="1847">
                  <c:v>7.8</c:v>
                </c:pt>
                <c:pt idx="1848">
                  <c:v>6.7</c:v>
                </c:pt>
                <c:pt idx="1849">
                  <c:v>7.1</c:v>
                </c:pt>
                <c:pt idx="1850">
                  <c:v>5.7</c:v>
                </c:pt>
                <c:pt idx="1851">
                  <c:v>5.3</c:v>
                </c:pt>
                <c:pt idx="1852">
                  <c:v>6.5</c:v>
                </c:pt>
                <c:pt idx="1853">
                  <c:v>7.7</c:v>
                </c:pt>
                <c:pt idx="1854">
                  <c:v>6.1</c:v>
                </c:pt>
                <c:pt idx="1855">
                  <c:v>7.3</c:v>
                </c:pt>
                <c:pt idx="1856">
                  <c:v>7.2</c:v>
                </c:pt>
                <c:pt idx="1857">
                  <c:v>6.1</c:v>
                </c:pt>
                <c:pt idx="1858">
                  <c:v>5.8</c:v>
                </c:pt>
                <c:pt idx="1859">
                  <c:v>5.7</c:v>
                </c:pt>
                <c:pt idx="1860">
                  <c:v>6.7</c:v>
                </c:pt>
                <c:pt idx="1861">
                  <c:v>6.5</c:v>
                </c:pt>
                <c:pt idx="1862">
                  <c:v>7.2</c:v>
                </c:pt>
                <c:pt idx="1863">
                  <c:v>7.6</c:v>
                </c:pt>
                <c:pt idx="1864">
                  <c:v>4.5999999999999996</c:v>
                </c:pt>
                <c:pt idx="1865">
                  <c:v>6.9</c:v>
                </c:pt>
                <c:pt idx="1866">
                  <c:v>6.6</c:v>
                </c:pt>
                <c:pt idx="1867">
                  <c:v>6.3</c:v>
                </c:pt>
                <c:pt idx="1868">
                  <c:v>6.2</c:v>
                </c:pt>
                <c:pt idx="1869">
                  <c:v>5.3</c:v>
                </c:pt>
                <c:pt idx="1870">
                  <c:v>7.3</c:v>
                </c:pt>
                <c:pt idx="1871">
                  <c:v>5.6</c:v>
                </c:pt>
                <c:pt idx="1872">
                  <c:v>6.2</c:v>
                </c:pt>
                <c:pt idx="1873">
                  <c:v>5.2</c:v>
                </c:pt>
                <c:pt idx="1874">
                  <c:v>5.3</c:v>
                </c:pt>
                <c:pt idx="1875">
                  <c:v>5.4</c:v>
                </c:pt>
                <c:pt idx="1876">
                  <c:v>4.9000000000000004</c:v>
                </c:pt>
                <c:pt idx="1877">
                  <c:v>5.5</c:v>
                </c:pt>
                <c:pt idx="1878">
                  <c:v>6.7</c:v>
                </c:pt>
                <c:pt idx="1879">
                  <c:v>3.9</c:v>
                </c:pt>
                <c:pt idx="1880">
                  <c:v>7.2</c:v>
                </c:pt>
                <c:pt idx="1881">
                  <c:v>5.0999999999999996</c:v>
                </c:pt>
                <c:pt idx="1882">
                  <c:v>6.5</c:v>
                </c:pt>
                <c:pt idx="1883">
                  <c:v>8.1999999999999993</c:v>
                </c:pt>
                <c:pt idx="1884">
                  <c:v>7.7</c:v>
                </c:pt>
                <c:pt idx="1885">
                  <c:v>6.1</c:v>
                </c:pt>
                <c:pt idx="1886">
                  <c:v>8.8000000000000007</c:v>
                </c:pt>
                <c:pt idx="1887">
                  <c:v>6.8</c:v>
                </c:pt>
                <c:pt idx="1888">
                  <c:v>6.8</c:v>
                </c:pt>
                <c:pt idx="1889">
                  <c:v>6.7</c:v>
                </c:pt>
                <c:pt idx="1890">
                  <c:v>7.1</c:v>
                </c:pt>
                <c:pt idx="1891">
                  <c:v>7.1</c:v>
                </c:pt>
                <c:pt idx="1892">
                  <c:v>6.1</c:v>
                </c:pt>
                <c:pt idx="1893">
                  <c:v>8</c:v>
                </c:pt>
                <c:pt idx="1894">
                  <c:v>6.6</c:v>
                </c:pt>
                <c:pt idx="1895">
                  <c:v>5.4</c:v>
                </c:pt>
                <c:pt idx="1896">
                  <c:v>6.1</c:v>
                </c:pt>
                <c:pt idx="1897">
                  <c:v>5.6</c:v>
                </c:pt>
                <c:pt idx="1898">
                  <c:v>5.8</c:v>
                </c:pt>
                <c:pt idx="1899">
                  <c:v>2.8</c:v>
                </c:pt>
                <c:pt idx="1900">
                  <c:v>6.7</c:v>
                </c:pt>
                <c:pt idx="1901">
                  <c:v>5.0999999999999996</c:v>
                </c:pt>
                <c:pt idx="1902">
                  <c:v>7.2</c:v>
                </c:pt>
                <c:pt idx="1903">
                  <c:v>6</c:v>
                </c:pt>
                <c:pt idx="1904">
                  <c:v>6.7</c:v>
                </c:pt>
                <c:pt idx="1905">
                  <c:v>6.2</c:v>
                </c:pt>
                <c:pt idx="1906">
                  <c:v>6.2</c:v>
                </c:pt>
                <c:pt idx="1907">
                  <c:v>6.8</c:v>
                </c:pt>
                <c:pt idx="1908">
                  <c:v>7.1</c:v>
                </c:pt>
                <c:pt idx="1909">
                  <c:v>7.1</c:v>
                </c:pt>
                <c:pt idx="1910">
                  <c:v>7</c:v>
                </c:pt>
                <c:pt idx="1911">
                  <c:v>7.1</c:v>
                </c:pt>
                <c:pt idx="1912">
                  <c:v>6.4</c:v>
                </c:pt>
                <c:pt idx="1913">
                  <c:v>7</c:v>
                </c:pt>
                <c:pt idx="1914">
                  <c:v>6.2</c:v>
                </c:pt>
                <c:pt idx="1915">
                  <c:v>7.5</c:v>
                </c:pt>
                <c:pt idx="1916">
                  <c:v>4.8</c:v>
                </c:pt>
                <c:pt idx="1917">
                  <c:v>7.3</c:v>
                </c:pt>
                <c:pt idx="1918">
                  <c:v>5.8</c:v>
                </c:pt>
                <c:pt idx="1919">
                  <c:v>7.6</c:v>
                </c:pt>
                <c:pt idx="1920">
                  <c:v>5.6</c:v>
                </c:pt>
                <c:pt idx="1921">
                  <c:v>7</c:v>
                </c:pt>
                <c:pt idx="1922">
                  <c:v>6.6</c:v>
                </c:pt>
                <c:pt idx="1923">
                  <c:v>6.5</c:v>
                </c:pt>
                <c:pt idx="1924">
                  <c:v>7.4</c:v>
                </c:pt>
                <c:pt idx="1925">
                  <c:v>4.5999999999999996</c:v>
                </c:pt>
                <c:pt idx="1926">
                  <c:v>6.4</c:v>
                </c:pt>
                <c:pt idx="1927">
                  <c:v>5.9</c:v>
                </c:pt>
                <c:pt idx="1928">
                  <c:v>6.4</c:v>
                </c:pt>
                <c:pt idx="1929">
                  <c:v>6.6</c:v>
                </c:pt>
                <c:pt idx="1930">
                  <c:v>6.9</c:v>
                </c:pt>
                <c:pt idx="1931">
                  <c:v>5.8</c:v>
                </c:pt>
                <c:pt idx="1932">
                  <c:v>6.4</c:v>
                </c:pt>
                <c:pt idx="1933">
                  <c:v>5.3</c:v>
                </c:pt>
                <c:pt idx="1934">
                  <c:v>6.5</c:v>
                </c:pt>
                <c:pt idx="1935">
                  <c:v>5.7</c:v>
                </c:pt>
                <c:pt idx="1936">
                  <c:v>6.7</c:v>
                </c:pt>
                <c:pt idx="1937">
                  <c:v>3.9</c:v>
                </c:pt>
                <c:pt idx="1938">
                  <c:v>4.0999999999999996</c:v>
                </c:pt>
                <c:pt idx="1939">
                  <c:v>6.2</c:v>
                </c:pt>
                <c:pt idx="1940">
                  <c:v>3.8</c:v>
                </c:pt>
                <c:pt idx="1941">
                  <c:v>5.0999999999999996</c:v>
                </c:pt>
                <c:pt idx="1942">
                  <c:v>7.8</c:v>
                </c:pt>
                <c:pt idx="1943">
                  <c:v>7.8</c:v>
                </c:pt>
                <c:pt idx="1944">
                  <c:v>6.1</c:v>
                </c:pt>
                <c:pt idx="1945">
                  <c:v>5.8</c:v>
                </c:pt>
                <c:pt idx="1946">
                  <c:v>6.3</c:v>
                </c:pt>
                <c:pt idx="1947">
                  <c:v>5.4</c:v>
                </c:pt>
                <c:pt idx="1948">
                  <c:v>7.3</c:v>
                </c:pt>
                <c:pt idx="1949">
                  <c:v>6.8</c:v>
                </c:pt>
                <c:pt idx="1950">
                  <c:v>7.3</c:v>
                </c:pt>
                <c:pt idx="1951">
                  <c:v>6.5</c:v>
                </c:pt>
                <c:pt idx="1952">
                  <c:v>7.2</c:v>
                </c:pt>
                <c:pt idx="1953">
                  <c:v>6.3</c:v>
                </c:pt>
                <c:pt idx="1954">
                  <c:v>5.9</c:v>
                </c:pt>
                <c:pt idx="1955">
                  <c:v>7.8</c:v>
                </c:pt>
                <c:pt idx="1956">
                  <c:v>7.4</c:v>
                </c:pt>
                <c:pt idx="1957">
                  <c:v>4.8</c:v>
                </c:pt>
                <c:pt idx="1958">
                  <c:v>6.3</c:v>
                </c:pt>
                <c:pt idx="1959">
                  <c:v>7.8</c:v>
                </c:pt>
                <c:pt idx="1960">
                  <c:v>7.5</c:v>
                </c:pt>
                <c:pt idx="1961">
                  <c:v>6.8</c:v>
                </c:pt>
                <c:pt idx="1962">
                  <c:v>6.6</c:v>
                </c:pt>
                <c:pt idx="1963">
                  <c:v>4.5999999999999996</c:v>
                </c:pt>
                <c:pt idx="1964">
                  <c:v>7.1</c:v>
                </c:pt>
                <c:pt idx="1965">
                  <c:v>6.1</c:v>
                </c:pt>
                <c:pt idx="1966">
                  <c:v>6.7</c:v>
                </c:pt>
                <c:pt idx="1967">
                  <c:v>7.1</c:v>
                </c:pt>
                <c:pt idx="1968">
                  <c:v>5.8</c:v>
                </c:pt>
                <c:pt idx="1969">
                  <c:v>6.7</c:v>
                </c:pt>
                <c:pt idx="1970">
                  <c:v>5.8</c:v>
                </c:pt>
                <c:pt idx="1971">
                  <c:v>6.8</c:v>
                </c:pt>
                <c:pt idx="1972">
                  <c:v>8.5</c:v>
                </c:pt>
                <c:pt idx="1973">
                  <c:v>6.6</c:v>
                </c:pt>
                <c:pt idx="1974">
                  <c:v>7.7</c:v>
                </c:pt>
                <c:pt idx="1975">
                  <c:v>4.7</c:v>
                </c:pt>
                <c:pt idx="1976">
                  <c:v>6.4</c:v>
                </c:pt>
                <c:pt idx="1977">
                  <c:v>5.5</c:v>
                </c:pt>
                <c:pt idx="1978">
                  <c:v>8.6</c:v>
                </c:pt>
                <c:pt idx="1979">
                  <c:v>7</c:v>
                </c:pt>
                <c:pt idx="1980">
                  <c:v>7.1</c:v>
                </c:pt>
                <c:pt idx="1981">
                  <c:v>5.7</c:v>
                </c:pt>
                <c:pt idx="1982">
                  <c:v>3.7</c:v>
                </c:pt>
                <c:pt idx="1983">
                  <c:v>7.5</c:v>
                </c:pt>
                <c:pt idx="1984">
                  <c:v>4.5999999999999996</c:v>
                </c:pt>
                <c:pt idx="1985">
                  <c:v>4.9000000000000004</c:v>
                </c:pt>
                <c:pt idx="1986">
                  <c:v>7.1</c:v>
                </c:pt>
                <c:pt idx="1987">
                  <c:v>5.8</c:v>
                </c:pt>
                <c:pt idx="1988">
                  <c:v>5.4</c:v>
                </c:pt>
                <c:pt idx="1989">
                  <c:v>7.3</c:v>
                </c:pt>
                <c:pt idx="1990">
                  <c:v>7.1</c:v>
                </c:pt>
                <c:pt idx="1991">
                  <c:v>5.8</c:v>
                </c:pt>
                <c:pt idx="1992">
                  <c:v>8.1</c:v>
                </c:pt>
                <c:pt idx="1993">
                  <c:v>5.7</c:v>
                </c:pt>
                <c:pt idx="1994">
                  <c:v>4.4000000000000004</c:v>
                </c:pt>
                <c:pt idx="1995">
                  <c:v>7.9</c:v>
                </c:pt>
                <c:pt idx="1996">
                  <c:v>7.6</c:v>
                </c:pt>
                <c:pt idx="1997">
                  <c:v>4.8</c:v>
                </c:pt>
                <c:pt idx="1998">
                  <c:v>6.7</c:v>
                </c:pt>
                <c:pt idx="1999">
                  <c:v>2.7</c:v>
                </c:pt>
                <c:pt idx="2000">
                  <c:v>5.8</c:v>
                </c:pt>
                <c:pt idx="2001">
                  <c:v>7.5</c:v>
                </c:pt>
                <c:pt idx="2002">
                  <c:v>5.4</c:v>
                </c:pt>
                <c:pt idx="2003">
                  <c:v>4.0999999999999996</c:v>
                </c:pt>
                <c:pt idx="2004">
                  <c:v>5.9</c:v>
                </c:pt>
                <c:pt idx="2005">
                  <c:v>6.3</c:v>
                </c:pt>
                <c:pt idx="2006">
                  <c:v>6.8</c:v>
                </c:pt>
                <c:pt idx="2007">
                  <c:v>2.2999999999999998</c:v>
                </c:pt>
                <c:pt idx="2008">
                  <c:v>8.1</c:v>
                </c:pt>
                <c:pt idx="2009">
                  <c:v>6.1</c:v>
                </c:pt>
                <c:pt idx="2010">
                  <c:v>5</c:v>
                </c:pt>
                <c:pt idx="2011">
                  <c:v>5.5</c:v>
                </c:pt>
                <c:pt idx="2012">
                  <c:v>6.2</c:v>
                </c:pt>
                <c:pt idx="2013">
                  <c:v>6.2</c:v>
                </c:pt>
                <c:pt idx="2014">
                  <c:v>6.3</c:v>
                </c:pt>
                <c:pt idx="2015">
                  <c:v>6.7</c:v>
                </c:pt>
                <c:pt idx="2016">
                  <c:v>3.5</c:v>
                </c:pt>
                <c:pt idx="2017">
                  <c:v>7.5</c:v>
                </c:pt>
                <c:pt idx="2018">
                  <c:v>6.6</c:v>
                </c:pt>
                <c:pt idx="2019">
                  <c:v>7.5</c:v>
                </c:pt>
                <c:pt idx="2020">
                  <c:v>7.2</c:v>
                </c:pt>
                <c:pt idx="2021">
                  <c:v>4.8</c:v>
                </c:pt>
                <c:pt idx="2022">
                  <c:v>6.6</c:v>
                </c:pt>
                <c:pt idx="2023">
                  <c:v>3.5</c:v>
                </c:pt>
                <c:pt idx="2024">
                  <c:v>7.6</c:v>
                </c:pt>
                <c:pt idx="2025">
                  <c:v>6.3</c:v>
                </c:pt>
                <c:pt idx="2026">
                  <c:v>5.5</c:v>
                </c:pt>
                <c:pt idx="2027">
                  <c:v>6.3</c:v>
                </c:pt>
                <c:pt idx="2028">
                  <c:v>6.5</c:v>
                </c:pt>
                <c:pt idx="2029">
                  <c:v>6.9</c:v>
                </c:pt>
                <c:pt idx="2030">
                  <c:v>7.6</c:v>
                </c:pt>
                <c:pt idx="2031">
                  <c:v>3.9</c:v>
                </c:pt>
                <c:pt idx="2032">
                  <c:v>6.1</c:v>
                </c:pt>
                <c:pt idx="2033">
                  <c:v>7.3</c:v>
                </c:pt>
                <c:pt idx="2034">
                  <c:v>8.3000000000000007</c:v>
                </c:pt>
                <c:pt idx="2035">
                  <c:v>5.8</c:v>
                </c:pt>
                <c:pt idx="2036">
                  <c:v>6.8</c:v>
                </c:pt>
                <c:pt idx="2037">
                  <c:v>7</c:v>
                </c:pt>
                <c:pt idx="2038">
                  <c:v>5.9</c:v>
                </c:pt>
                <c:pt idx="2039">
                  <c:v>6.5</c:v>
                </c:pt>
                <c:pt idx="2040">
                  <c:v>6.4</c:v>
                </c:pt>
                <c:pt idx="2041">
                  <c:v>5.8</c:v>
                </c:pt>
                <c:pt idx="2042">
                  <c:v>5.0999999999999996</c:v>
                </c:pt>
                <c:pt idx="2043">
                  <c:v>6.8</c:v>
                </c:pt>
                <c:pt idx="2044">
                  <c:v>5.3</c:v>
                </c:pt>
                <c:pt idx="2045">
                  <c:v>5.3</c:v>
                </c:pt>
                <c:pt idx="2046">
                  <c:v>4.9000000000000004</c:v>
                </c:pt>
                <c:pt idx="2047">
                  <c:v>6.8</c:v>
                </c:pt>
                <c:pt idx="2048">
                  <c:v>7.1</c:v>
                </c:pt>
                <c:pt idx="2049">
                  <c:v>6.1</c:v>
                </c:pt>
                <c:pt idx="2050">
                  <c:v>8.5</c:v>
                </c:pt>
                <c:pt idx="2051">
                  <c:v>5.9</c:v>
                </c:pt>
                <c:pt idx="2052">
                  <c:v>6.3</c:v>
                </c:pt>
                <c:pt idx="2053">
                  <c:v>5.9</c:v>
                </c:pt>
                <c:pt idx="2054">
                  <c:v>5.4</c:v>
                </c:pt>
                <c:pt idx="2055">
                  <c:v>6.9</c:v>
                </c:pt>
                <c:pt idx="2056">
                  <c:v>7.5</c:v>
                </c:pt>
                <c:pt idx="2057">
                  <c:v>8.1999999999999993</c:v>
                </c:pt>
                <c:pt idx="2058">
                  <c:v>5.9</c:v>
                </c:pt>
                <c:pt idx="2059">
                  <c:v>5</c:v>
                </c:pt>
                <c:pt idx="2060">
                  <c:v>7.3</c:v>
                </c:pt>
                <c:pt idx="2061">
                  <c:v>6.4</c:v>
                </c:pt>
                <c:pt idx="2062">
                  <c:v>6.6</c:v>
                </c:pt>
                <c:pt idx="2063">
                  <c:v>7.8</c:v>
                </c:pt>
                <c:pt idx="2064">
                  <c:v>4</c:v>
                </c:pt>
                <c:pt idx="2065">
                  <c:v>7.6</c:v>
                </c:pt>
                <c:pt idx="2066">
                  <c:v>7.7</c:v>
                </c:pt>
                <c:pt idx="2067">
                  <c:v>5.8</c:v>
                </c:pt>
                <c:pt idx="2068">
                  <c:v>5.6</c:v>
                </c:pt>
                <c:pt idx="2069">
                  <c:v>5.3</c:v>
                </c:pt>
                <c:pt idx="2070">
                  <c:v>6.6</c:v>
                </c:pt>
                <c:pt idx="2071">
                  <c:v>1.9</c:v>
                </c:pt>
                <c:pt idx="2072">
                  <c:v>5.7</c:v>
                </c:pt>
                <c:pt idx="2073">
                  <c:v>6.6</c:v>
                </c:pt>
                <c:pt idx="2074">
                  <c:v>6</c:v>
                </c:pt>
                <c:pt idx="2075">
                  <c:v>6.1</c:v>
                </c:pt>
                <c:pt idx="2076">
                  <c:v>4.8</c:v>
                </c:pt>
                <c:pt idx="2077">
                  <c:v>6.2</c:v>
                </c:pt>
                <c:pt idx="2078">
                  <c:v>7.5</c:v>
                </c:pt>
                <c:pt idx="2079">
                  <c:v>6.3</c:v>
                </c:pt>
                <c:pt idx="2080">
                  <c:v>7.1</c:v>
                </c:pt>
                <c:pt idx="2081">
                  <c:v>6.6</c:v>
                </c:pt>
                <c:pt idx="2082">
                  <c:v>6.1</c:v>
                </c:pt>
                <c:pt idx="2083">
                  <c:v>6.7</c:v>
                </c:pt>
                <c:pt idx="2084">
                  <c:v>5.6</c:v>
                </c:pt>
                <c:pt idx="2085">
                  <c:v>7.2</c:v>
                </c:pt>
                <c:pt idx="2086">
                  <c:v>4.3</c:v>
                </c:pt>
                <c:pt idx="2087">
                  <c:v>6.4</c:v>
                </c:pt>
                <c:pt idx="2088">
                  <c:v>7.1</c:v>
                </c:pt>
                <c:pt idx="2089">
                  <c:v>6.3</c:v>
                </c:pt>
                <c:pt idx="2090">
                  <c:v>7.4</c:v>
                </c:pt>
                <c:pt idx="2091">
                  <c:v>6.1</c:v>
                </c:pt>
                <c:pt idx="2092">
                  <c:v>6.6</c:v>
                </c:pt>
                <c:pt idx="2093">
                  <c:v>6</c:v>
                </c:pt>
                <c:pt idx="2094">
                  <c:v>6.8</c:v>
                </c:pt>
                <c:pt idx="2095">
                  <c:v>6.8</c:v>
                </c:pt>
                <c:pt idx="2096">
                  <c:v>7.2</c:v>
                </c:pt>
                <c:pt idx="2097">
                  <c:v>1.9</c:v>
                </c:pt>
                <c:pt idx="2098">
                  <c:v>5.5</c:v>
                </c:pt>
                <c:pt idx="2099">
                  <c:v>4.5</c:v>
                </c:pt>
                <c:pt idx="2100">
                  <c:v>6.3</c:v>
                </c:pt>
                <c:pt idx="2101">
                  <c:v>6.7</c:v>
                </c:pt>
                <c:pt idx="2102">
                  <c:v>2.8</c:v>
                </c:pt>
                <c:pt idx="2103">
                  <c:v>5</c:v>
                </c:pt>
                <c:pt idx="2104">
                  <c:v>4.3</c:v>
                </c:pt>
                <c:pt idx="2105">
                  <c:v>5.6</c:v>
                </c:pt>
                <c:pt idx="2106">
                  <c:v>6.2</c:v>
                </c:pt>
                <c:pt idx="2107">
                  <c:v>5.3</c:v>
                </c:pt>
                <c:pt idx="2108">
                  <c:v>7.4</c:v>
                </c:pt>
                <c:pt idx="2109">
                  <c:v>7.4</c:v>
                </c:pt>
                <c:pt idx="2110">
                  <c:v>6.5</c:v>
                </c:pt>
                <c:pt idx="2111">
                  <c:v>7.1</c:v>
                </c:pt>
                <c:pt idx="2112">
                  <c:v>7.2</c:v>
                </c:pt>
                <c:pt idx="2113">
                  <c:v>2.2999999999999998</c:v>
                </c:pt>
                <c:pt idx="2114">
                  <c:v>6.4</c:v>
                </c:pt>
                <c:pt idx="2115">
                  <c:v>6.1</c:v>
                </c:pt>
                <c:pt idx="2116">
                  <c:v>7</c:v>
                </c:pt>
                <c:pt idx="2117">
                  <c:v>7</c:v>
                </c:pt>
                <c:pt idx="2118">
                  <c:v>7</c:v>
                </c:pt>
                <c:pt idx="2119">
                  <c:v>4.9000000000000004</c:v>
                </c:pt>
                <c:pt idx="2120">
                  <c:v>6.9</c:v>
                </c:pt>
                <c:pt idx="2121">
                  <c:v>7.5</c:v>
                </c:pt>
                <c:pt idx="2122">
                  <c:v>8.4</c:v>
                </c:pt>
                <c:pt idx="2123">
                  <c:v>6.9</c:v>
                </c:pt>
                <c:pt idx="2124">
                  <c:v>4.5</c:v>
                </c:pt>
                <c:pt idx="2125">
                  <c:v>7.4</c:v>
                </c:pt>
                <c:pt idx="2126">
                  <c:v>7</c:v>
                </c:pt>
                <c:pt idx="2127">
                  <c:v>2.8</c:v>
                </c:pt>
                <c:pt idx="2128">
                  <c:v>7.5</c:v>
                </c:pt>
                <c:pt idx="2129">
                  <c:v>7.1</c:v>
                </c:pt>
                <c:pt idx="2130">
                  <c:v>6.4</c:v>
                </c:pt>
                <c:pt idx="2131">
                  <c:v>6.7</c:v>
                </c:pt>
                <c:pt idx="2132">
                  <c:v>5.3</c:v>
                </c:pt>
                <c:pt idx="2133">
                  <c:v>6.9</c:v>
                </c:pt>
                <c:pt idx="2134">
                  <c:v>6.2</c:v>
                </c:pt>
                <c:pt idx="2135">
                  <c:v>6.4</c:v>
                </c:pt>
                <c:pt idx="2136">
                  <c:v>6</c:v>
                </c:pt>
                <c:pt idx="2137">
                  <c:v>5.0999999999999996</c:v>
                </c:pt>
                <c:pt idx="2138">
                  <c:v>5.5</c:v>
                </c:pt>
                <c:pt idx="2139">
                  <c:v>5.4</c:v>
                </c:pt>
                <c:pt idx="2140">
                  <c:v>7.5</c:v>
                </c:pt>
                <c:pt idx="2141">
                  <c:v>7.4</c:v>
                </c:pt>
                <c:pt idx="2142">
                  <c:v>8</c:v>
                </c:pt>
                <c:pt idx="2143">
                  <c:v>5.7</c:v>
                </c:pt>
                <c:pt idx="2144">
                  <c:v>6.8</c:v>
                </c:pt>
                <c:pt idx="2145">
                  <c:v>5.9</c:v>
                </c:pt>
                <c:pt idx="2146">
                  <c:v>7.2</c:v>
                </c:pt>
                <c:pt idx="2147">
                  <c:v>5.5</c:v>
                </c:pt>
                <c:pt idx="2148">
                  <c:v>8.5</c:v>
                </c:pt>
                <c:pt idx="2149">
                  <c:v>5.6</c:v>
                </c:pt>
                <c:pt idx="2150">
                  <c:v>4.0999999999999996</c:v>
                </c:pt>
                <c:pt idx="2151">
                  <c:v>6.1</c:v>
                </c:pt>
                <c:pt idx="2152">
                  <c:v>5.4</c:v>
                </c:pt>
                <c:pt idx="2153">
                  <c:v>7.1</c:v>
                </c:pt>
                <c:pt idx="2154">
                  <c:v>3.6</c:v>
                </c:pt>
                <c:pt idx="2155">
                  <c:v>6.5</c:v>
                </c:pt>
                <c:pt idx="2156">
                  <c:v>8.6</c:v>
                </c:pt>
                <c:pt idx="2157">
                  <c:v>7</c:v>
                </c:pt>
                <c:pt idx="2158">
                  <c:v>7.6</c:v>
                </c:pt>
                <c:pt idx="2159">
                  <c:v>6.5</c:v>
                </c:pt>
                <c:pt idx="2160">
                  <c:v>6.4</c:v>
                </c:pt>
                <c:pt idx="2161">
                  <c:v>6.3</c:v>
                </c:pt>
                <c:pt idx="2162">
                  <c:v>5.7</c:v>
                </c:pt>
                <c:pt idx="2163">
                  <c:v>6.3</c:v>
                </c:pt>
                <c:pt idx="2164">
                  <c:v>6</c:v>
                </c:pt>
                <c:pt idx="2165">
                  <c:v>7.7</c:v>
                </c:pt>
                <c:pt idx="2166">
                  <c:v>6.2</c:v>
                </c:pt>
                <c:pt idx="2167">
                  <c:v>7.7</c:v>
                </c:pt>
                <c:pt idx="2168">
                  <c:v>6.4</c:v>
                </c:pt>
                <c:pt idx="2169">
                  <c:v>6.4</c:v>
                </c:pt>
                <c:pt idx="2170">
                  <c:v>6.9</c:v>
                </c:pt>
                <c:pt idx="2171">
                  <c:v>7.3</c:v>
                </c:pt>
                <c:pt idx="2172">
                  <c:v>7.3</c:v>
                </c:pt>
                <c:pt idx="2173">
                  <c:v>6.2</c:v>
                </c:pt>
                <c:pt idx="2174">
                  <c:v>6.6</c:v>
                </c:pt>
                <c:pt idx="2175">
                  <c:v>6.7</c:v>
                </c:pt>
                <c:pt idx="2176">
                  <c:v>5.7</c:v>
                </c:pt>
                <c:pt idx="2177">
                  <c:v>3.1</c:v>
                </c:pt>
                <c:pt idx="2178">
                  <c:v>6.3</c:v>
                </c:pt>
                <c:pt idx="2179">
                  <c:v>5.7</c:v>
                </c:pt>
                <c:pt idx="2180">
                  <c:v>7.1</c:v>
                </c:pt>
                <c:pt idx="2181">
                  <c:v>7</c:v>
                </c:pt>
                <c:pt idx="2182">
                  <c:v>6.1</c:v>
                </c:pt>
                <c:pt idx="2183">
                  <c:v>6.6</c:v>
                </c:pt>
                <c:pt idx="2184">
                  <c:v>7.8</c:v>
                </c:pt>
                <c:pt idx="2185">
                  <c:v>8.3000000000000007</c:v>
                </c:pt>
                <c:pt idx="2186">
                  <c:v>3.9</c:v>
                </c:pt>
                <c:pt idx="2187">
                  <c:v>7</c:v>
                </c:pt>
                <c:pt idx="2188">
                  <c:v>6.7</c:v>
                </c:pt>
                <c:pt idx="2189">
                  <c:v>7.3</c:v>
                </c:pt>
                <c:pt idx="2190">
                  <c:v>6.3</c:v>
                </c:pt>
                <c:pt idx="2191">
                  <c:v>7.8</c:v>
                </c:pt>
                <c:pt idx="2192">
                  <c:v>7.3</c:v>
                </c:pt>
                <c:pt idx="2193">
                  <c:v>7.6</c:v>
                </c:pt>
                <c:pt idx="2194">
                  <c:v>5.3</c:v>
                </c:pt>
                <c:pt idx="2195">
                  <c:v>5.3</c:v>
                </c:pt>
                <c:pt idx="2196">
                  <c:v>6.8</c:v>
                </c:pt>
                <c:pt idx="2197">
                  <c:v>7.1</c:v>
                </c:pt>
                <c:pt idx="2198">
                  <c:v>5.8</c:v>
                </c:pt>
                <c:pt idx="2199">
                  <c:v>5.8</c:v>
                </c:pt>
                <c:pt idx="2200">
                  <c:v>8.3000000000000007</c:v>
                </c:pt>
                <c:pt idx="2201">
                  <c:v>5.6</c:v>
                </c:pt>
                <c:pt idx="2202">
                  <c:v>6.8</c:v>
                </c:pt>
                <c:pt idx="2203">
                  <c:v>5</c:v>
                </c:pt>
                <c:pt idx="2204">
                  <c:v>7.6</c:v>
                </c:pt>
                <c:pt idx="2205">
                  <c:v>6.7</c:v>
                </c:pt>
                <c:pt idx="2206">
                  <c:v>6.7</c:v>
                </c:pt>
                <c:pt idx="2207">
                  <c:v>5.7</c:v>
                </c:pt>
                <c:pt idx="2208">
                  <c:v>5.2</c:v>
                </c:pt>
                <c:pt idx="2209">
                  <c:v>7.5</c:v>
                </c:pt>
                <c:pt idx="2210">
                  <c:v>7.2</c:v>
                </c:pt>
                <c:pt idx="2211">
                  <c:v>5.3</c:v>
                </c:pt>
                <c:pt idx="2212">
                  <c:v>6.5</c:v>
                </c:pt>
                <c:pt idx="2213">
                  <c:v>5</c:v>
                </c:pt>
                <c:pt idx="2214">
                  <c:v>6.1</c:v>
                </c:pt>
                <c:pt idx="2215">
                  <c:v>4.4000000000000004</c:v>
                </c:pt>
                <c:pt idx="2216">
                  <c:v>7.5</c:v>
                </c:pt>
                <c:pt idx="2217">
                  <c:v>5.7</c:v>
                </c:pt>
                <c:pt idx="2218">
                  <c:v>5.5</c:v>
                </c:pt>
                <c:pt idx="2219">
                  <c:v>7.1</c:v>
                </c:pt>
                <c:pt idx="2220">
                  <c:v>5.9</c:v>
                </c:pt>
                <c:pt idx="2221">
                  <c:v>6.7</c:v>
                </c:pt>
                <c:pt idx="2222">
                  <c:v>7</c:v>
                </c:pt>
                <c:pt idx="2223">
                  <c:v>7.9</c:v>
                </c:pt>
                <c:pt idx="2224">
                  <c:v>6.9</c:v>
                </c:pt>
                <c:pt idx="2225">
                  <c:v>7.3</c:v>
                </c:pt>
                <c:pt idx="2226">
                  <c:v>7.3</c:v>
                </c:pt>
                <c:pt idx="2227">
                  <c:v>3.5</c:v>
                </c:pt>
                <c:pt idx="2228">
                  <c:v>7.8</c:v>
                </c:pt>
                <c:pt idx="2229">
                  <c:v>6.7</c:v>
                </c:pt>
                <c:pt idx="2230">
                  <c:v>6.4</c:v>
                </c:pt>
                <c:pt idx="2231">
                  <c:v>7.1</c:v>
                </c:pt>
                <c:pt idx="2232">
                  <c:v>7.8</c:v>
                </c:pt>
                <c:pt idx="2233">
                  <c:v>5.9</c:v>
                </c:pt>
                <c:pt idx="2234">
                  <c:v>7.2</c:v>
                </c:pt>
                <c:pt idx="2235">
                  <c:v>6.2</c:v>
                </c:pt>
                <c:pt idx="2236">
                  <c:v>6.7</c:v>
                </c:pt>
                <c:pt idx="2237">
                  <c:v>7.6</c:v>
                </c:pt>
                <c:pt idx="2238">
                  <c:v>6.2</c:v>
                </c:pt>
                <c:pt idx="2239">
                  <c:v>6.5</c:v>
                </c:pt>
                <c:pt idx="2240">
                  <c:v>8.1</c:v>
                </c:pt>
                <c:pt idx="2241">
                  <c:v>6.3</c:v>
                </c:pt>
                <c:pt idx="2242">
                  <c:v>4.4000000000000004</c:v>
                </c:pt>
                <c:pt idx="2243">
                  <c:v>6</c:v>
                </c:pt>
                <c:pt idx="2244">
                  <c:v>7.6</c:v>
                </c:pt>
                <c:pt idx="2245">
                  <c:v>8.4</c:v>
                </c:pt>
                <c:pt idx="2246">
                  <c:v>7.9</c:v>
                </c:pt>
                <c:pt idx="2247">
                  <c:v>5.6</c:v>
                </c:pt>
                <c:pt idx="2248">
                  <c:v>6.5</c:v>
                </c:pt>
                <c:pt idx="2249">
                  <c:v>7.5</c:v>
                </c:pt>
                <c:pt idx="2250">
                  <c:v>6.3</c:v>
                </c:pt>
                <c:pt idx="2251">
                  <c:v>7.9</c:v>
                </c:pt>
                <c:pt idx="2252">
                  <c:v>5.0999999999999996</c:v>
                </c:pt>
                <c:pt idx="2253">
                  <c:v>6.7</c:v>
                </c:pt>
                <c:pt idx="2254">
                  <c:v>6.7</c:v>
                </c:pt>
                <c:pt idx="2255">
                  <c:v>5.6</c:v>
                </c:pt>
                <c:pt idx="2256">
                  <c:v>5.6</c:v>
                </c:pt>
                <c:pt idx="2257">
                  <c:v>6.2</c:v>
                </c:pt>
                <c:pt idx="2258">
                  <c:v>5.6</c:v>
                </c:pt>
                <c:pt idx="2259">
                  <c:v>6.4</c:v>
                </c:pt>
                <c:pt idx="2260">
                  <c:v>5.6</c:v>
                </c:pt>
                <c:pt idx="2261">
                  <c:v>7.4</c:v>
                </c:pt>
                <c:pt idx="2262">
                  <c:v>7.2</c:v>
                </c:pt>
                <c:pt idx="2263">
                  <c:v>4.9000000000000004</c:v>
                </c:pt>
                <c:pt idx="2264">
                  <c:v>7.5</c:v>
                </c:pt>
                <c:pt idx="2265">
                  <c:v>4.8</c:v>
                </c:pt>
                <c:pt idx="2266">
                  <c:v>3.1</c:v>
                </c:pt>
                <c:pt idx="2267">
                  <c:v>5.8</c:v>
                </c:pt>
                <c:pt idx="2268">
                  <c:v>6.7</c:v>
                </c:pt>
                <c:pt idx="2269">
                  <c:v>6.5</c:v>
                </c:pt>
                <c:pt idx="2270">
                  <c:v>5.9</c:v>
                </c:pt>
                <c:pt idx="2271">
                  <c:v>5.5</c:v>
                </c:pt>
                <c:pt idx="2272">
                  <c:v>3.6</c:v>
                </c:pt>
                <c:pt idx="2273">
                  <c:v>7.4</c:v>
                </c:pt>
                <c:pt idx="2274">
                  <c:v>3</c:v>
                </c:pt>
                <c:pt idx="2275">
                  <c:v>7.6</c:v>
                </c:pt>
                <c:pt idx="2276">
                  <c:v>6.4</c:v>
                </c:pt>
                <c:pt idx="2277">
                  <c:v>6.9</c:v>
                </c:pt>
                <c:pt idx="2278">
                  <c:v>6.6</c:v>
                </c:pt>
                <c:pt idx="2279">
                  <c:v>5.5</c:v>
                </c:pt>
                <c:pt idx="2280">
                  <c:v>4.0999999999999996</c:v>
                </c:pt>
                <c:pt idx="2281">
                  <c:v>6.8</c:v>
                </c:pt>
                <c:pt idx="2282">
                  <c:v>6.5</c:v>
                </c:pt>
                <c:pt idx="2283">
                  <c:v>7.4</c:v>
                </c:pt>
                <c:pt idx="2284">
                  <c:v>7.7</c:v>
                </c:pt>
                <c:pt idx="2285">
                  <c:v>7.1</c:v>
                </c:pt>
                <c:pt idx="2286">
                  <c:v>6.3</c:v>
                </c:pt>
                <c:pt idx="2287">
                  <c:v>7.6</c:v>
                </c:pt>
                <c:pt idx="2288">
                  <c:v>8</c:v>
                </c:pt>
                <c:pt idx="2289">
                  <c:v>7.3</c:v>
                </c:pt>
                <c:pt idx="2290">
                  <c:v>7.6</c:v>
                </c:pt>
                <c:pt idx="2291">
                  <c:v>7.8</c:v>
                </c:pt>
                <c:pt idx="2292">
                  <c:v>6.5</c:v>
                </c:pt>
                <c:pt idx="2293">
                  <c:v>6.4</c:v>
                </c:pt>
                <c:pt idx="2294">
                  <c:v>8</c:v>
                </c:pt>
                <c:pt idx="2295">
                  <c:v>4.8</c:v>
                </c:pt>
                <c:pt idx="2296">
                  <c:v>7.8</c:v>
                </c:pt>
                <c:pt idx="2297">
                  <c:v>5.9</c:v>
                </c:pt>
                <c:pt idx="2298">
                  <c:v>5.4</c:v>
                </c:pt>
                <c:pt idx="2299">
                  <c:v>3.3</c:v>
                </c:pt>
                <c:pt idx="2300">
                  <c:v>8.1999999999999993</c:v>
                </c:pt>
                <c:pt idx="2301">
                  <c:v>5.4</c:v>
                </c:pt>
                <c:pt idx="2302">
                  <c:v>6.4</c:v>
                </c:pt>
                <c:pt idx="2303">
                  <c:v>4.8</c:v>
                </c:pt>
                <c:pt idx="2304">
                  <c:v>5.9</c:v>
                </c:pt>
                <c:pt idx="2305">
                  <c:v>5.5</c:v>
                </c:pt>
                <c:pt idx="2306">
                  <c:v>7.9</c:v>
                </c:pt>
                <c:pt idx="2307">
                  <c:v>4.9000000000000004</c:v>
                </c:pt>
                <c:pt idx="2308">
                  <c:v>7.2</c:v>
                </c:pt>
                <c:pt idx="2309">
                  <c:v>5.3</c:v>
                </c:pt>
                <c:pt idx="2310">
                  <c:v>7.2</c:v>
                </c:pt>
                <c:pt idx="2311">
                  <c:v>5.0999999999999996</c:v>
                </c:pt>
                <c:pt idx="2312">
                  <c:v>5.6</c:v>
                </c:pt>
                <c:pt idx="2313">
                  <c:v>7.6</c:v>
                </c:pt>
                <c:pt idx="2314">
                  <c:v>7.2</c:v>
                </c:pt>
                <c:pt idx="2315">
                  <c:v>5.7</c:v>
                </c:pt>
                <c:pt idx="2316">
                  <c:v>5.2</c:v>
                </c:pt>
                <c:pt idx="2317">
                  <c:v>7.7</c:v>
                </c:pt>
                <c:pt idx="2318">
                  <c:v>7</c:v>
                </c:pt>
                <c:pt idx="2319">
                  <c:v>6</c:v>
                </c:pt>
                <c:pt idx="2320">
                  <c:v>6.6</c:v>
                </c:pt>
                <c:pt idx="2321">
                  <c:v>6.8</c:v>
                </c:pt>
                <c:pt idx="2322">
                  <c:v>7.2</c:v>
                </c:pt>
                <c:pt idx="2323">
                  <c:v>7.2</c:v>
                </c:pt>
                <c:pt idx="2324">
                  <c:v>2.8</c:v>
                </c:pt>
                <c:pt idx="2325">
                  <c:v>6.6</c:v>
                </c:pt>
                <c:pt idx="2326">
                  <c:v>6.7</c:v>
                </c:pt>
                <c:pt idx="2327">
                  <c:v>7</c:v>
                </c:pt>
                <c:pt idx="2328">
                  <c:v>4.4000000000000004</c:v>
                </c:pt>
                <c:pt idx="2329">
                  <c:v>6.2</c:v>
                </c:pt>
                <c:pt idx="2330">
                  <c:v>7.3</c:v>
                </c:pt>
                <c:pt idx="2331">
                  <c:v>5.0999999999999996</c:v>
                </c:pt>
                <c:pt idx="2332">
                  <c:v>6.6</c:v>
                </c:pt>
                <c:pt idx="2333">
                  <c:v>4.5</c:v>
                </c:pt>
                <c:pt idx="2334">
                  <c:v>5.9</c:v>
                </c:pt>
                <c:pt idx="2335">
                  <c:v>6.6</c:v>
                </c:pt>
                <c:pt idx="2336">
                  <c:v>6.5</c:v>
                </c:pt>
                <c:pt idx="2337">
                  <c:v>7.3</c:v>
                </c:pt>
                <c:pt idx="2338">
                  <c:v>7.5</c:v>
                </c:pt>
                <c:pt idx="2339">
                  <c:v>5.9</c:v>
                </c:pt>
                <c:pt idx="2340">
                  <c:v>7.4</c:v>
                </c:pt>
                <c:pt idx="2341">
                  <c:v>6.9</c:v>
                </c:pt>
                <c:pt idx="2342">
                  <c:v>7.9</c:v>
                </c:pt>
                <c:pt idx="2343">
                  <c:v>8.4</c:v>
                </c:pt>
                <c:pt idx="2344">
                  <c:v>8</c:v>
                </c:pt>
                <c:pt idx="2345">
                  <c:v>6</c:v>
                </c:pt>
                <c:pt idx="2346">
                  <c:v>6.8</c:v>
                </c:pt>
                <c:pt idx="2347">
                  <c:v>7.8</c:v>
                </c:pt>
                <c:pt idx="2348">
                  <c:v>8.1</c:v>
                </c:pt>
                <c:pt idx="2349">
                  <c:v>6.1</c:v>
                </c:pt>
                <c:pt idx="2350">
                  <c:v>6.2</c:v>
                </c:pt>
                <c:pt idx="2351">
                  <c:v>6.2</c:v>
                </c:pt>
                <c:pt idx="2352">
                  <c:v>7.4</c:v>
                </c:pt>
                <c:pt idx="2353">
                  <c:v>6.6</c:v>
                </c:pt>
                <c:pt idx="2354">
                  <c:v>7.3</c:v>
                </c:pt>
                <c:pt idx="2355">
                  <c:v>7.5</c:v>
                </c:pt>
                <c:pt idx="2356">
                  <c:v>5.6</c:v>
                </c:pt>
                <c:pt idx="2357">
                  <c:v>7.3</c:v>
                </c:pt>
                <c:pt idx="2358">
                  <c:v>6.4</c:v>
                </c:pt>
                <c:pt idx="2359">
                  <c:v>5</c:v>
                </c:pt>
                <c:pt idx="2360">
                  <c:v>5.4</c:v>
                </c:pt>
                <c:pt idx="2361">
                  <c:v>7.1</c:v>
                </c:pt>
                <c:pt idx="2362">
                  <c:v>5.3</c:v>
                </c:pt>
                <c:pt idx="2363">
                  <c:v>6.5</c:v>
                </c:pt>
                <c:pt idx="2364">
                  <c:v>6.2</c:v>
                </c:pt>
                <c:pt idx="2365">
                  <c:v>6.4</c:v>
                </c:pt>
                <c:pt idx="2366">
                  <c:v>6.9</c:v>
                </c:pt>
                <c:pt idx="2367">
                  <c:v>5.7</c:v>
                </c:pt>
                <c:pt idx="2368">
                  <c:v>7.7</c:v>
                </c:pt>
                <c:pt idx="2369">
                  <c:v>5.6</c:v>
                </c:pt>
                <c:pt idx="2370">
                  <c:v>7.7</c:v>
                </c:pt>
                <c:pt idx="2371">
                  <c:v>5.0999999999999996</c:v>
                </c:pt>
                <c:pt idx="2372">
                  <c:v>6.8</c:v>
                </c:pt>
                <c:pt idx="2373">
                  <c:v>8.4</c:v>
                </c:pt>
                <c:pt idx="2374">
                  <c:v>4.9000000000000004</c:v>
                </c:pt>
                <c:pt idx="2375">
                  <c:v>7.1</c:v>
                </c:pt>
                <c:pt idx="2376">
                  <c:v>6.6</c:v>
                </c:pt>
                <c:pt idx="2377">
                  <c:v>6.1</c:v>
                </c:pt>
                <c:pt idx="2378">
                  <c:v>4.0999999999999996</c:v>
                </c:pt>
                <c:pt idx="2379">
                  <c:v>8.1</c:v>
                </c:pt>
                <c:pt idx="2380">
                  <c:v>7.6</c:v>
                </c:pt>
                <c:pt idx="2381">
                  <c:v>7.8</c:v>
                </c:pt>
                <c:pt idx="2382">
                  <c:v>4.5999999999999996</c:v>
                </c:pt>
                <c:pt idx="2383">
                  <c:v>6</c:v>
                </c:pt>
                <c:pt idx="2384">
                  <c:v>7</c:v>
                </c:pt>
                <c:pt idx="2385">
                  <c:v>6.7</c:v>
                </c:pt>
                <c:pt idx="2386">
                  <c:v>6.4</c:v>
                </c:pt>
                <c:pt idx="2387">
                  <c:v>7.2</c:v>
                </c:pt>
                <c:pt idx="2388">
                  <c:v>7.4</c:v>
                </c:pt>
                <c:pt idx="2389">
                  <c:v>4.8</c:v>
                </c:pt>
                <c:pt idx="2390">
                  <c:v>4</c:v>
                </c:pt>
                <c:pt idx="2391">
                  <c:v>6.2</c:v>
                </c:pt>
                <c:pt idx="2392">
                  <c:v>7.7</c:v>
                </c:pt>
                <c:pt idx="2393">
                  <c:v>6.7</c:v>
                </c:pt>
                <c:pt idx="2394">
                  <c:v>7.9</c:v>
                </c:pt>
                <c:pt idx="2395">
                  <c:v>7.9</c:v>
                </c:pt>
                <c:pt idx="2396">
                  <c:v>5.5</c:v>
                </c:pt>
                <c:pt idx="2397">
                  <c:v>6.2</c:v>
                </c:pt>
                <c:pt idx="2398">
                  <c:v>5.0999999999999996</c:v>
                </c:pt>
                <c:pt idx="2399">
                  <c:v>4.0999999999999996</c:v>
                </c:pt>
                <c:pt idx="2400">
                  <c:v>6.7</c:v>
                </c:pt>
                <c:pt idx="2401">
                  <c:v>4.7</c:v>
                </c:pt>
                <c:pt idx="2402">
                  <c:v>6.4</c:v>
                </c:pt>
                <c:pt idx="2403">
                  <c:v>6.3</c:v>
                </c:pt>
                <c:pt idx="2404">
                  <c:v>5.5</c:v>
                </c:pt>
                <c:pt idx="2405">
                  <c:v>7.3</c:v>
                </c:pt>
                <c:pt idx="2406">
                  <c:v>6.3</c:v>
                </c:pt>
                <c:pt idx="2407">
                  <c:v>4.9000000000000004</c:v>
                </c:pt>
                <c:pt idx="2408">
                  <c:v>7.6</c:v>
                </c:pt>
                <c:pt idx="2409">
                  <c:v>6</c:v>
                </c:pt>
                <c:pt idx="2410">
                  <c:v>6.2</c:v>
                </c:pt>
                <c:pt idx="2411">
                  <c:v>6.8</c:v>
                </c:pt>
                <c:pt idx="2412">
                  <c:v>4.5</c:v>
                </c:pt>
                <c:pt idx="2413">
                  <c:v>5.7</c:v>
                </c:pt>
                <c:pt idx="2414">
                  <c:v>4.5999999999999996</c:v>
                </c:pt>
                <c:pt idx="2415">
                  <c:v>6.2</c:v>
                </c:pt>
                <c:pt idx="2416">
                  <c:v>7</c:v>
                </c:pt>
                <c:pt idx="2417">
                  <c:v>6.9</c:v>
                </c:pt>
                <c:pt idx="2418">
                  <c:v>6.7</c:v>
                </c:pt>
                <c:pt idx="2419">
                  <c:v>5.6</c:v>
                </c:pt>
                <c:pt idx="2420">
                  <c:v>6.6</c:v>
                </c:pt>
                <c:pt idx="2421">
                  <c:v>6.4</c:v>
                </c:pt>
                <c:pt idx="2422">
                  <c:v>2.8</c:v>
                </c:pt>
                <c:pt idx="2423">
                  <c:v>5.4</c:v>
                </c:pt>
                <c:pt idx="2424">
                  <c:v>5</c:v>
                </c:pt>
                <c:pt idx="2425">
                  <c:v>5.0999999999999996</c:v>
                </c:pt>
                <c:pt idx="2426">
                  <c:v>8</c:v>
                </c:pt>
                <c:pt idx="2427">
                  <c:v>5.9</c:v>
                </c:pt>
                <c:pt idx="2428">
                  <c:v>8.1999999999999993</c:v>
                </c:pt>
                <c:pt idx="2429">
                  <c:v>7</c:v>
                </c:pt>
                <c:pt idx="2430">
                  <c:v>6.6</c:v>
                </c:pt>
                <c:pt idx="2431">
                  <c:v>6.7</c:v>
                </c:pt>
                <c:pt idx="2432">
                  <c:v>5.5</c:v>
                </c:pt>
                <c:pt idx="2433">
                  <c:v>4.9000000000000004</c:v>
                </c:pt>
                <c:pt idx="2434">
                  <c:v>6.9</c:v>
                </c:pt>
                <c:pt idx="2435">
                  <c:v>5.6</c:v>
                </c:pt>
                <c:pt idx="2436">
                  <c:v>8</c:v>
                </c:pt>
                <c:pt idx="2437">
                  <c:v>5.3</c:v>
                </c:pt>
                <c:pt idx="2438">
                  <c:v>6.2</c:v>
                </c:pt>
                <c:pt idx="2439">
                  <c:v>5.3</c:v>
                </c:pt>
                <c:pt idx="2440">
                  <c:v>6.6</c:v>
                </c:pt>
                <c:pt idx="2441">
                  <c:v>7.2</c:v>
                </c:pt>
                <c:pt idx="2442">
                  <c:v>4.5999999999999996</c:v>
                </c:pt>
                <c:pt idx="2443">
                  <c:v>7.5</c:v>
                </c:pt>
                <c:pt idx="2444">
                  <c:v>6.5</c:v>
                </c:pt>
                <c:pt idx="2445">
                  <c:v>7.6</c:v>
                </c:pt>
                <c:pt idx="2446">
                  <c:v>6.2</c:v>
                </c:pt>
                <c:pt idx="2447">
                  <c:v>8</c:v>
                </c:pt>
                <c:pt idx="2448">
                  <c:v>6.3</c:v>
                </c:pt>
                <c:pt idx="2449">
                  <c:v>7.2</c:v>
                </c:pt>
                <c:pt idx="2450">
                  <c:v>6.7</c:v>
                </c:pt>
                <c:pt idx="2451">
                  <c:v>5.3</c:v>
                </c:pt>
                <c:pt idx="2452">
                  <c:v>6.3</c:v>
                </c:pt>
                <c:pt idx="2453">
                  <c:v>6.5</c:v>
                </c:pt>
                <c:pt idx="2454">
                  <c:v>8.3000000000000007</c:v>
                </c:pt>
                <c:pt idx="2455">
                  <c:v>7.2</c:v>
                </c:pt>
                <c:pt idx="2456">
                  <c:v>6.8</c:v>
                </c:pt>
                <c:pt idx="2457">
                  <c:v>6.4</c:v>
                </c:pt>
                <c:pt idx="2458">
                  <c:v>6.9</c:v>
                </c:pt>
                <c:pt idx="2459">
                  <c:v>6.2</c:v>
                </c:pt>
                <c:pt idx="2460">
                  <c:v>6.1</c:v>
                </c:pt>
                <c:pt idx="2461">
                  <c:v>5.0999999999999996</c:v>
                </c:pt>
                <c:pt idx="2462">
                  <c:v>4.5</c:v>
                </c:pt>
                <c:pt idx="2463">
                  <c:v>5.9</c:v>
                </c:pt>
                <c:pt idx="2464">
                  <c:v>8.1</c:v>
                </c:pt>
                <c:pt idx="2465">
                  <c:v>5.7</c:v>
                </c:pt>
                <c:pt idx="2466">
                  <c:v>6.8</c:v>
                </c:pt>
                <c:pt idx="2467">
                  <c:v>7.5</c:v>
                </c:pt>
                <c:pt idx="2468">
                  <c:v>8.3000000000000007</c:v>
                </c:pt>
                <c:pt idx="2469">
                  <c:v>7.4</c:v>
                </c:pt>
                <c:pt idx="2470">
                  <c:v>8</c:v>
                </c:pt>
                <c:pt idx="2471">
                  <c:v>6.9</c:v>
                </c:pt>
                <c:pt idx="2472">
                  <c:v>6.9</c:v>
                </c:pt>
                <c:pt idx="2473">
                  <c:v>5.5</c:v>
                </c:pt>
                <c:pt idx="2474">
                  <c:v>7.2</c:v>
                </c:pt>
                <c:pt idx="2475">
                  <c:v>6.9</c:v>
                </c:pt>
                <c:pt idx="2476">
                  <c:v>5.5</c:v>
                </c:pt>
                <c:pt idx="2477">
                  <c:v>5.2</c:v>
                </c:pt>
                <c:pt idx="2478">
                  <c:v>7.1</c:v>
                </c:pt>
                <c:pt idx="2479">
                  <c:v>5.5</c:v>
                </c:pt>
                <c:pt idx="2480">
                  <c:v>6.7</c:v>
                </c:pt>
                <c:pt idx="2481">
                  <c:v>5</c:v>
                </c:pt>
                <c:pt idx="2482">
                  <c:v>6.4</c:v>
                </c:pt>
                <c:pt idx="2483">
                  <c:v>6.6</c:v>
                </c:pt>
                <c:pt idx="2484">
                  <c:v>5.9</c:v>
                </c:pt>
                <c:pt idx="2485">
                  <c:v>5.7</c:v>
                </c:pt>
                <c:pt idx="2486">
                  <c:v>4.5</c:v>
                </c:pt>
                <c:pt idx="2487">
                  <c:v>5</c:v>
                </c:pt>
                <c:pt idx="2488">
                  <c:v>4.5999999999999996</c:v>
                </c:pt>
                <c:pt idx="2489">
                  <c:v>6.5</c:v>
                </c:pt>
                <c:pt idx="2490">
                  <c:v>4.9000000000000004</c:v>
                </c:pt>
                <c:pt idx="2491">
                  <c:v>6</c:v>
                </c:pt>
                <c:pt idx="2492">
                  <c:v>6.9</c:v>
                </c:pt>
                <c:pt idx="2493">
                  <c:v>5.7</c:v>
                </c:pt>
                <c:pt idx="2494">
                  <c:v>6.9</c:v>
                </c:pt>
                <c:pt idx="2495">
                  <c:v>4.4000000000000004</c:v>
                </c:pt>
                <c:pt idx="2496">
                  <c:v>7</c:v>
                </c:pt>
                <c:pt idx="2497">
                  <c:v>5.4</c:v>
                </c:pt>
                <c:pt idx="2498">
                  <c:v>5.4</c:v>
                </c:pt>
                <c:pt idx="2499">
                  <c:v>7.6</c:v>
                </c:pt>
                <c:pt idx="2500">
                  <c:v>5.9</c:v>
                </c:pt>
                <c:pt idx="2501">
                  <c:v>6.6</c:v>
                </c:pt>
                <c:pt idx="2502">
                  <c:v>6.7</c:v>
                </c:pt>
                <c:pt idx="2503">
                  <c:v>3.9</c:v>
                </c:pt>
                <c:pt idx="2504">
                  <c:v>5.7</c:v>
                </c:pt>
                <c:pt idx="2505">
                  <c:v>6.5</c:v>
                </c:pt>
                <c:pt idx="2506">
                  <c:v>6.8</c:v>
                </c:pt>
                <c:pt idx="2507">
                  <c:v>7.3</c:v>
                </c:pt>
                <c:pt idx="2508">
                  <c:v>7</c:v>
                </c:pt>
                <c:pt idx="2509">
                  <c:v>6.5</c:v>
                </c:pt>
                <c:pt idx="2510">
                  <c:v>7.7</c:v>
                </c:pt>
                <c:pt idx="2511">
                  <c:v>7.7</c:v>
                </c:pt>
                <c:pt idx="2512">
                  <c:v>6.8</c:v>
                </c:pt>
                <c:pt idx="2513">
                  <c:v>7.4</c:v>
                </c:pt>
                <c:pt idx="2514">
                  <c:v>5.0999999999999996</c:v>
                </c:pt>
                <c:pt idx="2515">
                  <c:v>7.4</c:v>
                </c:pt>
                <c:pt idx="2516">
                  <c:v>7.2</c:v>
                </c:pt>
                <c:pt idx="2517">
                  <c:v>8.3000000000000007</c:v>
                </c:pt>
                <c:pt idx="2518">
                  <c:v>8.1</c:v>
                </c:pt>
                <c:pt idx="2519">
                  <c:v>7.3</c:v>
                </c:pt>
                <c:pt idx="2520">
                  <c:v>3.6</c:v>
                </c:pt>
                <c:pt idx="2521">
                  <c:v>1.6</c:v>
                </c:pt>
                <c:pt idx="2522">
                  <c:v>8</c:v>
                </c:pt>
                <c:pt idx="2523">
                  <c:v>9</c:v>
                </c:pt>
                <c:pt idx="2524">
                  <c:v>6.1</c:v>
                </c:pt>
                <c:pt idx="2525">
                  <c:v>5.7</c:v>
                </c:pt>
                <c:pt idx="2526">
                  <c:v>6.8</c:v>
                </c:pt>
                <c:pt idx="2527">
                  <c:v>5.5</c:v>
                </c:pt>
                <c:pt idx="2528">
                  <c:v>6.8</c:v>
                </c:pt>
                <c:pt idx="2529">
                  <c:v>7.3</c:v>
                </c:pt>
                <c:pt idx="2530">
                  <c:v>6.1</c:v>
                </c:pt>
                <c:pt idx="2531">
                  <c:v>7.2</c:v>
                </c:pt>
                <c:pt idx="2532">
                  <c:v>5.9</c:v>
                </c:pt>
                <c:pt idx="2533">
                  <c:v>6.1</c:v>
                </c:pt>
                <c:pt idx="2534">
                  <c:v>6.8</c:v>
                </c:pt>
                <c:pt idx="2535">
                  <c:v>7.7</c:v>
                </c:pt>
                <c:pt idx="2536">
                  <c:v>4.9000000000000004</c:v>
                </c:pt>
                <c:pt idx="2537">
                  <c:v>6.1</c:v>
                </c:pt>
                <c:pt idx="2538">
                  <c:v>2.5</c:v>
                </c:pt>
                <c:pt idx="2539">
                  <c:v>6.1</c:v>
                </c:pt>
                <c:pt idx="2540">
                  <c:v>5.9</c:v>
                </c:pt>
                <c:pt idx="2541">
                  <c:v>5.7</c:v>
                </c:pt>
                <c:pt idx="2542">
                  <c:v>5.6</c:v>
                </c:pt>
                <c:pt idx="2543">
                  <c:v>7.2</c:v>
                </c:pt>
                <c:pt idx="2544">
                  <c:v>7.7</c:v>
                </c:pt>
                <c:pt idx="2545">
                  <c:v>7.8</c:v>
                </c:pt>
                <c:pt idx="2546">
                  <c:v>6.1</c:v>
                </c:pt>
                <c:pt idx="2547">
                  <c:v>5.8</c:v>
                </c:pt>
                <c:pt idx="2548">
                  <c:v>6.5</c:v>
                </c:pt>
                <c:pt idx="2549">
                  <c:v>7.9</c:v>
                </c:pt>
                <c:pt idx="2550">
                  <c:v>6.3</c:v>
                </c:pt>
                <c:pt idx="2551">
                  <c:v>3.8</c:v>
                </c:pt>
                <c:pt idx="2552">
                  <c:v>8.3000000000000007</c:v>
                </c:pt>
                <c:pt idx="2553">
                  <c:v>6.4</c:v>
                </c:pt>
                <c:pt idx="2554">
                  <c:v>6.7</c:v>
                </c:pt>
                <c:pt idx="2555">
                  <c:v>6.1</c:v>
                </c:pt>
                <c:pt idx="2556">
                  <c:v>6</c:v>
                </c:pt>
                <c:pt idx="2557">
                  <c:v>5.8</c:v>
                </c:pt>
                <c:pt idx="2558">
                  <c:v>5.6</c:v>
                </c:pt>
                <c:pt idx="2559">
                  <c:v>6.1</c:v>
                </c:pt>
                <c:pt idx="2560">
                  <c:v>5.9</c:v>
                </c:pt>
                <c:pt idx="2561">
                  <c:v>7.3</c:v>
                </c:pt>
                <c:pt idx="2562">
                  <c:v>6.8</c:v>
                </c:pt>
                <c:pt idx="2563">
                  <c:v>5.7</c:v>
                </c:pt>
                <c:pt idx="2564">
                  <c:v>7.3</c:v>
                </c:pt>
                <c:pt idx="2565">
                  <c:v>6.3</c:v>
                </c:pt>
                <c:pt idx="2566">
                  <c:v>5.9</c:v>
                </c:pt>
                <c:pt idx="2567">
                  <c:v>7.1</c:v>
                </c:pt>
                <c:pt idx="2568">
                  <c:v>8</c:v>
                </c:pt>
                <c:pt idx="2569">
                  <c:v>5.0999999999999996</c:v>
                </c:pt>
                <c:pt idx="2570">
                  <c:v>7.1</c:v>
                </c:pt>
                <c:pt idx="2571">
                  <c:v>6.5</c:v>
                </c:pt>
                <c:pt idx="2572">
                  <c:v>4.5</c:v>
                </c:pt>
                <c:pt idx="2573">
                  <c:v>6.6</c:v>
                </c:pt>
                <c:pt idx="2574">
                  <c:v>4.3</c:v>
                </c:pt>
                <c:pt idx="2575">
                  <c:v>6.7</c:v>
                </c:pt>
                <c:pt idx="2576">
                  <c:v>6.8</c:v>
                </c:pt>
                <c:pt idx="2577">
                  <c:v>5.4</c:v>
                </c:pt>
                <c:pt idx="2578">
                  <c:v>6.6</c:v>
                </c:pt>
                <c:pt idx="2579">
                  <c:v>7.3</c:v>
                </c:pt>
                <c:pt idx="2580">
                  <c:v>6.9</c:v>
                </c:pt>
                <c:pt idx="2581">
                  <c:v>8</c:v>
                </c:pt>
                <c:pt idx="2582">
                  <c:v>7.8</c:v>
                </c:pt>
                <c:pt idx="2583">
                  <c:v>6.1</c:v>
                </c:pt>
                <c:pt idx="2584">
                  <c:v>5.0999999999999996</c:v>
                </c:pt>
                <c:pt idx="2585">
                  <c:v>7.4</c:v>
                </c:pt>
                <c:pt idx="2586">
                  <c:v>7.8</c:v>
                </c:pt>
                <c:pt idx="2587">
                  <c:v>8</c:v>
                </c:pt>
                <c:pt idx="2588">
                  <c:v>6.7</c:v>
                </c:pt>
                <c:pt idx="2589">
                  <c:v>6.6</c:v>
                </c:pt>
                <c:pt idx="2590">
                  <c:v>6.4</c:v>
                </c:pt>
                <c:pt idx="2591">
                  <c:v>6.7</c:v>
                </c:pt>
                <c:pt idx="2592">
                  <c:v>6.2</c:v>
                </c:pt>
                <c:pt idx="2593">
                  <c:v>7.3</c:v>
                </c:pt>
                <c:pt idx="2594">
                  <c:v>8.1</c:v>
                </c:pt>
                <c:pt idx="2595">
                  <c:v>7</c:v>
                </c:pt>
                <c:pt idx="2596">
                  <c:v>8</c:v>
                </c:pt>
                <c:pt idx="2597">
                  <c:v>8</c:v>
                </c:pt>
                <c:pt idx="2598">
                  <c:v>7</c:v>
                </c:pt>
                <c:pt idx="2599">
                  <c:v>7.9</c:v>
                </c:pt>
                <c:pt idx="2600">
                  <c:v>5.9</c:v>
                </c:pt>
                <c:pt idx="2601">
                  <c:v>6.6</c:v>
                </c:pt>
                <c:pt idx="2602">
                  <c:v>6.3</c:v>
                </c:pt>
                <c:pt idx="2603">
                  <c:v>7.7</c:v>
                </c:pt>
                <c:pt idx="2604">
                  <c:v>6.9</c:v>
                </c:pt>
                <c:pt idx="2605">
                  <c:v>7.1</c:v>
                </c:pt>
                <c:pt idx="2606">
                  <c:v>7.4</c:v>
                </c:pt>
                <c:pt idx="2607">
                  <c:v>6.5</c:v>
                </c:pt>
                <c:pt idx="2608">
                  <c:v>6.5</c:v>
                </c:pt>
                <c:pt idx="2609">
                  <c:v>6.8</c:v>
                </c:pt>
                <c:pt idx="2610">
                  <c:v>7.5</c:v>
                </c:pt>
                <c:pt idx="2611">
                  <c:v>6.6</c:v>
                </c:pt>
                <c:pt idx="2612">
                  <c:v>7.1</c:v>
                </c:pt>
                <c:pt idx="2613">
                  <c:v>6.6</c:v>
                </c:pt>
                <c:pt idx="2614">
                  <c:v>7</c:v>
                </c:pt>
                <c:pt idx="2615">
                  <c:v>3.3</c:v>
                </c:pt>
                <c:pt idx="2616">
                  <c:v>6.7</c:v>
                </c:pt>
                <c:pt idx="2617">
                  <c:v>6.8</c:v>
                </c:pt>
                <c:pt idx="2618">
                  <c:v>6</c:v>
                </c:pt>
                <c:pt idx="2619">
                  <c:v>5.4</c:v>
                </c:pt>
                <c:pt idx="2620">
                  <c:v>4.3</c:v>
                </c:pt>
                <c:pt idx="2621">
                  <c:v>6.2</c:v>
                </c:pt>
                <c:pt idx="2622">
                  <c:v>7.7</c:v>
                </c:pt>
                <c:pt idx="2623">
                  <c:v>7.4</c:v>
                </c:pt>
                <c:pt idx="2624">
                  <c:v>5.9</c:v>
                </c:pt>
                <c:pt idx="2625">
                  <c:v>7.8</c:v>
                </c:pt>
                <c:pt idx="2626">
                  <c:v>7.4</c:v>
                </c:pt>
                <c:pt idx="2627">
                  <c:v>6.5</c:v>
                </c:pt>
                <c:pt idx="2628">
                  <c:v>7</c:v>
                </c:pt>
                <c:pt idx="2629">
                  <c:v>7.6</c:v>
                </c:pt>
                <c:pt idx="2630">
                  <c:v>6.9</c:v>
                </c:pt>
                <c:pt idx="2631">
                  <c:v>5.3</c:v>
                </c:pt>
                <c:pt idx="2632">
                  <c:v>6.4</c:v>
                </c:pt>
                <c:pt idx="2633">
                  <c:v>7.8</c:v>
                </c:pt>
                <c:pt idx="2634">
                  <c:v>6.7</c:v>
                </c:pt>
                <c:pt idx="2635">
                  <c:v>5.3</c:v>
                </c:pt>
                <c:pt idx="2636">
                  <c:v>6.3</c:v>
                </c:pt>
                <c:pt idx="2637">
                  <c:v>7</c:v>
                </c:pt>
                <c:pt idx="2638">
                  <c:v>6.6</c:v>
                </c:pt>
                <c:pt idx="2639">
                  <c:v>8.4</c:v>
                </c:pt>
                <c:pt idx="2640">
                  <c:v>5.4</c:v>
                </c:pt>
                <c:pt idx="2641">
                  <c:v>7.8</c:v>
                </c:pt>
                <c:pt idx="2642">
                  <c:v>7.6</c:v>
                </c:pt>
                <c:pt idx="2643">
                  <c:v>6.6</c:v>
                </c:pt>
                <c:pt idx="2644">
                  <c:v>6.4</c:v>
                </c:pt>
                <c:pt idx="2645">
                  <c:v>7</c:v>
                </c:pt>
                <c:pt idx="2646">
                  <c:v>5.7</c:v>
                </c:pt>
                <c:pt idx="2647">
                  <c:v>5.9</c:v>
                </c:pt>
                <c:pt idx="2648">
                  <c:v>6.3</c:v>
                </c:pt>
                <c:pt idx="2649">
                  <c:v>6.3</c:v>
                </c:pt>
                <c:pt idx="2650">
                  <c:v>6.2</c:v>
                </c:pt>
                <c:pt idx="2651">
                  <c:v>2.1</c:v>
                </c:pt>
                <c:pt idx="2652">
                  <c:v>5</c:v>
                </c:pt>
                <c:pt idx="2653">
                  <c:v>5.3</c:v>
                </c:pt>
                <c:pt idx="2654">
                  <c:v>7.1</c:v>
                </c:pt>
                <c:pt idx="2655">
                  <c:v>7</c:v>
                </c:pt>
                <c:pt idx="2656">
                  <c:v>7</c:v>
                </c:pt>
                <c:pt idx="2657">
                  <c:v>7.1</c:v>
                </c:pt>
                <c:pt idx="2658">
                  <c:v>7</c:v>
                </c:pt>
                <c:pt idx="2659">
                  <c:v>7.7</c:v>
                </c:pt>
                <c:pt idx="2660">
                  <c:v>7.1</c:v>
                </c:pt>
                <c:pt idx="2661">
                  <c:v>6.8</c:v>
                </c:pt>
                <c:pt idx="2662">
                  <c:v>7.5</c:v>
                </c:pt>
                <c:pt idx="2663">
                  <c:v>6.3</c:v>
                </c:pt>
                <c:pt idx="2664">
                  <c:v>7.3</c:v>
                </c:pt>
                <c:pt idx="2665">
                  <c:v>6.8</c:v>
                </c:pt>
                <c:pt idx="2666">
                  <c:v>7.2</c:v>
                </c:pt>
                <c:pt idx="2667">
                  <c:v>6.4</c:v>
                </c:pt>
                <c:pt idx="2668">
                  <c:v>6</c:v>
                </c:pt>
                <c:pt idx="2669">
                  <c:v>6.4</c:v>
                </c:pt>
                <c:pt idx="2670">
                  <c:v>7.5</c:v>
                </c:pt>
                <c:pt idx="2671">
                  <c:v>7.1</c:v>
                </c:pt>
                <c:pt idx="2672">
                  <c:v>4.5999999999999996</c:v>
                </c:pt>
                <c:pt idx="2673">
                  <c:v>7.7</c:v>
                </c:pt>
                <c:pt idx="2674">
                  <c:v>5.6</c:v>
                </c:pt>
                <c:pt idx="2675">
                  <c:v>7.5</c:v>
                </c:pt>
                <c:pt idx="2676">
                  <c:v>5.8</c:v>
                </c:pt>
                <c:pt idx="2677">
                  <c:v>8.3000000000000007</c:v>
                </c:pt>
                <c:pt idx="2678">
                  <c:v>6.6</c:v>
                </c:pt>
                <c:pt idx="2679">
                  <c:v>7.5</c:v>
                </c:pt>
                <c:pt idx="2680">
                  <c:v>7.2</c:v>
                </c:pt>
                <c:pt idx="2681">
                  <c:v>8.6999999999999993</c:v>
                </c:pt>
                <c:pt idx="2682">
                  <c:v>6</c:v>
                </c:pt>
                <c:pt idx="2683">
                  <c:v>8</c:v>
                </c:pt>
                <c:pt idx="2684">
                  <c:v>4.5</c:v>
                </c:pt>
                <c:pt idx="2685">
                  <c:v>7.9</c:v>
                </c:pt>
                <c:pt idx="2686">
                  <c:v>7.5</c:v>
                </c:pt>
                <c:pt idx="2687">
                  <c:v>6.8</c:v>
                </c:pt>
                <c:pt idx="2688">
                  <c:v>7.2</c:v>
                </c:pt>
                <c:pt idx="2689">
                  <c:v>7.1</c:v>
                </c:pt>
                <c:pt idx="2690">
                  <c:v>7.4</c:v>
                </c:pt>
                <c:pt idx="2691">
                  <c:v>7.6</c:v>
                </c:pt>
                <c:pt idx="2692">
                  <c:v>6.9</c:v>
                </c:pt>
                <c:pt idx="2693">
                  <c:v>6</c:v>
                </c:pt>
                <c:pt idx="2694">
                  <c:v>7.3</c:v>
                </c:pt>
                <c:pt idx="2695">
                  <c:v>4.5999999999999996</c:v>
                </c:pt>
                <c:pt idx="2696">
                  <c:v>6</c:v>
                </c:pt>
                <c:pt idx="2697">
                  <c:v>5.5</c:v>
                </c:pt>
                <c:pt idx="2698">
                  <c:v>7.5</c:v>
                </c:pt>
                <c:pt idx="2699">
                  <c:v>6.3</c:v>
                </c:pt>
                <c:pt idx="2700">
                  <c:v>5.0999999999999996</c:v>
                </c:pt>
                <c:pt idx="2701">
                  <c:v>6.8</c:v>
                </c:pt>
                <c:pt idx="2702">
                  <c:v>5.3</c:v>
                </c:pt>
                <c:pt idx="2703">
                  <c:v>7.3</c:v>
                </c:pt>
                <c:pt idx="2704">
                  <c:v>7.3</c:v>
                </c:pt>
                <c:pt idx="2705">
                  <c:v>7.1</c:v>
                </c:pt>
                <c:pt idx="2706">
                  <c:v>7.6</c:v>
                </c:pt>
                <c:pt idx="2707">
                  <c:v>5.3</c:v>
                </c:pt>
                <c:pt idx="2708">
                  <c:v>7.8</c:v>
                </c:pt>
                <c:pt idx="2709">
                  <c:v>7.7</c:v>
                </c:pt>
                <c:pt idx="2710">
                  <c:v>7.7</c:v>
                </c:pt>
                <c:pt idx="2711">
                  <c:v>5.4</c:v>
                </c:pt>
                <c:pt idx="2712">
                  <c:v>6.2</c:v>
                </c:pt>
                <c:pt idx="2713">
                  <c:v>7.4</c:v>
                </c:pt>
                <c:pt idx="2714">
                  <c:v>6.2</c:v>
                </c:pt>
                <c:pt idx="2715">
                  <c:v>5.0999999999999996</c:v>
                </c:pt>
                <c:pt idx="2716">
                  <c:v>6.8</c:v>
                </c:pt>
                <c:pt idx="2717">
                  <c:v>5.8</c:v>
                </c:pt>
                <c:pt idx="2718">
                  <c:v>6.4</c:v>
                </c:pt>
                <c:pt idx="2719">
                  <c:v>6</c:v>
                </c:pt>
                <c:pt idx="2720">
                  <c:v>6.9</c:v>
                </c:pt>
                <c:pt idx="2721">
                  <c:v>5.5</c:v>
                </c:pt>
                <c:pt idx="2722">
                  <c:v>5.4</c:v>
                </c:pt>
                <c:pt idx="2723">
                  <c:v>8.3000000000000007</c:v>
                </c:pt>
                <c:pt idx="2724">
                  <c:v>7.9</c:v>
                </c:pt>
                <c:pt idx="2725">
                  <c:v>6.5</c:v>
                </c:pt>
                <c:pt idx="2726">
                  <c:v>6.4</c:v>
                </c:pt>
                <c:pt idx="2727">
                  <c:v>6.6</c:v>
                </c:pt>
                <c:pt idx="2728">
                  <c:v>8.3000000000000007</c:v>
                </c:pt>
                <c:pt idx="2729">
                  <c:v>6.2</c:v>
                </c:pt>
                <c:pt idx="2730">
                  <c:v>6.9</c:v>
                </c:pt>
                <c:pt idx="2731">
                  <c:v>5.9</c:v>
                </c:pt>
                <c:pt idx="2732">
                  <c:v>6.1</c:v>
                </c:pt>
                <c:pt idx="2733">
                  <c:v>5.8</c:v>
                </c:pt>
                <c:pt idx="2734">
                  <c:v>5.9</c:v>
                </c:pt>
                <c:pt idx="2735">
                  <c:v>5.5</c:v>
                </c:pt>
                <c:pt idx="2736">
                  <c:v>5</c:v>
                </c:pt>
                <c:pt idx="2737">
                  <c:v>7</c:v>
                </c:pt>
                <c:pt idx="2738">
                  <c:v>6.4</c:v>
                </c:pt>
                <c:pt idx="2739">
                  <c:v>5.9</c:v>
                </c:pt>
                <c:pt idx="2740">
                  <c:v>7</c:v>
                </c:pt>
                <c:pt idx="2741">
                  <c:v>6.1</c:v>
                </c:pt>
                <c:pt idx="2742">
                  <c:v>6.9</c:v>
                </c:pt>
                <c:pt idx="2743">
                  <c:v>7.5</c:v>
                </c:pt>
                <c:pt idx="2744">
                  <c:v>7.3</c:v>
                </c:pt>
                <c:pt idx="2745">
                  <c:v>6.5</c:v>
                </c:pt>
                <c:pt idx="2746">
                  <c:v>6.2</c:v>
                </c:pt>
                <c:pt idx="2747">
                  <c:v>6</c:v>
                </c:pt>
                <c:pt idx="2748">
                  <c:v>6.3</c:v>
                </c:pt>
                <c:pt idx="2749">
                  <c:v>5.8</c:v>
                </c:pt>
                <c:pt idx="2750">
                  <c:v>6.1</c:v>
                </c:pt>
                <c:pt idx="2751">
                  <c:v>6.9</c:v>
                </c:pt>
                <c:pt idx="2752">
                  <c:v>5.4</c:v>
                </c:pt>
                <c:pt idx="2753">
                  <c:v>6.7</c:v>
                </c:pt>
                <c:pt idx="2754">
                  <c:v>7.4</c:v>
                </c:pt>
                <c:pt idx="2755">
                  <c:v>5.6</c:v>
                </c:pt>
                <c:pt idx="2756">
                  <c:v>6.5</c:v>
                </c:pt>
                <c:pt idx="2757">
                  <c:v>6.5</c:v>
                </c:pt>
                <c:pt idx="2758">
                  <c:v>5.8</c:v>
                </c:pt>
                <c:pt idx="2759">
                  <c:v>5</c:v>
                </c:pt>
                <c:pt idx="2760">
                  <c:v>5.5</c:v>
                </c:pt>
                <c:pt idx="2761">
                  <c:v>6.5</c:v>
                </c:pt>
                <c:pt idx="2762">
                  <c:v>7.2</c:v>
                </c:pt>
                <c:pt idx="2763">
                  <c:v>5.2</c:v>
                </c:pt>
                <c:pt idx="2764">
                  <c:v>5.7</c:v>
                </c:pt>
                <c:pt idx="2765">
                  <c:v>4.7</c:v>
                </c:pt>
                <c:pt idx="2766">
                  <c:v>5.9</c:v>
                </c:pt>
                <c:pt idx="2767">
                  <c:v>6.8</c:v>
                </c:pt>
                <c:pt idx="2768">
                  <c:v>5.9</c:v>
                </c:pt>
                <c:pt idx="2769">
                  <c:v>7.7</c:v>
                </c:pt>
                <c:pt idx="2770">
                  <c:v>4.4000000000000004</c:v>
                </c:pt>
                <c:pt idx="2771">
                  <c:v>6.6</c:v>
                </c:pt>
                <c:pt idx="2772">
                  <c:v>6.7</c:v>
                </c:pt>
                <c:pt idx="2773">
                  <c:v>5.5</c:v>
                </c:pt>
                <c:pt idx="2774">
                  <c:v>6.5</c:v>
                </c:pt>
                <c:pt idx="2775">
                  <c:v>6.2</c:v>
                </c:pt>
                <c:pt idx="2776">
                  <c:v>7.1</c:v>
                </c:pt>
                <c:pt idx="2777">
                  <c:v>6.1</c:v>
                </c:pt>
                <c:pt idx="2778">
                  <c:v>6</c:v>
                </c:pt>
                <c:pt idx="2779">
                  <c:v>7.4</c:v>
                </c:pt>
                <c:pt idx="2780">
                  <c:v>5.9</c:v>
                </c:pt>
                <c:pt idx="2781">
                  <c:v>4.0999999999999996</c:v>
                </c:pt>
                <c:pt idx="2782">
                  <c:v>5.9</c:v>
                </c:pt>
                <c:pt idx="2783">
                  <c:v>7</c:v>
                </c:pt>
                <c:pt idx="2784">
                  <c:v>6.8</c:v>
                </c:pt>
                <c:pt idx="2785">
                  <c:v>7.4</c:v>
                </c:pt>
                <c:pt idx="2786">
                  <c:v>7.1</c:v>
                </c:pt>
                <c:pt idx="2787">
                  <c:v>7</c:v>
                </c:pt>
                <c:pt idx="2788">
                  <c:v>5.8</c:v>
                </c:pt>
                <c:pt idx="2789">
                  <c:v>7.8</c:v>
                </c:pt>
                <c:pt idx="2790">
                  <c:v>6.5</c:v>
                </c:pt>
                <c:pt idx="2791">
                  <c:v>7</c:v>
                </c:pt>
                <c:pt idx="2792">
                  <c:v>6.3</c:v>
                </c:pt>
                <c:pt idx="2793">
                  <c:v>5.3</c:v>
                </c:pt>
                <c:pt idx="2794">
                  <c:v>5.5</c:v>
                </c:pt>
                <c:pt idx="2795">
                  <c:v>7.4</c:v>
                </c:pt>
                <c:pt idx="2796">
                  <c:v>4.3</c:v>
                </c:pt>
                <c:pt idx="2797">
                  <c:v>5.2</c:v>
                </c:pt>
                <c:pt idx="2798">
                  <c:v>6.7</c:v>
                </c:pt>
                <c:pt idx="2799">
                  <c:v>8.6</c:v>
                </c:pt>
                <c:pt idx="2800">
                  <c:v>6.1</c:v>
                </c:pt>
                <c:pt idx="2801">
                  <c:v>5.8</c:v>
                </c:pt>
                <c:pt idx="2802">
                  <c:v>7.7</c:v>
                </c:pt>
                <c:pt idx="2803">
                  <c:v>8</c:v>
                </c:pt>
                <c:pt idx="2804">
                  <c:v>5.6</c:v>
                </c:pt>
                <c:pt idx="2805">
                  <c:v>6.7</c:v>
                </c:pt>
                <c:pt idx="2806">
                  <c:v>6.6</c:v>
                </c:pt>
                <c:pt idx="2807">
                  <c:v>4.0999999999999996</c:v>
                </c:pt>
                <c:pt idx="2808">
                  <c:v>7.3</c:v>
                </c:pt>
                <c:pt idx="2809">
                  <c:v>7.1</c:v>
                </c:pt>
                <c:pt idx="2810">
                  <c:v>6.5</c:v>
                </c:pt>
                <c:pt idx="2811">
                  <c:v>7</c:v>
                </c:pt>
                <c:pt idx="2812">
                  <c:v>5.5</c:v>
                </c:pt>
                <c:pt idx="2813">
                  <c:v>6.6</c:v>
                </c:pt>
                <c:pt idx="2814">
                  <c:v>7.1</c:v>
                </c:pt>
                <c:pt idx="2815">
                  <c:v>7.9</c:v>
                </c:pt>
                <c:pt idx="2816">
                  <c:v>7.1</c:v>
                </c:pt>
                <c:pt idx="2817">
                  <c:v>5.6</c:v>
                </c:pt>
                <c:pt idx="2818">
                  <c:v>7.3</c:v>
                </c:pt>
                <c:pt idx="2819">
                  <c:v>3.3</c:v>
                </c:pt>
                <c:pt idx="2820">
                  <c:v>6.5</c:v>
                </c:pt>
                <c:pt idx="2821">
                  <c:v>4.8</c:v>
                </c:pt>
                <c:pt idx="2822">
                  <c:v>5.2</c:v>
                </c:pt>
                <c:pt idx="2823">
                  <c:v>6.3</c:v>
                </c:pt>
                <c:pt idx="2824">
                  <c:v>7.2</c:v>
                </c:pt>
                <c:pt idx="2825">
                  <c:v>6.8</c:v>
                </c:pt>
                <c:pt idx="2826">
                  <c:v>5.7</c:v>
                </c:pt>
                <c:pt idx="2827">
                  <c:v>7.2</c:v>
                </c:pt>
                <c:pt idx="2828">
                  <c:v>6.9</c:v>
                </c:pt>
                <c:pt idx="2829">
                  <c:v>6.2</c:v>
                </c:pt>
                <c:pt idx="2830">
                  <c:v>6.7</c:v>
                </c:pt>
                <c:pt idx="2831">
                  <c:v>6.5</c:v>
                </c:pt>
                <c:pt idx="2832">
                  <c:v>7.2</c:v>
                </c:pt>
                <c:pt idx="2833">
                  <c:v>5.3</c:v>
                </c:pt>
                <c:pt idx="2834">
                  <c:v>6.7</c:v>
                </c:pt>
                <c:pt idx="2835">
                  <c:v>3.6</c:v>
                </c:pt>
                <c:pt idx="2836">
                  <c:v>5.7</c:v>
                </c:pt>
                <c:pt idx="2837">
                  <c:v>7.3</c:v>
                </c:pt>
                <c:pt idx="2838">
                  <c:v>5</c:v>
                </c:pt>
                <c:pt idx="2839">
                  <c:v>6.6</c:v>
                </c:pt>
                <c:pt idx="2840">
                  <c:v>6.6</c:v>
                </c:pt>
                <c:pt idx="2841">
                  <c:v>7.3</c:v>
                </c:pt>
                <c:pt idx="2842">
                  <c:v>6.2</c:v>
                </c:pt>
                <c:pt idx="2843">
                  <c:v>6.6</c:v>
                </c:pt>
                <c:pt idx="2844">
                  <c:v>6.3</c:v>
                </c:pt>
                <c:pt idx="2845">
                  <c:v>3.3</c:v>
                </c:pt>
                <c:pt idx="2846">
                  <c:v>6.2</c:v>
                </c:pt>
                <c:pt idx="2847">
                  <c:v>3.5</c:v>
                </c:pt>
                <c:pt idx="2848">
                  <c:v>5.5</c:v>
                </c:pt>
                <c:pt idx="2849">
                  <c:v>5.9</c:v>
                </c:pt>
                <c:pt idx="2850">
                  <c:v>4.7</c:v>
                </c:pt>
                <c:pt idx="2851">
                  <c:v>3.9</c:v>
                </c:pt>
                <c:pt idx="2852">
                  <c:v>6.1</c:v>
                </c:pt>
                <c:pt idx="2853">
                  <c:v>6.7</c:v>
                </c:pt>
                <c:pt idx="2854">
                  <c:v>6.9</c:v>
                </c:pt>
                <c:pt idx="2855">
                  <c:v>7.3</c:v>
                </c:pt>
                <c:pt idx="2856">
                  <c:v>6.7</c:v>
                </c:pt>
                <c:pt idx="2857">
                  <c:v>6.1</c:v>
                </c:pt>
                <c:pt idx="2858">
                  <c:v>6.9</c:v>
                </c:pt>
                <c:pt idx="2859">
                  <c:v>7.9</c:v>
                </c:pt>
                <c:pt idx="2860">
                  <c:v>4.5</c:v>
                </c:pt>
                <c:pt idx="2861">
                  <c:v>7.6</c:v>
                </c:pt>
                <c:pt idx="2862">
                  <c:v>7.5</c:v>
                </c:pt>
                <c:pt idx="2863">
                  <c:v>6</c:v>
                </c:pt>
                <c:pt idx="2864">
                  <c:v>7.1</c:v>
                </c:pt>
                <c:pt idx="2865">
                  <c:v>6.9</c:v>
                </c:pt>
                <c:pt idx="2866">
                  <c:v>8.5</c:v>
                </c:pt>
                <c:pt idx="2867">
                  <c:v>7.5</c:v>
                </c:pt>
                <c:pt idx="2868">
                  <c:v>6.6</c:v>
                </c:pt>
                <c:pt idx="2869">
                  <c:v>8</c:v>
                </c:pt>
                <c:pt idx="2870">
                  <c:v>7</c:v>
                </c:pt>
                <c:pt idx="2871">
                  <c:v>6.8</c:v>
                </c:pt>
                <c:pt idx="2872">
                  <c:v>6.7</c:v>
                </c:pt>
                <c:pt idx="2873">
                  <c:v>6.5</c:v>
                </c:pt>
                <c:pt idx="2874">
                  <c:v>8</c:v>
                </c:pt>
                <c:pt idx="2875">
                  <c:v>6.5</c:v>
                </c:pt>
                <c:pt idx="2876">
                  <c:v>4.9000000000000004</c:v>
                </c:pt>
                <c:pt idx="2877">
                  <c:v>7.1</c:v>
                </c:pt>
                <c:pt idx="2878">
                  <c:v>7</c:v>
                </c:pt>
                <c:pt idx="2879">
                  <c:v>7</c:v>
                </c:pt>
                <c:pt idx="2880">
                  <c:v>4.5</c:v>
                </c:pt>
                <c:pt idx="2881">
                  <c:v>7.7</c:v>
                </c:pt>
                <c:pt idx="2882">
                  <c:v>6.7</c:v>
                </c:pt>
                <c:pt idx="2883">
                  <c:v>7</c:v>
                </c:pt>
                <c:pt idx="2884">
                  <c:v>6.5</c:v>
                </c:pt>
                <c:pt idx="2885">
                  <c:v>6.2</c:v>
                </c:pt>
                <c:pt idx="2886">
                  <c:v>5.7</c:v>
                </c:pt>
                <c:pt idx="2887">
                  <c:v>6.4</c:v>
                </c:pt>
                <c:pt idx="2888">
                  <c:v>5.4</c:v>
                </c:pt>
                <c:pt idx="2889">
                  <c:v>6.6</c:v>
                </c:pt>
                <c:pt idx="2890">
                  <c:v>6.1</c:v>
                </c:pt>
                <c:pt idx="2891">
                  <c:v>7.6</c:v>
                </c:pt>
                <c:pt idx="2892">
                  <c:v>6.2</c:v>
                </c:pt>
                <c:pt idx="2893">
                  <c:v>6.6</c:v>
                </c:pt>
                <c:pt idx="2894">
                  <c:v>7.3</c:v>
                </c:pt>
                <c:pt idx="2895">
                  <c:v>4.2</c:v>
                </c:pt>
                <c:pt idx="2896">
                  <c:v>6.5</c:v>
                </c:pt>
                <c:pt idx="2897">
                  <c:v>6.5</c:v>
                </c:pt>
                <c:pt idx="2898">
                  <c:v>5.7</c:v>
                </c:pt>
                <c:pt idx="2899">
                  <c:v>7.3</c:v>
                </c:pt>
                <c:pt idx="2900">
                  <c:v>6.9</c:v>
                </c:pt>
                <c:pt idx="2901">
                  <c:v>5</c:v>
                </c:pt>
                <c:pt idx="2902">
                  <c:v>7.3</c:v>
                </c:pt>
                <c:pt idx="2903">
                  <c:v>6.5</c:v>
                </c:pt>
                <c:pt idx="2904">
                  <c:v>2.1</c:v>
                </c:pt>
                <c:pt idx="2905">
                  <c:v>7</c:v>
                </c:pt>
                <c:pt idx="2906">
                  <c:v>8</c:v>
                </c:pt>
                <c:pt idx="2907">
                  <c:v>6.9</c:v>
                </c:pt>
                <c:pt idx="2908">
                  <c:v>7.1</c:v>
                </c:pt>
                <c:pt idx="2909">
                  <c:v>6.7</c:v>
                </c:pt>
                <c:pt idx="2910">
                  <c:v>8.9</c:v>
                </c:pt>
                <c:pt idx="2911">
                  <c:v>7.9</c:v>
                </c:pt>
                <c:pt idx="2912">
                  <c:v>5.6</c:v>
                </c:pt>
                <c:pt idx="2913">
                  <c:v>8</c:v>
                </c:pt>
                <c:pt idx="2914">
                  <c:v>6.2</c:v>
                </c:pt>
                <c:pt idx="2915">
                  <c:v>7.9</c:v>
                </c:pt>
                <c:pt idx="2916">
                  <c:v>8.1</c:v>
                </c:pt>
                <c:pt idx="2917">
                  <c:v>7.6</c:v>
                </c:pt>
                <c:pt idx="2918">
                  <c:v>3.5</c:v>
                </c:pt>
                <c:pt idx="2919">
                  <c:v>7.6</c:v>
                </c:pt>
                <c:pt idx="2920">
                  <c:v>6.5</c:v>
                </c:pt>
                <c:pt idx="2921">
                  <c:v>5.6</c:v>
                </c:pt>
                <c:pt idx="2922">
                  <c:v>7.7</c:v>
                </c:pt>
                <c:pt idx="2923">
                  <c:v>5.2</c:v>
                </c:pt>
                <c:pt idx="2924">
                  <c:v>6.1</c:v>
                </c:pt>
                <c:pt idx="2925">
                  <c:v>7.4</c:v>
                </c:pt>
                <c:pt idx="2926">
                  <c:v>6.8</c:v>
                </c:pt>
                <c:pt idx="2927">
                  <c:v>6.4</c:v>
                </c:pt>
                <c:pt idx="2928">
                  <c:v>5.7</c:v>
                </c:pt>
                <c:pt idx="2929">
                  <c:v>6.7</c:v>
                </c:pt>
                <c:pt idx="2930">
                  <c:v>5.6</c:v>
                </c:pt>
                <c:pt idx="2931">
                  <c:v>7.6</c:v>
                </c:pt>
                <c:pt idx="2932">
                  <c:v>6.5</c:v>
                </c:pt>
                <c:pt idx="2933">
                  <c:v>6.3</c:v>
                </c:pt>
                <c:pt idx="2934">
                  <c:v>7.1</c:v>
                </c:pt>
                <c:pt idx="2935">
                  <c:v>7.1</c:v>
                </c:pt>
                <c:pt idx="2936">
                  <c:v>6.9</c:v>
                </c:pt>
                <c:pt idx="2937">
                  <c:v>5.4</c:v>
                </c:pt>
                <c:pt idx="2938">
                  <c:v>5.0999999999999996</c:v>
                </c:pt>
                <c:pt idx="2939">
                  <c:v>5.3</c:v>
                </c:pt>
                <c:pt idx="2940">
                  <c:v>7.3</c:v>
                </c:pt>
                <c:pt idx="2941">
                  <c:v>7.3</c:v>
                </c:pt>
                <c:pt idx="2942">
                  <c:v>7.1</c:v>
                </c:pt>
                <c:pt idx="2943">
                  <c:v>6</c:v>
                </c:pt>
                <c:pt idx="2944">
                  <c:v>6.6</c:v>
                </c:pt>
                <c:pt idx="2945">
                  <c:v>7.2</c:v>
                </c:pt>
                <c:pt idx="2946">
                  <c:v>7.2</c:v>
                </c:pt>
                <c:pt idx="2947">
                  <c:v>6.9</c:v>
                </c:pt>
                <c:pt idx="2948">
                  <c:v>6.8</c:v>
                </c:pt>
                <c:pt idx="2949">
                  <c:v>7.7</c:v>
                </c:pt>
                <c:pt idx="2950">
                  <c:v>7.4</c:v>
                </c:pt>
                <c:pt idx="2951">
                  <c:v>6.5</c:v>
                </c:pt>
                <c:pt idx="2952">
                  <c:v>6.4</c:v>
                </c:pt>
                <c:pt idx="2953">
                  <c:v>5.6</c:v>
                </c:pt>
                <c:pt idx="2954">
                  <c:v>6.8</c:v>
                </c:pt>
                <c:pt idx="2955">
                  <c:v>5.5</c:v>
                </c:pt>
                <c:pt idx="2956">
                  <c:v>6.9</c:v>
                </c:pt>
                <c:pt idx="2957">
                  <c:v>6</c:v>
                </c:pt>
                <c:pt idx="2958">
                  <c:v>6.4</c:v>
                </c:pt>
                <c:pt idx="2959">
                  <c:v>6.6</c:v>
                </c:pt>
                <c:pt idx="2960">
                  <c:v>5.3</c:v>
                </c:pt>
                <c:pt idx="2961">
                  <c:v>8.1</c:v>
                </c:pt>
                <c:pt idx="2962">
                  <c:v>6.9</c:v>
                </c:pt>
                <c:pt idx="2963">
                  <c:v>6.5</c:v>
                </c:pt>
                <c:pt idx="2964">
                  <c:v>7.4</c:v>
                </c:pt>
                <c:pt idx="2965">
                  <c:v>6.9</c:v>
                </c:pt>
                <c:pt idx="2966">
                  <c:v>6.7</c:v>
                </c:pt>
                <c:pt idx="2967">
                  <c:v>7.6</c:v>
                </c:pt>
                <c:pt idx="2968">
                  <c:v>5.4</c:v>
                </c:pt>
                <c:pt idx="2969">
                  <c:v>7.3</c:v>
                </c:pt>
                <c:pt idx="2970">
                  <c:v>6</c:v>
                </c:pt>
                <c:pt idx="2971">
                  <c:v>7.2</c:v>
                </c:pt>
                <c:pt idx="2972">
                  <c:v>6</c:v>
                </c:pt>
                <c:pt idx="2973">
                  <c:v>3.1</c:v>
                </c:pt>
                <c:pt idx="2974">
                  <c:v>6.9</c:v>
                </c:pt>
                <c:pt idx="2975">
                  <c:v>6.2</c:v>
                </c:pt>
                <c:pt idx="2976">
                  <c:v>6.9</c:v>
                </c:pt>
                <c:pt idx="2977">
                  <c:v>6.3</c:v>
                </c:pt>
                <c:pt idx="2978">
                  <c:v>6.7</c:v>
                </c:pt>
                <c:pt idx="2979">
                  <c:v>5.4</c:v>
                </c:pt>
                <c:pt idx="2980">
                  <c:v>8</c:v>
                </c:pt>
                <c:pt idx="2981">
                  <c:v>7</c:v>
                </c:pt>
                <c:pt idx="2982">
                  <c:v>7.2</c:v>
                </c:pt>
                <c:pt idx="2983">
                  <c:v>3.5</c:v>
                </c:pt>
                <c:pt idx="2984">
                  <c:v>7.5</c:v>
                </c:pt>
                <c:pt idx="2985">
                  <c:v>6.7</c:v>
                </c:pt>
                <c:pt idx="2986">
                  <c:v>9.1999999999999993</c:v>
                </c:pt>
                <c:pt idx="2987">
                  <c:v>6.1</c:v>
                </c:pt>
                <c:pt idx="2988">
                  <c:v>7.7</c:v>
                </c:pt>
                <c:pt idx="2989">
                  <c:v>7.6</c:v>
                </c:pt>
                <c:pt idx="2990">
                  <c:v>6.1</c:v>
                </c:pt>
                <c:pt idx="2991">
                  <c:v>4.9000000000000004</c:v>
                </c:pt>
                <c:pt idx="2992">
                  <c:v>6.8</c:v>
                </c:pt>
                <c:pt idx="2993">
                  <c:v>7</c:v>
                </c:pt>
                <c:pt idx="2994">
                  <c:v>5.7</c:v>
                </c:pt>
                <c:pt idx="2995">
                  <c:v>7.5</c:v>
                </c:pt>
                <c:pt idx="2996">
                  <c:v>7.4</c:v>
                </c:pt>
                <c:pt idx="2997">
                  <c:v>7.2</c:v>
                </c:pt>
                <c:pt idx="2998">
                  <c:v>6.8</c:v>
                </c:pt>
                <c:pt idx="2999">
                  <c:v>6.8</c:v>
                </c:pt>
                <c:pt idx="3000">
                  <c:v>5.2</c:v>
                </c:pt>
                <c:pt idx="3001">
                  <c:v>7.2</c:v>
                </c:pt>
                <c:pt idx="3002">
                  <c:v>4</c:v>
                </c:pt>
                <c:pt idx="3003">
                  <c:v>6.8</c:v>
                </c:pt>
                <c:pt idx="3004">
                  <c:v>6.9</c:v>
                </c:pt>
                <c:pt idx="3005">
                  <c:v>7.3</c:v>
                </c:pt>
                <c:pt idx="3006">
                  <c:v>6.1</c:v>
                </c:pt>
                <c:pt idx="3007">
                  <c:v>6</c:v>
                </c:pt>
                <c:pt idx="3008">
                  <c:v>7</c:v>
                </c:pt>
                <c:pt idx="3009">
                  <c:v>7.1</c:v>
                </c:pt>
                <c:pt idx="3010">
                  <c:v>6.2</c:v>
                </c:pt>
                <c:pt idx="3011">
                  <c:v>6.9</c:v>
                </c:pt>
                <c:pt idx="3012">
                  <c:v>7.6</c:v>
                </c:pt>
                <c:pt idx="3013">
                  <c:v>7.6</c:v>
                </c:pt>
                <c:pt idx="3014">
                  <c:v>6.4</c:v>
                </c:pt>
                <c:pt idx="3015">
                  <c:v>6.2</c:v>
                </c:pt>
                <c:pt idx="3016">
                  <c:v>7.5</c:v>
                </c:pt>
                <c:pt idx="3017">
                  <c:v>2</c:v>
                </c:pt>
                <c:pt idx="3018">
                  <c:v>6.2</c:v>
                </c:pt>
                <c:pt idx="3019">
                  <c:v>6.5</c:v>
                </c:pt>
                <c:pt idx="3020">
                  <c:v>7.9</c:v>
                </c:pt>
                <c:pt idx="3021">
                  <c:v>6.8</c:v>
                </c:pt>
                <c:pt idx="3022">
                  <c:v>6.3</c:v>
                </c:pt>
                <c:pt idx="3023">
                  <c:v>6.3</c:v>
                </c:pt>
                <c:pt idx="3024">
                  <c:v>6.6</c:v>
                </c:pt>
                <c:pt idx="3025">
                  <c:v>6.4</c:v>
                </c:pt>
                <c:pt idx="3026">
                  <c:v>7.5</c:v>
                </c:pt>
                <c:pt idx="3027">
                  <c:v>6.5</c:v>
                </c:pt>
                <c:pt idx="3028">
                  <c:v>7.2</c:v>
                </c:pt>
                <c:pt idx="3029">
                  <c:v>6.3</c:v>
                </c:pt>
                <c:pt idx="3030">
                  <c:v>7</c:v>
                </c:pt>
                <c:pt idx="3031">
                  <c:v>6.3</c:v>
                </c:pt>
                <c:pt idx="3032">
                  <c:v>2.2999999999999998</c:v>
                </c:pt>
                <c:pt idx="3033">
                  <c:v>7.1</c:v>
                </c:pt>
                <c:pt idx="3034">
                  <c:v>6.2</c:v>
                </c:pt>
                <c:pt idx="3035">
                  <c:v>6.7</c:v>
                </c:pt>
                <c:pt idx="3036">
                  <c:v>6.5</c:v>
                </c:pt>
                <c:pt idx="3037">
                  <c:v>5.9</c:v>
                </c:pt>
                <c:pt idx="3038">
                  <c:v>6</c:v>
                </c:pt>
                <c:pt idx="3039">
                  <c:v>6.9</c:v>
                </c:pt>
                <c:pt idx="3040">
                  <c:v>7.3</c:v>
                </c:pt>
                <c:pt idx="3041">
                  <c:v>7.7</c:v>
                </c:pt>
                <c:pt idx="3042">
                  <c:v>7.3</c:v>
                </c:pt>
                <c:pt idx="3043">
                  <c:v>7</c:v>
                </c:pt>
                <c:pt idx="3044">
                  <c:v>6.4</c:v>
                </c:pt>
                <c:pt idx="3045">
                  <c:v>5.6</c:v>
                </c:pt>
                <c:pt idx="3046">
                  <c:v>8.1999999999999993</c:v>
                </c:pt>
                <c:pt idx="3047">
                  <c:v>6.5</c:v>
                </c:pt>
                <c:pt idx="3048">
                  <c:v>8.1</c:v>
                </c:pt>
                <c:pt idx="3049">
                  <c:v>5.4</c:v>
                </c:pt>
                <c:pt idx="3050">
                  <c:v>6.3</c:v>
                </c:pt>
                <c:pt idx="3051">
                  <c:v>7.8</c:v>
                </c:pt>
                <c:pt idx="3052">
                  <c:v>6.8</c:v>
                </c:pt>
                <c:pt idx="3053">
                  <c:v>7.1</c:v>
                </c:pt>
                <c:pt idx="3054">
                  <c:v>6.2</c:v>
                </c:pt>
                <c:pt idx="3055">
                  <c:v>7.3</c:v>
                </c:pt>
                <c:pt idx="3056">
                  <c:v>5.9</c:v>
                </c:pt>
                <c:pt idx="3057">
                  <c:v>3.6</c:v>
                </c:pt>
                <c:pt idx="3058">
                  <c:v>7.7</c:v>
                </c:pt>
                <c:pt idx="3059">
                  <c:v>7.3</c:v>
                </c:pt>
                <c:pt idx="3060">
                  <c:v>7.4</c:v>
                </c:pt>
                <c:pt idx="3061">
                  <c:v>6.6</c:v>
                </c:pt>
                <c:pt idx="3062">
                  <c:v>6.9</c:v>
                </c:pt>
                <c:pt idx="3063">
                  <c:v>6.8</c:v>
                </c:pt>
                <c:pt idx="3064">
                  <c:v>7.3</c:v>
                </c:pt>
                <c:pt idx="3065">
                  <c:v>7.2</c:v>
                </c:pt>
                <c:pt idx="3066">
                  <c:v>7.7</c:v>
                </c:pt>
                <c:pt idx="3067">
                  <c:v>8.1</c:v>
                </c:pt>
                <c:pt idx="3068">
                  <c:v>7.7</c:v>
                </c:pt>
                <c:pt idx="3069">
                  <c:v>7.6</c:v>
                </c:pt>
                <c:pt idx="3070">
                  <c:v>7.2</c:v>
                </c:pt>
                <c:pt idx="3071">
                  <c:v>7.2</c:v>
                </c:pt>
                <c:pt idx="3072">
                  <c:v>8.1</c:v>
                </c:pt>
                <c:pt idx="3073">
                  <c:v>7.5</c:v>
                </c:pt>
                <c:pt idx="3074">
                  <c:v>8.1</c:v>
                </c:pt>
                <c:pt idx="3075">
                  <c:v>7.8</c:v>
                </c:pt>
                <c:pt idx="3076">
                  <c:v>7.8</c:v>
                </c:pt>
                <c:pt idx="3077">
                  <c:v>7.6</c:v>
                </c:pt>
                <c:pt idx="3078">
                  <c:v>7.4</c:v>
                </c:pt>
                <c:pt idx="3079">
                  <c:v>6.3</c:v>
                </c:pt>
                <c:pt idx="3080">
                  <c:v>6.9</c:v>
                </c:pt>
                <c:pt idx="3081">
                  <c:v>8.6</c:v>
                </c:pt>
                <c:pt idx="3082">
                  <c:v>5.0999999999999996</c:v>
                </c:pt>
                <c:pt idx="3083">
                  <c:v>6.4</c:v>
                </c:pt>
                <c:pt idx="3084">
                  <c:v>7.9</c:v>
                </c:pt>
                <c:pt idx="3085">
                  <c:v>6.9</c:v>
                </c:pt>
                <c:pt idx="3086">
                  <c:v>7.5</c:v>
                </c:pt>
                <c:pt idx="3087">
                  <c:v>7.2</c:v>
                </c:pt>
                <c:pt idx="3088">
                  <c:v>5.8</c:v>
                </c:pt>
                <c:pt idx="3089">
                  <c:v>2.9</c:v>
                </c:pt>
                <c:pt idx="3090">
                  <c:v>6.2</c:v>
                </c:pt>
                <c:pt idx="3091">
                  <c:v>6.8</c:v>
                </c:pt>
                <c:pt idx="3092">
                  <c:v>6.1</c:v>
                </c:pt>
                <c:pt idx="3093">
                  <c:v>7.7</c:v>
                </c:pt>
                <c:pt idx="3094">
                  <c:v>5.2</c:v>
                </c:pt>
                <c:pt idx="3095">
                  <c:v>6.8</c:v>
                </c:pt>
                <c:pt idx="3096">
                  <c:v>6.5</c:v>
                </c:pt>
                <c:pt idx="3097">
                  <c:v>7</c:v>
                </c:pt>
                <c:pt idx="3098">
                  <c:v>5.9</c:v>
                </c:pt>
                <c:pt idx="3099">
                  <c:v>7.1</c:v>
                </c:pt>
                <c:pt idx="3100">
                  <c:v>5.5</c:v>
                </c:pt>
                <c:pt idx="3101">
                  <c:v>7.4</c:v>
                </c:pt>
                <c:pt idx="3102">
                  <c:v>7.3</c:v>
                </c:pt>
                <c:pt idx="3103">
                  <c:v>4.5999999999999996</c:v>
                </c:pt>
                <c:pt idx="3104">
                  <c:v>7.2</c:v>
                </c:pt>
                <c:pt idx="3105">
                  <c:v>5.0999999999999996</c:v>
                </c:pt>
                <c:pt idx="3106">
                  <c:v>6.7</c:v>
                </c:pt>
                <c:pt idx="3107">
                  <c:v>5.3</c:v>
                </c:pt>
                <c:pt idx="3108">
                  <c:v>7.8</c:v>
                </c:pt>
                <c:pt idx="3109">
                  <c:v>6.7</c:v>
                </c:pt>
                <c:pt idx="3110">
                  <c:v>7.2</c:v>
                </c:pt>
                <c:pt idx="3111">
                  <c:v>5.8</c:v>
                </c:pt>
                <c:pt idx="3112">
                  <c:v>7</c:v>
                </c:pt>
                <c:pt idx="3113">
                  <c:v>3.8</c:v>
                </c:pt>
                <c:pt idx="3114">
                  <c:v>5.7</c:v>
                </c:pt>
                <c:pt idx="3115">
                  <c:v>6.7</c:v>
                </c:pt>
                <c:pt idx="3116">
                  <c:v>6.1</c:v>
                </c:pt>
                <c:pt idx="3117">
                  <c:v>6.2</c:v>
                </c:pt>
                <c:pt idx="3118">
                  <c:v>6.2</c:v>
                </c:pt>
                <c:pt idx="3119">
                  <c:v>4.7</c:v>
                </c:pt>
                <c:pt idx="3120">
                  <c:v>6.3</c:v>
                </c:pt>
                <c:pt idx="3121">
                  <c:v>7.3</c:v>
                </c:pt>
                <c:pt idx="3122">
                  <c:v>5.8</c:v>
                </c:pt>
                <c:pt idx="3123">
                  <c:v>7.1</c:v>
                </c:pt>
                <c:pt idx="3124">
                  <c:v>7.1</c:v>
                </c:pt>
                <c:pt idx="3125">
                  <c:v>6.7</c:v>
                </c:pt>
                <c:pt idx="3126">
                  <c:v>6.9</c:v>
                </c:pt>
                <c:pt idx="3127">
                  <c:v>2.1</c:v>
                </c:pt>
                <c:pt idx="3128">
                  <c:v>6.6</c:v>
                </c:pt>
                <c:pt idx="3129">
                  <c:v>8.3000000000000007</c:v>
                </c:pt>
                <c:pt idx="3130">
                  <c:v>7.2</c:v>
                </c:pt>
                <c:pt idx="3131">
                  <c:v>5.6</c:v>
                </c:pt>
                <c:pt idx="3132">
                  <c:v>7.7</c:v>
                </c:pt>
                <c:pt idx="3133">
                  <c:v>6.6</c:v>
                </c:pt>
                <c:pt idx="3134">
                  <c:v>7.4</c:v>
                </c:pt>
                <c:pt idx="3135">
                  <c:v>7.1</c:v>
                </c:pt>
                <c:pt idx="3136">
                  <c:v>7.9</c:v>
                </c:pt>
                <c:pt idx="3137">
                  <c:v>6.7</c:v>
                </c:pt>
                <c:pt idx="3138">
                  <c:v>6.6</c:v>
                </c:pt>
                <c:pt idx="3139">
                  <c:v>7.9</c:v>
                </c:pt>
                <c:pt idx="3140">
                  <c:v>4.9000000000000004</c:v>
                </c:pt>
                <c:pt idx="3141">
                  <c:v>7.2</c:v>
                </c:pt>
                <c:pt idx="3142">
                  <c:v>6.1</c:v>
                </c:pt>
                <c:pt idx="3143">
                  <c:v>5.3</c:v>
                </c:pt>
                <c:pt idx="3144">
                  <c:v>5</c:v>
                </c:pt>
                <c:pt idx="3145">
                  <c:v>7.6</c:v>
                </c:pt>
                <c:pt idx="3146">
                  <c:v>7.6</c:v>
                </c:pt>
                <c:pt idx="3147">
                  <c:v>6.6</c:v>
                </c:pt>
                <c:pt idx="3148">
                  <c:v>6.6</c:v>
                </c:pt>
                <c:pt idx="3149">
                  <c:v>7.3</c:v>
                </c:pt>
                <c:pt idx="3150">
                  <c:v>6.6</c:v>
                </c:pt>
                <c:pt idx="3151">
                  <c:v>6.9</c:v>
                </c:pt>
                <c:pt idx="3152">
                  <c:v>5.8</c:v>
                </c:pt>
                <c:pt idx="3153">
                  <c:v>4.4000000000000004</c:v>
                </c:pt>
                <c:pt idx="3154">
                  <c:v>6.6</c:v>
                </c:pt>
                <c:pt idx="3155">
                  <c:v>7.6</c:v>
                </c:pt>
                <c:pt idx="3156">
                  <c:v>4.5999999999999996</c:v>
                </c:pt>
                <c:pt idx="3157">
                  <c:v>6.8</c:v>
                </c:pt>
                <c:pt idx="3158">
                  <c:v>4.9000000000000004</c:v>
                </c:pt>
                <c:pt idx="3159">
                  <c:v>7.3</c:v>
                </c:pt>
                <c:pt idx="3160">
                  <c:v>5</c:v>
                </c:pt>
                <c:pt idx="3161">
                  <c:v>8</c:v>
                </c:pt>
                <c:pt idx="3162">
                  <c:v>5.2</c:v>
                </c:pt>
                <c:pt idx="3163">
                  <c:v>8.5</c:v>
                </c:pt>
                <c:pt idx="3164">
                  <c:v>6.5</c:v>
                </c:pt>
                <c:pt idx="3165">
                  <c:v>7.4</c:v>
                </c:pt>
                <c:pt idx="3166">
                  <c:v>7.7</c:v>
                </c:pt>
                <c:pt idx="3167">
                  <c:v>7.4</c:v>
                </c:pt>
                <c:pt idx="3168">
                  <c:v>5.0999999999999996</c:v>
                </c:pt>
                <c:pt idx="3169">
                  <c:v>5</c:v>
                </c:pt>
                <c:pt idx="3170">
                  <c:v>7.2</c:v>
                </c:pt>
                <c:pt idx="3171">
                  <c:v>6.4</c:v>
                </c:pt>
                <c:pt idx="3172">
                  <c:v>5.6</c:v>
                </c:pt>
                <c:pt idx="3173">
                  <c:v>6.1</c:v>
                </c:pt>
                <c:pt idx="3174">
                  <c:v>5.2</c:v>
                </c:pt>
                <c:pt idx="3175">
                  <c:v>7.3</c:v>
                </c:pt>
                <c:pt idx="3176">
                  <c:v>7.5</c:v>
                </c:pt>
                <c:pt idx="3177">
                  <c:v>4.5</c:v>
                </c:pt>
                <c:pt idx="3178">
                  <c:v>6.6</c:v>
                </c:pt>
                <c:pt idx="3179">
                  <c:v>5.3</c:v>
                </c:pt>
                <c:pt idx="3180">
                  <c:v>4.9000000000000004</c:v>
                </c:pt>
                <c:pt idx="3181">
                  <c:v>7.7</c:v>
                </c:pt>
                <c:pt idx="3182">
                  <c:v>8</c:v>
                </c:pt>
                <c:pt idx="3183">
                  <c:v>3.8</c:v>
                </c:pt>
                <c:pt idx="3184">
                  <c:v>7.6</c:v>
                </c:pt>
                <c:pt idx="3185">
                  <c:v>5.9</c:v>
                </c:pt>
                <c:pt idx="3186">
                  <c:v>6.2</c:v>
                </c:pt>
                <c:pt idx="3187">
                  <c:v>7.2</c:v>
                </c:pt>
                <c:pt idx="3188">
                  <c:v>6.3</c:v>
                </c:pt>
                <c:pt idx="3189">
                  <c:v>5.2</c:v>
                </c:pt>
                <c:pt idx="3190">
                  <c:v>6.9</c:v>
                </c:pt>
                <c:pt idx="3191">
                  <c:v>6.8</c:v>
                </c:pt>
                <c:pt idx="3192">
                  <c:v>3.5</c:v>
                </c:pt>
                <c:pt idx="3193">
                  <c:v>6.1</c:v>
                </c:pt>
                <c:pt idx="3194">
                  <c:v>4.5</c:v>
                </c:pt>
                <c:pt idx="3195">
                  <c:v>5.9</c:v>
                </c:pt>
                <c:pt idx="3196">
                  <c:v>6.9</c:v>
                </c:pt>
                <c:pt idx="3197">
                  <c:v>7.7</c:v>
                </c:pt>
                <c:pt idx="3198">
                  <c:v>5.3</c:v>
                </c:pt>
                <c:pt idx="3199">
                  <c:v>7</c:v>
                </c:pt>
                <c:pt idx="3200">
                  <c:v>6.6</c:v>
                </c:pt>
                <c:pt idx="3201">
                  <c:v>6.4</c:v>
                </c:pt>
                <c:pt idx="3202">
                  <c:v>7.9</c:v>
                </c:pt>
                <c:pt idx="3203">
                  <c:v>6.9</c:v>
                </c:pt>
                <c:pt idx="3204">
                  <c:v>7.7</c:v>
                </c:pt>
                <c:pt idx="3205">
                  <c:v>7.2</c:v>
                </c:pt>
                <c:pt idx="3206">
                  <c:v>6.8</c:v>
                </c:pt>
                <c:pt idx="3207">
                  <c:v>7.4</c:v>
                </c:pt>
                <c:pt idx="3208">
                  <c:v>4.5999999999999996</c:v>
                </c:pt>
                <c:pt idx="3209">
                  <c:v>6.4</c:v>
                </c:pt>
                <c:pt idx="3210">
                  <c:v>7</c:v>
                </c:pt>
                <c:pt idx="3211">
                  <c:v>7.7</c:v>
                </c:pt>
                <c:pt idx="3212">
                  <c:v>6.8</c:v>
                </c:pt>
                <c:pt idx="3213">
                  <c:v>7</c:v>
                </c:pt>
                <c:pt idx="3214">
                  <c:v>7</c:v>
                </c:pt>
                <c:pt idx="3215">
                  <c:v>6.3</c:v>
                </c:pt>
                <c:pt idx="3216">
                  <c:v>7.1</c:v>
                </c:pt>
                <c:pt idx="3217">
                  <c:v>4.4000000000000004</c:v>
                </c:pt>
                <c:pt idx="3218">
                  <c:v>7.1</c:v>
                </c:pt>
                <c:pt idx="3219">
                  <c:v>6.1</c:v>
                </c:pt>
                <c:pt idx="3220">
                  <c:v>7.3</c:v>
                </c:pt>
                <c:pt idx="3221">
                  <c:v>6.2</c:v>
                </c:pt>
                <c:pt idx="3222">
                  <c:v>6.2</c:v>
                </c:pt>
                <c:pt idx="3223">
                  <c:v>6.2</c:v>
                </c:pt>
                <c:pt idx="3224">
                  <c:v>3.3</c:v>
                </c:pt>
                <c:pt idx="3225">
                  <c:v>7.5</c:v>
                </c:pt>
                <c:pt idx="3226">
                  <c:v>7.4</c:v>
                </c:pt>
                <c:pt idx="3227">
                  <c:v>7.3</c:v>
                </c:pt>
                <c:pt idx="3228">
                  <c:v>8</c:v>
                </c:pt>
                <c:pt idx="3229">
                  <c:v>5.9</c:v>
                </c:pt>
                <c:pt idx="3230">
                  <c:v>6.8</c:v>
                </c:pt>
                <c:pt idx="3231">
                  <c:v>7.4</c:v>
                </c:pt>
                <c:pt idx="3232">
                  <c:v>6.7</c:v>
                </c:pt>
                <c:pt idx="3233">
                  <c:v>5.5</c:v>
                </c:pt>
                <c:pt idx="3234">
                  <c:v>5.7</c:v>
                </c:pt>
                <c:pt idx="3235">
                  <c:v>7.2</c:v>
                </c:pt>
                <c:pt idx="3236">
                  <c:v>5.9</c:v>
                </c:pt>
                <c:pt idx="3237">
                  <c:v>6.7</c:v>
                </c:pt>
                <c:pt idx="3238">
                  <c:v>7.1</c:v>
                </c:pt>
                <c:pt idx="3239">
                  <c:v>7.7</c:v>
                </c:pt>
                <c:pt idx="3240">
                  <c:v>7.4</c:v>
                </c:pt>
                <c:pt idx="3241">
                  <c:v>8.4</c:v>
                </c:pt>
                <c:pt idx="3242">
                  <c:v>7.2</c:v>
                </c:pt>
                <c:pt idx="3243">
                  <c:v>5.4</c:v>
                </c:pt>
                <c:pt idx="3244">
                  <c:v>8.1</c:v>
                </c:pt>
                <c:pt idx="3245">
                  <c:v>7.8</c:v>
                </c:pt>
                <c:pt idx="3246">
                  <c:v>6.8</c:v>
                </c:pt>
                <c:pt idx="3247">
                  <c:v>7.7</c:v>
                </c:pt>
                <c:pt idx="3248">
                  <c:v>6.5</c:v>
                </c:pt>
                <c:pt idx="3249">
                  <c:v>7.3</c:v>
                </c:pt>
                <c:pt idx="3250">
                  <c:v>5.9</c:v>
                </c:pt>
                <c:pt idx="3251">
                  <c:v>8.6999999999999993</c:v>
                </c:pt>
                <c:pt idx="3252">
                  <c:v>5.8</c:v>
                </c:pt>
                <c:pt idx="3253">
                  <c:v>6.1</c:v>
                </c:pt>
                <c:pt idx="3254">
                  <c:v>7.6</c:v>
                </c:pt>
                <c:pt idx="3255">
                  <c:v>7.2</c:v>
                </c:pt>
                <c:pt idx="3256">
                  <c:v>6.5</c:v>
                </c:pt>
                <c:pt idx="3257">
                  <c:v>7.3</c:v>
                </c:pt>
                <c:pt idx="3258">
                  <c:v>6.2</c:v>
                </c:pt>
                <c:pt idx="3259">
                  <c:v>5</c:v>
                </c:pt>
                <c:pt idx="3260">
                  <c:v>7.8</c:v>
                </c:pt>
                <c:pt idx="3261">
                  <c:v>8.1</c:v>
                </c:pt>
                <c:pt idx="3262">
                  <c:v>6.7</c:v>
                </c:pt>
                <c:pt idx="3263">
                  <c:v>7.1</c:v>
                </c:pt>
                <c:pt idx="3264">
                  <c:v>5.6</c:v>
                </c:pt>
                <c:pt idx="3265">
                  <c:v>7.6</c:v>
                </c:pt>
                <c:pt idx="3266">
                  <c:v>4.5999999999999996</c:v>
                </c:pt>
                <c:pt idx="3267">
                  <c:v>7.1</c:v>
                </c:pt>
                <c:pt idx="3268">
                  <c:v>7.3</c:v>
                </c:pt>
                <c:pt idx="3269">
                  <c:v>4</c:v>
                </c:pt>
                <c:pt idx="3270">
                  <c:v>8</c:v>
                </c:pt>
                <c:pt idx="3271">
                  <c:v>6.7</c:v>
                </c:pt>
                <c:pt idx="3272">
                  <c:v>4.5999999999999996</c:v>
                </c:pt>
                <c:pt idx="3273">
                  <c:v>4</c:v>
                </c:pt>
                <c:pt idx="3274">
                  <c:v>7</c:v>
                </c:pt>
                <c:pt idx="3275">
                  <c:v>5.9</c:v>
                </c:pt>
                <c:pt idx="3276">
                  <c:v>7.5</c:v>
                </c:pt>
                <c:pt idx="3277">
                  <c:v>4.7</c:v>
                </c:pt>
                <c:pt idx="3278">
                  <c:v>6.7</c:v>
                </c:pt>
                <c:pt idx="3279">
                  <c:v>6.7</c:v>
                </c:pt>
                <c:pt idx="3280">
                  <c:v>7.1</c:v>
                </c:pt>
                <c:pt idx="3281">
                  <c:v>2.7</c:v>
                </c:pt>
                <c:pt idx="3282">
                  <c:v>7.3</c:v>
                </c:pt>
                <c:pt idx="3283">
                  <c:v>7.6</c:v>
                </c:pt>
                <c:pt idx="3284">
                  <c:v>5.8</c:v>
                </c:pt>
                <c:pt idx="3285">
                  <c:v>6.5</c:v>
                </c:pt>
                <c:pt idx="3286">
                  <c:v>6.6</c:v>
                </c:pt>
                <c:pt idx="3287">
                  <c:v>6.9</c:v>
                </c:pt>
                <c:pt idx="3288">
                  <c:v>8.5</c:v>
                </c:pt>
                <c:pt idx="3289">
                  <c:v>4.8</c:v>
                </c:pt>
                <c:pt idx="3290">
                  <c:v>7</c:v>
                </c:pt>
                <c:pt idx="3291">
                  <c:v>5.4</c:v>
                </c:pt>
                <c:pt idx="3292">
                  <c:v>6.9</c:v>
                </c:pt>
                <c:pt idx="3293">
                  <c:v>6.6</c:v>
                </c:pt>
                <c:pt idx="3294">
                  <c:v>5.9</c:v>
                </c:pt>
                <c:pt idx="3295">
                  <c:v>6.3</c:v>
                </c:pt>
                <c:pt idx="3296">
                  <c:v>6.3</c:v>
                </c:pt>
                <c:pt idx="3297">
                  <c:v>7.7</c:v>
                </c:pt>
                <c:pt idx="3298">
                  <c:v>7</c:v>
                </c:pt>
                <c:pt idx="3299">
                  <c:v>6.3</c:v>
                </c:pt>
                <c:pt idx="3300">
                  <c:v>5.9</c:v>
                </c:pt>
                <c:pt idx="3301">
                  <c:v>6.2</c:v>
                </c:pt>
                <c:pt idx="3302">
                  <c:v>7.7</c:v>
                </c:pt>
                <c:pt idx="3303">
                  <c:v>6.5</c:v>
                </c:pt>
                <c:pt idx="3304">
                  <c:v>5.8</c:v>
                </c:pt>
                <c:pt idx="3305">
                  <c:v>6.1</c:v>
                </c:pt>
                <c:pt idx="3306">
                  <c:v>5.2</c:v>
                </c:pt>
                <c:pt idx="3307">
                  <c:v>8.1999999999999993</c:v>
                </c:pt>
                <c:pt idx="3308">
                  <c:v>6</c:v>
                </c:pt>
                <c:pt idx="3309">
                  <c:v>6.8</c:v>
                </c:pt>
                <c:pt idx="3310">
                  <c:v>7</c:v>
                </c:pt>
                <c:pt idx="3311">
                  <c:v>6.8</c:v>
                </c:pt>
                <c:pt idx="3312">
                  <c:v>7.1</c:v>
                </c:pt>
                <c:pt idx="3313">
                  <c:v>6.9</c:v>
                </c:pt>
                <c:pt idx="3314">
                  <c:v>6.9</c:v>
                </c:pt>
                <c:pt idx="3315">
                  <c:v>7.2</c:v>
                </c:pt>
                <c:pt idx="3316">
                  <c:v>7.8</c:v>
                </c:pt>
                <c:pt idx="3317">
                  <c:v>7.3</c:v>
                </c:pt>
                <c:pt idx="3318">
                  <c:v>7.5</c:v>
                </c:pt>
                <c:pt idx="3319">
                  <c:v>6</c:v>
                </c:pt>
                <c:pt idx="3320">
                  <c:v>6.8</c:v>
                </c:pt>
                <c:pt idx="3321">
                  <c:v>3.9</c:v>
                </c:pt>
                <c:pt idx="3322">
                  <c:v>6.1</c:v>
                </c:pt>
                <c:pt idx="3323">
                  <c:v>7.5</c:v>
                </c:pt>
                <c:pt idx="3324">
                  <c:v>8.1999999999999993</c:v>
                </c:pt>
                <c:pt idx="3325">
                  <c:v>7.8</c:v>
                </c:pt>
                <c:pt idx="3326">
                  <c:v>5.2</c:v>
                </c:pt>
                <c:pt idx="3327">
                  <c:v>6.8</c:v>
                </c:pt>
                <c:pt idx="3328">
                  <c:v>7</c:v>
                </c:pt>
                <c:pt idx="3329">
                  <c:v>6.5</c:v>
                </c:pt>
                <c:pt idx="3330">
                  <c:v>6.4</c:v>
                </c:pt>
                <c:pt idx="3331">
                  <c:v>5.3</c:v>
                </c:pt>
                <c:pt idx="3332">
                  <c:v>4.7</c:v>
                </c:pt>
                <c:pt idx="3333">
                  <c:v>7</c:v>
                </c:pt>
                <c:pt idx="3334">
                  <c:v>7.6</c:v>
                </c:pt>
                <c:pt idx="3335">
                  <c:v>7.1</c:v>
                </c:pt>
                <c:pt idx="3336">
                  <c:v>6.5</c:v>
                </c:pt>
                <c:pt idx="3337">
                  <c:v>8.5</c:v>
                </c:pt>
                <c:pt idx="3338">
                  <c:v>8.6999999999999993</c:v>
                </c:pt>
                <c:pt idx="3339">
                  <c:v>7.1</c:v>
                </c:pt>
                <c:pt idx="3340">
                  <c:v>8.3000000000000007</c:v>
                </c:pt>
                <c:pt idx="3341">
                  <c:v>7.4</c:v>
                </c:pt>
                <c:pt idx="3342">
                  <c:v>6.4</c:v>
                </c:pt>
                <c:pt idx="3343">
                  <c:v>7.5</c:v>
                </c:pt>
                <c:pt idx="3344">
                  <c:v>7.2</c:v>
                </c:pt>
                <c:pt idx="3345">
                  <c:v>7.6</c:v>
                </c:pt>
                <c:pt idx="3346">
                  <c:v>7.8</c:v>
                </c:pt>
                <c:pt idx="3347">
                  <c:v>8.1999999999999993</c:v>
                </c:pt>
                <c:pt idx="3348">
                  <c:v>6.6</c:v>
                </c:pt>
                <c:pt idx="3349">
                  <c:v>5.7</c:v>
                </c:pt>
                <c:pt idx="3350">
                  <c:v>7.4</c:v>
                </c:pt>
                <c:pt idx="3351">
                  <c:v>8</c:v>
                </c:pt>
                <c:pt idx="3352">
                  <c:v>5.4</c:v>
                </c:pt>
                <c:pt idx="3353">
                  <c:v>7.4</c:v>
                </c:pt>
                <c:pt idx="3354">
                  <c:v>5.7</c:v>
                </c:pt>
                <c:pt idx="3355">
                  <c:v>6.8</c:v>
                </c:pt>
                <c:pt idx="3356">
                  <c:v>5.4</c:v>
                </c:pt>
                <c:pt idx="3357">
                  <c:v>5.0999999999999996</c:v>
                </c:pt>
                <c:pt idx="3358">
                  <c:v>5.9</c:v>
                </c:pt>
                <c:pt idx="3359">
                  <c:v>8.1999999999999993</c:v>
                </c:pt>
                <c:pt idx="3360">
                  <c:v>5.3</c:v>
                </c:pt>
                <c:pt idx="3361">
                  <c:v>4.3</c:v>
                </c:pt>
                <c:pt idx="3362">
                  <c:v>7.2</c:v>
                </c:pt>
                <c:pt idx="3363">
                  <c:v>5.9</c:v>
                </c:pt>
                <c:pt idx="3364">
                  <c:v>3</c:v>
                </c:pt>
                <c:pt idx="3365">
                  <c:v>7.9</c:v>
                </c:pt>
                <c:pt idx="3366">
                  <c:v>3.2</c:v>
                </c:pt>
                <c:pt idx="3367">
                  <c:v>6.5</c:v>
                </c:pt>
                <c:pt idx="3368">
                  <c:v>7</c:v>
                </c:pt>
                <c:pt idx="3369">
                  <c:v>6.9</c:v>
                </c:pt>
                <c:pt idx="3370">
                  <c:v>4.4000000000000004</c:v>
                </c:pt>
                <c:pt idx="3371">
                  <c:v>6</c:v>
                </c:pt>
                <c:pt idx="3372">
                  <c:v>5.3</c:v>
                </c:pt>
                <c:pt idx="3373">
                  <c:v>5.3</c:v>
                </c:pt>
                <c:pt idx="3374">
                  <c:v>7.1</c:v>
                </c:pt>
                <c:pt idx="3375">
                  <c:v>5.4</c:v>
                </c:pt>
                <c:pt idx="3376">
                  <c:v>6.9</c:v>
                </c:pt>
                <c:pt idx="3377">
                  <c:v>7.3</c:v>
                </c:pt>
                <c:pt idx="3378">
                  <c:v>7.8</c:v>
                </c:pt>
                <c:pt idx="3379">
                  <c:v>6.6</c:v>
                </c:pt>
                <c:pt idx="3380">
                  <c:v>5.4</c:v>
                </c:pt>
                <c:pt idx="3381">
                  <c:v>8.4</c:v>
                </c:pt>
                <c:pt idx="3382">
                  <c:v>6.3</c:v>
                </c:pt>
                <c:pt idx="3383">
                  <c:v>6.1</c:v>
                </c:pt>
                <c:pt idx="3384">
                  <c:v>5</c:v>
                </c:pt>
                <c:pt idx="3385">
                  <c:v>5.3</c:v>
                </c:pt>
                <c:pt idx="3386">
                  <c:v>5.3</c:v>
                </c:pt>
                <c:pt idx="3387">
                  <c:v>7.4</c:v>
                </c:pt>
                <c:pt idx="3388">
                  <c:v>5.9</c:v>
                </c:pt>
                <c:pt idx="3389">
                  <c:v>4.0999999999999996</c:v>
                </c:pt>
                <c:pt idx="3390">
                  <c:v>6.7</c:v>
                </c:pt>
                <c:pt idx="3391">
                  <c:v>5.8</c:v>
                </c:pt>
                <c:pt idx="3392">
                  <c:v>5.9</c:v>
                </c:pt>
                <c:pt idx="3393">
                  <c:v>8</c:v>
                </c:pt>
                <c:pt idx="3394">
                  <c:v>6.5</c:v>
                </c:pt>
                <c:pt idx="3395">
                  <c:v>6.4</c:v>
                </c:pt>
                <c:pt idx="3396">
                  <c:v>6.8</c:v>
                </c:pt>
                <c:pt idx="3397">
                  <c:v>7.4</c:v>
                </c:pt>
                <c:pt idx="3398">
                  <c:v>8.3000000000000007</c:v>
                </c:pt>
                <c:pt idx="3399">
                  <c:v>5.3</c:v>
                </c:pt>
                <c:pt idx="3400">
                  <c:v>8.1</c:v>
                </c:pt>
                <c:pt idx="3401">
                  <c:v>8</c:v>
                </c:pt>
                <c:pt idx="3402">
                  <c:v>5.7</c:v>
                </c:pt>
                <c:pt idx="3403">
                  <c:v>7.1</c:v>
                </c:pt>
                <c:pt idx="3404">
                  <c:v>7.8</c:v>
                </c:pt>
                <c:pt idx="3405">
                  <c:v>5.9</c:v>
                </c:pt>
                <c:pt idx="3406">
                  <c:v>7.8</c:v>
                </c:pt>
                <c:pt idx="3407">
                  <c:v>6</c:v>
                </c:pt>
                <c:pt idx="3408">
                  <c:v>7.2</c:v>
                </c:pt>
                <c:pt idx="3409">
                  <c:v>5.0999999999999996</c:v>
                </c:pt>
                <c:pt idx="3410">
                  <c:v>5.0999999999999996</c:v>
                </c:pt>
                <c:pt idx="3411">
                  <c:v>6.9</c:v>
                </c:pt>
                <c:pt idx="3412">
                  <c:v>4.5999999999999996</c:v>
                </c:pt>
                <c:pt idx="3413">
                  <c:v>6.7</c:v>
                </c:pt>
                <c:pt idx="3414">
                  <c:v>7.1</c:v>
                </c:pt>
                <c:pt idx="3415">
                  <c:v>7.6</c:v>
                </c:pt>
                <c:pt idx="3416">
                  <c:v>8.1</c:v>
                </c:pt>
                <c:pt idx="3417">
                  <c:v>7</c:v>
                </c:pt>
                <c:pt idx="3418">
                  <c:v>7.1</c:v>
                </c:pt>
                <c:pt idx="3419">
                  <c:v>7.6</c:v>
                </c:pt>
                <c:pt idx="3420">
                  <c:v>7.1</c:v>
                </c:pt>
                <c:pt idx="3421">
                  <c:v>7.1</c:v>
                </c:pt>
                <c:pt idx="3422">
                  <c:v>7.7</c:v>
                </c:pt>
                <c:pt idx="3423">
                  <c:v>7.6</c:v>
                </c:pt>
                <c:pt idx="3424">
                  <c:v>6.6</c:v>
                </c:pt>
                <c:pt idx="3425">
                  <c:v>5.7</c:v>
                </c:pt>
                <c:pt idx="3426">
                  <c:v>7.1</c:v>
                </c:pt>
                <c:pt idx="3427">
                  <c:v>6.2</c:v>
                </c:pt>
                <c:pt idx="3428">
                  <c:v>6.1</c:v>
                </c:pt>
                <c:pt idx="3429">
                  <c:v>5.9</c:v>
                </c:pt>
                <c:pt idx="3430">
                  <c:v>6.8</c:v>
                </c:pt>
                <c:pt idx="3431">
                  <c:v>6.8</c:v>
                </c:pt>
                <c:pt idx="3432">
                  <c:v>5.0999999999999996</c:v>
                </c:pt>
                <c:pt idx="3433">
                  <c:v>7.7</c:v>
                </c:pt>
                <c:pt idx="3434">
                  <c:v>3.9</c:v>
                </c:pt>
                <c:pt idx="3435">
                  <c:v>7.8</c:v>
                </c:pt>
                <c:pt idx="3436">
                  <c:v>5.7</c:v>
                </c:pt>
                <c:pt idx="3437">
                  <c:v>4.7</c:v>
                </c:pt>
                <c:pt idx="3438">
                  <c:v>5.9</c:v>
                </c:pt>
                <c:pt idx="3439">
                  <c:v>5.9</c:v>
                </c:pt>
                <c:pt idx="3440">
                  <c:v>8.1</c:v>
                </c:pt>
                <c:pt idx="3441">
                  <c:v>7.6</c:v>
                </c:pt>
                <c:pt idx="3442">
                  <c:v>7.2</c:v>
                </c:pt>
                <c:pt idx="3443">
                  <c:v>7.5</c:v>
                </c:pt>
                <c:pt idx="3444">
                  <c:v>5.0999999999999996</c:v>
                </c:pt>
                <c:pt idx="3445">
                  <c:v>6.9</c:v>
                </c:pt>
                <c:pt idx="3446">
                  <c:v>7.6</c:v>
                </c:pt>
                <c:pt idx="3447">
                  <c:v>7.6</c:v>
                </c:pt>
                <c:pt idx="3448">
                  <c:v>7.6</c:v>
                </c:pt>
                <c:pt idx="3449">
                  <c:v>5.3</c:v>
                </c:pt>
                <c:pt idx="3450">
                  <c:v>8.5</c:v>
                </c:pt>
                <c:pt idx="3451">
                  <c:v>7</c:v>
                </c:pt>
                <c:pt idx="3452">
                  <c:v>7.8</c:v>
                </c:pt>
                <c:pt idx="3453">
                  <c:v>7.2</c:v>
                </c:pt>
                <c:pt idx="3454">
                  <c:v>8</c:v>
                </c:pt>
                <c:pt idx="3455">
                  <c:v>8.1</c:v>
                </c:pt>
                <c:pt idx="3456">
                  <c:v>6.8</c:v>
                </c:pt>
                <c:pt idx="3457">
                  <c:v>7.2</c:v>
                </c:pt>
                <c:pt idx="3458">
                  <c:v>7.4</c:v>
                </c:pt>
                <c:pt idx="3459">
                  <c:v>6.1</c:v>
                </c:pt>
                <c:pt idx="3460">
                  <c:v>7</c:v>
                </c:pt>
                <c:pt idx="3461">
                  <c:v>5.3</c:v>
                </c:pt>
                <c:pt idx="3462">
                  <c:v>4.7</c:v>
                </c:pt>
                <c:pt idx="3463">
                  <c:v>5.7</c:v>
                </c:pt>
                <c:pt idx="3464">
                  <c:v>6.5</c:v>
                </c:pt>
                <c:pt idx="3465">
                  <c:v>8</c:v>
                </c:pt>
                <c:pt idx="3466">
                  <c:v>3.3</c:v>
                </c:pt>
                <c:pt idx="3467">
                  <c:v>8.3000000000000007</c:v>
                </c:pt>
                <c:pt idx="3468">
                  <c:v>6.9</c:v>
                </c:pt>
                <c:pt idx="3469">
                  <c:v>8.1</c:v>
                </c:pt>
                <c:pt idx="3470">
                  <c:v>6.8</c:v>
                </c:pt>
                <c:pt idx="3471">
                  <c:v>4.5999999999999996</c:v>
                </c:pt>
                <c:pt idx="3472">
                  <c:v>7</c:v>
                </c:pt>
                <c:pt idx="3473">
                  <c:v>6.7</c:v>
                </c:pt>
                <c:pt idx="3474">
                  <c:v>5.8</c:v>
                </c:pt>
                <c:pt idx="3475">
                  <c:v>4.5</c:v>
                </c:pt>
                <c:pt idx="3476">
                  <c:v>6.2</c:v>
                </c:pt>
                <c:pt idx="3477">
                  <c:v>6.6</c:v>
                </c:pt>
                <c:pt idx="3478">
                  <c:v>6.6</c:v>
                </c:pt>
                <c:pt idx="3479">
                  <c:v>7.8</c:v>
                </c:pt>
                <c:pt idx="3480">
                  <c:v>7.7</c:v>
                </c:pt>
                <c:pt idx="3481">
                  <c:v>5.7</c:v>
                </c:pt>
                <c:pt idx="3482">
                  <c:v>7.1</c:v>
                </c:pt>
                <c:pt idx="3483">
                  <c:v>6.4</c:v>
                </c:pt>
                <c:pt idx="3484">
                  <c:v>7</c:v>
                </c:pt>
                <c:pt idx="3485">
                  <c:v>5.8</c:v>
                </c:pt>
                <c:pt idx="3486">
                  <c:v>7.8</c:v>
                </c:pt>
                <c:pt idx="3487">
                  <c:v>7.2</c:v>
                </c:pt>
                <c:pt idx="3488">
                  <c:v>5.6</c:v>
                </c:pt>
                <c:pt idx="3489">
                  <c:v>6.8</c:v>
                </c:pt>
                <c:pt idx="3490">
                  <c:v>7.3</c:v>
                </c:pt>
                <c:pt idx="3491">
                  <c:v>7.3</c:v>
                </c:pt>
                <c:pt idx="3492">
                  <c:v>6.6</c:v>
                </c:pt>
                <c:pt idx="3493">
                  <c:v>7.5</c:v>
                </c:pt>
                <c:pt idx="3494">
                  <c:v>7.8</c:v>
                </c:pt>
                <c:pt idx="3495">
                  <c:v>6.7</c:v>
                </c:pt>
                <c:pt idx="3496">
                  <c:v>7.5</c:v>
                </c:pt>
                <c:pt idx="3497">
                  <c:v>6.3</c:v>
                </c:pt>
                <c:pt idx="3498">
                  <c:v>6.3</c:v>
                </c:pt>
                <c:pt idx="3499">
                  <c:v>6.8</c:v>
                </c:pt>
                <c:pt idx="3500">
                  <c:v>7.8</c:v>
                </c:pt>
                <c:pt idx="3501">
                  <c:v>6.9</c:v>
                </c:pt>
                <c:pt idx="3502">
                  <c:v>4.3</c:v>
                </c:pt>
                <c:pt idx="3503">
                  <c:v>7.2</c:v>
                </c:pt>
                <c:pt idx="3504">
                  <c:v>7.3</c:v>
                </c:pt>
                <c:pt idx="3505">
                  <c:v>5.0999999999999996</c:v>
                </c:pt>
                <c:pt idx="3506">
                  <c:v>7.2</c:v>
                </c:pt>
                <c:pt idx="3507">
                  <c:v>5.4</c:v>
                </c:pt>
                <c:pt idx="3508">
                  <c:v>7.1</c:v>
                </c:pt>
                <c:pt idx="3509">
                  <c:v>6.8</c:v>
                </c:pt>
                <c:pt idx="3510">
                  <c:v>7</c:v>
                </c:pt>
                <c:pt idx="3511">
                  <c:v>7.4</c:v>
                </c:pt>
                <c:pt idx="3512">
                  <c:v>6.7</c:v>
                </c:pt>
                <c:pt idx="3513">
                  <c:v>7.2</c:v>
                </c:pt>
                <c:pt idx="3514">
                  <c:v>7.5</c:v>
                </c:pt>
                <c:pt idx="3515">
                  <c:v>6.8</c:v>
                </c:pt>
                <c:pt idx="3516">
                  <c:v>7.9</c:v>
                </c:pt>
                <c:pt idx="3517">
                  <c:v>6.7</c:v>
                </c:pt>
                <c:pt idx="3518">
                  <c:v>5.8</c:v>
                </c:pt>
                <c:pt idx="3519">
                  <c:v>6.5</c:v>
                </c:pt>
                <c:pt idx="3520">
                  <c:v>7.2</c:v>
                </c:pt>
                <c:pt idx="3521">
                  <c:v>6.5</c:v>
                </c:pt>
                <c:pt idx="3522">
                  <c:v>6.2</c:v>
                </c:pt>
                <c:pt idx="3523">
                  <c:v>8.6</c:v>
                </c:pt>
                <c:pt idx="3524">
                  <c:v>6.5</c:v>
                </c:pt>
                <c:pt idx="3525">
                  <c:v>6.3</c:v>
                </c:pt>
                <c:pt idx="3526">
                  <c:v>4.3</c:v>
                </c:pt>
                <c:pt idx="3527">
                  <c:v>6.1</c:v>
                </c:pt>
                <c:pt idx="3528">
                  <c:v>5.8</c:v>
                </c:pt>
                <c:pt idx="3529">
                  <c:v>6.7</c:v>
                </c:pt>
                <c:pt idx="3530">
                  <c:v>6.7</c:v>
                </c:pt>
                <c:pt idx="3531">
                  <c:v>5.0999999999999996</c:v>
                </c:pt>
                <c:pt idx="3532">
                  <c:v>7.7</c:v>
                </c:pt>
                <c:pt idx="3533">
                  <c:v>6.7</c:v>
                </c:pt>
                <c:pt idx="3534">
                  <c:v>6.6</c:v>
                </c:pt>
                <c:pt idx="3535">
                  <c:v>8.1999999999999993</c:v>
                </c:pt>
                <c:pt idx="3536">
                  <c:v>8.1</c:v>
                </c:pt>
                <c:pt idx="3537">
                  <c:v>7.2</c:v>
                </c:pt>
                <c:pt idx="3538">
                  <c:v>7.4</c:v>
                </c:pt>
                <c:pt idx="3539">
                  <c:v>6.5</c:v>
                </c:pt>
                <c:pt idx="3540">
                  <c:v>5.7</c:v>
                </c:pt>
                <c:pt idx="3541">
                  <c:v>6.2</c:v>
                </c:pt>
                <c:pt idx="3542">
                  <c:v>3.3</c:v>
                </c:pt>
                <c:pt idx="3543">
                  <c:v>6.1</c:v>
                </c:pt>
                <c:pt idx="3544">
                  <c:v>5.7</c:v>
                </c:pt>
                <c:pt idx="3545">
                  <c:v>7.2</c:v>
                </c:pt>
                <c:pt idx="3546">
                  <c:v>7.7</c:v>
                </c:pt>
                <c:pt idx="3547">
                  <c:v>7.1</c:v>
                </c:pt>
                <c:pt idx="3548">
                  <c:v>7</c:v>
                </c:pt>
                <c:pt idx="3549">
                  <c:v>7.4</c:v>
                </c:pt>
                <c:pt idx="3550">
                  <c:v>7.7</c:v>
                </c:pt>
                <c:pt idx="3551">
                  <c:v>6.6</c:v>
                </c:pt>
                <c:pt idx="3552">
                  <c:v>6</c:v>
                </c:pt>
                <c:pt idx="3553">
                  <c:v>8.4</c:v>
                </c:pt>
                <c:pt idx="3554">
                  <c:v>8.9</c:v>
                </c:pt>
                <c:pt idx="3555">
                  <c:v>7.9</c:v>
                </c:pt>
                <c:pt idx="3556">
                  <c:v>6</c:v>
                </c:pt>
                <c:pt idx="3557">
                  <c:v>6.1</c:v>
                </c:pt>
                <c:pt idx="3558">
                  <c:v>6.2</c:v>
                </c:pt>
                <c:pt idx="3559">
                  <c:v>7.2</c:v>
                </c:pt>
                <c:pt idx="3560">
                  <c:v>6.2</c:v>
                </c:pt>
                <c:pt idx="3561">
                  <c:v>6.8</c:v>
                </c:pt>
                <c:pt idx="3562">
                  <c:v>7.7</c:v>
                </c:pt>
                <c:pt idx="3563">
                  <c:v>5.9</c:v>
                </c:pt>
                <c:pt idx="3564">
                  <c:v>7</c:v>
                </c:pt>
                <c:pt idx="3565">
                  <c:v>6.1</c:v>
                </c:pt>
                <c:pt idx="3566">
                  <c:v>7.6</c:v>
                </c:pt>
                <c:pt idx="3567">
                  <c:v>8.1</c:v>
                </c:pt>
                <c:pt idx="3568">
                  <c:v>5.7</c:v>
                </c:pt>
                <c:pt idx="3569">
                  <c:v>6.6</c:v>
                </c:pt>
                <c:pt idx="3570">
                  <c:v>7.3</c:v>
                </c:pt>
                <c:pt idx="3571">
                  <c:v>5</c:v>
                </c:pt>
                <c:pt idx="3572">
                  <c:v>7</c:v>
                </c:pt>
                <c:pt idx="3573">
                  <c:v>3.4</c:v>
                </c:pt>
                <c:pt idx="3574">
                  <c:v>5.9</c:v>
                </c:pt>
                <c:pt idx="3575">
                  <c:v>6</c:v>
                </c:pt>
                <c:pt idx="3576">
                  <c:v>7.4</c:v>
                </c:pt>
                <c:pt idx="3577">
                  <c:v>7.4</c:v>
                </c:pt>
                <c:pt idx="3578">
                  <c:v>4.2</c:v>
                </c:pt>
                <c:pt idx="3579">
                  <c:v>6.2</c:v>
                </c:pt>
                <c:pt idx="3580">
                  <c:v>5.4</c:v>
                </c:pt>
                <c:pt idx="3581">
                  <c:v>7.2</c:v>
                </c:pt>
                <c:pt idx="3582">
                  <c:v>6.7</c:v>
                </c:pt>
                <c:pt idx="3583">
                  <c:v>7.2</c:v>
                </c:pt>
                <c:pt idx="3584">
                  <c:v>7.4</c:v>
                </c:pt>
                <c:pt idx="3585">
                  <c:v>5.6</c:v>
                </c:pt>
                <c:pt idx="3586">
                  <c:v>6.8</c:v>
                </c:pt>
                <c:pt idx="3587">
                  <c:v>7.7</c:v>
                </c:pt>
                <c:pt idx="3588">
                  <c:v>7</c:v>
                </c:pt>
                <c:pt idx="3589">
                  <c:v>7.2</c:v>
                </c:pt>
                <c:pt idx="3590">
                  <c:v>7.2</c:v>
                </c:pt>
                <c:pt idx="3591">
                  <c:v>6.2</c:v>
                </c:pt>
                <c:pt idx="3592">
                  <c:v>6.2</c:v>
                </c:pt>
                <c:pt idx="3593">
                  <c:v>6.9</c:v>
                </c:pt>
                <c:pt idx="3594">
                  <c:v>7</c:v>
                </c:pt>
                <c:pt idx="3595">
                  <c:v>6.7</c:v>
                </c:pt>
                <c:pt idx="3596">
                  <c:v>3.6</c:v>
                </c:pt>
                <c:pt idx="3597">
                  <c:v>7.4</c:v>
                </c:pt>
                <c:pt idx="3598">
                  <c:v>6.1</c:v>
                </c:pt>
                <c:pt idx="3599">
                  <c:v>8.1999999999999993</c:v>
                </c:pt>
                <c:pt idx="3600">
                  <c:v>7.7</c:v>
                </c:pt>
                <c:pt idx="3601">
                  <c:v>7.3</c:v>
                </c:pt>
                <c:pt idx="3602">
                  <c:v>7.6</c:v>
                </c:pt>
                <c:pt idx="3603">
                  <c:v>6.8</c:v>
                </c:pt>
                <c:pt idx="3604">
                  <c:v>5.6</c:v>
                </c:pt>
                <c:pt idx="3605">
                  <c:v>4.8</c:v>
                </c:pt>
                <c:pt idx="3606">
                  <c:v>6.4</c:v>
                </c:pt>
                <c:pt idx="3607">
                  <c:v>6.8</c:v>
                </c:pt>
                <c:pt idx="3608">
                  <c:v>6.1</c:v>
                </c:pt>
                <c:pt idx="3609">
                  <c:v>6</c:v>
                </c:pt>
                <c:pt idx="3610">
                  <c:v>6.1</c:v>
                </c:pt>
                <c:pt idx="3611">
                  <c:v>5.5</c:v>
                </c:pt>
                <c:pt idx="3612">
                  <c:v>6.9</c:v>
                </c:pt>
                <c:pt idx="3613">
                  <c:v>4.0999999999999996</c:v>
                </c:pt>
                <c:pt idx="3614">
                  <c:v>5.4</c:v>
                </c:pt>
                <c:pt idx="3615">
                  <c:v>8.1999999999999993</c:v>
                </c:pt>
                <c:pt idx="3616">
                  <c:v>5.7</c:v>
                </c:pt>
                <c:pt idx="3617">
                  <c:v>7.9</c:v>
                </c:pt>
                <c:pt idx="3618">
                  <c:v>7.1</c:v>
                </c:pt>
                <c:pt idx="3619">
                  <c:v>6.4</c:v>
                </c:pt>
                <c:pt idx="3620">
                  <c:v>7.5</c:v>
                </c:pt>
                <c:pt idx="3621">
                  <c:v>6.4</c:v>
                </c:pt>
                <c:pt idx="3622">
                  <c:v>7.3</c:v>
                </c:pt>
                <c:pt idx="3623">
                  <c:v>7.2</c:v>
                </c:pt>
                <c:pt idx="3624">
                  <c:v>6</c:v>
                </c:pt>
                <c:pt idx="3625">
                  <c:v>5.6</c:v>
                </c:pt>
                <c:pt idx="3626">
                  <c:v>8.4</c:v>
                </c:pt>
                <c:pt idx="3627">
                  <c:v>7.5</c:v>
                </c:pt>
                <c:pt idx="3628">
                  <c:v>7.2</c:v>
                </c:pt>
                <c:pt idx="3629">
                  <c:v>7.2</c:v>
                </c:pt>
                <c:pt idx="3630">
                  <c:v>6.5</c:v>
                </c:pt>
                <c:pt idx="3631">
                  <c:v>5.0999999999999996</c:v>
                </c:pt>
                <c:pt idx="3632">
                  <c:v>6.4</c:v>
                </c:pt>
                <c:pt idx="3633">
                  <c:v>6.8</c:v>
                </c:pt>
                <c:pt idx="3634">
                  <c:v>7.5</c:v>
                </c:pt>
                <c:pt idx="3635">
                  <c:v>6.9</c:v>
                </c:pt>
                <c:pt idx="3636">
                  <c:v>7</c:v>
                </c:pt>
                <c:pt idx="3637">
                  <c:v>6.3</c:v>
                </c:pt>
                <c:pt idx="3638">
                  <c:v>5.5</c:v>
                </c:pt>
                <c:pt idx="3639">
                  <c:v>6.6</c:v>
                </c:pt>
                <c:pt idx="3640">
                  <c:v>5.2</c:v>
                </c:pt>
                <c:pt idx="3641">
                  <c:v>8.3000000000000007</c:v>
                </c:pt>
                <c:pt idx="3642">
                  <c:v>7.2</c:v>
                </c:pt>
                <c:pt idx="3643">
                  <c:v>7.2</c:v>
                </c:pt>
                <c:pt idx="3644">
                  <c:v>6.5</c:v>
                </c:pt>
                <c:pt idx="3645">
                  <c:v>6.5</c:v>
                </c:pt>
                <c:pt idx="3646">
                  <c:v>7.8</c:v>
                </c:pt>
                <c:pt idx="3647">
                  <c:v>6.4</c:v>
                </c:pt>
                <c:pt idx="3648">
                  <c:v>8.1</c:v>
                </c:pt>
                <c:pt idx="3649">
                  <c:v>5.6</c:v>
                </c:pt>
                <c:pt idx="3650">
                  <c:v>6.6</c:v>
                </c:pt>
                <c:pt idx="3651">
                  <c:v>7.7</c:v>
                </c:pt>
                <c:pt idx="3652">
                  <c:v>6.5</c:v>
                </c:pt>
                <c:pt idx="3653">
                  <c:v>6.1</c:v>
                </c:pt>
                <c:pt idx="3654">
                  <c:v>5.7</c:v>
                </c:pt>
                <c:pt idx="3655">
                  <c:v>5.9</c:v>
                </c:pt>
                <c:pt idx="3656">
                  <c:v>7.7</c:v>
                </c:pt>
                <c:pt idx="3657">
                  <c:v>7.1</c:v>
                </c:pt>
                <c:pt idx="3658">
                  <c:v>7.6</c:v>
                </c:pt>
                <c:pt idx="3659">
                  <c:v>6.4</c:v>
                </c:pt>
                <c:pt idx="3660">
                  <c:v>7.4</c:v>
                </c:pt>
                <c:pt idx="3661">
                  <c:v>6.8</c:v>
                </c:pt>
                <c:pt idx="3662">
                  <c:v>6.5</c:v>
                </c:pt>
                <c:pt idx="3663">
                  <c:v>6</c:v>
                </c:pt>
                <c:pt idx="3664">
                  <c:v>7.3</c:v>
                </c:pt>
                <c:pt idx="3665">
                  <c:v>7.3</c:v>
                </c:pt>
                <c:pt idx="3666">
                  <c:v>6.5</c:v>
                </c:pt>
                <c:pt idx="3667">
                  <c:v>6</c:v>
                </c:pt>
                <c:pt idx="3668">
                  <c:v>5.3</c:v>
                </c:pt>
                <c:pt idx="3669">
                  <c:v>6.6</c:v>
                </c:pt>
                <c:pt idx="3670">
                  <c:v>7.1</c:v>
                </c:pt>
                <c:pt idx="3671">
                  <c:v>8.6999999999999993</c:v>
                </c:pt>
                <c:pt idx="3672">
                  <c:v>8.4</c:v>
                </c:pt>
                <c:pt idx="3673">
                  <c:v>6.2</c:v>
                </c:pt>
                <c:pt idx="3674">
                  <c:v>5.8</c:v>
                </c:pt>
                <c:pt idx="3675">
                  <c:v>5.7</c:v>
                </c:pt>
                <c:pt idx="3676">
                  <c:v>6.1</c:v>
                </c:pt>
                <c:pt idx="3677">
                  <c:v>6.4</c:v>
                </c:pt>
                <c:pt idx="3678">
                  <c:v>6.5</c:v>
                </c:pt>
                <c:pt idx="3679">
                  <c:v>4.5999999999999996</c:v>
                </c:pt>
                <c:pt idx="3680">
                  <c:v>6.8</c:v>
                </c:pt>
                <c:pt idx="3681">
                  <c:v>5.9</c:v>
                </c:pt>
                <c:pt idx="3682">
                  <c:v>7.7</c:v>
                </c:pt>
                <c:pt idx="3683">
                  <c:v>7.1</c:v>
                </c:pt>
                <c:pt idx="3684">
                  <c:v>6.2</c:v>
                </c:pt>
                <c:pt idx="3685">
                  <c:v>7.7</c:v>
                </c:pt>
                <c:pt idx="3686">
                  <c:v>7.5</c:v>
                </c:pt>
                <c:pt idx="3687">
                  <c:v>7.6</c:v>
                </c:pt>
                <c:pt idx="3688">
                  <c:v>6.9</c:v>
                </c:pt>
                <c:pt idx="3689">
                  <c:v>7.1</c:v>
                </c:pt>
                <c:pt idx="3690">
                  <c:v>6.3</c:v>
                </c:pt>
                <c:pt idx="3691">
                  <c:v>8.3000000000000007</c:v>
                </c:pt>
                <c:pt idx="3692">
                  <c:v>7.1</c:v>
                </c:pt>
                <c:pt idx="3693">
                  <c:v>4.7</c:v>
                </c:pt>
                <c:pt idx="3694">
                  <c:v>7.2</c:v>
                </c:pt>
                <c:pt idx="3695">
                  <c:v>5.0999999999999996</c:v>
                </c:pt>
                <c:pt idx="3696">
                  <c:v>6.9</c:v>
                </c:pt>
                <c:pt idx="3697">
                  <c:v>6.1</c:v>
                </c:pt>
                <c:pt idx="3698">
                  <c:v>7</c:v>
                </c:pt>
                <c:pt idx="3699">
                  <c:v>6.3</c:v>
                </c:pt>
                <c:pt idx="3700">
                  <c:v>6.1</c:v>
                </c:pt>
                <c:pt idx="3701">
                  <c:v>7.2</c:v>
                </c:pt>
                <c:pt idx="3702">
                  <c:v>7.8</c:v>
                </c:pt>
                <c:pt idx="3703">
                  <c:v>4.7</c:v>
                </c:pt>
                <c:pt idx="3704">
                  <c:v>6.7</c:v>
                </c:pt>
                <c:pt idx="3705">
                  <c:v>6.6</c:v>
                </c:pt>
                <c:pt idx="3706">
                  <c:v>6.9</c:v>
                </c:pt>
                <c:pt idx="3707">
                  <c:v>7.1</c:v>
                </c:pt>
                <c:pt idx="3708">
                  <c:v>6.7</c:v>
                </c:pt>
                <c:pt idx="3709">
                  <c:v>7.1</c:v>
                </c:pt>
                <c:pt idx="3710">
                  <c:v>8.1</c:v>
                </c:pt>
                <c:pt idx="3711">
                  <c:v>5.5</c:v>
                </c:pt>
                <c:pt idx="3712">
                  <c:v>6.6</c:v>
                </c:pt>
                <c:pt idx="3713">
                  <c:v>4.8</c:v>
                </c:pt>
                <c:pt idx="3714">
                  <c:v>6.4</c:v>
                </c:pt>
                <c:pt idx="3715">
                  <c:v>7.3</c:v>
                </c:pt>
                <c:pt idx="3716">
                  <c:v>6.9</c:v>
                </c:pt>
                <c:pt idx="3717">
                  <c:v>7.2</c:v>
                </c:pt>
                <c:pt idx="3718">
                  <c:v>6.5</c:v>
                </c:pt>
                <c:pt idx="3719">
                  <c:v>6.6</c:v>
                </c:pt>
                <c:pt idx="3720">
                  <c:v>6.7</c:v>
                </c:pt>
                <c:pt idx="3721">
                  <c:v>7.3</c:v>
                </c:pt>
                <c:pt idx="3722">
                  <c:v>6.4</c:v>
                </c:pt>
                <c:pt idx="3723">
                  <c:v>7</c:v>
                </c:pt>
                <c:pt idx="3724">
                  <c:v>5.5</c:v>
                </c:pt>
                <c:pt idx="3725">
                  <c:v>6.7</c:v>
                </c:pt>
                <c:pt idx="3726">
                  <c:v>6.1</c:v>
                </c:pt>
                <c:pt idx="3727">
                  <c:v>3.9</c:v>
                </c:pt>
                <c:pt idx="3728">
                  <c:v>6.3</c:v>
                </c:pt>
                <c:pt idx="3729">
                  <c:v>7.5</c:v>
                </c:pt>
                <c:pt idx="3730">
                  <c:v>7</c:v>
                </c:pt>
                <c:pt idx="3731">
                  <c:v>6.7</c:v>
                </c:pt>
                <c:pt idx="3732">
                  <c:v>7.4</c:v>
                </c:pt>
                <c:pt idx="3733">
                  <c:v>8</c:v>
                </c:pt>
                <c:pt idx="3734">
                  <c:v>7.2</c:v>
                </c:pt>
                <c:pt idx="3735">
                  <c:v>6.4</c:v>
                </c:pt>
                <c:pt idx="3736">
                  <c:v>6.5</c:v>
                </c:pt>
                <c:pt idx="3737">
                  <c:v>6.9</c:v>
                </c:pt>
                <c:pt idx="3738">
                  <c:v>7.5</c:v>
                </c:pt>
                <c:pt idx="3739">
                  <c:v>7.7</c:v>
                </c:pt>
                <c:pt idx="3740">
                  <c:v>8.5</c:v>
                </c:pt>
                <c:pt idx="3741">
                  <c:v>7.7</c:v>
                </c:pt>
                <c:pt idx="3742">
                  <c:v>6.5</c:v>
                </c:pt>
                <c:pt idx="3743">
                  <c:v>7</c:v>
                </c:pt>
                <c:pt idx="3744">
                  <c:v>5.5</c:v>
                </c:pt>
                <c:pt idx="3745">
                  <c:v>6.3</c:v>
                </c:pt>
                <c:pt idx="3746">
                  <c:v>7.9</c:v>
                </c:pt>
                <c:pt idx="3747">
                  <c:v>7.3</c:v>
                </c:pt>
                <c:pt idx="3748">
                  <c:v>7.4</c:v>
                </c:pt>
                <c:pt idx="3749">
                  <c:v>7</c:v>
                </c:pt>
                <c:pt idx="3750">
                  <c:v>7.1</c:v>
                </c:pt>
                <c:pt idx="3751">
                  <c:v>7.5</c:v>
                </c:pt>
                <c:pt idx="3752">
                  <c:v>6.7</c:v>
                </c:pt>
                <c:pt idx="3753">
                  <c:v>6.7</c:v>
                </c:pt>
                <c:pt idx="3754">
                  <c:v>4.2</c:v>
                </c:pt>
                <c:pt idx="3755">
                  <c:v>7</c:v>
                </c:pt>
                <c:pt idx="3756">
                  <c:v>7</c:v>
                </c:pt>
                <c:pt idx="3757">
                  <c:v>6.8</c:v>
                </c:pt>
                <c:pt idx="3758">
                  <c:v>7.5</c:v>
                </c:pt>
                <c:pt idx="3759">
                  <c:v>5.3</c:v>
                </c:pt>
                <c:pt idx="3760">
                  <c:v>7.3</c:v>
                </c:pt>
                <c:pt idx="3761">
                  <c:v>5.6</c:v>
                </c:pt>
                <c:pt idx="3762">
                  <c:v>5.6</c:v>
                </c:pt>
                <c:pt idx="3763">
                  <c:v>6.6</c:v>
                </c:pt>
                <c:pt idx="3764">
                  <c:v>6.3</c:v>
                </c:pt>
                <c:pt idx="3765">
                  <c:v>7.5</c:v>
                </c:pt>
                <c:pt idx="3766">
                  <c:v>7.6</c:v>
                </c:pt>
                <c:pt idx="3767">
                  <c:v>4.0999999999999996</c:v>
                </c:pt>
                <c:pt idx="3768">
                  <c:v>7.8</c:v>
                </c:pt>
                <c:pt idx="3769">
                  <c:v>6.7</c:v>
                </c:pt>
                <c:pt idx="3770">
                  <c:v>7.3</c:v>
                </c:pt>
                <c:pt idx="3771">
                  <c:v>7.1</c:v>
                </c:pt>
                <c:pt idx="3772">
                  <c:v>6.6</c:v>
                </c:pt>
                <c:pt idx="3773">
                  <c:v>6.2</c:v>
                </c:pt>
                <c:pt idx="3774">
                  <c:v>6.1</c:v>
                </c:pt>
                <c:pt idx="3775">
                  <c:v>6.9</c:v>
                </c:pt>
                <c:pt idx="3776">
                  <c:v>7.5</c:v>
                </c:pt>
                <c:pt idx="3777">
                  <c:v>7.4</c:v>
                </c:pt>
                <c:pt idx="3778">
                  <c:v>7</c:v>
                </c:pt>
                <c:pt idx="3779">
                  <c:v>6.3</c:v>
                </c:pt>
                <c:pt idx="3780">
                  <c:v>6.9</c:v>
                </c:pt>
                <c:pt idx="3781">
                  <c:v>6.4</c:v>
                </c:pt>
                <c:pt idx="3782">
                  <c:v>6.6</c:v>
                </c:pt>
              </c:numCache>
            </c:numRef>
          </c:xVal>
          <c:yVal>
            <c:numRef>
              <c:f>'IMDb Movie'!$O$2:$O$4821</c:f>
              <c:numCache>
                <c:formatCode>General</c:formatCode>
                <c:ptCount val="4820"/>
                <c:pt idx="0">
                  <c:v>178</c:v>
                </c:pt>
                <c:pt idx="1">
                  <c:v>169</c:v>
                </c:pt>
                <c:pt idx="2">
                  <c:v>148</c:v>
                </c:pt>
                <c:pt idx="3">
                  <c:v>164</c:v>
                </c:pt>
                <c:pt idx="4">
                  <c:v>132</c:v>
                </c:pt>
                <c:pt idx="5">
                  <c:v>156</c:v>
                </c:pt>
                <c:pt idx="6">
                  <c:v>100</c:v>
                </c:pt>
                <c:pt idx="7">
                  <c:v>141</c:v>
                </c:pt>
                <c:pt idx="8">
                  <c:v>153</c:v>
                </c:pt>
                <c:pt idx="9">
                  <c:v>183</c:v>
                </c:pt>
                <c:pt idx="10">
                  <c:v>169</c:v>
                </c:pt>
                <c:pt idx="11">
                  <c:v>106</c:v>
                </c:pt>
                <c:pt idx="12">
                  <c:v>151</c:v>
                </c:pt>
                <c:pt idx="13">
                  <c:v>150</c:v>
                </c:pt>
                <c:pt idx="14">
                  <c:v>143</c:v>
                </c:pt>
                <c:pt idx="15">
                  <c:v>150</c:v>
                </c:pt>
                <c:pt idx="16">
                  <c:v>173</c:v>
                </c:pt>
                <c:pt idx="17">
                  <c:v>136</c:v>
                </c:pt>
                <c:pt idx="18">
                  <c:v>106</c:v>
                </c:pt>
                <c:pt idx="19">
                  <c:v>164</c:v>
                </c:pt>
                <c:pt idx="20">
                  <c:v>153</c:v>
                </c:pt>
                <c:pt idx="21">
                  <c:v>156</c:v>
                </c:pt>
                <c:pt idx="22">
                  <c:v>186</c:v>
                </c:pt>
                <c:pt idx="23">
                  <c:v>113</c:v>
                </c:pt>
                <c:pt idx="24">
                  <c:v>201</c:v>
                </c:pt>
                <c:pt idx="25">
                  <c:v>194</c:v>
                </c:pt>
                <c:pt idx="26">
                  <c:v>147</c:v>
                </c:pt>
                <c:pt idx="27">
                  <c:v>131</c:v>
                </c:pt>
                <c:pt idx="28">
                  <c:v>124</c:v>
                </c:pt>
                <c:pt idx="29">
                  <c:v>143</c:v>
                </c:pt>
                <c:pt idx="30">
                  <c:v>135</c:v>
                </c:pt>
                <c:pt idx="31">
                  <c:v>195</c:v>
                </c:pt>
                <c:pt idx="32">
                  <c:v>108</c:v>
                </c:pt>
                <c:pt idx="33">
                  <c:v>104</c:v>
                </c:pt>
                <c:pt idx="34">
                  <c:v>104</c:v>
                </c:pt>
                <c:pt idx="35">
                  <c:v>150</c:v>
                </c:pt>
                <c:pt idx="36">
                  <c:v>165</c:v>
                </c:pt>
                <c:pt idx="37">
                  <c:v>130</c:v>
                </c:pt>
                <c:pt idx="38">
                  <c:v>142</c:v>
                </c:pt>
                <c:pt idx="39">
                  <c:v>125</c:v>
                </c:pt>
                <c:pt idx="40">
                  <c:v>106</c:v>
                </c:pt>
                <c:pt idx="41">
                  <c:v>123</c:v>
                </c:pt>
                <c:pt idx="42">
                  <c:v>103</c:v>
                </c:pt>
                <c:pt idx="43">
                  <c:v>118</c:v>
                </c:pt>
                <c:pt idx="44">
                  <c:v>140</c:v>
                </c:pt>
                <c:pt idx="45">
                  <c:v>123</c:v>
                </c:pt>
                <c:pt idx="46">
                  <c:v>149</c:v>
                </c:pt>
                <c:pt idx="47">
                  <c:v>132</c:v>
                </c:pt>
                <c:pt idx="48">
                  <c:v>114</c:v>
                </c:pt>
                <c:pt idx="49">
                  <c:v>143</c:v>
                </c:pt>
                <c:pt idx="50">
                  <c:v>116</c:v>
                </c:pt>
                <c:pt idx="51">
                  <c:v>131</c:v>
                </c:pt>
                <c:pt idx="52">
                  <c:v>154</c:v>
                </c:pt>
                <c:pt idx="53">
                  <c:v>122</c:v>
                </c:pt>
                <c:pt idx="54">
                  <c:v>93</c:v>
                </c:pt>
                <c:pt idx="55">
                  <c:v>122</c:v>
                </c:pt>
                <c:pt idx="56">
                  <c:v>98</c:v>
                </c:pt>
                <c:pt idx="57">
                  <c:v>91</c:v>
                </c:pt>
                <c:pt idx="58">
                  <c:v>158</c:v>
                </c:pt>
                <c:pt idx="59">
                  <c:v>96</c:v>
                </c:pt>
                <c:pt idx="60">
                  <c:v>127</c:v>
                </c:pt>
                <c:pt idx="61">
                  <c:v>110</c:v>
                </c:pt>
                <c:pt idx="62">
                  <c:v>150</c:v>
                </c:pt>
                <c:pt idx="63">
                  <c:v>144</c:v>
                </c:pt>
                <c:pt idx="64">
                  <c:v>152</c:v>
                </c:pt>
                <c:pt idx="65">
                  <c:v>96</c:v>
                </c:pt>
                <c:pt idx="66">
                  <c:v>94</c:v>
                </c:pt>
                <c:pt idx="67">
                  <c:v>126</c:v>
                </c:pt>
                <c:pt idx="68">
                  <c:v>126</c:v>
                </c:pt>
                <c:pt idx="69">
                  <c:v>106</c:v>
                </c:pt>
                <c:pt idx="70">
                  <c:v>112</c:v>
                </c:pt>
                <c:pt idx="71">
                  <c:v>123</c:v>
                </c:pt>
                <c:pt idx="72">
                  <c:v>96</c:v>
                </c:pt>
                <c:pt idx="73">
                  <c:v>113</c:v>
                </c:pt>
                <c:pt idx="74">
                  <c:v>176</c:v>
                </c:pt>
                <c:pt idx="75">
                  <c:v>118</c:v>
                </c:pt>
                <c:pt idx="76">
                  <c:v>95</c:v>
                </c:pt>
                <c:pt idx="77">
                  <c:v>106</c:v>
                </c:pt>
                <c:pt idx="78">
                  <c:v>124</c:v>
                </c:pt>
                <c:pt idx="79">
                  <c:v>132</c:v>
                </c:pt>
                <c:pt idx="80">
                  <c:v>97</c:v>
                </c:pt>
                <c:pt idx="81">
                  <c:v>130</c:v>
                </c:pt>
                <c:pt idx="82">
                  <c:v>128</c:v>
                </c:pt>
                <c:pt idx="83">
                  <c:v>136</c:v>
                </c:pt>
                <c:pt idx="84">
                  <c:v>93</c:v>
                </c:pt>
                <c:pt idx="85">
                  <c:v>130</c:v>
                </c:pt>
                <c:pt idx="86">
                  <c:v>102</c:v>
                </c:pt>
                <c:pt idx="87">
                  <c:v>101</c:v>
                </c:pt>
                <c:pt idx="88">
                  <c:v>100</c:v>
                </c:pt>
                <c:pt idx="89">
                  <c:v>120</c:v>
                </c:pt>
                <c:pt idx="90">
                  <c:v>98</c:v>
                </c:pt>
                <c:pt idx="91">
                  <c:v>109</c:v>
                </c:pt>
                <c:pt idx="92">
                  <c:v>121</c:v>
                </c:pt>
                <c:pt idx="93">
                  <c:v>169</c:v>
                </c:pt>
                <c:pt idx="94">
                  <c:v>148</c:v>
                </c:pt>
                <c:pt idx="95">
                  <c:v>182</c:v>
                </c:pt>
                <c:pt idx="96">
                  <c:v>106</c:v>
                </c:pt>
                <c:pt idx="97">
                  <c:v>166</c:v>
                </c:pt>
                <c:pt idx="98">
                  <c:v>132</c:v>
                </c:pt>
                <c:pt idx="99">
                  <c:v>137</c:v>
                </c:pt>
                <c:pt idx="100">
                  <c:v>109</c:v>
                </c:pt>
                <c:pt idx="101">
                  <c:v>98</c:v>
                </c:pt>
                <c:pt idx="102">
                  <c:v>113</c:v>
                </c:pt>
                <c:pt idx="103">
                  <c:v>93</c:v>
                </c:pt>
                <c:pt idx="104">
                  <c:v>123</c:v>
                </c:pt>
                <c:pt idx="105">
                  <c:v>126</c:v>
                </c:pt>
                <c:pt idx="106">
                  <c:v>113</c:v>
                </c:pt>
                <c:pt idx="107">
                  <c:v>184</c:v>
                </c:pt>
                <c:pt idx="108">
                  <c:v>144</c:v>
                </c:pt>
                <c:pt idx="109">
                  <c:v>206</c:v>
                </c:pt>
                <c:pt idx="110">
                  <c:v>138</c:v>
                </c:pt>
                <c:pt idx="111">
                  <c:v>157</c:v>
                </c:pt>
                <c:pt idx="112">
                  <c:v>102</c:v>
                </c:pt>
                <c:pt idx="113">
                  <c:v>104</c:v>
                </c:pt>
                <c:pt idx="114">
                  <c:v>115</c:v>
                </c:pt>
                <c:pt idx="115">
                  <c:v>111</c:v>
                </c:pt>
                <c:pt idx="116">
                  <c:v>128</c:v>
                </c:pt>
                <c:pt idx="117">
                  <c:v>89</c:v>
                </c:pt>
                <c:pt idx="118">
                  <c:v>105</c:v>
                </c:pt>
                <c:pt idx="119">
                  <c:v>119</c:v>
                </c:pt>
                <c:pt idx="120">
                  <c:v>129</c:v>
                </c:pt>
                <c:pt idx="121">
                  <c:v>102</c:v>
                </c:pt>
                <c:pt idx="122">
                  <c:v>138</c:v>
                </c:pt>
                <c:pt idx="123">
                  <c:v>112</c:v>
                </c:pt>
                <c:pt idx="124">
                  <c:v>120</c:v>
                </c:pt>
                <c:pt idx="125">
                  <c:v>146</c:v>
                </c:pt>
                <c:pt idx="126">
                  <c:v>115</c:v>
                </c:pt>
                <c:pt idx="127">
                  <c:v>96</c:v>
                </c:pt>
                <c:pt idx="128">
                  <c:v>88</c:v>
                </c:pt>
                <c:pt idx="129">
                  <c:v>99</c:v>
                </c:pt>
                <c:pt idx="130">
                  <c:v>113</c:v>
                </c:pt>
                <c:pt idx="131">
                  <c:v>131</c:v>
                </c:pt>
                <c:pt idx="132">
                  <c:v>119</c:v>
                </c:pt>
                <c:pt idx="133">
                  <c:v>91</c:v>
                </c:pt>
                <c:pt idx="134">
                  <c:v>90</c:v>
                </c:pt>
                <c:pt idx="135">
                  <c:v>103</c:v>
                </c:pt>
                <c:pt idx="136">
                  <c:v>124</c:v>
                </c:pt>
                <c:pt idx="137">
                  <c:v>131</c:v>
                </c:pt>
                <c:pt idx="138">
                  <c:v>88</c:v>
                </c:pt>
                <c:pt idx="139">
                  <c:v>85</c:v>
                </c:pt>
                <c:pt idx="140">
                  <c:v>111</c:v>
                </c:pt>
                <c:pt idx="141">
                  <c:v>92</c:v>
                </c:pt>
                <c:pt idx="142">
                  <c:v>196</c:v>
                </c:pt>
                <c:pt idx="143">
                  <c:v>93</c:v>
                </c:pt>
                <c:pt idx="144">
                  <c:v>133</c:v>
                </c:pt>
                <c:pt idx="145">
                  <c:v>116</c:v>
                </c:pt>
                <c:pt idx="146">
                  <c:v>153</c:v>
                </c:pt>
                <c:pt idx="147">
                  <c:v>88</c:v>
                </c:pt>
                <c:pt idx="148">
                  <c:v>115</c:v>
                </c:pt>
                <c:pt idx="149">
                  <c:v>95</c:v>
                </c:pt>
                <c:pt idx="150">
                  <c:v>133</c:v>
                </c:pt>
                <c:pt idx="151">
                  <c:v>97</c:v>
                </c:pt>
                <c:pt idx="152">
                  <c:v>90</c:v>
                </c:pt>
                <c:pt idx="153">
                  <c:v>154</c:v>
                </c:pt>
                <c:pt idx="154">
                  <c:v>150</c:v>
                </c:pt>
                <c:pt idx="155">
                  <c:v>127</c:v>
                </c:pt>
                <c:pt idx="156">
                  <c:v>121</c:v>
                </c:pt>
                <c:pt idx="157">
                  <c:v>102</c:v>
                </c:pt>
                <c:pt idx="158">
                  <c:v>126</c:v>
                </c:pt>
                <c:pt idx="159">
                  <c:v>121</c:v>
                </c:pt>
                <c:pt idx="160">
                  <c:v>215</c:v>
                </c:pt>
                <c:pt idx="161">
                  <c:v>127</c:v>
                </c:pt>
                <c:pt idx="162">
                  <c:v>138</c:v>
                </c:pt>
                <c:pt idx="163">
                  <c:v>122</c:v>
                </c:pt>
                <c:pt idx="164">
                  <c:v>124</c:v>
                </c:pt>
                <c:pt idx="165">
                  <c:v>106</c:v>
                </c:pt>
                <c:pt idx="166">
                  <c:v>124</c:v>
                </c:pt>
                <c:pt idx="167">
                  <c:v>128</c:v>
                </c:pt>
                <c:pt idx="168">
                  <c:v>138</c:v>
                </c:pt>
                <c:pt idx="169">
                  <c:v>115</c:v>
                </c:pt>
                <c:pt idx="170">
                  <c:v>100</c:v>
                </c:pt>
                <c:pt idx="171">
                  <c:v>135</c:v>
                </c:pt>
                <c:pt idx="172">
                  <c:v>117</c:v>
                </c:pt>
                <c:pt idx="173">
                  <c:v>156</c:v>
                </c:pt>
                <c:pt idx="174">
                  <c:v>96</c:v>
                </c:pt>
                <c:pt idx="175">
                  <c:v>107</c:v>
                </c:pt>
                <c:pt idx="176">
                  <c:v>92</c:v>
                </c:pt>
                <c:pt idx="177">
                  <c:v>115</c:v>
                </c:pt>
                <c:pt idx="178">
                  <c:v>92</c:v>
                </c:pt>
                <c:pt idx="179">
                  <c:v>117</c:v>
                </c:pt>
                <c:pt idx="180">
                  <c:v>146</c:v>
                </c:pt>
                <c:pt idx="181">
                  <c:v>94</c:v>
                </c:pt>
                <c:pt idx="182">
                  <c:v>116</c:v>
                </c:pt>
                <c:pt idx="183">
                  <c:v>147</c:v>
                </c:pt>
                <c:pt idx="184">
                  <c:v>90</c:v>
                </c:pt>
                <c:pt idx="185">
                  <c:v>101</c:v>
                </c:pt>
                <c:pt idx="186">
                  <c:v>138</c:v>
                </c:pt>
                <c:pt idx="187">
                  <c:v>107</c:v>
                </c:pt>
                <c:pt idx="188">
                  <c:v>142</c:v>
                </c:pt>
                <c:pt idx="189">
                  <c:v>165</c:v>
                </c:pt>
                <c:pt idx="190">
                  <c:v>100</c:v>
                </c:pt>
                <c:pt idx="191">
                  <c:v>82</c:v>
                </c:pt>
                <c:pt idx="192">
                  <c:v>98</c:v>
                </c:pt>
                <c:pt idx="193">
                  <c:v>95</c:v>
                </c:pt>
                <c:pt idx="194">
                  <c:v>159</c:v>
                </c:pt>
                <c:pt idx="195">
                  <c:v>96</c:v>
                </c:pt>
                <c:pt idx="196">
                  <c:v>143</c:v>
                </c:pt>
                <c:pt idx="197">
                  <c:v>123</c:v>
                </c:pt>
                <c:pt idx="198">
                  <c:v>174</c:v>
                </c:pt>
                <c:pt idx="199">
                  <c:v>101</c:v>
                </c:pt>
                <c:pt idx="200">
                  <c:v>134</c:v>
                </c:pt>
                <c:pt idx="201">
                  <c:v>132</c:v>
                </c:pt>
                <c:pt idx="202">
                  <c:v>129</c:v>
                </c:pt>
                <c:pt idx="203">
                  <c:v>106</c:v>
                </c:pt>
                <c:pt idx="204">
                  <c:v>113</c:v>
                </c:pt>
                <c:pt idx="205">
                  <c:v>102</c:v>
                </c:pt>
                <c:pt idx="206">
                  <c:v>135</c:v>
                </c:pt>
                <c:pt idx="207">
                  <c:v>125</c:v>
                </c:pt>
                <c:pt idx="208">
                  <c:v>110</c:v>
                </c:pt>
                <c:pt idx="209">
                  <c:v>124</c:v>
                </c:pt>
                <c:pt idx="210">
                  <c:v>123</c:v>
                </c:pt>
                <c:pt idx="211">
                  <c:v>130</c:v>
                </c:pt>
                <c:pt idx="212">
                  <c:v>92</c:v>
                </c:pt>
                <c:pt idx="213">
                  <c:v>127</c:v>
                </c:pt>
                <c:pt idx="214">
                  <c:v>123</c:v>
                </c:pt>
                <c:pt idx="215">
                  <c:v>123</c:v>
                </c:pt>
                <c:pt idx="216">
                  <c:v>107</c:v>
                </c:pt>
                <c:pt idx="217">
                  <c:v>124</c:v>
                </c:pt>
                <c:pt idx="218">
                  <c:v>77</c:v>
                </c:pt>
                <c:pt idx="219">
                  <c:v>109</c:v>
                </c:pt>
                <c:pt idx="220">
                  <c:v>134</c:v>
                </c:pt>
                <c:pt idx="221">
                  <c:v>117</c:v>
                </c:pt>
                <c:pt idx="222">
                  <c:v>135</c:v>
                </c:pt>
                <c:pt idx="223">
                  <c:v>121</c:v>
                </c:pt>
                <c:pt idx="224">
                  <c:v>117</c:v>
                </c:pt>
                <c:pt idx="225">
                  <c:v>124</c:v>
                </c:pt>
                <c:pt idx="226">
                  <c:v>140</c:v>
                </c:pt>
                <c:pt idx="227">
                  <c:v>142</c:v>
                </c:pt>
                <c:pt idx="228">
                  <c:v>92</c:v>
                </c:pt>
                <c:pt idx="229">
                  <c:v>138</c:v>
                </c:pt>
                <c:pt idx="230">
                  <c:v>136</c:v>
                </c:pt>
                <c:pt idx="231">
                  <c:v>98</c:v>
                </c:pt>
                <c:pt idx="232">
                  <c:v>153</c:v>
                </c:pt>
                <c:pt idx="233">
                  <c:v>120</c:v>
                </c:pt>
                <c:pt idx="234">
                  <c:v>101</c:v>
                </c:pt>
                <c:pt idx="235">
                  <c:v>91</c:v>
                </c:pt>
                <c:pt idx="236">
                  <c:v>108</c:v>
                </c:pt>
                <c:pt idx="237">
                  <c:v>112</c:v>
                </c:pt>
                <c:pt idx="238">
                  <c:v>100</c:v>
                </c:pt>
                <c:pt idx="239">
                  <c:v>108</c:v>
                </c:pt>
                <c:pt idx="240">
                  <c:v>114</c:v>
                </c:pt>
                <c:pt idx="241">
                  <c:v>119</c:v>
                </c:pt>
                <c:pt idx="242">
                  <c:v>142</c:v>
                </c:pt>
                <c:pt idx="243">
                  <c:v>125</c:v>
                </c:pt>
                <c:pt idx="244">
                  <c:v>126</c:v>
                </c:pt>
                <c:pt idx="245">
                  <c:v>119</c:v>
                </c:pt>
                <c:pt idx="246">
                  <c:v>170</c:v>
                </c:pt>
                <c:pt idx="247">
                  <c:v>85</c:v>
                </c:pt>
                <c:pt idx="248">
                  <c:v>119</c:v>
                </c:pt>
                <c:pt idx="249">
                  <c:v>102</c:v>
                </c:pt>
                <c:pt idx="250">
                  <c:v>103</c:v>
                </c:pt>
                <c:pt idx="251">
                  <c:v>76</c:v>
                </c:pt>
                <c:pt idx="252">
                  <c:v>120</c:v>
                </c:pt>
                <c:pt idx="253">
                  <c:v>127</c:v>
                </c:pt>
                <c:pt idx="254">
                  <c:v>105</c:v>
                </c:pt>
                <c:pt idx="255">
                  <c:v>121</c:v>
                </c:pt>
                <c:pt idx="256">
                  <c:v>114</c:v>
                </c:pt>
                <c:pt idx="257">
                  <c:v>129</c:v>
                </c:pt>
                <c:pt idx="258">
                  <c:v>171</c:v>
                </c:pt>
                <c:pt idx="259">
                  <c:v>120</c:v>
                </c:pt>
                <c:pt idx="260">
                  <c:v>165</c:v>
                </c:pt>
                <c:pt idx="261">
                  <c:v>82</c:v>
                </c:pt>
                <c:pt idx="262">
                  <c:v>115</c:v>
                </c:pt>
                <c:pt idx="263">
                  <c:v>194</c:v>
                </c:pt>
                <c:pt idx="264">
                  <c:v>84</c:v>
                </c:pt>
                <c:pt idx="265">
                  <c:v>97</c:v>
                </c:pt>
                <c:pt idx="266">
                  <c:v>151</c:v>
                </c:pt>
                <c:pt idx="267">
                  <c:v>136</c:v>
                </c:pt>
                <c:pt idx="268">
                  <c:v>104</c:v>
                </c:pt>
                <c:pt idx="269">
                  <c:v>127</c:v>
                </c:pt>
                <c:pt idx="270">
                  <c:v>171</c:v>
                </c:pt>
                <c:pt idx="271">
                  <c:v>145</c:v>
                </c:pt>
                <c:pt idx="272">
                  <c:v>174</c:v>
                </c:pt>
                <c:pt idx="273">
                  <c:v>144</c:v>
                </c:pt>
                <c:pt idx="274">
                  <c:v>119</c:v>
                </c:pt>
                <c:pt idx="275">
                  <c:v>153</c:v>
                </c:pt>
                <c:pt idx="276">
                  <c:v>140</c:v>
                </c:pt>
                <c:pt idx="277">
                  <c:v>176</c:v>
                </c:pt>
                <c:pt idx="278">
                  <c:v>141</c:v>
                </c:pt>
                <c:pt idx="279">
                  <c:v>106</c:v>
                </c:pt>
                <c:pt idx="280">
                  <c:v>98</c:v>
                </c:pt>
                <c:pt idx="281">
                  <c:v>116</c:v>
                </c:pt>
                <c:pt idx="282">
                  <c:v>115</c:v>
                </c:pt>
                <c:pt idx="283">
                  <c:v>165</c:v>
                </c:pt>
                <c:pt idx="284">
                  <c:v>91</c:v>
                </c:pt>
                <c:pt idx="285">
                  <c:v>78</c:v>
                </c:pt>
                <c:pt idx="286">
                  <c:v>103</c:v>
                </c:pt>
                <c:pt idx="287">
                  <c:v>131</c:v>
                </c:pt>
                <c:pt idx="288">
                  <c:v>104</c:v>
                </c:pt>
                <c:pt idx="289">
                  <c:v>101</c:v>
                </c:pt>
                <c:pt idx="290">
                  <c:v>102</c:v>
                </c:pt>
                <c:pt idx="291">
                  <c:v>103</c:v>
                </c:pt>
                <c:pt idx="292">
                  <c:v>121</c:v>
                </c:pt>
                <c:pt idx="293">
                  <c:v>143</c:v>
                </c:pt>
                <c:pt idx="294">
                  <c:v>240</c:v>
                </c:pt>
                <c:pt idx="295">
                  <c:v>121</c:v>
                </c:pt>
                <c:pt idx="296">
                  <c:v>129</c:v>
                </c:pt>
                <c:pt idx="297">
                  <c:v>172</c:v>
                </c:pt>
                <c:pt idx="298">
                  <c:v>101</c:v>
                </c:pt>
                <c:pt idx="299">
                  <c:v>87</c:v>
                </c:pt>
                <c:pt idx="300">
                  <c:v>101</c:v>
                </c:pt>
                <c:pt idx="301">
                  <c:v>95</c:v>
                </c:pt>
                <c:pt idx="302">
                  <c:v>102</c:v>
                </c:pt>
                <c:pt idx="303">
                  <c:v>131</c:v>
                </c:pt>
                <c:pt idx="304">
                  <c:v>114</c:v>
                </c:pt>
                <c:pt idx="305">
                  <c:v>94</c:v>
                </c:pt>
                <c:pt idx="306">
                  <c:v>122</c:v>
                </c:pt>
                <c:pt idx="307">
                  <c:v>95</c:v>
                </c:pt>
                <c:pt idx="308">
                  <c:v>115</c:v>
                </c:pt>
                <c:pt idx="309">
                  <c:v>88</c:v>
                </c:pt>
                <c:pt idx="310">
                  <c:v>110</c:v>
                </c:pt>
                <c:pt idx="311">
                  <c:v>130</c:v>
                </c:pt>
                <c:pt idx="312">
                  <c:v>216</c:v>
                </c:pt>
                <c:pt idx="313">
                  <c:v>146</c:v>
                </c:pt>
                <c:pt idx="314">
                  <c:v>85</c:v>
                </c:pt>
                <c:pt idx="315">
                  <c:v>93</c:v>
                </c:pt>
                <c:pt idx="316">
                  <c:v>152</c:v>
                </c:pt>
                <c:pt idx="317">
                  <c:v>85</c:v>
                </c:pt>
                <c:pt idx="318">
                  <c:v>126</c:v>
                </c:pt>
                <c:pt idx="319">
                  <c:v>146</c:v>
                </c:pt>
                <c:pt idx="320">
                  <c:v>89</c:v>
                </c:pt>
                <c:pt idx="321">
                  <c:v>88</c:v>
                </c:pt>
                <c:pt idx="322">
                  <c:v>105</c:v>
                </c:pt>
                <c:pt idx="323">
                  <c:v>135</c:v>
                </c:pt>
                <c:pt idx="324">
                  <c:v>100</c:v>
                </c:pt>
                <c:pt idx="325">
                  <c:v>192</c:v>
                </c:pt>
                <c:pt idx="326">
                  <c:v>172</c:v>
                </c:pt>
                <c:pt idx="327">
                  <c:v>102</c:v>
                </c:pt>
                <c:pt idx="328">
                  <c:v>100</c:v>
                </c:pt>
                <c:pt idx="329">
                  <c:v>119</c:v>
                </c:pt>
                <c:pt idx="330">
                  <c:v>92</c:v>
                </c:pt>
                <c:pt idx="331">
                  <c:v>105</c:v>
                </c:pt>
                <c:pt idx="332">
                  <c:v>107</c:v>
                </c:pt>
                <c:pt idx="333">
                  <c:v>101</c:v>
                </c:pt>
                <c:pt idx="334">
                  <c:v>137</c:v>
                </c:pt>
                <c:pt idx="335">
                  <c:v>115</c:v>
                </c:pt>
                <c:pt idx="336">
                  <c:v>124</c:v>
                </c:pt>
                <c:pt idx="337">
                  <c:v>118</c:v>
                </c:pt>
                <c:pt idx="338">
                  <c:v>98</c:v>
                </c:pt>
                <c:pt idx="339">
                  <c:v>82</c:v>
                </c:pt>
                <c:pt idx="340">
                  <c:v>98</c:v>
                </c:pt>
                <c:pt idx="341">
                  <c:v>90</c:v>
                </c:pt>
                <c:pt idx="342">
                  <c:v>130</c:v>
                </c:pt>
                <c:pt idx="343">
                  <c:v>90</c:v>
                </c:pt>
                <c:pt idx="344">
                  <c:v>94</c:v>
                </c:pt>
                <c:pt idx="345">
                  <c:v>114</c:v>
                </c:pt>
                <c:pt idx="346">
                  <c:v>94</c:v>
                </c:pt>
                <c:pt idx="347">
                  <c:v>151</c:v>
                </c:pt>
                <c:pt idx="348">
                  <c:v>88</c:v>
                </c:pt>
                <c:pt idx="349">
                  <c:v>121</c:v>
                </c:pt>
                <c:pt idx="350">
                  <c:v>158</c:v>
                </c:pt>
                <c:pt idx="351">
                  <c:v>128</c:v>
                </c:pt>
                <c:pt idx="352">
                  <c:v>128</c:v>
                </c:pt>
                <c:pt idx="353">
                  <c:v>95</c:v>
                </c:pt>
                <c:pt idx="354">
                  <c:v>92</c:v>
                </c:pt>
                <c:pt idx="355">
                  <c:v>121</c:v>
                </c:pt>
                <c:pt idx="356">
                  <c:v>113</c:v>
                </c:pt>
                <c:pt idx="357">
                  <c:v>106</c:v>
                </c:pt>
                <c:pt idx="358">
                  <c:v>146</c:v>
                </c:pt>
                <c:pt idx="359">
                  <c:v>88</c:v>
                </c:pt>
                <c:pt idx="360">
                  <c:v>150</c:v>
                </c:pt>
                <c:pt idx="361">
                  <c:v>119</c:v>
                </c:pt>
                <c:pt idx="362">
                  <c:v>128</c:v>
                </c:pt>
                <c:pt idx="363">
                  <c:v>106</c:v>
                </c:pt>
                <c:pt idx="364">
                  <c:v>117</c:v>
                </c:pt>
                <c:pt idx="365">
                  <c:v>129</c:v>
                </c:pt>
                <c:pt idx="366">
                  <c:v>116</c:v>
                </c:pt>
                <c:pt idx="367">
                  <c:v>114</c:v>
                </c:pt>
                <c:pt idx="368">
                  <c:v>114</c:v>
                </c:pt>
                <c:pt idx="369">
                  <c:v>96</c:v>
                </c:pt>
                <c:pt idx="370">
                  <c:v>132</c:v>
                </c:pt>
                <c:pt idx="371">
                  <c:v>104</c:v>
                </c:pt>
                <c:pt idx="372">
                  <c:v>111</c:v>
                </c:pt>
                <c:pt idx="373">
                  <c:v>138</c:v>
                </c:pt>
                <c:pt idx="374">
                  <c:v>129</c:v>
                </c:pt>
                <c:pt idx="375">
                  <c:v>144</c:v>
                </c:pt>
                <c:pt idx="376">
                  <c:v>110</c:v>
                </c:pt>
                <c:pt idx="377">
                  <c:v>140</c:v>
                </c:pt>
                <c:pt idx="378">
                  <c:v>113</c:v>
                </c:pt>
                <c:pt idx="379">
                  <c:v>143</c:v>
                </c:pt>
                <c:pt idx="380">
                  <c:v>108</c:v>
                </c:pt>
                <c:pt idx="381">
                  <c:v>108</c:v>
                </c:pt>
                <c:pt idx="382">
                  <c:v>124</c:v>
                </c:pt>
                <c:pt idx="383">
                  <c:v>116</c:v>
                </c:pt>
                <c:pt idx="384">
                  <c:v>110</c:v>
                </c:pt>
                <c:pt idx="385">
                  <c:v>91</c:v>
                </c:pt>
                <c:pt idx="386">
                  <c:v>107</c:v>
                </c:pt>
                <c:pt idx="387">
                  <c:v>115</c:v>
                </c:pt>
                <c:pt idx="388">
                  <c:v>100</c:v>
                </c:pt>
                <c:pt idx="389">
                  <c:v>104</c:v>
                </c:pt>
                <c:pt idx="390">
                  <c:v>138</c:v>
                </c:pt>
                <c:pt idx="391">
                  <c:v>140</c:v>
                </c:pt>
                <c:pt idx="392">
                  <c:v>120</c:v>
                </c:pt>
                <c:pt idx="393">
                  <c:v>122</c:v>
                </c:pt>
                <c:pt idx="394">
                  <c:v>83</c:v>
                </c:pt>
                <c:pt idx="395">
                  <c:v>139</c:v>
                </c:pt>
                <c:pt idx="396">
                  <c:v>131</c:v>
                </c:pt>
                <c:pt idx="397">
                  <c:v>104</c:v>
                </c:pt>
                <c:pt idx="398">
                  <c:v>130</c:v>
                </c:pt>
                <c:pt idx="399">
                  <c:v>145</c:v>
                </c:pt>
                <c:pt idx="400">
                  <c:v>104</c:v>
                </c:pt>
                <c:pt idx="401">
                  <c:v>97</c:v>
                </c:pt>
                <c:pt idx="402">
                  <c:v>178</c:v>
                </c:pt>
                <c:pt idx="403">
                  <c:v>108</c:v>
                </c:pt>
                <c:pt idx="404">
                  <c:v>106</c:v>
                </c:pt>
                <c:pt idx="405">
                  <c:v>112</c:v>
                </c:pt>
                <c:pt idx="406">
                  <c:v>135</c:v>
                </c:pt>
                <c:pt idx="407">
                  <c:v>109</c:v>
                </c:pt>
                <c:pt idx="408">
                  <c:v>86</c:v>
                </c:pt>
                <c:pt idx="409">
                  <c:v>95</c:v>
                </c:pt>
                <c:pt idx="410">
                  <c:v>107</c:v>
                </c:pt>
                <c:pt idx="411">
                  <c:v>82</c:v>
                </c:pt>
                <c:pt idx="412">
                  <c:v>88</c:v>
                </c:pt>
                <c:pt idx="413">
                  <c:v>120</c:v>
                </c:pt>
                <c:pt idx="414">
                  <c:v>162</c:v>
                </c:pt>
                <c:pt idx="415">
                  <c:v>123</c:v>
                </c:pt>
                <c:pt idx="416">
                  <c:v>101</c:v>
                </c:pt>
                <c:pt idx="417">
                  <c:v>113</c:v>
                </c:pt>
                <c:pt idx="418">
                  <c:v>110</c:v>
                </c:pt>
                <c:pt idx="419">
                  <c:v>142</c:v>
                </c:pt>
                <c:pt idx="420">
                  <c:v>102</c:v>
                </c:pt>
                <c:pt idx="421">
                  <c:v>126</c:v>
                </c:pt>
                <c:pt idx="422">
                  <c:v>83</c:v>
                </c:pt>
                <c:pt idx="423">
                  <c:v>85</c:v>
                </c:pt>
                <c:pt idx="424">
                  <c:v>120</c:v>
                </c:pt>
                <c:pt idx="425">
                  <c:v>116</c:v>
                </c:pt>
                <c:pt idx="426">
                  <c:v>113</c:v>
                </c:pt>
                <c:pt idx="427">
                  <c:v>87</c:v>
                </c:pt>
                <c:pt idx="428">
                  <c:v>101</c:v>
                </c:pt>
                <c:pt idx="429">
                  <c:v>110</c:v>
                </c:pt>
                <c:pt idx="430">
                  <c:v>128</c:v>
                </c:pt>
                <c:pt idx="431">
                  <c:v>138</c:v>
                </c:pt>
                <c:pt idx="432">
                  <c:v>88</c:v>
                </c:pt>
                <c:pt idx="433">
                  <c:v>91</c:v>
                </c:pt>
                <c:pt idx="434">
                  <c:v>138</c:v>
                </c:pt>
                <c:pt idx="435">
                  <c:v>99</c:v>
                </c:pt>
                <c:pt idx="436">
                  <c:v>117</c:v>
                </c:pt>
                <c:pt idx="437">
                  <c:v>117</c:v>
                </c:pt>
                <c:pt idx="438">
                  <c:v>123</c:v>
                </c:pt>
                <c:pt idx="439">
                  <c:v>118</c:v>
                </c:pt>
                <c:pt idx="440">
                  <c:v>154</c:v>
                </c:pt>
                <c:pt idx="441">
                  <c:v>118</c:v>
                </c:pt>
                <c:pt idx="442">
                  <c:v>90</c:v>
                </c:pt>
                <c:pt idx="443">
                  <c:v>113</c:v>
                </c:pt>
                <c:pt idx="444">
                  <c:v>88</c:v>
                </c:pt>
                <c:pt idx="445">
                  <c:v>93</c:v>
                </c:pt>
                <c:pt idx="446">
                  <c:v>104</c:v>
                </c:pt>
                <c:pt idx="447">
                  <c:v>135</c:v>
                </c:pt>
                <c:pt idx="448">
                  <c:v>134</c:v>
                </c:pt>
                <c:pt idx="449">
                  <c:v>98</c:v>
                </c:pt>
                <c:pt idx="450">
                  <c:v>80</c:v>
                </c:pt>
                <c:pt idx="451">
                  <c:v>83</c:v>
                </c:pt>
                <c:pt idx="452">
                  <c:v>102</c:v>
                </c:pt>
                <c:pt idx="453">
                  <c:v>130</c:v>
                </c:pt>
                <c:pt idx="454">
                  <c:v>129</c:v>
                </c:pt>
                <c:pt idx="455">
                  <c:v>89</c:v>
                </c:pt>
                <c:pt idx="456">
                  <c:v>74</c:v>
                </c:pt>
                <c:pt idx="457">
                  <c:v>96</c:v>
                </c:pt>
                <c:pt idx="458">
                  <c:v>114</c:v>
                </c:pt>
                <c:pt idx="459">
                  <c:v>99</c:v>
                </c:pt>
                <c:pt idx="460">
                  <c:v>129</c:v>
                </c:pt>
                <c:pt idx="461">
                  <c:v>113</c:v>
                </c:pt>
                <c:pt idx="462">
                  <c:v>90</c:v>
                </c:pt>
                <c:pt idx="463">
                  <c:v>118</c:v>
                </c:pt>
                <c:pt idx="464">
                  <c:v>106</c:v>
                </c:pt>
                <c:pt idx="465">
                  <c:v>89</c:v>
                </c:pt>
                <c:pt idx="466">
                  <c:v>145</c:v>
                </c:pt>
                <c:pt idx="467">
                  <c:v>114</c:v>
                </c:pt>
                <c:pt idx="468">
                  <c:v>87</c:v>
                </c:pt>
                <c:pt idx="469">
                  <c:v>119</c:v>
                </c:pt>
                <c:pt idx="470">
                  <c:v>91</c:v>
                </c:pt>
                <c:pt idx="471">
                  <c:v>118</c:v>
                </c:pt>
                <c:pt idx="472">
                  <c:v>116</c:v>
                </c:pt>
                <c:pt idx="473">
                  <c:v>177</c:v>
                </c:pt>
                <c:pt idx="474">
                  <c:v>97</c:v>
                </c:pt>
                <c:pt idx="475">
                  <c:v>106</c:v>
                </c:pt>
                <c:pt idx="476">
                  <c:v>106</c:v>
                </c:pt>
                <c:pt idx="477">
                  <c:v>94</c:v>
                </c:pt>
                <c:pt idx="478">
                  <c:v>104</c:v>
                </c:pt>
                <c:pt idx="479">
                  <c:v>102</c:v>
                </c:pt>
                <c:pt idx="480">
                  <c:v>105</c:v>
                </c:pt>
                <c:pt idx="481">
                  <c:v>135</c:v>
                </c:pt>
                <c:pt idx="482">
                  <c:v>73</c:v>
                </c:pt>
                <c:pt idx="483">
                  <c:v>94</c:v>
                </c:pt>
                <c:pt idx="484">
                  <c:v>95</c:v>
                </c:pt>
                <c:pt idx="485">
                  <c:v>124</c:v>
                </c:pt>
                <c:pt idx="486">
                  <c:v>136</c:v>
                </c:pt>
                <c:pt idx="487">
                  <c:v>91</c:v>
                </c:pt>
                <c:pt idx="488">
                  <c:v>107</c:v>
                </c:pt>
                <c:pt idx="489">
                  <c:v>108</c:v>
                </c:pt>
                <c:pt idx="490">
                  <c:v>99</c:v>
                </c:pt>
                <c:pt idx="491">
                  <c:v>92</c:v>
                </c:pt>
                <c:pt idx="492">
                  <c:v>87</c:v>
                </c:pt>
                <c:pt idx="493">
                  <c:v>110</c:v>
                </c:pt>
                <c:pt idx="494">
                  <c:v>98</c:v>
                </c:pt>
                <c:pt idx="495">
                  <c:v>154</c:v>
                </c:pt>
                <c:pt idx="496">
                  <c:v>129</c:v>
                </c:pt>
                <c:pt idx="497">
                  <c:v>86</c:v>
                </c:pt>
                <c:pt idx="498">
                  <c:v>109</c:v>
                </c:pt>
                <c:pt idx="499">
                  <c:v>104</c:v>
                </c:pt>
                <c:pt idx="500">
                  <c:v>110</c:v>
                </c:pt>
                <c:pt idx="501">
                  <c:v>136</c:v>
                </c:pt>
                <c:pt idx="502">
                  <c:v>115</c:v>
                </c:pt>
                <c:pt idx="503">
                  <c:v>99</c:v>
                </c:pt>
                <c:pt idx="504">
                  <c:v>117</c:v>
                </c:pt>
                <c:pt idx="505">
                  <c:v>125</c:v>
                </c:pt>
                <c:pt idx="506">
                  <c:v>110</c:v>
                </c:pt>
                <c:pt idx="507">
                  <c:v>125</c:v>
                </c:pt>
                <c:pt idx="508">
                  <c:v>102</c:v>
                </c:pt>
                <c:pt idx="509">
                  <c:v>128</c:v>
                </c:pt>
                <c:pt idx="510">
                  <c:v>100</c:v>
                </c:pt>
                <c:pt idx="511">
                  <c:v>124</c:v>
                </c:pt>
                <c:pt idx="512">
                  <c:v>102</c:v>
                </c:pt>
                <c:pt idx="513">
                  <c:v>90</c:v>
                </c:pt>
                <c:pt idx="514">
                  <c:v>130</c:v>
                </c:pt>
                <c:pt idx="515">
                  <c:v>118</c:v>
                </c:pt>
                <c:pt idx="516">
                  <c:v>163</c:v>
                </c:pt>
                <c:pt idx="517">
                  <c:v>142</c:v>
                </c:pt>
                <c:pt idx="518">
                  <c:v>100</c:v>
                </c:pt>
                <c:pt idx="519">
                  <c:v>116</c:v>
                </c:pt>
                <c:pt idx="520">
                  <c:v>131</c:v>
                </c:pt>
                <c:pt idx="521">
                  <c:v>91</c:v>
                </c:pt>
                <c:pt idx="522">
                  <c:v>123</c:v>
                </c:pt>
                <c:pt idx="523">
                  <c:v>134</c:v>
                </c:pt>
                <c:pt idx="524">
                  <c:v>148</c:v>
                </c:pt>
                <c:pt idx="525">
                  <c:v>110</c:v>
                </c:pt>
                <c:pt idx="526">
                  <c:v>113</c:v>
                </c:pt>
                <c:pt idx="527">
                  <c:v>94</c:v>
                </c:pt>
                <c:pt idx="528">
                  <c:v>116</c:v>
                </c:pt>
                <c:pt idx="529">
                  <c:v>99</c:v>
                </c:pt>
                <c:pt idx="530">
                  <c:v>93</c:v>
                </c:pt>
                <c:pt idx="531">
                  <c:v>113</c:v>
                </c:pt>
                <c:pt idx="532">
                  <c:v>106</c:v>
                </c:pt>
                <c:pt idx="533">
                  <c:v>91</c:v>
                </c:pt>
                <c:pt idx="534">
                  <c:v>128</c:v>
                </c:pt>
                <c:pt idx="535">
                  <c:v>98</c:v>
                </c:pt>
                <c:pt idx="536">
                  <c:v>134</c:v>
                </c:pt>
                <c:pt idx="537">
                  <c:v>97</c:v>
                </c:pt>
                <c:pt idx="538">
                  <c:v>112</c:v>
                </c:pt>
                <c:pt idx="539">
                  <c:v>153</c:v>
                </c:pt>
                <c:pt idx="540">
                  <c:v>110</c:v>
                </c:pt>
                <c:pt idx="541">
                  <c:v>122</c:v>
                </c:pt>
                <c:pt idx="542">
                  <c:v>87</c:v>
                </c:pt>
                <c:pt idx="543">
                  <c:v>178</c:v>
                </c:pt>
                <c:pt idx="544">
                  <c:v>125</c:v>
                </c:pt>
                <c:pt idx="545">
                  <c:v>87</c:v>
                </c:pt>
                <c:pt idx="546">
                  <c:v>152</c:v>
                </c:pt>
                <c:pt idx="547">
                  <c:v>116</c:v>
                </c:pt>
                <c:pt idx="548">
                  <c:v>109</c:v>
                </c:pt>
                <c:pt idx="549">
                  <c:v>108</c:v>
                </c:pt>
                <c:pt idx="550">
                  <c:v>85</c:v>
                </c:pt>
                <c:pt idx="551">
                  <c:v>106</c:v>
                </c:pt>
                <c:pt idx="552">
                  <c:v>93</c:v>
                </c:pt>
                <c:pt idx="553">
                  <c:v>117</c:v>
                </c:pt>
                <c:pt idx="554">
                  <c:v>116</c:v>
                </c:pt>
                <c:pt idx="555">
                  <c:v>132</c:v>
                </c:pt>
                <c:pt idx="556">
                  <c:v>92</c:v>
                </c:pt>
                <c:pt idx="557">
                  <c:v>139</c:v>
                </c:pt>
                <c:pt idx="558">
                  <c:v>153</c:v>
                </c:pt>
                <c:pt idx="559">
                  <c:v>142</c:v>
                </c:pt>
                <c:pt idx="560">
                  <c:v>124</c:v>
                </c:pt>
                <c:pt idx="561">
                  <c:v>117</c:v>
                </c:pt>
                <c:pt idx="562">
                  <c:v>141</c:v>
                </c:pt>
                <c:pt idx="563">
                  <c:v>110</c:v>
                </c:pt>
                <c:pt idx="564">
                  <c:v>109</c:v>
                </c:pt>
                <c:pt idx="565">
                  <c:v>88</c:v>
                </c:pt>
                <c:pt idx="566">
                  <c:v>124</c:v>
                </c:pt>
                <c:pt idx="567">
                  <c:v>119</c:v>
                </c:pt>
                <c:pt idx="568">
                  <c:v>103</c:v>
                </c:pt>
                <c:pt idx="569">
                  <c:v>116</c:v>
                </c:pt>
                <c:pt idx="570">
                  <c:v>125</c:v>
                </c:pt>
                <c:pt idx="571">
                  <c:v>125</c:v>
                </c:pt>
                <c:pt idx="572">
                  <c:v>146</c:v>
                </c:pt>
                <c:pt idx="573">
                  <c:v>118</c:v>
                </c:pt>
                <c:pt idx="574">
                  <c:v>171</c:v>
                </c:pt>
                <c:pt idx="575">
                  <c:v>136</c:v>
                </c:pt>
                <c:pt idx="576">
                  <c:v>92</c:v>
                </c:pt>
                <c:pt idx="577">
                  <c:v>116</c:v>
                </c:pt>
                <c:pt idx="578">
                  <c:v>127</c:v>
                </c:pt>
                <c:pt idx="579">
                  <c:v>136</c:v>
                </c:pt>
                <c:pt idx="580">
                  <c:v>111</c:v>
                </c:pt>
                <c:pt idx="581">
                  <c:v>116</c:v>
                </c:pt>
                <c:pt idx="582">
                  <c:v>113</c:v>
                </c:pt>
                <c:pt idx="583">
                  <c:v>97</c:v>
                </c:pt>
                <c:pt idx="584">
                  <c:v>88</c:v>
                </c:pt>
                <c:pt idx="585">
                  <c:v>136</c:v>
                </c:pt>
                <c:pt idx="586">
                  <c:v>125</c:v>
                </c:pt>
                <c:pt idx="587">
                  <c:v>116</c:v>
                </c:pt>
                <c:pt idx="588">
                  <c:v>98</c:v>
                </c:pt>
                <c:pt idx="589">
                  <c:v>91</c:v>
                </c:pt>
                <c:pt idx="590">
                  <c:v>97</c:v>
                </c:pt>
                <c:pt idx="591">
                  <c:v>95</c:v>
                </c:pt>
                <c:pt idx="592">
                  <c:v>88</c:v>
                </c:pt>
                <c:pt idx="593">
                  <c:v>133</c:v>
                </c:pt>
                <c:pt idx="594">
                  <c:v>106</c:v>
                </c:pt>
                <c:pt idx="595">
                  <c:v>116</c:v>
                </c:pt>
                <c:pt idx="596">
                  <c:v>115</c:v>
                </c:pt>
                <c:pt idx="597">
                  <c:v>99</c:v>
                </c:pt>
                <c:pt idx="598">
                  <c:v>124</c:v>
                </c:pt>
                <c:pt idx="599">
                  <c:v>124</c:v>
                </c:pt>
                <c:pt idx="600">
                  <c:v>124</c:v>
                </c:pt>
                <c:pt idx="601">
                  <c:v>87</c:v>
                </c:pt>
                <c:pt idx="602">
                  <c:v>105</c:v>
                </c:pt>
                <c:pt idx="603">
                  <c:v>125</c:v>
                </c:pt>
                <c:pt idx="604">
                  <c:v>141</c:v>
                </c:pt>
                <c:pt idx="605">
                  <c:v>121</c:v>
                </c:pt>
                <c:pt idx="606">
                  <c:v>111</c:v>
                </c:pt>
                <c:pt idx="607">
                  <c:v>157</c:v>
                </c:pt>
                <c:pt idx="608">
                  <c:v>128</c:v>
                </c:pt>
                <c:pt idx="609">
                  <c:v>105</c:v>
                </c:pt>
                <c:pt idx="610">
                  <c:v>113</c:v>
                </c:pt>
                <c:pt idx="611">
                  <c:v>121</c:v>
                </c:pt>
                <c:pt idx="612">
                  <c:v>102</c:v>
                </c:pt>
                <c:pt idx="613">
                  <c:v>169</c:v>
                </c:pt>
                <c:pt idx="614">
                  <c:v>132</c:v>
                </c:pt>
                <c:pt idx="615">
                  <c:v>127</c:v>
                </c:pt>
                <c:pt idx="616">
                  <c:v>103</c:v>
                </c:pt>
                <c:pt idx="617">
                  <c:v>136</c:v>
                </c:pt>
                <c:pt idx="618">
                  <c:v>150</c:v>
                </c:pt>
                <c:pt idx="619">
                  <c:v>136</c:v>
                </c:pt>
                <c:pt idx="620">
                  <c:v>140</c:v>
                </c:pt>
                <c:pt idx="621">
                  <c:v>104</c:v>
                </c:pt>
                <c:pt idx="622">
                  <c:v>158</c:v>
                </c:pt>
                <c:pt idx="623">
                  <c:v>119</c:v>
                </c:pt>
                <c:pt idx="624">
                  <c:v>106</c:v>
                </c:pt>
                <c:pt idx="625">
                  <c:v>136</c:v>
                </c:pt>
                <c:pt idx="626">
                  <c:v>95</c:v>
                </c:pt>
                <c:pt idx="627">
                  <c:v>137</c:v>
                </c:pt>
                <c:pt idx="628">
                  <c:v>130</c:v>
                </c:pt>
                <c:pt idx="629">
                  <c:v>124</c:v>
                </c:pt>
                <c:pt idx="630">
                  <c:v>108</c:v>
                </c:pt>
                <c:pt idx="631">
                  <c:v>104</c:v>
                </c:pt>
                <c:pt idx="632">
                  <c:v>129</c:v>
                </c:pt>
                <c:pt idx="633">
                  <c:v>117</c:v>
                </c:pt>
                <c:pt idx="634">
                  <c:v>99</c:v>
                </c:pt>
                <c:pt idx="635">
                  <c:v>159</c:v>
                </c:pt>
                <c:pt idx="636">
                  <c:v>118</c:v>
                </c:pt>
                <c:pt idx="637">
                  <c:v>105</c:v>
                </c:pt>
                <c:pt idx="638">
                  <c:v>103</c:v>
                </c:pt>
                <c:pt idx="639">
                  <c:v>122</c:v>
                </c:pt>
                <c:pt idx="640">
                  <c:v>143</c:v>
                </c:pt>
                <c:pt idx="641">
                  <c:v>96</c:v>
                </c:pt>
                <c:pt idx="642">
                  <c:v>111</c:v>
                </c:pt>
                <c:pt idx="643">
                  <c:v>121</c:v>
                </c:pt>
                <c:pt idx="644">
                  <c:v>135</c:v>
                </c:pt>
                <c:pt idx="645">
                  <c:v>101</c:v>
                </c:pt>
                <c:pt idx="646">
                  <c:v>151</c:v>
                </c:pt>
                <c:pt idx="647">
                  <c:v>131</c:v>
                </c:pt>
                <c:pt idx="648">
                  <c:v>100</c:v>
                </c:pt>
                <c:pt idx="649">
                  <c:v>105</c:v>
                </c:pt>
                <c:pt idx="650">
                  <c:v>92</c:v>
                </c:pt>
                <c:pt idx="651">
                  <c:v>130</c:v>
                </c:pt>
                <c:pt idx="652">
                  <c:v>100</c:v>
                </c:pt>
                <c:pt idx="653">
                  <c:v>102</c:v>
                </c:pt>
                <c:pt idx="654">
                  <c:v>133</c:v>
                </c:pt>
                <c:pt idx="655">
                  <c:v>121</c:v>
                </c:pt>
                <c:pt idx="656">
                  <c:v>147</c:v>
                </c:pt>
                <c:pt idx="657">
                  <c:v>94</c:v>
                </c:pt>
                <c:pt idx="658">
                  <c:v>94</c:v>
                </c:pt>
                <c:pt idx="659">
                  <c:v>127</c:v>
                </c:pt>
                <c:pt idx="660">
                  <c:v>212</c:v>
                </c:pt>
                <c:pt idx="661">
                  <c:v>141</c:v>
                </c:pt>
                <c:pt idx="662">
                  <c:v>103</c:v>
                </c:pt>
                <c:pt idx="663">
                  <c:v>98</c:v>
                </c:pt>
                <c:pt idx="664">
                  <c:v>116</c:v>
                </c:pt>
                <c:pt idx="665">
                  <c:v>114</c:v>
                </c:pt>
                <c:pt idx="666">
                  <c:v>87</c:v>
                </c:pt>
                <c:pt idx="667">
                  <c:v>125</c:v>
                </c:pt>
                <c:pt idx="668">
                  <c:v>187</c:v>
                </c:pt>
                <c:pt idx="669">
                  <c:v>93</c:v>
                </c:pt>
                <c:pt idx="670">
                  <c:v>95</c:v>
                </c:pt>
                <c:pt idx="671">
                  <c:v>117</c:v>
                </c:pt>
                <c:pt idx="672">
                  <c:v>106</c:v>
                </c:pt>
                <c:pt idx="673">
                  <c:v>115</c:v>
                </c:pt>
                <c:pt idx="674">
                  <c:v>189</c:v>
                </c:pt>
                <c:pt idx="675">
                  <c:v>81</c:v>
                </c:pt>
                <c:pt idx="676">
                  <c:v>149</c:v>
                </c:pt>
                <c:pt idx="677">
                  <c:v>119</c:v>
                </c:pt>
                <c:pt idx="678">
                  <c:v>130</c:v>
                </c:pt>
                <c:pt idx="679">
                  <c:v>116</c:v>
                </c:pt>
                <c:pt idx="680">
                  <c:v>103</c:v>
                </c:pt>
                <c:pt idx="681">
                  <c:v>99</c:v>
                </c:pt>
                <c:pt idx="682">
                  <c:v>92</c:v>
                </c:pt>
                <c:pt idx="683">
                  <c:v>109</c:v>
                </c:pt>
                <c:pt idx="684">
                  <c:v>87</c:v>
                </c:pt>
                <c:pt idx="685">
                  <c:v>111</c:v>
                </c:pt>
                <c:pt idx="686">
                  <c:v>101</c:v>
                </c:pt>
                <c:pt idx="687">
                  <c:v>83</c:v>
                </c:pt>
                <c:pt idx="688">
                  <c:v>113</c:v>
                </c:pt>
                <c:pt idx="689">
                  <c:v>107</c:v>
                </c:pt>
                <c:pt idx="690">
                  <c:v>94</c:v>
                </c:pt>
                <c:pt idx="691">
                  <c:v>132</c:v>
                </c:pt>
                <c:pt idx="692">
                  <c:v>140</c:v>
                </c:pt>
                <c:pt idx="693">
                  <c:v>125</c:v>
                </c:pt>
                <c:pt idx="694">
                  <c:v>111</c:v>
                </c:pt>
                <c:pt idx="695">
                  <c:v>156</c:v>
                </c:pt>
                <c:pt idx="696">
                  <c:v>170</c:v>
                </c:pt>
                <c:pt idx="697">
                  <c:v>120</c:v>
                </c:pt>
                <c:pt idx="698">
                  <c:v>100</c:v>
                </c:pt>
                <c:pt idx="699">
                  <c:v>115</c:v>
                </c:pt>
                <c:pt idx="700">
                  <c:v>130</c:v>
                </c:pt>
                <c:pt idx="701">
                  <c:v>105</c:v>
                </c:pt>
                <c:pt idx="702">
                  <c:v>111</c:v>
                </c:pt>
                <c:pt idx="703">
                  <c:v>106</c:v>
                </c:pt>
                <c:pt idx="704">
                  <c:v>89</c:v>
                </c:pt>
                <c:pt idx="705">
                  <c:v>100</c:v>
                </c:pt>
                <c:pt idx="706">
                  <c:v>91</c:v>
                </c:pt>
                <c:pt idx="707">
                  <c:v>146</c:v>
                </c:pt>
                <c:pt idx="708">
                  <c:v>98</c:v>
                </c:pt>
                <c:pt idx="709">
                  <c:v>101</c:v>
                </c:pt>
                <c:pt idx="710">
                  <c:v>94</c:v>
                </c:pt>
                <c:pt idx="711">
                  <c:v>132</c:v>
                </c:pt>
                <c:pt idx="712">
                  <c:v>115</c:v>
                </c:pt>
                <c:pt idx="713">
                  <c:v>92</c:v>
                </c:pt>
                <c:pt idx="714">
                  <c:v>124</c:v>
                </c:pt>
                <c:pt idx="715">
                  <c:v>119</c:v>
                </c:pt>
                <c:pt idx="716">
                  <c:v>124</c:v>
                </c:pt>
                <c:pt idx="717">
                  <c:v>93</c:v>
                </c:pt>
                <c:pt idx="718">
                  <c:v>98</c:v>
                </c:pt>
                <c:pt idx="719">
                  <c:v>92</c:v>
                </c:pt>
                <c:pt idx="720">
                  <c:v>105</c:v>
                </c:pt>
                <c:pt idx="721">
                  <c:v>124</c:v>
                </c:pt>
                <c:pt idx="722">
                  <c:v>99</c:v>
                </c:pt>
                <c:pt idx="723">
                  <c:v>116</c:v>
                </c:pt>
                <c:pt idx="724">
                  <c:v>124</c:v>
                </c:pt>
                <c:pt idx="725">
                  <c:v>96</c:v>
                </c:pt>
                <c:pt idx="726">
                  <c:v>104</c:v>
                </c:pt>
                <c:pt idx="727">
                  <c:v>100</c:v>
                </c:pt>
                <c:pt idx="728">
                  <c:v>115</c:v>
                </c:pt>
                <c:pt idx="729">
                  <c:v>101</c:v>
                </c:pt>
                <c:pt idx="730">
                  <c:v>113</c:v>
                </c:pt>
                <c:pt idx="731">
                  <c:v>100</c:v>
                </c:pt>
                <c:pt idx="732">
                  <c:v>134</c:v>
                </c:pt>
                <c:pt idx="733">
                  <c:v>125</c:v>
                </c:pt>
                <c:pt idx="734">
                  <c:v>94</c:v>
                </c:pt>
                <c:pt idx="735">
                  <c:v>107</c:v>
                </c:pt>
                <c:pt idx="736">
                  <c:v>91</c:v>
                </c:pt>
                <c:pt idx="737">
                  <c:v>116</c:v>
                </c:pt>
                <c:pt idx="738">
                  <c:v>100</c:v>
                </c:pt>
                <c:pt idx="739">
                  <c:v>117</c:v>
                </c:pt>
                <c:pt idx="740">
                  <c:v>110</c:v>
                </c:pt>
                <c:pt idx="741">
                  <c:v>96</c:v>
                </c:pt>
                <c:pt idx="742">
                  <c:v>101</c:v>
                </c:pt>
                <c:pt idx="743">
                  <c:v>111</c:v>
                </c:pt>
                <c:pt idx="744">
                  <c:v>117</c:v>
                </c:pt>
                <c:pt idx="745">
                  <c:v>126</c:v>
                </c:pt>
                <c:pt idx="746">
                  <c:v>152</c:v>
                </c:pt>
                <c:pt idx="747">
                  <c:v>101</c:v>
                </c:pt>
                <c:pt idx="748">
                  <c:v>87</c:v>
                </c:pt>
                <c:pt idx="749">
                  <c:v>85</c:v>
                </c:pt>
                <c:pt idx="750">
                  <c:v>130</c:v>
                </c:pt>
                <c:pt idx="751">
                  <c:v>104</c:v>
                </c:pt>
                <c:pt idx="752">
                  <c:v>121</c:v>
                </c:pt>
                <c:pt idx="753">
                  <c:v>140</c:v>
                </c:pt>
                <c:pt idx="754">
                  <c:v>131</c:v>
                </c:pt>
                <c:pt idx="755">
                  <c:v>91</c:v>
                </c:pt>
                <c:pt idx="756">
                  <c:v>118</c:v>
                </c:pt>
                <c:pt idx="757">
                  <c:v>130</c:v>
                </c:pt>
                <c:pt idx="758">
                  <c:v>90</c:v>
                </c:pt>
                <c:pt idx="759">
                  <c:v>103</c:v>
                </c:pt>
                <c:pt idx="760">
                  <c:v>122</c:v>
                </c:pt>
                <c:pt idx="761">
                  <c:v>106</c:v>
                </c:pt>
                <c:pt idx="762">
                  <c:v>103</c:v>
                </c:pt>
                <c:pt idx="763">
                  <c:v>107</c:v>
                </c:pt>
                <c:pt idx="764">
                  <c:v>156</c:v>
                </c:pt>
                <c:pt idx="765">
                  <c:v>127</c:v>
                </c:pt>
                <c:pt idx="766">
                  <c:v>132</c:v>
                </c:pt>
                <c:pt idx="767">
                  <c:v>108</c:v>
                </c:pt>
                <c:pt idx="768">
                  <c:v>114</c:v>
                </c:pt>
                <c:pt idx="769">
                  <c:v>133</c:v>
                </c:pt>
                <c:pt idx="770">
                  <c:v>103</c:v>
                </c:pt>
                <c:pt idx="771">
                  <c:v>95</c:v>
                </c:pt>
                <c:pt idx="772">
                  <c:v>90</c:v>
                </c:pt>
                <c:pt idx="773">
                  <c:v>87</c:v>
                </c:pt>
                <c:pt idx="774">
                  <c:v>114</c:v>
                </c:pt>
                <c:pt idx="775">
                  <c:v>103</c:v>
                </c:pt>
                <c:pt idx="776">
                  <c:v>125</c:v>
                </c:pt>
                <c:pt idx="777">
                  <c:v>97</c:v>
                </c:pt>
                <c:pt idx="778">
                  <c:v>125</c:v>
                </c:pt>
                <c:pt idx="779">
                  <c:v>136</c:v>
                </c:pt>
                <c:pt idx="780">
                  <c:v>116</c:v>
                </c:pt>
                <c:pt idx="781">
                  <c:v>103</c:v>
                </c:pt>
                <c:pt idx="782">
                  <c:v>97</c:v>
                </c:pt>
                <c:pt idx="783">
                  <c:v>96</c:v>
                </c:pt>
                <c:pt idx="784">
                  <c:v>131</c:v>
                </c:pt>
                <c:pt idx="785">
                  <c:v>95</c:v>
                </c:pt>
                <c:pt idx="786">
                  <c:v>86</c:v>
                </c:pt>
                <c:pt idx="787">
                  <c:v>142</c:v>
                </c:pt>
                <c:pt idx="788">
                  <c:v>92</c:v>
                </c:pt>
                <c:pt idx="789">
                  <c:v>108</c:v>
                </c:pt>
                <c:pt idx="790">
                  <c:v>84</c:v>
                </c:pt>
                <c:pt idx="791">
                  <c:v>188</c:v>
                </c:pt>
                <c:pt idx="792">
                  <c:v>95</c:v>
                </c:pt>
                <c:pt idx="793">
                  <c:v>118</c:v>
                </c:pt>
                <c:pt idx="794">
                  <c:v>92</c:v>
                </c:pt>
                <c:pt idx="795">
                  <c:v>74</c:v>
                </c:pt>
                <c:pt idx="796">
                  <c:v>134</c:v>
                </c:pt>
                <c:pt idx="797">
                  <c:v>101</c:v>
                </c:pt>
                <c:pt idx="798">
                  <c:v>100</c:v>
                </c:pt>
                <c:pt idx="799">
                  <c:v>132</c:v>
                </c:pt>
                <c:pt idx="800">
                  <c:v>105</c:v>
                </c:pt>
                <c:pt idx="801">
                  <c:v>123</c:v>
                </c:pt>
                <c:pt idx="802">
                  <c:v>117</c:v>
                </c:pt>
                <c:pt idx="803">
                  <c:v>98</c:v>
                </c:pt>
                <c:pt idx="804">
                  <c:v>128</c:v>
                </c:pt>
                <c:pt idx="805">
                  <c:v>114</c:v>
                </c:pt>
                <c:pt idx="806">
                  <c:v>111</c:v>
                </c:pt>
                <c:pt idx="807">
                  <c:v>85</c:v>
                </c:pt>
                <c:pt idx="808">
                  <c:v>137</c:v>
                </c:pt>
                <c:pt idx="809">
                  <c:v>97</c:v>
                </c:pt>
                <c:pt idx="810">
                  <c:v>104</c:v>
                </c:pt>
                <c:pt idx="811">
                  <c:v>110</c:v>
                </c:pt>
                <c:pt idx="812">
                  <c:v>133</c:v>
                </c:pt>
                <c:pt idx="813">
                  <c:v>94</c:v>
                </c:pt>
                <c:pt idx="814">
                  <c:v>104</c:v>
                </c:pt>
                <c:pt idx="815">
                  <c:v>91</c:v>
                </c:pt>
                <c:pt idx="816">
                  <c:v>145</c:v>
                </c:pt>
                <c:pt idx="817">
                  <c:v>135</c:v>
                </c:pt>
                <c:pt idx="818">
                  <c:v>122</c:v>
                </c:pt>
                <c:pt idx="819">
                  <c:v>110</c:v>
                </c:pt>
                <c:pt idx="820">
                  <c:v>95</c:v>
                </c:pt>
                <c:pt idx="821">
                  <c:v>102</c:v>
                </c:pt>
                <c:pt idx="822">
                  <c:v>94</c:v>
                </c:pt>
                <c:pt idx="823">
                  <c:v>126</c:v>
                </c:pt>
                <c:pt idx="824">
                  <c:v>118</c:v>
                </c:pt>
                <c:pt idx="825">
                  <c:v>99</c:v>
                </c:pt>
                <c:pt idx="826">
                  <c:v>88</c:v>
                </c:pt>
                <c:pt idx="827">
                  <c:v>141</c:v>
                </c:pt>
                <c:pt idx="828">
                  <c:v>107</c:v>
                </c:pt>
                <c:pt idx="829">
                  <c:v>116</c:v>
                </c:pt>
                <c:pt idx="830">
                  <c:v>143</c:v>
                </c:pt>
                <c:pt idx="831">
                  <c:v>114</c:v>
                </c:pt>
                <c:pt idx="832">
                  <c:v>93</c:v>
                </c:pt>
                <c:pt idx="833">
                  <c:v>280</c:v>
                </c:pt>
                <c:pt idx="834">
                  <c:v>100</c:v>
                </c:pt>
                <c:pt idx="835">
                  <c:v>107</c:v>
                </c:pt>
                <c:pt idx="836">
                  <c:v>119</c:v>
                </c:pt>
                <c:pt idx="837">
                  <c:v>95</c:v>
                </c:pt>
                <c:pt idx="838">
                  <c:v>119</c:v>
                </c:pt>
                <c:pt idx="839">
                  <c:v>133</c:v>
                </c:pt>
                <c:pt idx="840">
                  <c:v>117</c:v>
                </c:pt>
                <c:pt idx="841">
                  <c:v>123</c:v>
                </c:pt>
                <c:pt idx="842">
                  <c:v>92</c:v>
                </c:pt>
                <c:pt idx="843">
                  <c:v>170</c:v>
                </c:pt>
                <c:pt idx="844">
                  <c:v>123</c:v>
                </c:pt>
                <c:pt idx="845">
                  <c:v>110</c:v>
                </c:pt>
                <c:pt idx="846">
                  <c:v>116</c:v>
                </c:pt>
                <c:pt idx="847">
                  <c:v>121</c:v>
                </c:pt>
                <c:pt idx="848">
                  <c:v>128</c:v>
                </c:pt>
                <c:pt idx="849">
                  <c:v>99</c:v>
                </c:pt>
                <c:pt idx="850">
                  <c:v>94</c:v>
                </c:pt>
                <c:pt idx="851">
                  <c:v>127</c:v>
                </c:pt>
                <c:pt idx="852">
                  <c:v>89</c:v>
                </c:pt>
                <c:pt idx="853">
                  <c:v>123</c:v>
                </c:pt>
                <c:pt idx="854">
                  <c:v>135</c:v>
                </c:pt>
                <c:pt idx="855">
                  <c:v>118</c:v>
                </c:pt>
                <c:pt idx="856">
                  <c:v>189</c:v>
                </c:pt>
                <c:pt idx="857">
                  <c:v>172</c:v>
                </c:pt>
                <c:pt idx="858">
                  <c:v>124</c:v>
                </c:pt>
                <c:pt idx="859">
                  <c:v>141</c:v>
                </c:pt>
                <c:pt idx="860">
                  <c:v>157</c:v>
                </c:pt>
                <c:pt idx="861">
                  <c:v>106</c:v>
                </c:pt>
                <c:pt idx="862">
                  <c:v>108</c:v>
                </c:pt>
                <c:pt idx="863">
                  <c:v>125</c:v>
                </c:pt>
                <c:pt idx="864">
                  <c:v>107</c:v>
                </c:pt>
                <c:pt idx="865">
                  <c:v>215</c:v>
                </c:pt>
                <c:pt idx="866">
                  <c:v>118</c:v>
                </c:pt>
                <c:pt idx="867">
                  <c:v>118</c:v>
                </c:pt>
                <c:pt idx="868">
                  <c:v>178</c:v>
                </c:pt>
                <c:pt idx="869">
                  <c:v>92</c:v>
                </c:pt>
                <c:pt idx="870">
                  <c:v>104</c:v>
                </c:pt>
                <c:pt idx="871">
                  <c:v>116</c:v>
                </c:pt>
                <c:pt idx="872">
                  <c:v>90</c:v>
                </c:pt>
                <c:pt idx="873">
                  <c:v>130</c:v>
                </c:pt>
                <c:pt idx="874">
                  <c:v>90</c:v>
                </c:pt>
                <c:pt idx="875">
                  <c:v>106</c:v>
                </c:pt>
                <c:pt idx="876">
                  <c:v>155</c:v>
                </c:pt>
                <c:pt idx="877">
                  <c:v>139</c:v>
                </c:pt>
                <c:pt idx="878">
                  <c:v>112</c:v>
                </c:pt>
                <c:pt idx="879">
                  <c:v>139</c:v>
                </c:pt>
                <c:pt idx="880">
                  <c:v>115</c:v>
                </c:pt>
                <c:pt idx="881">
                  <c:v>143</c:v>
                </c:pt>
                <c:pt idx="882">
                  <c:v>96</c:v>
                </c:pt>
                <c:pt idx="883">
                  <c:v>112</c:v>
                </c:pt>
                <c:pt idx="884">
                  <c:v>131</c:v>
                </c:pt>
                <c:pt idx="885">
                  <c:v>116</c:v>
                </c:pt>
                <c:pt idx="886">
                  <c:v>112</c:v>
                </c:pt>
                <c:pt idx="887">
                  <c:v>123</c:v>
                </c:pt>
                <c:pt idx="888">
                  <c:v>104</c:v>
                </c:pt>
                <c:pt idx="889">
                  <c:v>107</c:v>
                </c:pt>
                <c:pt idx="890">
                  <c:v>124</c:v>
                </c:pt>
                <c:pt idx="891">
                  <c:v>96</c:v>
                </c:pt>
                <c:pt idx="892">
                  <c:v>125</c:v>
                </c:pt>
                <c:pt idx="893">
                  <c:v>129</c:v>
                </c:pt>
                <c:pt idx="894">
                  <c:v>90</c:v>
                </c:pt>
                <c:pt idx="895">
                  <c:v>109</c:v>
                </c:pt>
                <c:pt idx="896">
                  <c:v>121</c:v>
                </c:pt>
                <c:pt idx="897">
                  <c:v>95</c:v>
                </c:pt>
                <c:pt idx="898">
                  <c:v>118</c:v>
                </c:pt>
                <c:pt idx="899">
                  <c:v>80</c:v>
                </c:pt>
                <c:pt idx="900">
                  <c:v>99</c:v>
                </c:pt>
                <c:pt idx="901">
                  <c:v>133</c:v>
                </c:pt>
                <c:pt idx="902">
                  <c:v>127</c:v>
                </c:pt>
                <c:pt idx="903">
                  <c:v>106</c:v>
                </c:pt>
                <c:pt idx="904">
                  <c:v>98</c:v>
                </c:pt>
                <c:pt idx="905">
                  <c:v>132</c:v>
                </c:pt>
                <c:pt idx="906">
                  <c:v>114</c:v>
                </c:pt>
                <c:pt idx="907">
                  <c:v>78</c:v>
                </c:pt>
                <c:pt idx="908">
                  <c:v>101</c:v>
                </c:pt>
                <c:pt idx="909">
                  <c:v>113</c:v>
                </c:pt>
                <c:pt idx="910">
                  <c:v>98</c:v>
                </c:pt>
                <c:pt idx="911">
                  <c:v>124</c:v>
                </c:pt>
                <c:pt idx="912">
                  <c:v>109</c:v>
                </c:pt>
                <c:pt idx="913">
                  <c:v>128</c:v>
                </c:pt>
                <c:pt idx="914">
                  <c:v>144</c:v>
                </c:pt>
                <c:pt idx="915">
                  <c:v>95</c:v>
                </c:pt>
                <c:pt idx="916">
                  <c:v>105</c:v>
                </c:pt>
                <c:pt idx="917">
                  <c:v>121</c:v>
                </c:pt>
                <c:pt idx="918">
                  <c:v>125</c:v>
                </c:pt>
                <c:pt idx="919">
                  <c:v>129</c:v>
                </c:pt>
                <c:pt idx="920">
                  <c:v>132</c:v>
                </c:pt>
                <c:pt idx="921">
                  <c:v>118</c:v>
                </c:pt>
                <c:pt idx="922">
                  <c:v>113</c:v>
                </c:pt>
                <c:pt idx="923">
                  <c:v>140</c:v>
                </c:pt>
                <c:pt idx="924">
                  <c:v>89</c:v>
                </c:pt>
                <c:pt idx="925">
                  <c:v>104</c:v>
                </c:pt>
                <c:pt idx="926">
                  <c:v>106</c:v>
                </c:pt>
                <c:pt idx="927">
                  <c:v>141</c:v>
                </c:pt>
                <c:pt idx="928">
                  <c:v>124</c:v>
                </c:pt>
                <c:pt idx="929">
                  <c:v>98</c:v>
                </c:pt>
                <c:pt idx="930">
                  <c:v>108</c:v>
                </c:pt>
                <c:pt idx="931">
                  <c:v>114</c:v>
                </c:pt>
                <c:pt idx="932">
                  <c:v>101</c:v>
                </c:pt>
                <c:pt idx="933">
                  <c:v>93</c:v>
                </c:pt>
                <c:pt idx="934">
                  <c:v>119</c:v>
                </c:pt>
                <c:pt idx="935">
                  <c:v>119</c:v>
                </c:pt>
                <c:pt idx="936">
                  <c:v>99</c:v>
                </c:pt>
                <c:pt idx="937">
                  <c:v>137</c:v>
                </c:pt>
                <c:pt idx="938">
                  <c:v>117</c:v>
                </c:pt>
                <c:pt idx="939">
                  <c:v>87</c:v>
                </c:pt>
                <c:pt idx="940">
                  <c:v>129</c:v>
                </c:pt>
                <c:pt idx="941">
                  <c:v>115</c:v>
                </c:pt>
                <c:pt idx="942">
                  <c:v>132</c:v>
                </c:pt>
                <c:pt idx="943">
                  <c:v>131</c:v>
                </c:pt>
                <c:pt idx="944">
                  <c:v>95</c:v>
                </c:pt>
                <c:pt idx="945">
                  <c:v>125</c:v>
                </c:pt>
                <c:pt idx="946">
                  <c:v>98</c:v>
                </c:pt>
                <c:pt idx="947">
                  <c:v>110</c:v>
                </c:pt>
                <c:pt idx="948">
                  <c:v>118</c:v>
                </c:pt>
                <c:pt idx="949">
                  <c:v>101</c:v>
                </c:pt>
                <c:pt idx="950">
                  <c:v>90</c:v>
                </c:pt>
                <c:pt idx="951">
                  <c:v>119</c:v>
                </c:pt>
                <c:pt idx="952">
                  <c:v>139</c:v>
                </c:pt>
                <c:pt idx="953">
                  <c:v>130</c:v>
                </c:pt>
                <c:pt idx="954">
                  <c:v>100</c:v>
                </c:pt>
                <c:pt idx="955">
                  <c:v>114</c:v>
                </c:pt>
                <c:pt idx="956">
                  <c:v>96</c:v>
                </c:pt>
                <c:pt idx="957">
                  <c:v>110</c:v>
                </c:pt>
                <c:pt idx="958">
                  <c:v>158</c:v>
                </c:pt>
                <c:pt idx="959">
                  <c:v>102</c:v>
                </c:pt>
                <c:pt idx="960">
                  <c:v>84</c:v>
                </c:pt>
                <c:pt idx="961">
                  <c:v>115</c:v>
                </c:pt>
                <c:pt idx="962">
                  <c:v>99</c:v>
                </c:pt>
                <c:pt idx="963">
                  <c:v>135</c:v>
                </c:pt>
                <c:pt idx="964">
                  <c:v>108</c:v>
                </c:pt>
                <c:pt idx="965">
                  <c:v>127</c:v>
                </c:pt>
                <c:pt idx="966">
                  <c:v>107</c:v>
                </c:pt>
                <c:pt idx="967">
                  <c:v>95</c:v>
                </c:pt>
                <c:pt idx="968">
                  <c:v>124</c:v>
                </c:pt>
                <c:pt idx="969">
                  <c:v>109</c:v>
                </c:pt>
                <c:pt idx="970">
                  <c:v>102</c:v>
                </c:pt>
                <c:pt idx="971">
                  <c:v>88</c:v>
                </c:pt>
                <c:pt idx="972">
                  <c:v>87</c:v>
                </c:pt>
                <c:pt idx="973">
                  <c:v>104</c:v>
                </c:pt>
                <c:pt idx="974">
                  <c:v>96</c:v>
                </c:pt>
                <c:pt idx="975">
                  <c:v>85</c:v>
                </c:pt>
                <c:pt idx="976">
                  <c:v>104</c:v>
                </c:pt>
                <c:pt idx="977">
                  <c:v>190</c:v>
                </c:pt>
                <c:pt idx="978">
                  <c:v>127</c:v>
                </c:pt>
                <c:pt idx="979">
                  <c:v>120</c:v>
                </c:pt>
                <c:pt idx="980">
                  <c:v>118</c:v>
                </c:pt>
                <c:pt idx="981">
                  <c:v>112</c:v>
                </c:pt>
                <c:pt idx="982">
                  <c:v>114</c:v>
                </c:pt>
                <c:pt idx="983">
                  <c:v>137</c:v>
                </c:pt>
                <c:pt idx="984">
                  <c:v>112</c:v>
                </c:pt>
                <c:pt idx="985">
                  <c:v>120</c:v>
                </c:pt>
                <c:pt idx="986">
                  <c:v>123</c:v>
                </c:pt>
                <c:pt idx="987">
                  <c:v>93</c:v>
                </c:pt>
                <c:pt idx="988">
                  <c:v>123</c:v>
                </c:pt>
                <c:pt idx="989">
                  <c:v>122</c:v>
                </c:pt>
                <c:pt idx="990">
                  <c:v>115</c:v>
                </c:pt>
                <c:pt idx="991">
                  <c:v>123</c:v>
                </c:pt>
                <c:pt idx="992">
                  <c:v>96</c:v>
                </c:pt>
                <c:pt idx="993">
                  <c:v>105</c:v>
                </c:pt>
                <c:pt idx="994">
                  <c:v>113</c:v>
                </c:pt>
                <c:pt idx="995">
                  <c:v>132</c:v>
                </c:pt>
                <c:pt idx="996">
                  <c:v>75</c:v>
                </c:pt>
                <c:pt idx="997">
                  <c:v>108</c:v>
                </c:pt>
                <c:pt idx="998">
                  <c:v>105</c:v>
                </c:pt>
                <c:pt idx="999">
                  <c:v>102</c:v>
                </c:pt>
                <c:pt idx="1000">
                  <c:v>118</c:v>
                </c:pt>
                <c:pt idx="1001">
                  <c:v>111</c:v>
                </c:pt>
                <c:pt idx="1002">
                  <c:v>81</c:v>
                </c:pt>
                <c:pt idx="1003">
                  <c:v>116</c:v>
                </c:pt>
                <c:pt idx="1004">
                  <c:v>86</c:v>
                </c:pt>
                <c:pt idx="1005">
                  <c:v>127</c:v>
                </c:pt>
                <c:pt idx="1006">
                  <c:v>91</c:v>
                </c:pt>
                <c:pt idx="1007">
                  <c:v>98</c:v>
                </c:pt>
                <c:pt idx="1008">
                  <c:v>84</c:v>
                </c:pt>
                <c:pt idx="1009">
                  <c:v>109</c:v>
                </c:pt>
                <c:pt idx="1010">
                  <c:v>93</c:v>
                </c:pt>
                <c:pt idx="1011">
                  <c:v>113</c:v>
                </c:pt>
                <c:pt idx="1012">
                  <c:v>141</c:v>
                </c:pt>
                <c:pt idx="1013">
                  <c:v>119</c:v>
                </c:pt>
                <c:pt idx="1014">
                  <c:v>97</c:v>
                </c:pt>
                <c:pt idx="1015">
                  <c:v>117</c:v>
                </c:pt>
                <c:pt idx="1016">
                  <c:v>101</c:v>
                </c:pt>
                <c:pt idx="1017">
                  <c:v>153</c:v>
                </c:pt>
                <c:pt idx="1018">
                  <c:v>122</c:v>
                </c:pt>
                <c:pt idx="1019">
                  <c:v>102</c:v>
                </c:pt>
                <c:pt idx="1020">
                  <c:v>83</c:v>
                </c:pt>
                <c:pt idx="1021">
                  <c:v>103</c:v>
                </c:pt>
                <c:pt idx="1022">
                  <c:v>110</c:v>
                </c:pt>
                <c:pt idx="1023">
                  <c:v>136</c:v>
                </c:pt>
                <c:pt idx="1024">
                  <c:v>91</c:v>
                </c:pt>
                <c:pt idx="1025">
                  <c:v>89</c:v>
                </c:pt>
                <c:pt idx="1026">
                  <c:v>107</c:v>
                </c:pt>
                <c:pt idx="1027">
                  <c:v>129</c:v>
                </c:pt>
                <c:pt idx="1028">
                  <c:v>95</c:v>
                </c:pt>
                <c:pt idx="1029">
                  <c:v>122</c:v>
                </c:pt>
                <c:pt idx="1030">
                  <c:v>110</c:v>
                </c:pt>
                <c:pt idx="1031">
                  <c:v>135</c:v>
                </c:pt>
                <c:pt idx="1032">
                  <c:v>95</c:v>
                </c:pt>
                <c:pt idx="1033">
                  <c:v>109</c:v>
                </c:pt>
                <c:pt idx="1034">
                  <c:v>93</c:v>
                </c:pt>
                <c:pt idx="1035">
                  <c:v>94</c:v>
                </c:pt>
                <c:pt idx="1036">
                  <c:v>117</c:v>
                </c:pt>
                <c:pt idx="1037">
                  <c:v>112</c:v>
                </c:pt>
                <c:pt idx="1038">
                  <c:v>111</c:v>
                </c:pt>
                <c:pt idx="1039">
                  <c:v>96</c:v>
                </c:pt>
                <c:pt idx="1040">
                  <c:v>141</c:v>
                </c:pt>
                <c:pt idx="1041">
                  <c:v>94</c:v>
                </c:pt>
                <c:pt idx="1042">
                  <c:v>87</c:v>
                </c:pt>
                <c:pt idx="1043">
                  <c:v>88</c:v>
                </c:pt>
                <c:pt idx="1044">
                  <c:v>177</c:v>
                </c:pt>
                <c:pt idx="1045">
                  <c:v>133</c:v>
                </c:pt>
                <c:pt idx="1046">
                  <c:v>119</c:v>
                </c:pt>
                <c:pt idx="1047">
                  <c:v>102</c:v>
                </c:pt>
                <c:pt idx="1048">
                  <c:v>101</c:v>
                </c:pt>
                <c:pt idx="1049">
                  <c:v>91</c:v>
                </c:pt>
                <c:pt idx="1050">
                  <c:v>117</c:v>
                </c:pt>
                <c:pt idx="1051">
                  <c:v>86</c:v>
                </c:pt>
                <c:pt idx="1052">
                  <c:v>124</c:v>
                </c:pt>
                <c:pt idx="1053">
                  <c:v>134</c:v>
                </c:pt>
                <c:pt idx="1054">
                  <c:v>100</c:v>
                </c:pt>
                <c:pt idx="1055">
                  <c:v>220</c:v>
                </c:pt>
                <c:pt idx="1056">
                  <c:v>212</c:v>
                </c:pt>
                <c:pt idx="1057">
                  <c:v>128</c:v>
                </c:pt>
                <c:pt idx="1058">
                  <c:v>106</c:v>
                </c:pt>
                <c:pt idx="1059">
                  <c:v>160</c:v>
                </c:pt>
                <c:pt idx="1060">
                  <c:v>114</c:v>
                </c:pt>
                <c:pt idx="1061">
                  <c:v>99</c:v>
                </c:pt>
                <c:pt idx="1062">
                  <c:v>74</c:v>
                </c:pt>
                <c:pt idx="1063">
                  <c:v>139</c:v>
                </c:pt>
                <c:pt idx="1064">
                  <c:v>103</c:v>
                </c:pt>
                <c:pt idx="1065">
                  <c:v>101</c:v>
                </c:pt>
                <c:pt idx="1066">
                  <c:v>130</c:v>
                </c:pt>
                <c:pt idx="1067">
                  <c:v>130</c:v>
                </c:pt>
                <c:pt idx="1068">
                  <c:v>110</c:v>
                </c:pt>
                <c:pt idx="1069">
                  <c:v>147</c:v>
                </c:pt>
                <c:pt idx="1070">
                  <c:v>96</c:v>
                </c:pt>
                <c:pt idx="1071">
                  <c:v>118</c:v>
                </c:pt>
                <c:pt idx="1072">
                  <c:v>88</c:v>
                </c:pt>
                <c:pt idx="1073">
                  <c:v>325</c:v>
                </c:pt>
                <c:pt idx="1074">
                  <c:v>102</c:v>
                </c:pt>
                <c:pt idx="1075">
                  <c:v>110</c:v>
                </c:pt>
                <c:pt idx="1076">
                  <c:v>136</c:v>
                </c:pt>
                <c:pt idx="1077">
                  <c:v>103</c:v>
                </c:pt>
                <c:pt idx="1078">
                  <c:v>103</c:v>
                </c:pt>
                <c:pt idx="1079">
                  <c:v>90</c:v>
                </c:pt>
                <c:pt idx="1080">
                  <c:v>154</c:v>
                </c:pt>
                <c:pt idx="1081">
                  <c:v>99</c:v>
                </c:pt>
                <c:pt idx="1082">
                  <c:v>93</c:v>
                </c:pt>
                <c:pt idx="1083">
                  <c:v>109</c:v>
                </c:pt>
                <c:pt idx="1084">
                  <c:v>124</c:v>
                </c:pt>
                <c:pt idx="1085">
                  <c:v>84</c:v>
                </c:pt>
                <c:pt idx="1086">
                  <c:v>90</c:v>
                </c:pt>
                <c:pt idx="1087">
                  <c:v>117</c:v>
                </c:pt>
                <c:pt idx="1088">
                  <c:v>123</c:v>
                </c:pt>
                <c:pt idx="1089">
                  <c:v>251</c:v>
                </c:pt>
                <c:pt idx="1090">
                  <c:v>105</c:v>
                </c:pt>
                <c:pt idx="1091">
                  <c:v>115</c:v>
                </c:pt>
                <c:pt idx="1092">
                  <c:v>122</c:v>
                </c:pt>
                <c:pt idx="1093">
                  <c:v>119</c:v>
                </c:pt>
                <c:pt idx="1094">
                  <c:v>81</c:v>
                </c:pt>
                <c:pt idx="1095">
                  <c:v>133</c:v>
                </c:pt>
                <c:pt idx="1096">
                  <c:v>100</c:v>
                </c:pt>
                <c:pt idx="1097">
                  <c:v>120</c:v>
                </c:pt>
                <c:pt idx="1098">
                  <c:v>104</c:v>
                </c:pt>
                <c:pt idx="1099">
                  <c:v>122</c:v>
                </c:pt>
                <c:pt idx="1100">
                  <c:v>80</c:v>
                </c:pt>
                <c:pt idx="1101">
                  <c:v>91</c:v>
                </c:pt>
                <c:pt idx="1102">
                  <c:v>112</c:v>
                </c:pt>
                <c:pt idx="1103">
                  <c:v>100</c:v>
                </c:pt>
                <c:pt idx="1104">
                  <c:v>105</c:v>
                </c:pt>
                <c:pt idx="1105">
                  <c:v>110</c:v>
                </c:pt>
                <c:pt idx="1106">
                  <c:v>144</c:v>
                </c:pt>
                <c:pt idx="1107">
                  <c:v>108</c:v>
                </c:pt>
                <c:pt idx="1108">
                  <c:v>107</c:v>
                </c:pt>
                <c:pt idx="1109">
                  <c:v>102</c:v>
                </c:pt>
                <c:pt idx="1110">
                  <c:v>100</c:v>
                </c:pt>
                <c:pt idx="1111">
                  <c:v>126</c:v>
                </c:pt>
                <c:pt idx="1112">
                  <c:v>138</c:v>
                </c:pt>
                <c:pt idx="1113">
                  <c:v>108</c:v>
                </c:pt>
                <c:pt idx="1114">
                  <c:v>105</c:v>
                </c:pt>
                <c:pt idx="1115">
                  <c:v>108</c:v>
                </c:pt>
                <c:pt idx="1116">
                  <c:v>89</c:v>
                </c:pt>
                <c:pt idx="1117">
                  <c:v>129</c:v>
                </c:pt>
                <c:pt idx="1118">
                  <c:v>84</c:v>
                </c:pt>
                <c:pt idx="1119">
                  <c:v>149</c:v>
                </c:pt>
                <c:pt idx="1120">
                  <c:v>94</c:v>
                </c:pt>
                <c:pt idx="1121">
                  <c:v>121</c:v>
                </c:pt>
                <c:pt idx="1122">
                  <c:v>128</c:v>
                </c:pt>
                <c:pt idx="1123">
                  <c:v>134</c:v>
                </c:pt>
                <c:pt idx="1124">
                  <c:v>120</c:v>
                </c:pt>
                <c:pt idx="1125">
                  <c:v>129</c:v>
                </c:pt>
                <c:pt idx="1126">
                  <c:v>89</c:v>
                </c:pt>
                <c:pt idx="1127">
                  <c:v>116</c:v>
                </c:pt>
                <c:pt idx="1128">
                  <c:v>118</c:v>
                </c:pt>
                <c:pt idx="1129">
                  <c:v>107</c:v>
                </c:pt>
                <c:pt idx="1130">
                  <c:v>155</c:v>
                </c:pt>
                <c:pt idx="1131">
                  <c:v>123</c:v>
                </c:pt>
                <c:pt idx="1132">
                  <c:v>128</c:v>
                </c:pt>
                <c:pt idx="1133">
                  <c:v>139</c:v>
                </c:pt>
                <c:pt idx="1134">
                  <c:v>109</c:v>
                </c:pt>
                <c:pt idx="1135">
                  <c:v>120</c:v>
                </c:pt>
                <c:pt idx="1136">
                  <c:v>121</c:v>
                </c:pt>
                <c:pt idx="1137">
                  <c:v>102</c:v>
                </c:pt>
                <c:pt idx="1138">
                  <c:v>117</c:v>
                </c:pt>
                <c:pt idx="1139">
                  <c:v>178</c:v>
                </c:pt>
                <c:pt idx="1140">
                  <c:v>147</c:v>
                </c:pt>
                <c:pt idx="1141">
                  <c:v>90</c:v>
                </c:pt>
                <c:pt idx="1142">
                  <c:v>105</c:v>
                </c:pt>
                <c:pt idx="1143">
                  <c:v>114</c:v>
                </c:pt>
                <c:pt idx="1144">
                  <c:v>206</c:v>
                </c:pt>
                <c:pt idx="1145">
                  <c:v>99</c:v>
                </c:pt>
                <c:pt idx="1146">
                  <c:v>123</c:v>
                </c:pt>
                <c:pt idx="1147">
                  <c:v>102</c:v>
                </c:pt>
                <c:pt idx="1148">
                  <c:v>109</c:v>
                </c:pt>
                <c:pt idx="1149">
                  <c:v>82</c:v>
                </c:pt>
                <c:pt idx="1150">
                  <c:v>142</c:v>
                </c:pt>
                <c:pt idx="1151">
                  <c:v>106</c:v>
                </c:pt>
                <c:pt idx="1152">
                  <c:v>106</c:v>
                </c:pt>
                <c:pt idx="1153">
                  <c:v>108</c:v>
                </c:pt>
                <c:pt idx="1154">
                  <c:v>98</c:v>
                </c:pt>
                <c:pt idx="1155">
                  <c:v>131</c:v>
                </c:pt>
                <c:pt idx="1156">
                  <c:v>118</c:v>
                </c:pt>
                <c:pt idx="1157">
                  <c:v>113</c:v>
                </c:pt>
                <c:pt idx="1158">
                  <c:v>130</c:v>
                </c:pt>
                <c:pt idx="1159">
                  <c:v>116</c:v>
                </c:pt>
                <c:pt idx="1160">
                  <c:v>89</c:v>
                </c:pt>
                <c:pt idx="1161">
                  <c:v>139</c:v>
                </c:pt>
                <c:pt idx="1162">
                  <c:v>130</c:v>
                </c:pt>
                <c:pt idx="1163">
                  <c:v>107</c:v>
                </c:pt>
                <c:pt idx="1164">
                  <c:v>116</c:v>
                </c:pt>
                <c:pt idx="1165">
                  <c:v>96</c:v>
                </c:pt>
                <c:pt idx="1166">
                  <c:v>99</c:v>
                </c:pt>
                <c:pt idx="1167">
                  <c:v>104</c:v>
                </c:pt>
                <c:pt idx="1168">
                  <c:v>105</c:v>
                </c:pt>
                <c:pt idx="1169">
                  <c:v>101</c:v>
                </c:pt>
                <c:pt idx="1170">
                  <c:v>134</c:v>
                </c:pt>
                <c:pt idx="1171">
                  <c:v>135</c:v>
                </c:pt>
                <c:pt idx="1172">
                  <c:v>98</c:v>
                </c:pt>
                <c:pt idx="1173">
                  <c:v>155</c:v>
                </c:pt>
                <c:pt idx="1174">
                  <c:v>106</c:v>
                </c:pt>
                <c:pt idx="1175">
                  <c:v>102</c:v>
                </c:pt>
                <c:pt idx="1176">
                  <c:v>95</c:v>
                </c:pt>
                <c:pt idx="1177">
                  <c:v>103</c:v>
                </c:pt>
                <c:pt idx="1178">
                  <c:v>109</c:v>
                </c:pt>
                <c:pt idx="1179">
                  <c:v>95</c:v>
                </c:pt>
                <c:pt idx="1180">
                  <c:v>111</c:v>
                </c:pt>
                <c:pt idx="1181">
                  <c:v>123</c:v>
                </c:pt>
                <c:pt idx="1182">
                  <c:v>140</c:v>
                </c:pt>
                <c:pt idx="1183">
                  <c:v>94</c:v>
                </c:pt>
                <c:pt idx="1184">
                  <c:v>94</c:v>
                </c:pt>
                <c:pt idx="1185">
                  <c:v>92</c:v>
                </c:pt>
                <c:pt idx="1186">
                  <c:v>102</c:v>
                </c:pt>
                <c:pt idx="1187">
                  <c:v>123</c:v>
                </c:pt>
                <c:pt idx="1188">
                  <c:v>104</c:v>
                </c:pt>
                <c:pt idx="1189">
                  <c:v>102</c:v>
                </c:pt>
                <c:pt idx="1190">
                  <c:v>136</c:v>
                </c:pt>
                <c:pt idx="1191">
                  <c:v>93</c:v>
                </c:pt>
                <c:pt idx="1192">
                  <c:v>129</c:v>
                </c:pt>
                <c:pt idx="1193">
                  <c:v>107</c:v>
                </c:pt>
                <c:pt idx="1194">
                  <c:v>117</c:v>
                </c:pt>
                <c:pt idx="1195">
                  <c:v>116</c:v>
                </c:pt>
                <c:pt idx="1196">
                  <c:v>135</c:v>
                </c:pt>
                <c:pt idx="1197">
                  <c:v>107</c:v>
                </c:pt>
                <c:pt idx="1198">
                  <c:v>90</c:v>
                </c:pt>
                <c:pt idx="1199">
                  <c:v>99</c:v>
                </c:pt>
                <c:pt idx="1200">
                  <c:v>104</c:v>
                </c:pt>
                <c:pt idx="1201">
                  <c:v>115</c:v>
                </c:pt>
                <c:pt idx="1202">
                  <c:v>119</c:v>
                </c:pt>
                <c:pt idx="1203">
                  <c:v>99</c:v>
                </c:pt>
                <c:pt idx="1204">
                  <c:v>112</c:v>
                </c:pt>
                <c:pt idx="1205">
                  <c:v>128</c:v>
                </c:pt>
                <c:pt idx="1206">
                  <c:v>112</c:v>
                </c:pt>
                <c:pt idx="1207">
                  <c:v>86</c:v>
                </c:pt>
                <c:pt idx="1208">
                  <c:v>108</c:v>
                </c:pt>
                <c:pt idx="1209">
                  <c:v>128</c:v>
                </c:pt>
                <c:pt idx="1210">
                  <c:v>84</c:v>
                </c:pt>
                <c:pt idx="1211">
                  <c:v>111</c:v>
                </c:pt>
                <c:pt idx="1212">
                  <c:v>131</c:v>
                </c:pt>
                <c:pt idx="1213">
                  <c:v>123</c:v>
                </c:pt>
                <c:pt idx="1214">
                  <c:v>101</c:v>
                </c:pt>
                <c:pt idx="1215">
                  <c:v>102</c:v>
                </c:pt>
                <c:pt idx="1216">
                  <c:v>114</c:v>
                </c:pt>
                <c:pt idx="1217">
                  <c:v>107</c:v>
                </c:pt>
                <c:pt idx="1218">
                  <c:v>87</c:v>
                </c:pt>
                <c:pt idx="1219">
                  <c:v>103</c:v>
                </c:pt>
                <c:pt idx="1220">
                  <c:v>99</c:v>
                </c:pt>
                <c:pt idx="1221">
                  <c:v>122</c:v>
                </c:pt>
                <c:pt idx="1222">
                  <c:v>91</c:v>
                </c:pt>
                <c:pt idx="1223">
                  <c:v>103</c:v>
                </c:pt>
                <c:pt idx="1224">
                  <c:v>107</c:v>
                </c:pt>
                <c:pt idx="1225">
                  <c:v>106</c:v>
                </c:pt>
                <c:pt idx="1226">
                  <c:v>101</c:v>
                </c:pt>
                <c:pt idx="1227">
                  <c:v>109</c:v>
                </c:pt>
                <c:pt idx="1228">
                  <c:v>89</c:v>
                </c:pt>
                <c:pt idx="1229">
                  <c:v>119</c:v>
                </c:pt>
                <c:pt idx="1230">
                  <c:v>83</c:v>
                </c:pt>
                <c:pt idx="1231">
                  <c:v>108</c:v>
                </c:pt>
                <c:pt idx="1232">
                  <c:v>102</c:v>
                </c:pt>
                <c:pt idx="1233">
                  <c:v>93</c:v>
                </c:pt>
                <c:pt idx="1234">
                  <c:v>84</c:v>
                </c:pt>
                <c:pt idx="1235">
                  <c:v>107</c:v>
                </c:pt>
                <c:pt idx="1236">
                  <c:v>91</c:v>
                </c:pt>
                <c:pt idx="1237">
                  <c:v>94</c:v>
                </c:pt>
                <c:pt idx="1238">
                  <c:v>115</c:v>
                </c:pt>
                <c:pt idx="1239">
                  <c:v>93</c:v>
                </c:pt>
                <c:pt idx="1240">
                  <c:v>105</c:v>
                </c:pt>
                <c:pt idx="1241">
                  <c:v>107</c:v>
                </c:pt>
                <c:pt idx="1242">
                  <c:v>101</c:v>
                </c:pt>
                <c:pt idx="1243">
                  <c:v>111</c:v>
                </c:pt>
                <c:pt idx="1244">
                  <c:v>113</c:v>
                </c:pt>
                <c:pt idx="1245">
                  <c:v>112</c:v>
                </c:pt>
                <c:pt idx="1246">
                  <c:v>126</c:v>
                </c:pt>
                <c:pt idx="1247">
                  <c:v>98</c:v>
                </c:pt>
                <c:pt idx="1248">
                  <c:v>159</c:v>
                </c:pt>
                <c:pt idx="1249">
                  <c:v>107</c:v>
                </c:pt>
                <c:pt idx="1250">
                  <c:v>87</c:v>
                </c:pt>
                <c:pt idx="1251">
                  <c:v>119</c:v>
                </c:pt>
                <c:pt idx="1252">
                  <c:v>110</c:v>
                </c:pt>
                <c:pt idx="1253">
                  <c:v>125</c:v>
                </c:pt>
                <c:pt idx="1254">
                  <c:v>113</c:v>
                </c:pt>
                <c:pt idx="1255">
                  <c:v>150</c:v>
                </c:pt>
                <c:pt idx="1256">
                  <c:v>108</c:v>
                </c:pt>
                <c:pt idx="1257">
                  <c:v>96</c:v>
                </c:pt>
                <c:pt idx="1258">
                  <c:v>93</c:v>
                </c:pt>
                <c:pt idx="1259">
                  <c:v>100</c:v>
                </c:pt>
                <c:pt idx="1260">
                  <c:v>118</c:v>
                </c:pt>
                <c:pt idx="1261">
                  <c:v>122</c:v>
                </c:pt>
                <c:pt idx="1262">
                  <c:v>120</c:v>
                </c:pt>
                <c:pt idx="1263">
                  <c:v>146</c:v>
                </c:pt>
                <c:pt idx="1264">
                  <c:v>115</c:v>
                </c:pt>
                <c:pt idx="1265">
                  <c:v>123</c:v>
                </c:pt>
                <c:pt idx="1266">
                  <c:v>94</c:v>
                </c:pt>
                <c:pt idx="1267">
                  <c:v>102</c:v>
                </c:pt>
                <c:pt idx="1268">
                  <c:v>98</c:v>
                </c:pt>
                <c:pt idx="1269">
                  <c:v>133</c:v>
                </c:pt>
                <c:pt idx="1270">
                  <c:v>118</c:v>
                </c:pt>
                <c:pt idx="1271">
                  <c:v>105</c:v>
                </c:pt>
                <c:pt idx="1272">
                  <c:v>109</c:v>
                </c:pt>
                <c:pt idx="1273">
                  <c:v>129</c:v>
                </c:pt>
                <c:pt idx="1274">
                  <c:v>109</c:v>
                </c:pt>
                <c:pt idx="1275">
                  <c:v>127</c:v>
                </c:pt>
                <c:pt idx="1276">
                  <c:v>118</c:v>
                </c:pt>
                <c:pt idx="1277">
                  <c:v>110</c:v>
                </c:pt>
                <c:pt idx="1278">
                  <c:v>90</c:v>
                </c:pt>
                <c:pt idx="1279">
                  <c:v>144</c:v>
                </c:pt>
                <c:pt idx="1280">
                  <c:v>130</c:v>
                </c:pt>
                <c:pt idx="1281">
                  <c:v>112</c:v>
                </c:pt>
                <c:pt idx="1282">
                  <c:v>133</c:v>
                </c:pt>
                <c:pt idx="1283">
                  <c:v>150</c:v>
                </c:pt>
                <c:pt idx="1284">
                  <c:v>110</c:v>
                </c:pt>
                <c:pt idx="1285">
                  <c:v>96</c:v>
                </c:pt>
                <c:pt idx="1286">
                  <c:v>96</c:v>
                </c:pt>
                <c:pt idx="1287">
                  <c:v>123</c:v>
                </c:pt>
                <c:pt idx="1288">
                  <c:v>188</c:v>
                </c:pt>
                <c:pt idx="1289">
                  <c:v>107</c:v>
                </c:pt>
                <c:pt idx="1290">
                  <c:v>110</c:v>
                </c:pt>
                <c:pt idx="1291">
                  <c:v>113</c:v>
                </c:pt>
                <c:pt idx="1292">
                  <c:v>122</c:v>
                </c:pt>
                <c:pt idx="1293">
                  <c:v>116</c:v>
                </c:pt>
                <c:pt idx="1294">
                  <c:v>93</c:v>
                </c:pt>
                <c:pt idx="1295">
                  <c:v>118</c:v>
                </c:pt>
                <c:pt idx="1296">
                  <c:v>93</c:v>
                </c:pt>
                <c:pt idx="1297">
                  <c:v>121</c:v>
                </c:pt>
                <c:pt idx="1298">
                  <c:v>101</c:v>
                </c:pt>
                <c:pt idx="1299">
                  <c:v>107</c:v>
                </c:pt>
                <c:pt idx="1300">
                  <c:v>124</c:v>
                </c:pt>
                <c:pt idx="1301">
                  <c:v>109</c:v>
                </c:pt>
                <c:pt idx="1302">
                  <c:v>105</c:v>
                </c:pt>
                <c:pt idx="1303">
                  <c:v>130</c:v>
                </c:pt>
                <c:pt idx="1304">
                  <c:v>127</c:v>
                </c:pt>
                <c:pt idx="1305">
                  <c:v>114</c:v>
                </c:pt>
                <c:pt idx="1306">
                  <c:v>106</c:v>
                </c:pt>
                <c:pt idx="1307">
                  <c:v>95</c:v>
                </c:pt>
                <c:pt idx="1308">
                  <c:v>81</c:v>
                </c:pt>
                <c:pt idx="1309">
                  <c:v>95</c:v>
                </c:pt>
                <c:pt idx="1310">
                  <c:v>108</c:v>
                </c:pt>
                <c:pt idx="1311">
                  <c:v>105</c:v>
                </c:pt>
                <c:pt idx="1312">
                  <c:v>95</c:v>
                </c:pt>
                <c:pt idx="1313">
                  <c:v>126</c:v>
                </c:pt>
                <c:pt idx="1314">
                  <c:v>102</c:v>
                </c:pt>
                <c:pt idx="1315">
                  <c:v>121</c:v>
                </c:pt>
                <c:pt idx="1316">
                  <c:v>129</c:v>
                </c:pt>
                <c:pt idx="1317">
                  <c:v>88</c:v>
                </c:pt>
                <c:pt idx="1318">
                  <c:v>106</c:v>
                </c:pt>
                <c:pt idx="1319">
                  <c:v>110</c:v>
                </c:pt>
                <c:pt idx="1320">
                  <c:v>109</c:v>
                </c:pt>
                <c:pt idx="1321">
                  <c:v>143</c:v>
                </c:pt>
                <c:pt idx="1322">
                  <c:v>120</c:v>
                </c:pt>
                <c:pt idx="1323">
                  <c:v>128</c:v>
                </c:pt>
                <c:pt idx="1324">
                  <c:v>123</c:v>
                </c:pt>
                <c:pt idx="1325">
                  <c:v>129</c:v>
                </c:pt>
                <c:pt idx="1326">
                  <c:v>105</c:v>
                </c:pt>
                <c:pt idx="1327">
                  <c:v>162</c:v>
                </c:pt>
                <c:pt idx="1328">
                  <c:v>138</c:v>
                </c:pt>
                <c:pt idx="1329">
                  <c:v>100</c:v>
                </c:pt>
                <c:pt idx="1330">
                  <c:v>90</c:v>
                </c:pt>
                <c:pt idx="1331">
                  <c:v>108</c:v>
                </c:pt>
                <c:pt idx="1332">
                  <c:v>101</c:v>
                </c:pt>
                <c:pt idx="1333">
                  <c:v>109</c:v>
                </c:pt>
                <c:pt idx="1334">
                  <c:v>132</c:v>
                </c:pt>
                <c:pt idx="1335">
                  <c:v>123</c:v>
                </c:pt>
                <c:pt idx="1336">
                  <c:v>87</c:v>
                </c:pt>
                <c:pt idx="1337">
                  <c:v>109</c:v>
                </c:pt>
                <c:pt idx="1338">
                  <c:v>109</c:v>
                </c:pt>
                <c:pt idx="1339">
                  <c:v>92</c:v>
                </c:pt>
                <c:pt idx="1340">
                  <c:v>125</c:v>
                </c:pt>
                <c:pt idx="1341">
                  <c:v>202</c:v>
                </c:pt>
                <c:pt idx="1342">
                  <c:v>134</c:v>
                </c:pt>
                <c:pt idx="1343">
                  <c:v>88</c:v>
                </c:pt>
                <c:pt idx="1344">
                  <c:v>92</c:v>
                </c:pt>
                <c:pt idx="1345">
                  <c:v>91</c:v>
                </c:pt>
                <c:pt idx="1346">
                  <c:v>75</c:v>
                </c:pt>
                <c:pt idx="1347">
                  <c:v>98</c:v>
                </c:pt>
                <c:pt idx="1348">
                  <c:v>147</c:v>
                </c:pt>
                <c:pt idx="1349">
                  <c:v>100</c:v>
                </c:pt>
                <c:pt idx="1350">
                  <c:v>120</c:v>
                </c:pt>
                <c:pt idx="1351">
                  <c:v>104</c:v>
                </c:pt>
                <c:pt idx="1352">
                  <c:v>103</c:v>
                </c:pt>
                <c:pt idx="1353">
                  <c:v>109</c:v>
                </c:pt>
                <c:pt idx="1354">
                  <c:v>104</c:v>
                </c:pt>
                <c:pt idx="1355">
                  <c:v>112</c:v>
                </c:pt>
                <c:pt idx="1356">
                  <c:v>95</c:v>
                </c:pt>
                <c:pt idx="1357">
                  <c:v>102</c:v>
                </c:pt>
                <c:pt idx="1358">
                  <c:v>150</c:v>
                </c:pt>
                <c:pt idx="1359">
                  <c:v>101</c:v>
                </c:pt>
                <c:pt idx="1360">
                  <c:v>108</c:v>
                </c:pt>
                <c:pt idx="1361">
                  <c:v>98</c:v>
                </c:pt>
                <c:pt idx="1362">
                  <c:v>137</c:v>
                </c:pt>
                <c:pt idx="1363">
                  <c:v>112</c:v>
                </c:pt>
                <c:pt idx="1364">
                  <c:v>101</c:v>
                </c:pt>
                <c:pt idx="1365">
                  <c:v>103</c:v>
                </c:pt>
                <c:pt idx="1366">
                  <c:v>101</c:v>
                </c:pt>
                <c:pt idx="1367">
                  <c:v>112</c:v>
                </c:pt>
                <c:pt idx="1368">
                  <c:v>102</c:v>
                </c:pt>
                <c:pt idx="1369">
                  <c:v>101</c:v>
                </c:pt>
                <c:pt idx="1370">
                  <c:v>155</c:v>
                </c:pt>
                <c:pt idx="1371">
                  <c:v>109</c:v>
                </c:pt>
                <c:pt idx="1372">
                  <c:v>140</c:v>
                </c:pt>
                <c:pt idx="1373">
                  <c:v>108</c:v>
                </c:pt>
                <c:pt idx="1374">
                  <c:v>96</c:v>
                </c:pt>
                <c:pt idx="1375">
                  <c:v>123</c:v>
                </c:pt>
                <c:pt idx="1376">
                  <c:v>106</c:v>
                </c:pt>
                <c:pt idx="1377">
                  <c:v>76</c:v>
                </c:pt>
                <c:pt idx="1378">
                  <c:v>107</c:v>
                </c:pt>
                <c:pt idx="1379">
                  <c:v>82</c:v>
                </c:pt>
                <c:pt idx="1380">
                  <c:v>109</c:v>
                </c:pt>
                <c:pt idx="1381">
                  <c:v>99</c:v>
                </c:pt>
                <c:pt idx="1382">
                  <c:v>91</c:v>
                </c:pt>
                <c:pt idx="1383">
                  <c:v>87</c:v>
                </c:pt>
                <c:pt idx="1384">
                  <c:v>125</c:v>
                </c:pt>
                <c:pt idx="1385">
                  <c:v>118</c:v>
                </c:pt>
                <c:pt idx="1386">
                  <c:v>98</c:v>
                </c:pt>
                <c:pt idx="1387">
                  <c:v>92</c:v>
                </c:pt>
                <c:pt idx="1388">
                  <c:v>92</c:v>
                </c:pt>
                <c:pt idx="1389">
                  <c:v>115</c:v>
                </c:pt>
                <c:pt idx="1390">
                  <c:v>120</c:v>
                </c:pt>
                <c:pt idx="1391">
                  <c:v>111</c:v>
                </c:pt>
                <c:pt idx="1392">
                  <c:v>94</c:v>
                </c:pt>
                <c:pt idx="1393">
                  <c:v>100</c:v>
                </c:pt>
                <c:pt idx="1394">
                  <c:v>101</c:v>
                </c:pt>
                <c:pt idx="1395">
                  <c:v>139</c:v>
                </c:pt>
                <c:pt idx="1396">
                  <c:v>91</c:v>
                </c:pt>
                <c:pt idx="1397">
                  <c:v>109</c:v>
                </c:pt>
                <c:pt idx="1398">
                  <c:v>102</c:v>
                </c:pt>
                <c:pt idx="1399">
                  <c:v>103</c:v>
                </c:pt>
                <c:pt idx="1400">
                  <c:v>83</c:v>
                </c:pt>
                <c:pt idx="1401">
                  <c:v>123</c:v>
                </c:pt>
                <c:pt idx="1402">
                  <c:v>101</c:v>
                </c:pt>
                <c:pt idx="1403">
                  <c:v>117</c:v>
                </c:pt>
                <c:pt idx="1404">
                  <c:v>114</c:v>
                </c:pt>
                <c:pt idx="1405">
                  <c:v>330</c:v>
                </c:pt>
                <c:pt idx="1406">
                  <c:v>121</c:v>
                </c:pt>
                <c:pt idx="1407">
                  <c:v>114</c:v>
                </c:pt>
                <c:pt idx="1408">
                  <c:v>148</c:v>
                </c:pt>
                <c:pt idx="1409">
                  <c:v>113</c:v>
                </c:pt>
                <c:pt idx="1410">
                  <c:v>91</c:v>
                </c:pt>
                <c:pt idx="1411">
                  <c:v>139</c:v>
                </c:pt>
                <c:pt idx="1412">
                  <c:v>96</c:v>
                </c:pt>
                <c:pt idx="1413">
                  <c:v>102</c:v>
                </c:pt>
                <c:pt idx="1414">
                  <c:v>96</c:v>
                </c:pt>
                <c:pt idx="1415">
                  <c:v>101</c:v>
                </c:pt>
                <c:pt idx="1416">
                  <c:v>128</c:v>
                </c:pt>
                <c:pt idx="1417">
                  <c:v>109</c:v>
                </c:pt>
                <c:pt idx="1418">
                  <c:v>114</c:v>
                </c:pt>
                <c:pt idx="1419">
                  <c:v>105</c:v>
                </c:pt>
                <c:pt idx="1420">
                  <c:v>141</c:v>
                </c:pt>
                <c:pt idx="1421">
                  <c:v>138</c:v>
                </c:pt>
                <c:pt idx="1422">
                  <c:v>101</c:v>
                </c:pt>
                <c:pt idx="1423">
                  <c:v>99</c:v>
                </c:pt>
                <c:pt idx="1424">
                  <c:v>85</c:v>
                </c:pt>
                <c:pt idx="1425">
                  <c:v>89</c:v>
                </c:pt>
                <c:pt idx="1426">
                  <c:v>99</c:v>
                </c:pt>
                <c:pt idx="1427">
                  <c:v>105</c:v>
                </c:pt>
                <c:pt idx="1428">
                  <c:v>97</c:v>
                </c:pt>
                <c:pt idx="1429">
                  <c:v>140</c:v>
                </c:pt>
                <c:pt idx="1430">
                  <c:v>118</c:v>
                </c:pt>
                <c:pt idx="1431">
                  <c:v>94</c:v>
                </c:pt>
                <c:pt idx="1432">
                  <c:v>124</c:v>
                </c:pt>
                <c:pt idx="1433">
                  <c:v>134</c:v>
                </c:pt>
                <c:pt idx="1434">
                  <c:v>113</c:v>
                </c:pt>
                <c:pt idx="1435">
                  <c:v>124</c:v>
                </c:pt>
                <c:pt idx="1436">
                  <c:v>97</c:v>
                </c:pt>
                <c:pt idx="1437">
                  <c:v>123</c:v>
                </c:pt>
                <c:pt idx="1438">
                  <c:v>99</c:v>
                </c:pt>
                <c:pt idx="1439">
                  <c:v>101</c:v>
                </c:pt>
                <c:pt idx="1440">
                  <c:v>92</c:v>
                </c:pt>
                <c:pt idx="1441">
                  <c:v>131</c:v>
                </c:pt>
                <c:pt idx="1442">
                  <c:v>107</c:v>
                </c:pt>
                <c:pt idx="1443">
                  <c:v>103</c:v>
                </c:pt>
                <c:pt idx="1444">
                  <c:v>129</c:v>
                </c:pt>
                <c:pt idx="1445">
                  <c:v>107</c:v>
                </c:pt>
                <c:pt idx="1446">
                  <c:v>89</c:v>
                </c:pt>
                <c:pt idx="1447">
                  <c:v>113</c:v>
                </c:pt>
                <c:pt idx="1448">
                  <c:v>93</c:v>
                </c:pt>
                <c:pt idx="1449">
                  <c:v>120</c:v>
                </c:pt>
                <c:pt idx="1450">
                  <c:v>98</c:v>
                </c:pt>
                <c:pt idx="1451">
                  <c:v>105</c:v>
                </c:pt>
                <c:pt idx="1452">
                  <c:v>98</c:v>
                </c:pt>
                <c:pt idx="1453">
                  <c:v>96</c:v>
                </c:pt>
                <c:pt idx="1454">
                  <c:v>87</c:v>
                </c:pt>
                <c:pt idx="1455">
                  <c:v>107</c:v>
                </c:pt>
                <c:pt idx="1456">
                  <c:v>90</c:v>
                </c:pt>
                <c:pt idx="1457">
                  <c:v>121</c:v>
                </c:pt>
                <c:pt idx="1458">
                  <c:v>119</c:v>
                </c:pt>
                <c:pt idx="1459">
                  <c:v>107</c:v>
                </c:pt>
                <c:pt idx="1460">
                  <c:v>110</c:v>
                </c:pt>
                <c:pt idx="1461">
                  <c:v>100</c:v>
                </c:pt>
                <c:pt idx="1462">
                  <c:v>75</c:v>
                </c:pt>
                <c:pt idx="1463">
                  <c:v>132</c:v>
                </c:pt>
                <c:pt idx="1464">
                  <c:v>105</c:v>
                </c:pt>
                <c:pt idx="1465">
                  <c:v>289</c:v>
                </c:pt>
                <c:pt idx="1466">
                  <c:v>102</c:v>
                </c:pt>
                <c:pt idx="1467">
                  <c:v>143</c:v>
                </c:pt>
                <c:pt idx="1468">
                  <c:v>113</c:v>
                </c:pt>
                <c:pt idx="1469">
                  <c:v>161</c:v>
                </c:pt>
                <c:pt idx="1470">
                  <c:v>138</c:v>
                </c:pt>
                <c:pt idx="1471">
                  <c:v>126</c:v>
                </c:pt>
                <c:pt idx="1472">
                  <c:v>99</c:v>
                </c:pt>
                <c:pt idx="1473">
                  <c:v>101</c:v>
                </c:pt>
                <c:pt idx="1474">
                  <c:v>103</c:v>
                </c:pt>
                <c:pt idx="1475">
                  <c:v>118</c:v>
                </c:pt>
                <c:pt idx="1476">
                  <c:v>99</c:v>
                </c:pt>
                <c:pt idx="1477">
                  <c:v>105</c:v>
                </c:pt>
                <c:pt idx="1478">
                  <c:v>113</c:v>
                </c:pt>
                <c:pt idx="1479">
                  <c:v>93</c:v>
                </c:pt>
                <c:pt idx="1480">
                  <c:v>108</c:v>
                </c:pt>
                <c:pt idx="1481">
                  <c:v>74</c:v>
                </c:pt>
                <c:pt idx="1482">
                  <c:v>116</c:v>
                </c:pt>
                <c:pt idx="1483">
                  <c:v>104</c:v>
                </c:pt>
                <c:pt idx="1484">
                  <c:v>106</c:v>
                </c:pt>
                <c:pt idx="1485">
                  <c:v>120</c:v>
                </c:pt>
                <c:pt idx="1486">
                  <c:v>135</c:v>
                </c:pt>
                <c:pt idx="1487">
                  <c:v>132</c:v>
                </c:pt>
                <c:pt idx="1488">
                  <c:v>92</c:v>
                </c:pt>
                <c:pt idx="1489">
                  <c:v>99</c:v>
                </c:pt>
                <c:pt idx="1490">
                  <c:v>90</c:v>
                </c:pt>
                <c:pt idx="1491">
                  <c:v>111</c:v>
                </c:pt>
                <c:pt idx="1492">
                  <c:v>103</c:v>
                </c:pt>
                <c:pt idx="1493">
                  <c:v>127</c:v>
                </c:pt>
                <c:pt idx="1494">
                  <c:v>112</c:v>
                </c:pt>
                <c:pt idx="1495">
                  <c:v>87</c:v>
                </c:pt>
                <c:pt idx="1496">
                  <c:v>138</c:v>
                </c:pt>
                <c:pt idx="1497">
                  <c:v>132</c:v>
                </c:pt>
                <c:pt idx="1498">
                  <c:v>103</c:v>
                </c:pt>
                <c:pt idx="1499">
                  <c:v>123</c:v>
                </c:pt>
                <c:pt idx="1500">
                  <c:v>111</c:v>
                </c:pt>
                <c:pt idx="1501">
                  <c:v>102</c:v>
                </c:pt>
                <c:pt idx="1502">
                  <c:v>78</c:v>
                </c:pt>
                <c:pt idx="1503">
                  <c:v>132</c:v>
                </c:pt>
                <c:pt idx="1504">
                  <c:v>133</c:v>
                </c:pt>
                <c:pt idx="1505">
                  <c:v>108</c:v>
                </c:pt>
                <c:pt idx="1506">
                  <c:v>125</c:v>
                </c:pt>
                <c:pt idx="1507">
                  <c:v>98</c:v>
                </c:pt>
                <c:pt idx="1508">
                  <c:v>119</c:v>
                </c:pt>
                <c:pt idx="1509">
                  <c:v>87</c:v>
                </c:pt>
                <c:pt idx="1510">
                  <c:v>91</c:v>
                </c:pt>
                <c:pt idx="1511">
                  <c:v>100</c:v>
                </c:pt>
                <c:pt idx="1512">
                  <c:v>118</c:v>
                </c:pt>
                <c:pt idx="1513">
                  <c:v>109</c:v>
                </c:pt>
                <c:pt idx="1514">
                  <c:v>99</c:v>
                </c:pt>
                <c:pt idx="1515">
                  <c:v>114</c:v>
                </c:pt>
                <c:pt idx="1516">
                  <c:v>89</c:v>
                </c:pt>
                <c:pt idx="1517">
                  <c:v>95</c:v>
                </c:pt>
                <c:pt idx="1518">
                  <c:v>98</c:v>
                </c:pt>
                <c:pt idx="1519">
                  <c:v>94</c:v>
                </c:pt>
                <c:pt idx="1520">
                  <c:v>85</c:v>
                </c:pt>
                <c:pt idx="1521">
                  <c:v>124</c:v>
                </c:pt>
                <c:pt idx="1522">
                  <c:v>131</c:v>
                </c:pt>
                <c:pt idx="1523">
                  <c:v>107</c:v>
                </c:pt>
                <c:pt idx="1524">
                  <c:v>99</c:v>
                </c:pt>
                <c:pt idx="1525">
                  <c:v>83</c:v>
                </c:pt>
                <c:pt idx="1526">
                  <c:v>131</c:v>
                </c:pt>
                <c:pt idx="1527">
                  <c:v>85</c:v>
                </c:pt>
                <c:pt idx="1528">
                  <c:v>126</c:v>
                </c:pt>
                <c:pt idx="1529">
                  <c:v>123</c:v>
                </c:pt>
                <c:pt idx="1530">
                  <c:v>105</c:v>
                </c:pt>
                <c:pt idx="1531">
                  <c:v>125</c:v>
                </c:pt>
                <c:pt idx="1532">
                  <c:v>77</c:v>
                </c:pt>
                <c:pt idx="1533">
                  <c:v>121</c:v>
                </c:pt>
                <c:pt idx="1534">
                  <c:v>124</c:v>
                </c:pt>
                <c:pt idx="1535">
                  <c:v>99</c:v>
                </c:pt>
                <c:pt idx="1536">
                  <c:v>112</c:v>
                </c:pt>
                <c:pt idx="1537">
                  <c:v>111</c:v>
                </c:pt>
                <c:pt idx="1538">
                  <c:v>107</c:v>
                </c:pt>
                <c:pt idx="1539">
                  <c:v>104</c:v>
                </c:pt>
                <c:pt idx="1540">
                  <c:v>113</c:v>
                </c:pt>
                <c:pt idx="1541">
                  <c:v>113</c:v>
                </c:pt>
                <c:pt idx="1542">
                  <c:v>95</c:v>
                </c:pt>
                <c:pt idx="1543">
                  <c:v>86</c:v>
                </c:pt>
                <c:pt idx="1544">
                  <c:v>126</c:v>
                </c:pt>
                <c:pt idx="1545">
                  <c:v>101</c:v>
                </c:pt>
                <c:pt idx="1546">
                  <c:v>102</c:v>
                </c:pt>
                <c:pt idx="1547">
                  <c:v>111</c:v>
                </c:pt>
                <c:pt idx="1548">
                  <c:v>95</c:v>
                </c:pt>
                <c:pt idx="1549">
                  <c:v>98</c:v>
                </c:pt>
                <c:pt idx="1550">
                  <c:v>100</c:v>
                </c:pt>
                <c:pt idx="1551">
                  <c:v>118</c:v>
                </c:pt>
                <c:pt idx="1552">
                  <c:v>125</c:v>
                </c:pt>
                <c:pt idx="1553">
                  <c:v>94</c:v>
                </c:pt>
                <c:pt idx="1554">
                  <c:v>79</c:v>
                </c:pt>
                <c:pt idx="1555">
                  <c:v>106</c:v>
                </c:pt>
                <c:pt idx="1556">
                  <c:v>63</c:v>
                </c:pt>
                <c:pt idx="1557">
                  <c:v>85</c:v>
                </c:pt>
                <c:pt idx="1558">
                  <c:v>108</c:v>
                </c:pt>
                <c:pt idx="1559">
                  <c:v>139</c:v>
                </c:pt>
                <c:pt idx="1560">
                  <c:v>127</c:v>
                </c:pt>
                <c:pt idx="1561">
                  <c:v>106</c:v>
                </c:pt>
                <c:pt idx="1562">
                  <c:v>95</c:v>
                </c:pt>
                <c:pt idx="1563">
                  <c:v>118</c:v>
                </c:pt>
                <c:pt idx="1564">
                  <c:v>108</c:v>
                </c:pt>
                <c:pt idx="1565">
                  <c:v>105</c:v>
                </c:pt>
                <c:pt idx="1566">
                  <c:v>131</c:v>
                </c:pt>
                <c:pt idx="1567">
                  <c:v>104</c:v>
                </c:pt>
                <c:pt idx="1568">
                  <c:v>133</c:v>
                </c:pt>
                <c:pt idx="1569">
                  <c:v>94</c:v>
                </c:pt>
                <c:pt idx="1570">
                  <c:v>109</c:v>
                </c:pt>
                <c:pt idx="1571">
                  <c:v>96</c:v>
                </c:pt>
                <c:pt idx="1572">
                  <c:v>105</c:v>
                </c:pt>
                <c:pt idx="1573">
                  <c:v>99</c:v>
                </c:pt>
                <c:pt idx="1574">
                  <c:v>112</c:v>
                </c:pt>
                <c:pt idx="1575">
                  <c:v>108</c:v>
                </c:pt>
                <c:pt idx="1576">
                  <c:v>126</c:v>
                </c:pt>
                <c:pt idx="1577">
                  <c:v>98</c:v>
                </c:pt>
                <c:pt idx="1578">
                  <c:v>104</c:v>
                </c:pt>
                <c:pt idx="1579">
                  <c:v>110</c:v>
                </c:pt>
                <c:pt idx="1580">
                  <c:v>130</c:v>
                </c:pt>
                <c:pt idx="1581">
                  <c:v>93</c:v>
                </c:pt>
                <c:pt idx="1582">
                  <c:v>96</c:v>
                </c:pt>
                <c:pt idx="1583">
                  <c:v>114</c:v>
                </c:pt>
                <c:pt idx="1584">
                  <c:v>106</c:v>
                </c:pt>
                <c:pt idx="1585">
                  <c:v>150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107</c:v>
                </c:pt>
                <c:pt idx="1590">
                  <c:v>102</c:v>
                </c:pt>
                <c:pt idx="1591">
                  <c:v>101</c:v>
                </c:pt>
                <c:pt idx="1592">
                  <c:v>86</c:v>
                </c:pt>
                <c:pt idx="1593">
                  <c:v>108</c:v>
                </c:pt>
                <c:pt idx="1594">
                  <c:v>123</c:v>
                </c:pt>
                <c:pt idx="1595">
                  <c:v>88</c:v>
                </c:pt>
                <c:pt idx="1596">
                  <c:v>109</c:v>
                </c:pt>
                <c:pt idx="1597">
                  <c:v>122</c:v>
                </c:pt>
                <c:pt idx="1598">
                  <c:v>251</c:v>
                </c:pt>
                <c:pt idx="1599">
                  <c:v>118</c:v>
                </c:pt>
                <c:pt idx="1600">
                  <c:v>131</c:v>
                </c:pt>
                <c:pt idx="1601">
                  <c:v>109</c:v>
                </c:pt>
                <c:pt idx="1602">
                  <c:v>88</c:v>
                </c:pt>
                <c:pt idx="1603">
                  <c:v>103</c:v>
                </c:pt>
                <c:pt idx="1604">
                  <c:v>87</c:v>
                </c:pt>
                <c:pt idx="1605">
                  <c:v>160</c:v>
                </c:pt>
                <c:pt idx="1606">
                  <c:v>121</c:v>
                </c:pt>
                <c:pt idx="1607">
                  <c:v>129</c:v>
                </c:pt>
                <c:pt idx="1608">
                  <c:v>115</c:v>
                </c:pt>
                <c:pt idx="1609">
                  <c:v>153</c:v>
                </c:pt>
                <c:pt idx="1610">
                  <c:v>128</c:v>
                </c:pt>
                <c:pt idx="1611">
                  <c:v>89</c:v>
                </c:pt>
                <c:pt idx="1612">
                  <c:v>122</c:v>
                </c:pt>
                <c:pt idx="1613">
                  <c:v>99</c:v>
                </c:pt>
                <c:pt idx="1614">
                  <c:v>99</c:v>
                </c:pt>
                <c:pt idx="1615">
                  <c:v>147</c:v>
                </c:pt>
                <c:pt idx="1616">
                  <c:v>112</c:v>
                </c:pt>
                <c:pt idx="1617">
                  <c:v>88</c:v>
                </c:pt>
                <c:pt idx="1618">
                  <c:v>94</c:v>
                </c:pt>
                <c:pt idx="1619">
                  <c:v>90</c:v>
                </c:pt>
                <c:pt idx="1620">
                  <c:v>167</c:v>
                </c:pt>
                <c:pt idx="1621">
                  <c:v>118</c:v>
                </c:pt>
                <c:pt idx="1622">
                  <c:v>83</c:v>
                </c:pt>
                <c:pt idx="1623">
                  <c:v>104</c:v>
                </c:pt>
                <c:pt idx="1624">
                  <c:v>102</c:v>
                </c:pt>
                <c:pt idx="1625">
                  <c:v>131</c:v>
                </c:pt>
                <c:pt idx="1626">
                  <c:v>101</c:v>
                </c:pt>
                <c:pt idx="1627">
                  <c:v>130</c:v>
                </c:pt>
                <c:pt idx="1628">
                  <c:v>120</c:v>
                </c:pt>
                <c:pt idx="1629">
                  <c:v>135</c:v>
                </c:pt>
                <c:pt idx="1630">
                  <c:v>110</c:v>
                </c:pt>
                <c:pt idx="1631">
                  <c:v>103</c:v>
                </c:pt>
                <c:pt idx="1632">
                  <c:v>110</c:v>
                </c:pt>
                <c:pt idx="1633">
                  <c:v>91</c:v>
                </c:pt>
                <c:pt idx="1634">
                  <c:v>105</c:v>
                </c:pt>
                <c:pt idx="1635">
                  <c:v>127</c:v>
                </c:pt>
                <c:pt idx="1636">
                  <c:v>82</c:v>
                </c:pt>
                <c:pt idx="1637">
                  <c:v>99</c:v>
                </c:pt>
                <c:pt idx="1638">
                  <c:v>90</c:v>
                </c:pt>
                <c:pt idx="1639">
                  <c:v>115</c:v>
                </c:pt>
                <c:pt idx="1640">
                  <c:v>96</c:v>
                </c:pt>
                <c:pt idx="1641">
                  <c:v>104</c:v>
                </c:pt>
                <c:pt idx="1642">
                  <c:v>117</c:v>
                </c:pt>
                <c:pt idx="1643">
                  <c:v>83</c:v>
                </c:pt>
                <c:pt idx="1644">
                  <c:v>99</c:v>
                </c:pt>
                <c:pt idx="1645">
                  <c:v>81</c:v>
                </c:pt>
                <c:pt idx="1646">
                  <c:v>135</c:v>
                </c:pt>
                <c:pt idx="1647">
                  <c:v>117</c:v>
                </c:pt>
                <c:pt idx="1648">
                  <c:v>139</c:v>
                </c:pt>
                <c:pt idx="1649">
                  <c:v>123</c:v>
                </c:pt>
                <c:pt idx="1650">
                  <c:v>117</c:v>
                </c:pt>
                <c:pt idx="1651">
                  <c:v>97</c:v>
                </c:pt>
                <c:pt idx="1652">
                  <c:v>81</c:v>
                </c:pt>
                <c:pt idx="1653">
                  <c:v>103</c:v>
                </c:pt>
                <c:pt idx="1654">
                  <c:v>119</c:v>
                </c:pt>
                <c:pt idx="1655">
                  <c:v>94</c:v>
                </c:pt>
                <c:pt idx="1656">
                  <c:v>89</c:v>
                </c:pt>
                <c:pt idx="1657">
                  <c:v>98</c:v>
                </c:pt>
                <c:pt idx="1658">
                  <c:v>107</c:v>
                </c:pt>
                <c:pt idx="1659">
                  <c:v>108</c:v>
                </c:pt>
                <c:pt idx="1660">
                  <c:v>134</c:v>
                </c:pt>
                <c:pt idx="1661">
                  <c:v>110</c:v>
                </c:pt>
                <c:pt idx="1662">
                  <c:v>103</c:v>
                </c:pt>
                <c:pt idx="1663">
                  <c:v>100</c:v>
                </c:pt>
                <c:pt idx="1664">
                  <c:v>131</c:v>
                </c:pt>
                <c:pt idx="1665">
                  <c:v>133</c:v>
                </c:pt>
                <c:pt idx="1666">
                  <c:v>109</c:v>
                </c:pt>
                <c:pt idx="1667">
                  <c:v>114</c:v>
                </c:pt>
                <c:pt idx="1668">
                  <c:v>164</c:v>
                </c:pt>
                <c:pt idx="1669">
                  <c:v>92</c:v>
                </c:pt>
                <c:pt idx="1670">
                  <c:v>122</c:v>
                </c:pt>
                <c:pt idx="1671">
                  <c:v>110</c:v>
                </c:pt>
                <c:pt idx="1672">
                  <c:v>116</c:v>
                </c:pt>
                <c:pt idx="1673">
                  <c:v>115</c:v>
                </c:pt>
                <c:pt idx="1674">
                  <c:v>148</c:v>
                </c:pt>
                <c:pt idx="1675">
                  <c:v>118</c:v>
                </c:pt>
                <c:pt idx="1676">
                  <c:v>101</c:v>
                </c:pt>
                <c:pt idx="1677">
                  <c:v>82</c:v>
                </c:pt>
                <c:pt idx="1678">
                  <c:v>110</c:v>
                </c:pt>
                <c:pt idx="1679">
                  <c:v>193</c:v>
                </c:pt>
                <c:pt idx="1680">
                  <c:v>130</c:v>
                </c:pt>
                <c:pt idx="1681">
                  <c:v>111</c:v>
                </c:pt>
                <c:pt idx="1682">
                  <c:v>110</c:v>
                </c:pt>
                <c:pt idx="1683">
                  <c:v>123</c:v>
                </c:pt>
                <c:pt idx="1684">
                  <c:v>109</c:v>
                </c:pt>
                <c:pt idx="1685">
                  <c:v>99</c:v>
                </c:pt>
                <c:pt idx="1686">
                  <c:v>106</c:v>
                </c:pt>
                <c:pt idx="1687">
                  <c:v>89</c:v>
                </c:pt>
                <c:pt idx="1688">
                  <c:v>98</c:v>
                </c:pt>
                <c:pt idx="1689">
                  <c:v>93</c:v>
                </c:pt>
                <c:pt idx="1690">
                  <c:v>112</c:v>
                </c:pt>
                <c:pt idx="1691">
                  <c:v>101</c:v>
                </c:pt>
                <c:pt idx="1692">
                  <c:v>104</c:v>
                </c:pt>
                <c:pt idx="1693">
                  <c:v>120</c:v>
                </c:pt>
                <c:pt idx="1694">
                  <c:v>91</c:v>
                </c:pt>
                <c:pt idx="1695">
                  <c:v>97</c:v>
                </c:pt>
                <c:pt idx="1696">
                  <c:v>133</c:v>
                </c:pt>
                <c:pt idx="1697">
                  <c:v>123</c:v>
                </c:pt>
                <c:pt idx="1698">
                  <c:v>114</c:v>
                </c:pt>
                <c:pt idx="1699">
                  <c:v>111</c:v>
                </c:pt>
                <c:pt idx="1700">
                  <c:v>117</c:v>
                </c:pt>
                <c:pt idx="1701">
                  <c:v>121</c:v>
                </c:pt>
                <c:pt idx="1702">
                  <c:v>139</c:v>
                </c:pt>
                <c:pt idx="1703">
                  <c:v>115</c:v>
                </c:pt>
                <c:pt idx="1704">
                  <c:v>175</c:v>
                </c:pt>
                <c:pt idx="1705">
                  <c:v>85</c:v>
                </c:pt>
                <c:pt idx="1706">
                  <c:v>90</c:v>
                </c:pt>
                <c:pt idx="1707">
                  <c:v>107</c:v>
                </c:pt>
                <c:pt idx="1708">
                  <c:v>100</c:v>
                </c:pt>
                <c:pt idx="1709">
                  <c:v>129</c:v>
                </c:pt>
                <c:pt idx="1710">
                  <c:v>109</c:v>
                </c:pt>
                <c:pt idx="1711">
                  <c:v>94</c:v>
                </c:pt>
                <c:pt idx="1712">
                  <c:v>133</c:v>
                </c:pt>
                <c:pt idx="1713">
                  <c:v>105</c:v>
                </c:pt>
                <c:pt idx="1714">
                  <c:v>100</c:v>
                </c:pt>
                <c:pt idx="1715">
                  <c:v>113</c:v>
                </c:pt>
                <c:pt idx="1716">
                  <c:v>118</c:v>
                </c:pt>
                <c:pt idx="1717">
                  <c:v>110</c:v>
                </c:pt>
                <c:pt idx="1718">
                  <c:v>110</c:v>
                </c:pt>
                <c:pt idx="1719">
                  <c:v>99</c:v>
                </c:pt>
                <c:pt idx="1720">
                  <c:v>101</c:v>
                </c:pt>
                <c:pt idx="1721">
                  <c:v>103</c:v>
                </c:pt>
                <c:pt idx="1722">
                  <c:v>95</c:v>
                </c:pt>
                <c:pt idx="1723">
                  <c:v>117</c:v>
                </c:pt>
                <c:pt idx="1724">
                  <c:v>129</c:v>
                </c:pt>
                <c:pt idx="1725">
                  <c:v>120</c:v>
                </c:pt>
                <c:pt idx="1726">
                  <c:v>125</c:v>
                </c:pt>
                <c:pt idx="1727">
                  <c:v>133</c:v>
                </c:pt>
                <c:pt idx="1728">
                  <c:v>116</c:v>
                </c:pt>
                <c:pt idx="1729">
                  <c:v>129</c:v>
                </c:pt>
                <c:pt idx="1730">
                  <c:v>93</c:v>
                </c:pt>
                <c:pt idx="1731">
                  <c:v>118</c:v>
                </c:pt>
                <c:pt idx="1732">
                  <c:v>129</c:v>
                </c:pt>
                <c:pt idx="1733">
                  <c:v>185</c:v>
                </c:pt>
                <c:pt idx="1734">
                  <c:v>146</c:v>
                </c:pt>
                <c:pt idx="1735">
                  <c:v>128</c:v>
                </c:pt>
                <c:pt idx="1736">
                  <c:v>93</c:v>
                </c:pt>
                <c:pt idx="1737">
                  <c:v>97</c:v>
                </c:pt>
                <c:pt idx="1738">
                  <c:v>82</c:v>
                </c:pt>
                <c:pt idx="1739">
                  <c:v>85</c:v>
                </c:pt>
                <c:pt idx="1740">
                  <c:v>88</c:v>
                </c:pt>
                <c:pt idx="1741">
                  <c:v>119</c:v>
                </c:pt>
                <c:pt idx="1742">
                  <c:v>122</c:v>
                </c:pt>
                <c:pt idx="1743">
                  <c:v>99</c:v>
                </c:pt>
                <c:pt idx="1744">
                  <c:v>97</c:v>
                </c:pt>
                <c:pt idx="1745">
                  <c:v>121</c:v>
                </c:pt>
                <c:pt idx="1746">
                  <c:v>95</c:v>
                </c:pt>
                <c:pt idx="1747">
                  <c:v>105</c:v>
                </c:pt>
                <c:pt idx="1748">
                  <c:v>108</c:v>
                </c:pt>
                <c:pt idx="1749">
                  <c:v>134</c:v>
                </c:pt>
                <c:pt idx="1750">
                  <c:v>115</c:v>
                </c:pt>
                <c:pt idx="1751">
                  <c:v>86</c:v>
                </c:pt>
                <c:pt idx="1752">
                  <c:v>101</c:v>
                </c:pt>
                <c:pt idx="1753">
                  <c:v>96</c:v>
                </c:pt>
                <c:pt idx="1754">
                  <c:v>101</c:v>
                </c:pt>
                <c:pt idx="1755">
                  <c:v>100</c:v>
                </c:pt>
                <c:pt idx="1756">
                  <c:v>117</c:v>
                </c:pt>
                <c:pt idx="1757">
                  <c:v>101</c:v>
                </c:pt>
                <c:pt idx="1758">
                  <c:v>98</c:v>
                </c:pt>
                <c:pt idx="1759">
                  <c:v>146</c:v>
                </c:pt>
                <c:pt idx="1760">
                  <c:v>102</c:v>
                </c:pt>
                <c:pt idx="1761">
                  <c:v>97</c:v>
                </c:pt>
                <c:pt idx="1762">
                  <c:v>142</c:v>
                </c:pt>
                <c:pt idx="1763">
                  <c:v>98</c:v>
                </c:pt>
                <c:pt idx="1764">
                  <c:v>219</c:v>
                </c:pt>
                <c:pt idx="1765">
                  <c:v>109</c:v>
                </c:pt>
                <c:pt idx="1766">
                  <c:v>97</c:v>
                </c:pt>
                <c:pt idx="1767">
                  <c:v>158</c:v>
                </c:pt>
                <c:pt idx="1768">
                  <c:v>85</c:v>
                </c:pt>
                <c:pt idx="1769">
                  <c:v>80</c:v>
                </c:pt>
                <c:pt idx="1770">
                  <c:v>86</c:v>
                </c:pt>
                <c:pt idx="1771">
                  <c:v>119</c:v>
                </c:pt>
                <c:pt idx="1772">
                  <c:v>98</c:v>
                </c:pt>
                <c:pt idx="1773">
                  <c:v>97</c:v>
                </c:pt>
                <c:pt idx="1774">
                  <c:v>124</c:v>
                </c:pt>
                <c:pt idx="1775">
                  <c:v>97</c:v>
                </c:pt>
                <c:pt idx="1776">
                  <c:v>105</c:v>
                </c:pt>
                <c:pt idx="1777">
                  <c:v>104</c:v>
                </c:pt>
                <c:pt idx="1778">
                  <c:v>101</c:v>
                </c:pt>
                <c:pt idx="1779">
                  <c:v>101</c:v>
                </c:pt>
                <c:pt idx="1780">
                  <c:v>114</c:v>
                </c:pt>
                <c:pt idx="1781">
                  <c:v>105</c:v>
                </c:pt>
                <c:pt idx="1782">
                  <c:v>90</c:v>
                </c:pt>
                <c:pt idx="1783">
                  <c:v>97</c:v>
                </c:pt>
                <c:pt idx="1784">
                  <c:v>144</c:v>
                </c:pt>
                <c:pt idx="1785">
                  <c:v>114</c:v>
                </c:pt>
                <c:pt idx="1786">
                  <c:v>124</c:v>
                </c:pt>
                <c:pt idx="1787">
                  <c:v>89</c:v>
                </c:pt>
                <c:pt idx="1788">
                  <c:v>160</c:v>
                </c:pt>
                <c:pt idx="1789">
                  <c:v>93</c:v>
                </c:pt>
                <c:pt idx="1790">
                  <c:v>88</c:v>
                </c:pt>
                <c:pt idx="1791">
                  <c:v>142</c:v>
                </c:pt>
                <c:pt idx="1792">
                  <c:v>92</c:v>
                </c:pt>
                <c:pt idx="1793">
                  <c:v>117</c:v>
                </c:pt>
                <c:pt idx="1794">
                  <c:v>111</c:v>
                </c:pt>
                <c:pt idx="1795">
                  <c:v>121</c:v>
                </c:pt>
                <c:pt idx="1796">
                  <c:v>107</c:v>
                </c:pt>
                <c:pt idx="1797">
                  <c:v>106</c:v>
                </c:pt>
                <c:pt idx="1798">
                  <c:v>136</c:v>
                </c:pt>
                <c:pt idx="1799">
                  <c:v>97</c:v>
                </c:pt>
                <c:pt idx="1800">
                  <c:v>108</c:v>
                </c:pt>
                <c:pt idx="1801">
                  <c:v>97</c:v>
                </c:pt>
                <c:pt idx="1802">
                  <c:v>99</c:v>
                </c:pt>
                <c:pt idx="1803">
                  <c:v>103</c:v>
                </c:pt>
                <c:pt idx="1804">
                  <c:v>95</c:v>
                </c:pt>
                <c:pt idx="1805">
                  <c:v>93</c:v>
                </c:pt>
                <c:pt idx="1806">
                  <c:v>98</c:v>
                </c:pt>
                <c:pt idx="1807">
                  <c:v>90</c:v>
                </c:pt>
                <c:pt idx="1808">
                  <c:v>107</c:v>
                </c:pt>
                <c:pt idx="1809">
                  <c:v>90</c:v>
                </c:pt>
                <c:pt idx="1810">
                  <c:v>115</c:v>
                </c:pt>
                <c:pt idx="1811">
                  <c:v>93</c:v>
                </c:pt>
                <c:pt idx="1812">
                  <c:v>99</c:v>
                </c:pt>
                <c:pt idx="1813">
                  <c:v>107</c:v>
                </c:pt>
                <c:pt idx="1814">
                  <c:v>110</c:v>
                </c:pt>
                <c:pt idx="1815">
                  <c:v>101</c:v>
                </c:pt>
                <c:pt idx="1816">
                  <c:v>85</c:v>
                </c:pt>
                <c:pt idx="1817">
                  <c:v>132</c:v>
                </c:pt>
                <c:pt idx="1818">
                  <c:v>90</c:v>
                </c:pt>
                <c:pt idx="1819">
                  <c:v>145</c:v>
                </c:pt>
                <c:pt idx="1820">
                  <c:v>110</c:v>
                </c:pt>
                <c:pt idx="1821">
                  <c:v>122</c:v>
                </c:pt>
                <c:pt idx="1822">
                  <c:v>107</c:v>
                </c:pt>
                <c:pt idx="1823">
                  <c:v>127</c:v>
                </c:pt>
                <c:pt idx="1824">
                  <c:v>99</c:v>
                </c:pt>
                <c:pt idx="1825">
                  <c:v>140</c:v>
                </c:pt>
                <c:pt idx="1826">
                  <c:v>133</c:v>
                </c:pt>
                <c:pt idx="1827">
                  <c:v>271</c:v>
                </c:pt>
                <c:pt idx="1828">
                  <c:v>112</c:v>
                </c:pt>
                <c:pt idx="1829">
                  <c:v>99</c:v>
                </c:pt>
                <c:pt idx="1830">
                  <c:v>100</c:v>
                </c:pt>
                <c:pt idx="1831">
                  <c:v>92</c:v>
                </c:pt>
                <c:pt idx="1832">
                  <c:v>105</c:v>
                </c:pt>
                <c:pt idx="1833">
                  <c:v>110</c:v>
                </c:pt>
                <c:pt idx="1834">
                  <c:v>116</c:v>
                </c:pt>
                <c:pt idx="1835">
                  <c:v>88</c:v>
                </c:pt>
                <c:pt idx="1836">
                  <c:v>111</c:v>
                </c:pt>
                <c:pt idx="1837">
                  <c:v>95</c:v>
                </c:pt>
                <c:pt idx="1838">
                  <c:v>95</c:v>
                </c:pt>
                <c:pt idx="1839">
                  <c:v>127</c:v>
                </c:pt>
                <c:pt idx="1840">
                  <c:v>104</c:v>
                </c:pt>
                <c:pt idx="1841">
                  <c:v>95</c:v>
                </c:pt>
                <c:pt idx="1842">
                  <c:v>121</c:v>
                </c:pt>
                <c:pt idx="1843">
                  <c:v>92</c:v>
                </c:pt>
                <c:pt idx="1844">
                  <c:v>107</c:v>
                </c:pt>
                <c:pt idx="1845">
                  <c:v>117</c:v>
                </c:pt>
                <c:pt idx="1846">
                  <c:v>107</c:v>
                </c:pt>
                <c:pt idx="1847">
                  <c:v>131</c:v>
                </c:pt>
                <c:pt idx="1848">
                  <c:v>122</c:v>
                </c:pt>
                <c:pt idx="1849">
                  <c:v>134</c:v>
                </c:pt>
                <c:pt idx="1850">
                  <c:v>117</c:v>
                </c:pt>
                <c:pt idx="1851">
                  <c:v>138</c:v>
                </c:pt>
                <c:pt idx="1852">
                  <c:v>100</c:v>
                </c:pt>
                <c:pt idx="1853">
                  <c:v>119</c:v>
                </c:pt>
                <c:pt idx="1854">
                  <c:v>137</c:v>
                </c:pt>
                <c:pt idx="1855">
                  <c:v>119</c:v>
                </c:pt>
                <c:pt idx="1856">
                  <c:v>139</c:v>
                </c:pt>
                <c:pt idx="1857">
                  <c:v>120</c:v>
                </c:pt>
                <c:pt idx="1858">
                  <c:v>98</c:v>
                </c:pt>
                <c:pt idx="1859">
                  <c:v>106</c:v>
                </c:pt>
                <c:pt idx="1860">
                  <c:v>98</c:v>
                </c:pt>
                <c:pt idx="1861">
                  <c:v>107</c:v>
                </c:pt>
                <c:pt idx="1862">
                  <c:v>88</c:v>
                </c:pt>
                <c:pt idx="1863">
                  <c:v>137</c:v>
                </c:pt>
                <c:pt idx="1864">
                  <c:v>100</c:v>
                </c:pt>
                <c:pt idx="1865">
                  <c:v>115</c:v>
                </c:pt>
                <c:pt idx="1866">
                  <c:v>101</c:v>
                </c:pt>
                <c:pt idx="1867">
                  <c:v>110</c:v>
                </c:pt>
                <c:pt idx="1868">
                  <c:v>94</c:v>
                </c:pt>
                <c:pt idx="1869">
                  <c:v>88</c:v>
                </c:pt>
                <c:pt idx="1870">
                  <c:v>127</c:v>
                </c:pt>
                <c:pt idx="1871">
                  <c:v>95</c:v>
                </c:pt>
                <c:pt idx="1872">
                  <c:v>87</c:v>
                </c:pt>
                <c:pt idx="1873">
                  <c:v>118</c:v>
                </c:pt>
                <c:pt idx="1874">
                  <c:v>107</c:v>
                </c:pt>
                <c:pt idx="1875">
                  <c:v>124</c:v>
                </c:pt>
                <c:pt idx="1876">
                  <c:v>89</c:v>
                </c:pt>
                <c:pt idx="1877">
                  <c:v>88</c:v>
                </c:pt>
                <c:pt idx="1878">
                  <c:v>118</c:v>
                </c:pt>
                <c:pt idx="1879">
                  <c:v>93</c:v>
                </c:pt>
                <c:pt idx="1880">
                  <c:v>80</c:v>
                </c:pt>
                <c:pt idx="1881">
                  <c:v>120</c:v>
                </c:pt>
                <c:pt idx="1882">
                  <c:v>98</c:v>
                </c:pt>
                <c:pt idx="1883">
                  <c:v>119</c:v>
                </c:pt>
                <c:pt idx="1884">
                  <c:v>88</c:v>
                </c:pt>
                <c:pt idx="1885">
                  <c:v>90</c:v>
                </c:pt>
                <c:pt idx="1886">
                  <c:v>127</c:v>
                </c:pt>
                <c:pt idx="1887">
                  <c:v>119</c:v>
                </c:pt>
                <c:pt idx="1888">
                  <c:v>85</c:v>
                </c:pt>
                <c:pt idx="1889">
                  <c:v>98</c:v>
                </c:pt>
                <c:pt idx="1890">
                  <c:v>101</c:v>
                </c:pt>
                <c:pt idx="1891">
                  <c:v>112</c:v>
                </c:pt>
                <c:pt idx="1892">
                  <c:v>97</c:v>
                </c:pt>
                <c:pt idx="1893">
                  <c:v>126</c:v>
                </c:pt>
                <c:pt idx="1894">
                  <c:v>97</c:v>
                </c:pt>
                <c:pt idx="1895">
                  <c:v>100</c:v>
                </c:pt>
                <c:pt idx="1896">
                  <c:v>114</c:v>
                </c:pt>
                <c:pt idx="1897">
                  <c:v>88</c:v>
                </c:pt>
                <c:pt idx="1898">
                  <c:v>93</c:v>
                </c:pt>
                <c:pt idx="1899">
                  <c:v>92</c:v>
                </c:pt>
                <c:pt idx="1900">
                  <c:v>98</c:v>
                </c:pt>
                <c:pt idx="1901">
                  <c:v>94</c:v>
                </c:pt>
                <c:pt idx="1902">
                  <c:v>102</c:v>
                </c:pt>
                <c:pt idx="1903">
                  <c:v>98</c:v>
                </c:pt>
                <c:pt idx="1904">
                  <c:v>111</c:v>
                </c:pt>
                <c:pt idx="1905">
                  <c:v>100</c:v>
                </c:pt>
                <c:pt idx="1906">
                  <c:v>141</c:v>
                </c:pt>
                <c:pt idx="1907">
                  <c:v>114</c:v>
                </c:pt>
                <c:pt idx="1908">
                  <c:v>96</c:v>
                </c:pt>
                <c:pt idx="1909">
                  <c:v>111</c:v>
                </c:pt>
                <c:pt idx="1910">
                  <c:v>127</c:v>
                </c:pt>
                <c:pt idx="1911">
                  <c:v>107</c:v>
                </c:pt>
                <c:pt idx="1912">
                  <c:v>97</c:v>
                </c:pt>
                <c:pt idx="1913">
                  <c:v>127</c:v>
                </c:pt>
                <c:pt idx="1914">
                  <c:v>110</c:v>
                </c:pt>
                <c:pt idx="1915">
                  <c:v>135</c:v>
                </c:pt>
                <c:pt idx="1916">
                  <c:v>84</c:v>
                </c:pt>
                <c:pt idx="1917">
                  <c:v>122</c:v>
                </c:pt>
                <c:pt idx="1918">
                  <c:v>114</c:v>
                </c:pt>
                <c:pt idx="1919">
                  <c:v>132</c:v>
                </c:pt>
                <c:pt idx="1920">
                  <c:v>170</c:v>
                </c:pt>
                <c:pt idx="1921">
                  <c:v>133</c:v>
                </c:pt>
                <c:pt idx="1922">
                  <c:v>112</c:v>
                </c:pt>
                <c:pt idx="1923">
                  <c:v>108</c:v>
                </c:pt>
                <c:pt idx="1924">
                  <c:v>115</c:v>
                </c:pt>
                <c:pt idx="1925">
                  <c:v>83</c:v>
                </c:pt>
                <c:pt idx="1926">
                  <c:v>105</c:v>
                </c:pt>
                <c:pt idx="1927">
                  <c:v>96</c:v>
                </c:pt>
                <c:pt idx="1928">
                  <c:v>94</c:v>
                </c:pt>
                <c:pt idx="1929">
                  <c:v>142</c:v>
                </c:pt>
                <c:pt idx="1930">
                  <c:v>104</c:v>
                </c:pt>
                <c:pt idx="1931">
                  <c:v>106</c:v>
                </c:pt>
                <c:pt idx="1932">
                  <c:v>106</c:v>
                </c:pt>
                <c:pt idx="1933">
                  <c:v>98</c:v>
                </c:pt>
                <c:pt idx="1934">
                  <c:v>100</c:v>
                </c:pt>
                <c:pt idx="1935">
                  <c:v>95</c:v>
                </c:pt>
                <c:pt idx="1936">
                  <c:v>107</c:v>
                </c:pt>
                <c:pt idx="1937">
                  <c:v>104</c:v>
                </c:pt>
                <c:pt idx="1938">
                  <c:v>104</c:v>
                </c:pt>
                <c:pt idx="1939">
                  <c:v>143</c:v>
                </c:pt>
                <c:pt idx="1940">
                  <c:v>77</c:v>
                </c:pt>
                <c:pt idx="1941">
                  <c:v>96</c:v>
                </c:pt>
                <c:pt idx="1942">
                  <c:v>145</c:v>
                </c:pt>
                <c:pt idx="1943">
                  <c:v>116</c:v>
                </c:pt>
                <c:pt idx="1944">
                  <c:v>100</c:v>
                </c:pt>
                <c:pt idx="1945">
                  <c:v>104</c:v>
                </c:pt>
                <c:pt idx="1946">
                  <c:v>92</c:v>
                </c:pt>
                <c:pt idx="1947">
                  <c:v>105</c:v>
                </c:pt>
                <c:pt idx="1948">
                  <c:v>120</c:v>
                </c:pt>
                <c:pt idx="1949">
                  <c:v>116</c:v>
                </c:pt>
                <c:pt idx="1950">
                  <c:v>119</c:v>
                </c:pt>
                <c:pt idx="1951">
                  <c:v>101</c:v>
                </c:pt>
                <c:pt idx="1952">
                  <c:v>117</c:v>
                </c:pt>
                <c:pt idx="1953">
                  <c:v>112</c:v>
                </c:pt>
                <c:pt idx="1954">
                  <c:v>136</c:v>
                </c:pt>
                <c:pt idx="1955">
                  <c:v>81</c:v>
                </c:pt>
                <c:pt idx="1956">
                  <c:v>87</c:v>
                </c:pt>
                <c:pt idx="1957">
                  <c:v>96</c:v>
                </c:pt>
                <c:pt idx="1958">
                  <c:v>106</c:v>
                </c:pt>
                <c:pt idx="1959">
                  <c:v>122</c:v>
                </c:pt>
                <c:pt idx="1960">
                  <c:v>123</c:v>
                </c:pt>
                <c:pt idx="1961">
                  <c:v>92</c:v>
                </c:pt>
                <c:pt idx="1962">
                  <c:v>110</c:v>
                </c:pt>
                <c:pt idx="1963">
                  <c:v>104</c:v>
                </c:pt>
                <c:pt idx="1964">
                  <c:v>98</c:v>
                </c:pt>
                <c:pt idx="1965">
                  <c:v>120</c:v>
                </c:pt>
                <c:pt idx="1966">
                  <c:v>112</c:v>
                </c:pt>
                <c:pt idx="1967">
                  <c:v>127</c:v>
                </c:pt>
                <c:pt idx="1968">
                  <c:v>102</c:v>
                </c:pt>
                <c:pt idx="1969">
                  <c:v>91</c:v>
                </c:pt>
                <c:pt idx="1970">
                  <c:v>114</c:v>
                </c:pt>
                <c:pt idx="1971">
                  <c:v>115</c:v>
                </c:pt>
                <c:pt idx="1972">
                  <c:v>115</c:v>
                </c:pt>
                <c:pt idx="1973">
                  <c:v>120</c:v>
                </c:pt>
                <c:pt idx="1974">
                  <c:v>135</c:v>
                </c:pt>
                <c:pt idx="1975">
                  <c:v>90</c:v>
                </c:pt>
                <c:pt idx="1976">
                  <c:v>100</c:v>
                </c:pt>
                <c:pt idx="1977">
                  <c:v>105</c:v>
                </c:pt>
                <c:pt idx="1978">
                  <c:v>138</c:v>
                </c:pt>
                <c:pt idx="1979">
                  <c:v>94</c:v>
                </c:pt>
                <c:pt idx="1980">
                  <c:v>101</c:v>
                </c:pt>
                <c:pt idx="1981">
                  <c:v>131</c:v>
                </c:pt>
                <c:pt idx="1982">
                  <c:v>91</c:v>
                </c:pt>
                <c:pt idx="1983">
                  <c:v>112</c:v>
                </c:pt>
                <c:pt idx="1984">
                  <c:v>95</c:v>
                </c:pt>
                <c:pt idx="1985">
                  <c:v>100</c:v>
                </c:pt>
                <c:pt idx="1986">
                  <c:v>108</c:v>
                </c:pt>
                <c:pt idx="1987">
                  <c:v>101</c:v>
                </c:pt>
                <c:pt idx="1988">
                  <c:v>109</c:v>
                </c:pt>
                <c:pt idx="1989">
                  <c:v>115</c:v>
                </c:pt>
                <c:pt idx="1990">
                  <c:v>117</c:v>
                </c:pt>
                <c:pt idx="1991">
                  <c:v>107</c:v>
                </c:pt>
                <c:pt idx="1992">
                  <c:v>134</c:v>
                </c:pt>
                <c:pt idx="1993">
                  <c:v>118</c:v>
                </c:pt>
                <c:pt idx="1994">
                  <c:v>121</c:v>
                </c:pt>
                <c:pt idx="1995">
                  <c:v>105</c:v>
                </c:pt>
                <c:pt idx="1996">
                  <c:v>110</c:v>
                </c:pt>
                <c:pt idx="1997">
                  <c:v>114</c:v>
                </c:pt>
                <c:pt idx="1998">
                  <c:v>100</c:v>
                </c:pt>
                <c:pt idx="1999">
                  <c:v>85</c:v>
                </c:pt>
                <c:pt idx="2000">
                  <c:v>72</c:v>
                </c:pt>
                <c:pt idx="2001">
                  <c:v>128</c:v>
                </c:pt>
                <c:pt idx="2002">
                  <c:v>72</c:v>
                </c:pt>
                <c:pt idx="2003">
                  <c:v>89</c:v>
                </c:pt>
                <c:pt idx="2004">
                  <c:v>96</c:v>
                </c:pt>
                <c:pt idx="2005">
                  <c:v>77</c:v>
                </c:pt>
                <c:pt idx="2006">
                  <c:v>111</c:v>
                </c:pt>
                <c:pt idx="2007">
                  <c:v>93</c:v>
                </c:pt>
                <c:pt idx="2008">
                  <c:v>128</c:v>
                </c:pt>
                <c:pt idx="2009">
                  <c:v>110</c:v>
                </c:pt>
                <c:pt idx="2010">
                  <c:v>137</c:v>
                </c:pt>
                <c:pt idx="2011">
                  <c:v>124</c:v>
                </c:pt>
                <c:pt idx="2012">
                  <c:v>93</c:v>
                </c:pt>
                <c:pt idx="2013">
                  <c:v>115</c:v>
                </c:pt>
                <c:pt idx="2014">
                  <c:v>105</c:v>
                </c:pt>
                <c:pt idx="2015">
                  <c:v>127</c:v>
                </c:pt>
                <c:pt idx="2016">
                  <c:v>82</c:v>
                </c:pt>
                <c:pt idx="2017">
                  <c:v>143</c:v>
                </c:pt>
                <c:pt idx="2018">
                  <c:v>103</c:v>
                </c:pt>
                <c:pt idx="2019">
                  <c:v>104</c:v>
                </c:pt>
                <c:pt idx="2020">
                  <c:v>98</c:v>
                </c:pt>
                <c:pt idx="2021">
                  <c:v>92</c:v>
                </c:pt>
                <c:pt idx="2022">
                  <c:v>123</c:v>
                </c:pt>
                <c:pt idx="2023">
                  <c:v>88</c:v>
                </c:pt>
                <c:pt idx="2024">
                  <c:v>128</c:v>
                </c:pt>
                <c:pt idx="2025">
                  <c:v>107</c:v>
                </c:pt>
                <c:pt idx="2026">
                  <c:v>91</c:v>
                </c:pt>
                <c:pt idx="2027">
                  <c:v>90</c:v>
                </c:pt>
                <c:pt idx="2028">
                  <c:v>115</c:v>
                </c:pt>
                <c:pt idx="2029">
                  <c:v>113</c:v>
                </c:pt>
                <c:pt idx="2030">
                  <c:v>113</c:v>
                </c:pt>
                <c:pt idx="2031">
                  <c:v>87</c:v>
                </c:pt>
                <c:pt idx="2032">
                  <c:v>101</c:v>
                </c:pt>
                <c:pt idx="2033">
                  <c:v>111</c:v>
                </c:pt>
                <c:pt idx="2034">
                  <c:v>108</c:v>
                </c:pt>
                <c:pt idx="2035">
                  <c:v>105</c:v>
                </c:pt>
                <c:pt idx="2036">
                  <c:v>109</c:v>
                </c:pt>
                <c:pt idx="2037">
                  <c:v>109</c:v>
                </c:pt>
                <c:pt idx="2038">
                  <c:v>99</c:v>
                </c:pt>
                <c:pt idx="2039">
                  <c:v>98</c:v>
                </c:pt>
                <c:pt idx="2040">
                  <c:v>104</c:v>
                </c:pt>
                <c:pt idx="2041">
                  <c:v>109</c:v>
                </c:pt>
                <c:pt idx="2042">
                  <c:v>75</c:v>
                </c:pt>
                <c:pt idx="2043">
                  <c:v>119</c:v>
                </c:pt>
                <c:pt idx="2044">
                  <c:v>90</c:v>
                </c:pt>
                <c:pt idx="2045">
                  <c:v>97</c:v>
                </c:pt>
                <c:pt idx="2046">
                  <c:v>89</c:v>
                </c:pt>
                <c:pt idx="2047">
                  <c:v>106</c:v>
                </c:pt>
                <c:pt idx="2048">
                  <c:v>96</c:v>
                </c:pt>
                <c:pt idx="2049">
                  <c:v>104</c:v>
                </c:pt>
                <c:pt idx="2050">
                  <c:v>108</c:v>
                </c:pt>
                <c:pt idx="2051">
                  <c:v>112</c:v>
                </c:pt>
                <c:pt idx="2052">
                  <c:v>104</c:v>
                </c:pt>
                <c:pt idx="2053">
                  <c:v>113</c:v>
                </c:pt>
                <c:pt idx="2054">
                  <c:v>98</c:v>
                </c:pt>
                <c:pt idx="2055">
                  <c:v>114</c:v>
                </c:pt>
                <c:pt idx="2056">
                  <c:v>124</c:v>
                </c:pt>
                <c:pt idx="2057">
                  <c:v>148</c:v>
                </c:pt>
                <c:pt idx="2058">
                  <c:v>108</c:v>
                </c:pt>
                <c:pt idx="2059">
                  <c:v>95</c:v>
                </c:pt>
                <c:pt idx="2060">
                  <c:v>108</c:v>
                </c:pt>
                <c:pt idx="2061">
                  <c:v>68</c:v>
                </c:pt>
                <c:pt idx="2062">
                  <c:v>103</c:v>
                </c:pt>
                <c:pt idx="2063">
                  <c:v>99</c:v>
                </c:pt>
                <c:pt idx="2064">
                  <c:v>88</c:v>
                </c:pt>
                <c:pt idx="2065">
                  <c:v>128</c:v>
                </c:pt>
                <c:pt idx="2066">
                  <c:v>124</c:v>
                </c:pt>
                <c:pt idx="2067">
                  <c:v>84</c:v>
                </c:pt>
                <c:pt idx="2068">
                  <c:v>101</c:v>
                </c:pt>
                <c:pt idx="2069">
                  <c:v>98</c:v>
                </c:pt>
                <c:pt idx="2070">
                  <c:v>225</c:v>
                </c:pt>
                <c:pt idx="2071">
                  <c:v>88</c:v>
                </c:pt>
                <c:pt idx="2072">
                  <c:v>88</c:v>
                </c:pt>
                <c:pt idx="2073">
                  <c:v>94</c:v>
                </c:pt>
                <c:pt idx="2074">
                  <c:v>117</c:v>
                </c:pt>
                <c:pt idx="2075">
                  <c:v>95</c:v>
                </c:pt>
                <c:pt idx="2076">
                  <c:v>99</c:v>
                </c:pt>
                <c:pt idx="2077">
                  <c:v>96</c:v>
                </c:pt>
                <c:pt idx="2078">
                  <c:v>98</c:v>
                </c:pt>
                <c:pt idx="2079">
                  <c:v>123</c:v>
                </c:pt>
                <c:pt idx="2080">
                  <c:v>101</c:v>
                </c:pt>
                <c:pt idx="2081">
                  <c:v>102</c:v>
                </c:pt>
                <c:pt idx="2082">
                  <c:v>94</c:v>
                </c:pt>
                <c:pt idx="2083">
                  <c:v>102</c:v>
                </c:pt>
                <c:pt idx="2084">
                  <c:v>108</c:v>
                </c:pt>
                <c:pt idx="2085">
                  <c:v>116</c:v>
                </c:pt>
                <c:pt idx="2086">
                  <c:v>93</c:v>
                </c:pt>
                <c:pt idx="2087">
                  <c:v>102</c:v>
                </c:pt>
                <c:pt idx="2088">
                  <c:v>103</c:v>
                </c:pt>
                <c:pt idx="2089">
                  <c:v>115</c:v>
                </c:pt>
                <c:pt idx="2090">
                  <c:v>96</c:v>
                </c:pt>
                <c:pt idx="2091">
                  <c:v>98</c:v>
                </c:pt>
                <c:pt idx="2092">
                  <c:v>101</c:v>
                </c:pt>
                <c:pt idx="2093">
                  <c:v>106</c:v>
                </c:pt>
                <c:pt idx="2094">
                  <c:v>101</c:v>
                </c:pt>
                <c:pt idx="2095">
                  <c:v>111</c:v>
                </c:pt>
                <c:pt idx="2096">
                  <c:v>99</c:v>
                </c:pt>
                <c:pt idx="2097">
                  <c:v>88</c:v>
                </c:pt>
                <c:pt idx="2098">
                  <c:v>83</c:v>
                </c:pt>
                <c:pt idx="2099">
                  <c:v>91</c:v>
                </c:pt>
                <c:pt idx="2100">
                  <c:v>108</c:v>
                </c:pt>
                <c:pt idx="2101">
                  <c:v>148</c:v>
                </c:pt>
                <c:pt idx="2102">
                  <c:v>77</c:v>
                </c:pt>
                <c:pt idx="2103">
                  <c:v>110</c:v>
                </c:pt>
                <c:pt idx="2104">
                  <c:v>83</c:v>
                </c:pt>
                <c:pt idx="2105">
                  <c:v>107</c:v>
                </c:pt>
                <c:pt idx="2106">
                  <c:v>100</c:v>
                </c:pt>
                <c:pt idx="2107">
                  <c:v>87</c:v>
                </c:pt>
                <c:pt idx="2108">
                  <c:v>154</c:v>
                </c:pt>
                <c:pt idx="2109">
                  <c:v>106</c:v>
                </c:pt>
                <c:pt idx="2110">
                  <c:v>99</c:v>
                </c:pt>
                <c:pt idx="2111">
                  <c:v>100</c:v>
                </c:pt>
                <c:pt idx="2112">
                  <c:v>116</c:v>
                </c:pt>
                <c:pt idx="2113">
                  <c:v>94</c:v>
                </c:pt>
                <c:pt idx="2114">
                  <c:v>111</c:v>
                </c:pt>
                <c:pt idx="2115">
                  <c:v>100</c:v>
                </c:pt>
                <c:pt idx="2116">
                  <c:v>125</c:v>
                </c:pt>
                <c:pt idx="2117">
                  <c:v>119</c:v>
                </c:pt>
                <c:pt idx="2118">
                  <c:v>135</c:v>
                </c:pt>
                <c:pt idx="2119">
                  <c:v>93</c:v>
                </c:pt>
                <c:pt idx="2120">
                  <c:v>114</c:v>
                </c:pt>
                <c:pt idx="2121">
                  <c:v>124</c:v>
                </c:pt>
                <c:pt idx="2122">
                  <c:v>134</c:v>
                </c:pt>
                <c:pt idx="2123">
                  <c:v>114</c:v>
                </c:pt>
                <c:pt idx="2124">
                  <c:v>124</c:v>
                </c:pt>
                <c:pt idx="2125">
                  <c:v>104</c:v>
                </c:pt>
                <c:pt idx="2126">
                  <c:v>118</c:v>
                </c:pt>
                <c:pt idx="2127">
                  <c:v>80</c:v>
                </c:pt>
                <c:pt idx="2128">
                  <c:v>107</c:v>
                </c:pt>
                <c:pt idx="2129">
                  <c:v>125</c:v>
                </c:pt>
                <c:pt idx="2130">
                  <c:v>115</c:v>
                </c:pt>
                <c:pt idx="2131">
                  <c:v>88</c:v>
                </c:pt>
                <c:pt idx="2132">
                  <c:v>122</c:v>
                </c:pt>
                <c:pt idx="2133">
                  <c:v>103</c:v>
                </c:pt>
                <c:pt idx="2134">
                  <c:v>101</c:v>
                </c:pt>
                <c:pt idx="2135">
                  <c:v>107</c:v>
                </c:pt>
                <c:pt idx="2136">
                  <c:v>118</c:v>
                </c:pt>
                <c:pt idx="2137">
                  <c:v>107</c:v>
                </c:pt>
                <c:pt idx="2138">
                  <c:v>100</c:v>
                </c:pt>
                <c:pt idx="2139">
                  <c:v>110</c:v>
                </c:pt>
                <c:pt idx="2140">
                  <c:v>125</c:v>
                </c:pt>
                <c:pt idx="2141">
                  <c:v>184</c:v>
                </c:pt>
                <c:pt idx="2142">
                  <c:v>236</c:v>
                </c:pt>
                <c:pt idx="2143">
                  <c:v>97</c:v>
                </c:pt>
                <c:pt idx="2144">
                  <c:v>113</c:v>
                </c:pt>
                <c:pt idx="2145">
                  <c:v>95</c:v>
                </c:pt>
                <c:pt idx="2146">
                  <c:v>103</c:v>
                </c:pt>
                <c:pt idx="2147">
                  <c:v>91</c:v>
                </c:pt>
                <c:pt idx="2148">
                  <c:v>116</c:v>
                </c:pt>
                <c:pt idx="2149">
                  <c:v>93</c:v>
                </c:pt>
                <c:pt idx="2150">
                  <c:v>113</c:v>
                </c:pt>
                <c:pt idx="2151">
                  <c:v>101</c:v>
                </c:pt>
                <c:pt idx="2152">
                  <c:v>95</c:v>
                </c:pt>
                <c:pt idx="2153">
                  <c:v>109</c:v>
                </c:pt>
                <c:pt idx="2154">
                  <c:v>85</c:v>
                </c:pt>
                <c:pt idx="2155">
                  <c:v>101</c:v>
                </c:pt>
                <c:pt idx="2156">
                  <c:v>125</c:v>
                </c:pt>
                <c:pt idx="2157">
                  <c:v>132</c:v>
                </c:pt>
                <c:pt idx="2158">
                  <c:v>131</c:v>
                </c:pt>
                <c:pt idx="2159">
                  <c:v>129</c:v>
                </c:pt>
                <c:pt idx="2160">
                  <c:v>100</c:v>
                </c:pt>
                <c:pt idx="2161">
                  <c:v>97</c:v>
                </c:pt>
                <c:pt idx="2162">
                  <c:v>92</c:v>
                </c:pt>
                <c:pt idx="2163">
                  <c:v>116</c:v>
                </c:pt>
                <c:pt idx="2164">
                  <c:v>90</c:v>
                </c:pt>
                <c:pt idx="2165">
                  <c:v>81</c:v>
                </c:pt>
                <c:pt idx="2166">
                  <c:v>97</c:v>
                </c:pt>
                <c:pt idx="2167">
                  <c:v>118</c:v>
                </c:pt>
                <c:pt idx="2168">
                  <c:v>100</c:v>
                </c:pt>
                <c:pt idx="2169">
                  <c:v>97</c:v>
                </c:pt>
                <c:pt idx="2170">
                  <c:v>114</c:v>
                </c:pt>
                <c:pt idx="2171">
                  <c:v>130</c:v>
                </c:pt>
                <c:pt idx="2172">
                  <c:v>82</c:v>
                </c:pt>
                <c:pt idx="2173">
                  <c:v>96</c:v>
                </c:pt>
                <c:pt idx="2174">
                  <c:v>105</c:v>
                </c:pt>
                <c:pt idx="2175">
                  <c:v>122</c:v>
                </c:pt>
                <c:pt idx="2176">
                  <c:v>88</c:v>
                </c:pt>
                <c:pt idx="2177">
                  <c:v>110</c:v>
                </c:pt>
                <c:pt idx="2178">
                  <c:v>103</c:v>
                </c:pt>
                <c:pt idx="2179">
                  <c:v>106</c:v>
                </c:pt>
                <c:pt idx="2180">
                  <c:v>98</c:v>
                </c:pt>
                <c:pt idx="2181">
                  <c:v>68</c:v>
                </c:pt>
                <c:pt idx="2182">
                  <c:v>94</c:v>
                </c:pt>
                <c:pt idx="2183">
                  <c:v>99</c:v>
                </c:pt>
                <c:pt idx="2184">
                  <c:v>107</c:v>
                </c:pt>
                <c:pt idx="2185">
                  <c:v>180</c:v>
                </c:pt>
                <c:pt idx="2186">
                  <c:v>89</c:v>
                </c:pt>
                <c:pt idx="2187">
                  <c:v>97</c:v>
                </c:pt>
                <c:pt idx="2188">
                  <c:v>113</c:v>
                </c:pt>
                <c:pt idx="2189">
                  <c:v>131</c:v>
                </c:pt>
                <c:pt idx="2190">
                  <c:v>103</c:v>
                </c:pt>
                <c:pt idx="2191">
                  <c:v>119</c:v>
                </c:pt>
                <c:pt idx="2192">
                  <c:v>98</c:v>
                </c:pt>
                <c:pt idx="2193">
                  <c:v>111</c:v>
                </c:pt>
                <c:pt idx="2194">
                  <c:v>94</c:v>
                </c:pt>
                <c:pt idx="2195">
                  <c:v>81</c:v>
                </c:pt>
                <c:pt idx="2196">
                  <c:v>89</c:v>
                </c:pt>
                <c:pt idx="2197">
                  <c:v>106</c:v>
                </c:pt>
                <c:pt idx="2198">
                  <c:v>86</c:v>
                </c:pt>
                <c:pt idx="2199">
                  <c:v>103</c:v>
                </c:pt>
                <c:pt idx="2200">
                  <c:v>121</c:v>
                </c:pt>
                <c:pt idx="2201">
                  <c:v>109</c:v>
                </c:pt>
                <c:pt idx="2202">
                  <c:v>109</c:v>
                </c:pt>
                <c:pt idx="2203">
                  <c:v>123</c:v>
                </c:pt>
                <c:pt idx="2204">
                  <c:v>94</c:v>
                </c:pt>
                <c:pt idx="2205">
                  <c:v>94</c:v>
                </c:pt>
                <c:pt idx="2206">
                  <c:v>115</c:v>
                </c:pt>
                <c:pt idx="2207">
                  <c:v>107</c:v>
                </c:pt>
                <c:pt idx="2208">
                  <c:v>91</c:v>
                </c:pt>
                <c:pt idx="2209">
                  <c:v>125</c:v>
                </c:pt>
                <c:pt idx="2210">
                  <c:v>122</c:v>
                </c:pt>
                <c:pt idx="2211">
                  <c:v>102</c:v>
                </c:pt>
                <c:pt idx="2212">
                  <c:v>90</c:v>
                </c:pt>
                <c:pt idx="2213">
                  <c:v>98</c:v>
                </c:pt>
                <c:pt idx="2214">
                  <c:v>109</c:v>
                </c:pt>
                <c:pt idx="2215">
                  <c:v>90</c:v>
                </c:pt>
                <c:pt idx="2216">
                  <c:v>112</c:v>
                </c:pt>
                <c:pt idx="2217">
                  <c:v>94</c:v>
                </c:pt>
                <c:pt idx="2218">
                  <c:v>105</c:v>
                </c:pt>
                <c:pt idx="2219">
                  <c:v>104</c:v>
                </c:pt>
                <c:pt idx="2220">
                  <c:v>112</c:v>
                </c:pt>
                <c:pt idx="2221">
                  <c:v>108</c:v>
                </c:pt>
                <c:pt idx="2222">
                  <c:v>112</c:v>
                </c:pt>
                <c:pt idx="2223">
                  <c:v>127</c:v>
                </c:pt>
                <c:pt idx="2224">
                  <c:v>111</c:v>
                </c:pt>
                <c:pt idx="2225">
                  <c:v>126</c:v>
                </c:pt>
                <c:pt idx="2226">
                  <c:v>114</c:v>
                </c:pt>
                <c:pt idx="2227">
                  <c:v>99</c:v>
                </c:pt>
                <c:pt idx="2228">
                  <c:v>150</c:v>
                </c:pt>
                <c:pt idx="2229">
                  <c:v>112</c:v>
                </c:pt>
                <c:pt idx="2230">
                  <c:v>108</c:v>
                </c:pt>
                <c:pt idx="2231">
                  <c:v>116</c:v>
                </c:pt>
                <c:pt idx="2232">
                  <c:v>144</c:v>
                </c:pt>
                <c:pt idx="2233">
                  <c:v>93</c:v>
                </c:pt>
                <c:pt idx="2234">
                  <c:v>103</c:v>
                </c:pt>
                <c:pt idx="2235">
                  <c:v>121</c:v>
                </c:pt>
                <c:pt idx="2236">
                  <c:v>105</c:v>
                </c:pt>
                <c:pt idx="2237">
                  <c:v>119</c:v>
                </c:pt>
                <c:pt idx="2238">
                  <c:v>98</c:v>
                </c:pt>
                <c:pt idx="2239">
                  <c:v>80</c:v>
                </c:pt>
                <c:pt idx="2240">
                  <c:v>121</c:v>
                </c:pt>
                <c:pt idx="2241">
                  <c:v>94</c:v>
                </c:pt>
                <c:pt idx="2242">
                  <c:v>93</c:v>
                </c:pt>
                <c:pt idx="2243">
                  <c:v>116</c:v>
                </c:pt>
                <c:pt idx="2244">
                  <c:v>101</c:v>
                </c:pt>
                <c:pt idx="2245">
                  <c:v>154</c:v>
                </c:pt>
                <c:pt idx="2246">
                  <c:v>170</c:v>
                </c:pt>
                <c:pt idx="2247">
                  <c:v>99</c:v>
                </c:pt>
                <c:pt idx="2248">
                  <c:v>104</c:v>
                </c:pt>
                <c:pt idx="2249">
                  <c:v>126</c:v>
                </c:pt>
                <c:pt idx="2250">
                  <c:v>110</c:v>
                </c:pt>
                <c:pt idx="2251">
                  <c:v>101</c:v>
                </c:pt>
                <c:pt idx="2252">
                  <c:v>87</c:v>
                </c:pt>
                <c:pt idx="2253">
                  <c:v>123</c:v>
                </c:pt>
                <c:pt idx="2254">
                  <c:v>109</c:v>
                </c:pt>
                <c:pt idx="2255">
                  <c:v>90</c:v>
                </c:pt>
                <c:pt idx="2256">
                  <c:v>96</c:v>
                </c:pt>
                <c:pt idx="2257">
                  <c:v>82</c:v>
                </c:pt>
                <c:pt idx="2258">
                  <c:v>86</c:v>
                </c:pt>
                <c:pt idx="2259">
                  <c:v>108</c:v>
                </c:pt>
                <c:pt idx="2260">
                  <c:v>98</c:v>
                </c:pt>
                <c:pt idx="2261">
                  <c:v>129</c:v>
                </c:pt>
                <c:pt idx="2262">
                  <c:v>112</c:v>
                </c:pt>
                <c:pt idx="2263">
                  <c:v>108</c:v>
                </c:pt>
                <c:pt idx="2264">
                  <c:v>121</c:v>
                </c:pt>
                <c:pt idx="2265">
                  <c:v>89</c:v>
                </c:pt>
                <c:pt idx="2266">
                  <c:v>89</c:v>
                </c:pt>
                <c:pt idx="2267">
                  <c:v>73</c:v>
                </c:pt>
                <c:pt idx="2268">
                  <c:v>132</c:v>
                </c:pt>
                <c:pt idx="2269">
                  <c:v>96</c:v>
                </c:pt>
                <c:pt idx="2270">
                  <c:v>98</c:v>
                </c:pt>
                <c:pt idx="2271">
                  <c:v>107</c:v>
                </c:pt>
                <c:pt idx="2272">
                  <c:v>134</c:v>
                </c:pt>
                <c:pt idx="2273">
                  <c:v>122</c:v>
                </c:pt>
                <c:pt idx="2274">
                  <c:v>97</c:v>
                </c:pt>
                <c:pt idx="2275">
                  <c:v>110</c:v>
                </c:pt>
                <c:pt idx="2276">
                  <c:v>102</c:v>
                </c:pt>
                <c:pt idx="2277">
                  <c:v>98</c:v>
                </c:pt>
                <c:pt idx="2278">
                  <c:v>120</c:v>
                </c:pt>
                <c:pt idx="2279">
                  <c:v>160</c:v>
                </c:pt>
                <c:pt idx="2280">
                  <c:v>83</c:v>
                </c:pt>
                <c:pt idx="2281">
                  <c:v>102</c:v>
                </c:pt>
                <c:pt idx="2282">
                  <c:v>122</c:v>
                </c:pt>
                <c:pt idx="2283">
                  <c:v>126</c:v>
                </c:pt>
                <c:pt idx="2284">
                  <c:v>136</c:v>
                </c:pt>
                <c:pt idx="2285">
                  <c:v>120</c:v>
                </c:pt>
                <c:pt idx="2286">
                  <c:v>108</c:v>
                </c:pt>
                <c:pt idx="2287">
                  <c:v>126</c:v>
                </c:pt>
                <c:pt idx="2288">
                  <c:v>128</c:v>
                </c:pt>
                <c:pt idx="2289">
                  <c:v>113</c:v>
                </c:pt>
                <c:pt idx="2290">
                  <c:v>89</c:v>
                </c:pt>
                <c:pt idx="2291">
                  <c:v>129</c:v>
                </c:pt>
                <c:pt idx="2292">
                  <c:v>94</c:v>
                </c:pt>
                <c:pt idx="2293">
                  <c:v>106</c:v>
                </c:pt>
                <c:pt idx="2294">
                  <c:v>100</c:v>
                </c:pt>
                <c:pt idx="2295">
                  <c:v>89</c:v>
                </c:pt>
                <c:pt idx="2296">
                  <c:v>94</c:v>
                </c:pt>
                <c:pt idx="2297">
                  <c:v>83</c:v>
                </c:pt>
                <c:pt idx="2298">
                  <c:v>111</c:v>
                </c:pt>
                <c:pt idx="2299">
                  <c:v>80</c:v>
                </c:pt>
                <c:pt idx="2300">
                  <c:v>112</c:v>
                </c:pt>
                <c:pt idx="2301">
                  <c:v>94</c:v>
                </c:pt>
                <c:pt idx="2302">
                  <c:v>130</c:v>
                </c:pt>
                <c:pt idx="2303">
                  <c:v>91</c:v>
                </c:pt>
                <c:pt idx="2304">
                  <c:v>91</c:v>
                </c:pt>
                <c:pt idx="2305">
                  <c:v>110</c:v>
                </c:pt>
                <c:pt idx="2306">
                  <c:v>121</c:v>
                </c:pt>
                <c:pt idx="2307">
                  <c:v>114</c:v>
                </c:pt>
                <c:pt idx="2308">
                  <c:v>96</c:v>
                </c:pt>
                <c:pt idx="2309">
                  <c:v>94</c:v>
                </c:pt>
                <c:pt idx="2310">
                  <c:v>109</c:v>
                </c:pt>
                <c:pt idx="2311">
                  <c:v>107</c:v>
                </c:pt>
                <c:pt idx="2312">
                  <c:v>96</c:v>
                </c:pt>
                <c:pt idx="2313">
                  <c:v>88</c:v>
                </c:pt>
                <c:pt idx="2314">
                  <c:v>113</c:v>
                </c:pt>
                <c:pt idx="2315">
                  <c:v>101</c:v>
                </c:pt>
                <c:pt idx="2316">
                  <c:v>105</c:v>
                </c:pt>
                <c:pt idx="2317">
                  <c:v>125</c:v>
                </c:pt>
                <c:pt idx="2318">
                  <c:v>100</c:v>
                </c:pt>
                <c:pt idx="2319">
                  <c:v>112</c:v>
                </c:pt>
                <c:pt idx="2320">
                  <c:v>112</c:v>
                </c:pt>
                <c:pt idx="2321">
                  <c:v>95</c:v>
                </c:pt>
                <c:pt idx="2322">
                  <c:v>110</c:v>
                </c:pt>
                <c:pt idx="2323">
                  <c:v>118</c:v>
                </c:pt>
                <c:pt idx="2324">
                  <c:v>97</c:v>
                </c:pt>
                <c:pt idx="2325">
                  <c:v>120</c:v>
                </c:pt>
                <c:pt idx="2326">
                  <c:v>135</c:v>
                </c:pt>
                <c:pt idx="2327">
                  <c:v>101</c:v>
                </c:pt>
                <c:pt idx="2328">
                  <c:v>92</c:v>
                </c:pt>
                <c:pt idx="2329">
                  <c:v>92</c:v>
                </c:pt>
                <c:pt idx="2330">
                  <c:v>161</c:v>
                </c:pt>
                <c:pt idx="2331">
                  <c:v>92</c:v>
                </c:pt>
                <c:pt idx="2332">
                  <c:v>122</c:v>
                </c:pt>
                <c:pt idx="2333">
                  <c:v>91</c:v>
                </c:pt>
                <c:pt idx="2334">
                  <c:v>93</c:v>
                </c:pt>
                <c:pt idx="2335">
                  <c:v>94</c:v>
                </c:pt>
                <c:pt idx="2336">
                  <c:v>95</c:v>
                </c:pt>
                <c:pt idx="2337">
                  <c:v>105</c:v>
                </c:pt>
                <c:pt idx="2338">
                  <c:v>103</c:v>
                </c:pt>
                <c:pt idx="2339">
                  <c:v>102</c:v>
                </c:pt>
                <c:pt idx="2340">
                  <c:v>116</c:v>
                </c:pt>
                <c:pt idx="2341">
                  <c:v>110</c:v>
                </c:pt>
                <c:pt idx="2342">
                  <c:v>120</c:v>
                </c:pt>
                <c:pt idx="2343">
                  <c:v>122</c:v>
                </c:pt>
                <c:pt idx="2344">
                  <c:v>118</c:v>
                </c:pt>
                <c:pt idx="2345">
                  <c:v>107</c:v>
                </c:pt>
                <c:pt idx="2346">
                  <c:v>102</c:v>
                </c:pt>
                <c:pt idx="2347">
                  <c:v>154</c:v>
                </c:pt>
                <c:pt idx="2348">
                  <c:v>114</c:v>
                </c:pt>
                <c:pt idx="2349">
                  <c:v>109</c:v>
                </c:pt>
                <c:pt idx="2350">
                  <c:v>94</c:v>
                </c:pt>
                <c:pt idx="2351">
                  <c:v>100</c:v>
                </c:pt>
                <c:pt idx="2352">
                  <c:v>98</c:v>
                </c:pt>
                <c:pt idx="2353">
                  <c:v>102</c:v>
                </c:pt>
                <c:pt idx="2354">
                  <c:v>94</c:v>
                </c:pt>
                <c:pt idx="2355">
                  <c:v>92</c:v>
                </c:pt>
                <c:pt idx="2356">
                  <c:v>113</c:v>
                </c:pt>
                <c:pt idx="2357">
                  <c:v>115</c:v>
                </c:pt>
                <c:pt idx="2358">
                  <c:v>95</c:v>
                </c:pt>
                <c:pt idx="2359">
                  <c:v>87</c:v>
                </c:pt>
                <c:pt idx="2360">
                  <c:v>88</c:v>
                </c:pt>
                <c:pt idx="2361">
                  <c:v>97</c:v>
                </c:pt>
                <c:pt idx="2362">
                  <c:v>94</c:v>
                </c:pt>
                <c:pt idx="2363">
                  <c:v>112</c:v>
                </c:pt>
                <c:pt idx="2364">
                  <c:v>98</c:v>
                </c:pt>
                <c:pt idx="2365">
                  <c:v>104</c:v>
                </c:pt>
                <c:pt idx="2366">
                  <c:v>120</c:v>
                </c:pt>
                <c:pt idx="2367">
                  <c:v>99</c:v>
                </c:pt>
                <c:pt idx="2368">
                  <c:v>109</c:v>
                </c:pt>
                <c:pt idx="2369">
                  <c:v>106</c:v>
                </c:pt>
                <c:pt idx="2370">
                  <c:v>123</c:v>
                </c:pt>
                <c:pt idx="2371">
                  <c:v>86</c:v>
                </c:pt>
                <c:pt idx="2372">
                  <c:v>120</c:v>
                </c:pt>
                <c:pt idx="2373">
                  <c:v>227</c:v>
                </c:pt>
                <c:pt idx="2374">
                  <c:v>119</c:v>
                </c:pt>
                <c:pt idx="2375">
                  <c:v>115</c:v>
                </c:pt>
                <c:pt idx="2376">
                  <c:v>114</c:v>
                </c:pt>
                <c:pt idx="2377">
                  <c:v>90</c:v>
                </c:pt>
                <c:pt idx="2378">
                  <c:v>94</c:v>
                </c:pt>
                <c:pt idx="2379">
                  <c:v>98</c:v>
                </c:pt>
                <c:pt idx="2380">
                  <c:v>126</c:v>
                </c:pt>
                <c:pt idx="2381">
                  <c:v>100</c:v>
                </c:pt>
                <c:pt idx="2382">
                  <c:v>89</c:v>
                </c:pt>
                <c:pt idx="2383">
                  <c:v>111</c:v>
                </c:pt>
                <c:pt idx="2384">
                  <c:v>100</c:v>
                </c:pt>
                <c:pt idx="2385">
                  <c:v>115</c:v>
                </c:pt>
                <c:pt idx="2386">
                  <c:v>106</c:v>
                </c:pt>
                <c:pt idx="2387">
                  <c:v>124</c:v>
                </c:pt>
                <c:pt idx="2388">
                  <c:v>107</c:v>
                </c:pt>
                <c:pt idx="2389">
                  <c:v>99</c:v>
                </c:pt>
                <c:pt idx="2390">
                  <c:v>90</c:v>
                </c:pt>
                <c:pt idx="2391">
                  <c:v>101</c:v>
                </c:pt>
                <c:pt idx="2392">
                  <c:v>119</c:v>
                </c:pt>
                <c:pt idx="2393">
                  <c:v>103</c:v>
                </c:pt>
                <c:pt idx="2394">
                  <c:v>134</c:v>
                </c:pt>
                <c:pt idx="2395">
                  <c:v>155</c:v>
                </c:pt>
                <c:pt idx="2396">
                  <c:v>94</c:v>
                </c:pt>
                <c:pt idx="2397">
                  <c:v>95</c:v>
                </c:pt>
                <c:pt idx="2398">
                  <c:v>89</c:v>
                </c:pt>
                <c:pt idx="2399">
                  <c:v>97</c:v>
                </c:pt>
                <c:pt idx="2400">
                  <c:v>90</c:v>
                </c:pt>
                <c:pt idx="2401">
                  <c:v>92</c:v>
                </c:pt>
                <c:pt idx="2402">
                  <c:v>100</c:v>
                </c:pt>
                <c:pt idx="2403">
                  <c:v>117</c:v>
                </c:pt>
                <c:pt idx="2404">
                  <c:v>84</c:v>
                </c:pt>
                <c:pt idx="2405">
                  <c:v>140</c:v>
                </c:pt>
                <c:pt idx="2406">
                  <c:v>108</c:v>
                </c:pt>
                <c:pt idx="2407">
                  <c:v>109</c:v>
                </c:pt>
                <c:pt idx="2408">
                  <c:v>131</c:v>
                </c:pt>
                <c:pt idx="2409">
                  <c:v>114</c:v>
                </c:pt>
                <c:pt idx="2410">
                  <c:v>97</c:v>
                </c:pt>
                <c:pt idx="2411">
                  <c:v>122</c:v>
                </c:pt>
                <c:pt idx="2412">
                  <c:v>87</c:v>
                </c:pt>
                <c:pt idx="2413">
                  <c:v>85</c:v>
                </c:pt>
                <c:pt idx="2414">
                  <c:v>101</c:v>
                </c:pt>
                <c:pt idx="2415">
                  <c:v>121</c:v>
                </c:pt>
                <c:pt idx="2416">
                  <c:v>107</c:v>
                </c:pt>
                <c:pt idx="2417">
                  <c:v>111</c:v>
                </c:pt>
                <c:pt idx="2418">
                  <c:v>97</c:v>
                </c:pt>
                <c:pt idx="2419">
                  <c:v>97</c:v>
                </c:pt>
                <c:pt idx="2420">
                  <c:v>125</c:v>
                </c:pt>
                <c:pt idx="2421">
                  <c:v>124</c:v>
                </c:pt>
                <c:pt idx="2422">
                  <c:v>76</c:v>
                </c:pt>
                <c:pt idx="2423">
                  <c:v>107</c:v>
                </c:pt>
                <c:pt idx="2424">
                  <c:v>91</c:v>
                </c:pt>
                <c:pt idx="2425">
                  <c:v>96</c:v>
                </c:pt>
                <c:pt idx="2426">
                  <c:v>142</c:v>
                </c:pt>
                <c:pt idx="2427">
                  <c:v>103</c:v>
                </c:pt>
                <c:pt idx="2428">
                  <c:v>117</c:v>
                </c:pt>
                <c:pt idx="2429">
                  <c:v>116</c:v>
                </c:pt>
                <c:pt idx="2430">
                  <c:v>118</c:v>
                </c:pt>
                <c:pt idx="2431">
                  <c:v>108</c:v>
                </c:pt>
                <c:pt idx="2432">
                  <c:v>94</c:v>
                </c:pt>
                <c:pt idx="2433">
                  <c:v>97</c:v>
                </c:pt>
                <c:pt idx="2434">
                  <c:v>97</c:v>
                </c:pt>
                <c:pt idx="2435">
                  <c:v>91</c:v>
                </c:pt>
                <c:pt idx="2436">
                  <c:v>107</c:v>
                </c:pt>
                <c:pt idx="2437">
                  <c:v>95</c:v>
                </c:pt>
                <c:pt idx="2438">
                  <c:v>102</c:v>
                </c:pt>
                <c:pt idx="2439">
                  <c:v>88</c:v>
                </c:pt>
                <c:pt idx="2440">
                  <c:v>106</c:v>
                </c:pt>
                <c:pt idx="2441">
                  <c:v>92</c:v>
                </c:pt>
                <c:pt idx="2442">
                  <c:v>105</c:v>
                </c:pt>
                <c:pt idx="2443">
                  <c:v>107</c:v>
                </c:pt>
                <c:pt idx="2444">
                  <c:v>120</c:v>
                </c:pt>
                <c:pt idx="2445">
                  <c:v>103</c:v>
                </c:pt>
                <c:pt idx="2446">
                  <c:v>92</c:v>
                </c:pt>
                <c:pt idx="2447">
                  <c:v>147</c:v>
                </c:pt>
                <c:pt idx="2448">
                  <c:v>98</c:v>
                </c:pt>
                <c:pt idx="2449">
                  <c:v>103</c:v>
                </c:pt>
                <c:pt idx="2450">
                  <c:v>111</c:v>
                </c:pt>
                <c:pt idx="2451">
                  <c:v>98</c:v>
                </c:pt>
                <c:pt idx="2452">
                  <c:v>111</c:v>
                </c:pt>
                <c:pt idx="2453">
                  <c:v>111</c:v>
                </c:pt>
                <c:pt idx="2454">
                  <c:v>145</c:v>
                </c:pt>
                <c:pt idx="2455">
                  <c:v>84</c:v>
                </c:pt>
                <c:pt idx="2456">
                  <c:v>115</c:v>
                </c:pt>
                <c:pt idx="2457">
                  <c:v>105</c:v>
                </c:pt>
                <c:pt idx="2458">
                  <c:v>98</c:v>
                </c:pt>
                <c:pt idx="2459">
                  <c:v>110</c:v>
                </c:pt>
                <c:pt idx="2460">
                  <c:v>103</c:v>
                </c:pt>
                <c:pt idx="2461">
                  <c:v>90</c:v>
                </c:pt>
                <c:pt idx="2462">
                  <c:v>105</c:v>
                </c:pt>
                <c:pt idx="2463">
                  <c:v>93</c:v>
                </c:pt>
                <c:pt idx="2464">
                  <c:v>101</c:v>
                </c:pt>
                <c:pt idx="2465">
                  <c:v>115</c:v>
                </c:pt>
                <c:pt idx="2466">
                  <c:v>120</c:v>
                </c:pt>
                <c:pt idx="2467">
                  <c:v>111</c:v>
                </c:pt>
                <c:pt idx="2468">
                  <c:v>131</c:v>
                </c:pt>
                <c:pt idx="2469">
                  <c:v>139</c:v>
                </c:pt>
                <c:pt idx="2470">
                  <c:v>120</c:v>
                </c:pt>
                <c:pt idx="2471">
                  <c:v>119</c:v>
                </c:pt>
                <c:pt idx="2472">
                  <c:v>125</c:v>
                </c:pt>
                <c:pt idx="2473">
                  <c:v>108</c:v>
                </c:pt>
                <c:pt idx="2474">
                  <c:v>145</c:v>
                </c:pt>
                <c:pt idx="2475">
                  <c:v>98</c:v>
                </c:pt>
                <c:pt idx="2476">
                  <c:v>101</c:v>
                </c:pt>
                <c:pt idx="2477">
                  <c:v>109</c:v>
                </c:pt>
                <c:pt idx="2478">
                  <c:v>123</c:v>
                </c:pt>
                <c:pt idx="2479">
                  <c:v>99</c:v>
                </c:pt>
                <c:pt idx="2480">
                  <c:v>107</c:v>
                </c:pt>
                <c:pt idx="2481">
                  <c:v>81</c:v>
                </c:pt>
                <c:pt idx="2482">
                  <c:v>105</c:v>
                </c:pt>
                <c:pt idx="2483">
                  <c:v>82</c:v>
                </c:pt>
                <c:pt idx="2484">
                  <c:v>109</c:v>
                </c:pt>
                <c:pt idx="2485">
                  <c:v>95</c:v>
                </c:pt>
                <c:pt idx="2486">
                  <c:v>100</c:v>
                </c:pt>
                <c:pt idx="2487">
                  <c:v>91</c:v>
                </c:pt>
                <c:pt idx="2488">
                  <c:v>90</c:v>
                </c:pt>
                <c:pt idx="2489">
                  <c:v>108</c:v>
                </c:pt>
                <c:pt idx="2490">
                  <c:v>103</c:v>
                </c:pt>
                <c:pt idx="2491">
                  <c:v>96</c:v>
                </c:pt>
                <c:pt idx="2492">
                  <c:v>117</c:v>
                </c:pt>
                <c:pt idx="2493">
                  <c:v>93</c:v>
                </c:pt>
                <c:pt idx="2494">
                  <c:v>115</c:v>
                </c:pt>
                <c:pt idx="2495">
                  <c:v>85</c:v>
                </c:pt>
                <c:pt idx="2496">
                  <c:v>112</c:v>
                </c:pt>
                <c:pt idx="2497">
                  <c:v>86</c:v>
                </c:pt>
                <c:pt idx="2498">
                  <c:v>86</c:v>
                </c:pt>
                <c:pt idx="2499">
                  <c:v>137</c:v>
                </c:pt>
                <c:pt idx="2500">
                  <c:v>90</c:v>
                </c:pt>
                <c:pt idx="2501">
                  <c:v>107</c:v>
                </c:pt>
                <c:pt idx="2502">
                  <c:v>98</c:v>
                </c:pt>
                <c:pt idx="2503">
                  <c:v>84</c:v>
                </c:pt>
                <c:pt idx="2504">
                  <c:v>139</c:v>
                </c:pt>
                <c:pt idx="2505">
                  <c:v>127</c:v>
                </c:pt>
                <c:pt idx="2506">
                  <c:v>150</c:v>
                </c:pt>
                <c:pt idx="2507">
                  <c:v>132</c:v>
                </c:pt>
                <c:pt idx="2508">
                  <c:v>115</c:v>
                </c:pt>
                <c:pt idx="2509">
                  <c:v>186</c:v>
                </c:pt>
                <c:pt idx="2510">
                  <c:v>90</c:v>
                </c:pt>
                <c:pt idx="2511">
                  <c:v>134</c:v>
                </c:pt>
                <c:pt idx="2512">
                  <c:v>97</c:v>
                </c:pt>
                <c:pt idx="2513">
                  <c:v>107</c:v>
                </c:pt>
                <c:pt idx="2514">
                  <c:v>99</c:v>
                </c:pt>
                <c:pt idx="2515">
                  <c:v>124</c:v>
                </c:pt>
                <c:pt idx="2516">
                  <c:v>110</c:v>
                </c:pt>
                <c:pt idx="2517">
                  <c:v>178</c:v>
                </c:pt>
                <c:pt idx="2518">
                  <c:v>125</c:v>
                </c:pt>
                <c:pt idx="2519">
                  <c:v>121</c:v>
                </c:pt>
                <c:pt idx="2520">
                  <c:v>100</c:v>
                </c:pt>
                <c:pt idx="2521">
                  <c:v>115</c:v>
                </c:pt>
                <c:pt idx="2522">
                  <c:v>108</c:v>
                </c:pt>
                <c:pt idx="2523">
                  <c:v>220</c:v>
                </c:pt>
                <c:pt idx="2524">
                  <c:v>112</c:v>
                </c:pt>
                <c:pt idx="2525">
                  <c:v>99</c:v>
                </c:pt>
                <c:pt idx="2526">
                  <c:v>109</c:v>
                </c:pt>
                <c:pt idx="2527">
                  <c:v>83</c:v>
                </c:pt>
                <c:pt idx="2528">
                  <c:v>107</c:v>
                </c:pt>
                <c:pt idx="2529">
                  <c:v>102</c:v>
                </c:pt>
                <c:pt idx="2530">
                  <c:v>100</c:v>
                </c:pt>
                <c:pt idx="2531">
                  <c:v>97</c:v>
                </c:pt>
                <c:pt idx="2532">
                  <c:v>92</c:v>
                </c:pt>
                <c:pt idx="2533">
                  <c:v>84</c:v>
                </c:pt>
                <c:pt idx="2534">
                  <c:v>86</c:v>
                </c:pt>
                <c:pt idx="2535">
                  <c:v>120</c:v>
                </c:pt>
                <c:pt idx="2536">
                  <c:v>89</c:v>
                </c:pt>
                <c:pt idx="2537">
                  <c:v>117</c:v>
                </c:pt>
                <c:pt idx="2538">
                  <c:v>97</c:v>
                </c:pt>
                <c:pt idx="2539">
                  <c:v>91</c:v>
                </c:pt>
                <c:pt idx="2540">
                  <c:v>100</c:v>
                </c:pt>
                <c:pt idx="2541">
                  <c:v>72</c:v>
                </c:pt>
                <c:pt idx="2542">
                  <c:v>84</c:v>
                </c:pt>
                <c:pt idx="2543">
                  <c:v>126</c:v>
                </c:pt>
                <c:pt idx="2544">
                  <c:v>108</c:v>
                </c:pt>
                <c:pt idx="2545">
                  <c:v>112</c:v>
                </c:pt>
                <c:pt idx="2546">
                  <c:v>90</c:v>
                </c:pt>
                <c:pt idx="2547">
                  <c:v>91</c:v>
                </c:pt>
                <c:pt idx="2548">
                  <c:v>135</c:v>
                </c:pt>
                <c:pt idx="2549">
                  <c:v>141</c:v>
                </c:pt>
                <c:pt idx="2550">
                  <c:v>104</c:v>
                </c:pt>
                <c:pt idx="2551">
                  <c:v>84</c:v>
                </c:pt>
                <c:pt idx="2552">
                  <c:v>118</c:v>
                </c:pt>
                <c:pt idx="2553">
                  <c:v>82</c:v>
                </c:pt>
                <c:pt idx="2554">
                  <c:v>95</c:v>
                </c:pt>
                <c:pt idx="2555">
                  <c:v>94</c:v>
                </c:pt>
                <c:pt idx="2556">
                  <c:v>99</c:v>
                </c:pt>
                <c:pt idx="2557">
                  <c:v>121</c:v>
                </c:pt>
                <c:pt idx="2558">
                  <c:v>84</c:v>
                </c:pt>
                <c:pt idx="2559">
                  <c:v>93</c:v>
                </c:pt>
                <c:pt idx="2560">
                  <c:v>93</c:v>
                </c:pt>
                <c:pt idx="2561">
                  <c:v>120</c:v>
                </c:pt>
                <c:pt idx="2562">
                  <c:v>112</c:v>
                </c:pt>
                <c:pt idx="2563">
                  <c:v>107</c:v>
                </c:pt>
                <c:pt idx="2564">
                  <c:v>112</c:v>
                </c:pt>
                <c:pt idx="2565">
                  <c:v>96</c:v>
                </c:pt>
                <c:pt idx="2566">
                  <c:v>91</c:v>
                </c:pt>
                <c:pt idx="2567">
                  <c:v>125</c:v>
                </c:pt>
                <c:pt idx="2568">
                  <c:v>102</c:v>
                </c:pt>
                <c:pt idx="2569">
                  <c:v>87</c:v>
                </c:pt>
                <c:pt idx="2570">
                  <c:v>118</c:v>
                </c:pt>
                <c:pt idx="2571">
                  <c:v>115</c:v>
                </c:pt>
                <c:pt idx="2572">
                  <c:v>91</c:v>
                </c:pt>
                <c:pt idx="2573">
                  <c:v>88</c:v>
                </c:pt>
                <c:pt idx="2574">
                  <c:v>127</c:v>
                </c:pt>
                <c:pt idx="2575">
                  <c:v>94</c:v>
                </c:pt>
                <c:pt idx="2576">
                  <c:v>115</c:v>
                </c:pt>
                <c:pt idx="2577">
                  <c:v>90</c:v>
                </c:pt>
                <c:pt idx="2578">
                  <c:v>102</c:v>
                </c:pt>
                <c:pt idx="2579">
                  <c:v>117</c:v>
                </c:pt>
                <c:pt idx="2580">
                  <c:v>109</c:v>
                </c:pt>
                <c:pt idx="2581">
                  <c:v>121</c:v>
                </c:pt>
                <c:pt idx="2582">
                  <c:v>100</c:v>
                </c:pt>
                <c:pt idx="2583">
                  <c:v>109</c:v>
                </c:pt>
                <c:pt idx="2584">
                  <c:v>101</c:v>
                </c:pt>
                <c:pt idx="2585">
                  <c:v>106</c:v>
                </c:pt>
                <c:pt idx="2586">
                  <c:v>94</c:v>
                </c:pt>
                <c:pt idx="2587">
                  <c:v>140</c:v>
                </c:pt>
                <c:pt idx="2588">
                  <c:v>132</c:v>
                </c:pt>
                <c:pt idx="2589">
                  <c:v>99</c:v>
                </c:pt>
                <c:pt idx="2590">
                  <c:v>90</c:v>
                </c:pt>
                <c:pt idx="2591">
                  <c:v>105</c:v>
                </c:pt>
                <c:pt idx="2592">
                  <c:v>108</c:v>
                </c:pt>
                <c:pt idx="2593">
                  <c:v>69</c:v>
                </c:pt>
                <c:pt idx="2594">
                  <c:v>148</c:v>
                </c:pt>
                <c:pt idx="2595">
                  <c:v>118</c:v>
                </c:pt>
                <c:pt idx="2596">
                  <c:v>132</c:v>
                </c:pt>
                <c:pt idx="2597">
                  <c:v>130</c:v>
                </c:pt>
                <c:pt idx="2598">
                  <c:v>95</c:v>
                </c:pt>
                <c:pt idx="2599">
                  <c:v>80</c:v>
                </c:pt>
                <c:pt idx="2600">
                  <c:v>94</c:v>
                </c:pt>
                <c:pt idx="2601">
                  <c:v>122</c:v>
                </c:pt>
                <c:pt idx="2602">
                  <c:v>102</c:v>
                </c:pt>
                <c:pt idx="2603">
                  <c:v>116</c:v>
                </c:pt>
                <c:pt idx="2604">
                  <c:v>78</c:v>
                </c:pt>
                <c:pt idx="2605">
                  <c:v>114</c:v>
                </c:pt>
                <c:pt idx="2606">
                  <c:v>112</c:v>
                </c:pt>
                <c:pt idx="2607">
                  <c:v>110</c:v>
                </c:pt>
                <c:pt idx="2608">
                  <c:v>104</c:v>
                </c:pt>
                <c:pt idx="2609">
                  <c:v>81</c:v>
                </c:pt>
                <c:pt idx="2610">
                  <c:v>154</c:v>
                </c:pt>
                <c:pt idx="2611">
                  <c:v>102</c:v>
                </c:pt>
                <c:pt idx="2612">
                  <c:v>89</c:v>
                </c:pt>
                <c:pt idx="2613">
                  <c:v>132</c:v>
                </c:pt>
                <c:pt idx="2614">
                  <c:v>103</c:v>
                </c:pt>
                <c:pt idx="2615">
                  <c:v>93</c:v>
                </c:pt>
                <c:pt idx="2616">
                  <c:v>93</c:v>
                </c:pt>
                <c:pt idx="2617">
                  <c:v>96</c:v>
                </c:pt>
                <c:pt idx="2618">
                  <c:v>89</c:v>
                </c:pt>
                <c:pt idx="2619">
                  <c:v>92</c:v>
                </c:pt>
                <c:pt idx="2620">
                  <c:v>97</c:v>
                </c:pt>
                <c:pt idx="2621">
                  <c:v>93</c:v>
                </c:pt>
                <c:pt idx="2622">
                  <c:v>89</c:v>
                </c:pt>
                <c:pt idx="2623">
                  <c:v>123</c:v>
                </c:pt>
                <c:pt idx="2624">
                  <c:v>93</c:v>
                </c:pt>
                <c:pt idx="2625">
                  <c:v>133</c:v>
                </c:pt>
                <c:pt idx="2626">
                  <c:v>121</c:v>
                </c:pt>
                <c:pt idx="2627">
                  <c:v>102</c:v>
                </c:pt>
                <c:pt idx="2628">
                  <c:v>99</c:v>
                </c:pt>
                <c:pt idx="2629">
                  <c:v>98</c:v>
                </c:pt>
                <c:pt idx="2630">
                  <c:v>118</c:v>
                </c:pt>
                <c:pt idx="2631">
                  <c:v>104</c:v>
                </c:pt>
                <c:pt idx="2632">
                  <c:v>109</c:v>
                </c:pt>
                <c:pt idx="2633">
                  <c:v>115</c:v>
                </c:pt>
                <c:pt idx="2634">
                  <c:v>92</c:v>
                </c:pt>
                <c:pt idx="2635">
                  <c:v>91</c:v>
                </c:pt>
                <c:pt idx="2636">
                  <c:v>94</c:v>
                </c:pt>
                <c:pt idx="2637">
                  <c:v>93</c:v>
                </c:pt>
                <c:pt idx="2638">
                  <c:v>100</c:v>
                </c:pt>
                <c:pt idx="2639">
                  <c:v>293</c:v>
                </c:pt>
                <c:pt idx="2640">
                  <c:v>93</c:v>
                </c:pt>
                <c:pt idx="2641">
                  <c:v>123</c:v>
                </c:pt>
                <c:pt idx="2642">
                  <c:v>119</c:v>
                </c:pt>
                <c:pt idx="2643">
                  <c:v>107</c:v>
                </c:pt>
                <c:pt idx="2644">
                  <c:v>106</c:v>
                </c:pt>
                <c:pt idx="2645">
                  <c:v>109</c:v>
                </c:pt>
                <c:pt idx="2646">
                  <c:v>81</c:v>
                </c:pt>
                <c:pt idx="2647">
                  <c:v>95</c:v>
                </c:pt>
                <c:pt idx="2648">
                  <c:v>86</c:v>
                </c:pt>
                <c:pt idx="2649">
                  <c:v>113</c:v>
                </c:pt>
                <c:pt idx="2650">
                  <c:v>122</c:v>
                </c:pt>
                <c:pt idx="2651">
                  <c:v>90</c:v>
                </c:pt>
                <c:pt idx="2652">
                  <c:v>108</c:v>
                </c:pt>
                <c:pt idx="2653">
                  <c:v>113</c:v>
                </c:pt>
                <c:pt idx="2654">
                  <c:v>110</c:v>
                </c:pt>
                <c:pt idx="2655">
                  <c:v>109</c:v>
                </c:pt>
                <c:pt idx="2656">
                  <c:v>125</c:v>
                </c:pt>
                <c:pt idx="2657">
                  <c:v>101</c:v>
                </c:pt>
                <c:pt idx="2658">
                  <c:v>97</c:v>
                </c:pt>
                <c:pt idx="2659">
                  <c:v>172</c:v>
                </c:pt>
                <c:pt idx="2660">
                  <c:v>104</c:v>
                </c:pt>
                <c:pt idx="2661">
                  <c:v>99</c:v>
                </c:pt>
                <c:pt idx="2662">
                  <c:v>129</c:v>
                </c:pt>
                <c:pt idx="2663">
                  <c:v>91</c:v>
                </c:pt>
                <c:pt idx="2664">
                  <c:v>100</c:v>
                </c:pt>
                <c:pt idx="2665">
                  <c:v>111</c:v>
                </c:pt>
                <c:pt idx="2666">
                  <c:v>114</c:v>
                </c:pt>
                <c:pt idx="2667">
                  <c:v>86</c:v>
                </c:pt>
                <c:pt idx="2668">
                  <c:v>107</c:v>
                </c:pt>
                <c:pt idx="2669">
                  <c:v>90</c:v>
                </c:pt>
                <c:pt idx="2670">
                  <c:v>120</c:v>
                </c:pt>
                <c:pt idx="2671">
                  <c:v>134</c:v>
                </c:pt>
                <c:pt idx="2672">
                  <c:v>110</c:v>
                </c:pt>
                <c:pt idx="2673">
                  <c:v>132</c:v>
                </c:pt>
                <c:pt idx="2674">
                  <c:v>113</c:v>
                </c:pt>
                <c:pt idx="2675">
                  <c:v>111</c:v>
                </c:pt>
                <c:pt idx="2676">
                  <c:v>99</c:v>
                </c:pt>
                <c:pt idx="2677">
                  <c:v>104</c:v>
                </c:pt>
                <c:pt idx="2678">
                  <c:v>103</c:v>
                </c:pt>
                <c:pt idx="2679">
                  <c:v>134</c:v>
                </c:pt>
                <c:pt idx="2680">
                  <c:v>106</c:v>
                </c:pt>
                <c:pt idx="2681">
                  <c:v>125</c:v>
                </c:pt>
                <c:pt idx="2682">
                  <c:v>109</c:v>
                </c:pt>
                <c:pt idx="2683">
                  <c:v>200</c:v>
                </c:pt>
                <c:pt idx="2684">
                  <c:v>112</c:v>
                </c:pt>
                <c:pt idx="2685">
                  <c:v>116</c:v>
                </c:pt>
                <c:pt idx="2686">
                  <c:v>120</c:v>
                </c:pt>
                <c:pt idx="2687">
                  <c:v>107</c:v>
                </c:pt>
                <c:pt idx="2688">
                  <c:v>107</c:v>
                </c:pt>
                <c:pt idx="2689">
                  <c:v>81</c:v>
                </c:pt>
                <c:pt idx="2690">
                  <c:v>101</c:v>
                </c:pt>
                <c:pt idx="2691">
                  <c:v>122</c:v>
                </c:pt>
                <c:pt idx="2692">
                  <c:v>97</c:v>
                </c:pt>
                <c:pt idx="2693">
                  <c:v>92</c:v>
                </c:pt>
                <c:pt idx="2694">
                  <c:v>110</c:v>
                </c:pt>
                <c:pt idx="2695">
                  <c:v>86</c:v>
                </c:pt>
                <c:pt idx="2696">
                  <c:v>91</c:v>
                </c:pt>
                <c:pt idx="2697">
                  <c:v>100</c:v>
                </c:pt>
                <c:pt idx="2698">
                  <c:v>111</c:v>
                </c:pt>
                <c:pt idx="2699">
                  <c:v>89</c:v>
                </c:pt>
                <c:pt idx="2700">
                  <c:v>84</c:v>
                </c:pt>
                <c:pt idx="2701">
                  <c:v>98</c:v>
                </c:pt>
                <c:pt idx="2702">
                  <c:v>95</c:v>
                </c:pt>
                <c:pt idx="2703">
                  <c:v>100</c:v>
                </c:pt>
                <c:pt idx="2704">
                  <c:v>109</c:v>
                </c:pt>
                <c:pt idx="2705">
                  <c:v>118</c:v>
                </c:pt>
                <c:pt idx="2706">
                  <c:v>88</c:v>
                </c:pt>
                <c:pt idx="2707">
                  <c:v>86</c:v>
                </c:pt>
                <c:pt idx="2708">
                  <c:v>118</c:v>
                </c:pt>
                <c:pt idx="2709">
                  <c:v>125</c:v>
                </c:pt>
                <c:pt idx="2710">
                  <c:v>125</c:v>
                </c:pt>
                <c:pt idx="2711">
                  <c:v>94</c:v>
                </c:pt>
                <c:pt idx="2712">
                  <c:v>113</c:v>
                </c:pt>
                <c:pt idx="2713">
                  <c:v>104</c:v>
                </c:pt>
                <c:pt idx="2714">
                  <c:v>95</c:v>
                </c:pt>
                <c:pt idx="2715">
                  <c:v>102</c:v>
                </c:pt>
                <c:pt idx="2716">
                  <c:v>104</c:v>
                </c:pt>
                <c:pt idx="2717">
                  <c:v>95</c:v>
                </c:pt>
                <c:pt idx="2718">
                  <c:v>118</c:v>
                </c:pt>
                <c:pt idx="2719">
                  <c:v>193</c:v>
                </c:pt>
                <c:pt idx="2720">
                  <c:v>97</c:v>
                </c:pt>
                <c:pt idx="2721">
                  <c:v>98</c:v>
                </c:pt>
                <c:pt idx="2722">
                  <c:v>103</c:v>
                </c:pt>
                <c:pt idx="2723">
                  <c:v>161</c:v>
                </c:pt>
                <c:pt idx="2724">
                  <c:v>120</c:v>
                </c:pt>
                <c:pt idx="2725">
                  <c:v>97</c:v>
                </c:pt>
                <c:pt idx="2726">
                  <c:v>99</c:v>
                </c:pt>
                <c:pt idx="2727">
                  <c:v>145</c:v>
                </c:pt>
                <c:pt idx="2728">
                  <c:v>126</c:v>
                </c:pt>
                <c:pt idx="2729">
                  <c:v>121</c:v>
                </c:pt>
                <c:pt idx="2730">
                  <c:v>117</c:v>
                </c:pt>
                <c:pt idx="2731">
                  <c:v>98</c:v>
                </c:pt>
                <c:pt idx="2732">
                  <c:v>109</c:v>
                </c:pt>
                <c:pt idx="2733">
                  <c:v>95</c:v>
                </c:pt>
                <c:pt idx="2734">
                  <c:v>96</c:v>
                </c:pt>
                <c:pt idx="2735">
                  <c:v>101</c:v>
                </c:pt>
                <c:pt idx="2736">
                  <c:v>107</c:v>
                </c:pt>
                <c:pt idx="2737">
                  <c:v>119</c:v>
                </c:pt>
                <c:pt idx="2738">
                  <c:v>100</c:v>
                </c:pt>
                <c:pt idx="2739">
                  <c:v>98</c:v>
                </c:pt>
                <c:pt idx="2740">
                  <c:v>92</c:v>
                </c:pt>
                <c:pt idx="2741">
                  <c:v>90</c:v>
                </c:pt>
                <c:pt idx="2742">
                  <c:v>90</c:v>
                </c:pt>
                <c:pt idx="2743">
                  <c:v>153</c:v>
                </c:pt>
                <c:pt idx="2744">
                  <c:v>124</c:v>
                </c:pt>
                <c:pt idx="2745">
                  <c:v>82</c:v>
                </c:pt>
                <c:pt idx="2746">
                  <c:v>107</c:v>
                </c:pt>
                <c:pt idx="2747">
                  <c:v>97</c:v>
                </c:pt>
                <c:pt idx="2748">
                  <c:v>80</c:v>
                </c:pt>
                <c:pt idx="2749">
                  <c:v>85</c:v>
                </c:pt>
                <c:pt idx="2750">
                  <c:v>97</c:v>
                </c:pt>
                <c:pt idx="2751">
                  <c:v>109</c:v>
                </c:pt>
                <c:pt idx="2752">
                  <c:v>140</c:v>
                </c:pt>
                <c:pt idx="2753">
                  <c:v>90</c:v>
                </c:pt>
                <c:pt idx="2754">
                  <c:v>130</c:v>
                </c:pt>
                <c:pt idx="2755">
                  <c:v>98</c:v>
                </c:pt>
                <c:pt idx="2756">
                  <c:v>101</c:v>
                </c:pt>
                <c:pt idx="2757">
                  <c:v>114</c:v>
                </c:pt>
                <c:pt idx="2758">
                  <c:v>100</c:v>
                </c:pt>
                <c:pt idx="2759">
                  <c:v>85</c:v>
                </c:pt>
                <c:pt idx="2760">
                  <c:v>103</c:v>
                </c:pt>
                <c:pt idx="2761">
                  <c:v>100</c:v>
                </c:pt>
                <c:pt idx="2762">
                  <c:v>114</c:v>
                </c:pt>
                <c:pt idx="2763">
                  <c:v>97</c:v>
                </c:pt>
                <c:pt idx="2764">
                  <c:v>116</c:v>
                </c:pt>
                <c:pt idx="2765">
                  <c:v>96</c:v>
                </c:pt>
                <c:pt idx="2766">
                  <c:v>98</c:v>
                </c:pt>
                <c:pt idx="2767">
                  <c:v>105</c:v>
                </c:pt>
                <c:pt idx="2768">
                  <c:v>123</c:v>
                </c:pt>
                <c:pt idx="2769">
                  <c:v>93</c:v>
                </c:pt>
                <c:pt idx="2770">
                  <c:v>97</c:v>
                </c:pt>
                <c:pt idx="2771">
                  <c:v>122</c:v>
                </c:pt>
                <c:pt idx="2772">
                  <c:v>101</c:v>
                </c:pt>
                <c:pt idx="2773">
                  <c:v>100</c:v>
                </c:pt>
                <c:pt idx="2774">
                  <c:v>129</c:v>
                </c:pt>
                <c:pt idx="2775">
                  <c:v>81</c:v>
                </c:pt>
                <c:pt idx="2776">
                  <c:v>96</c:v>
                </c:pt>
                <c:pt idx="2777">
                  <c:v>84</c:v>
                </c:pt>
                <c:pt idx="2778">
                  <c:v>110</c:v>
                </c:pt>
                <c:pt idx="2779">
                  <c:v>130</c:v>
                </c:pt>
                <c:pt idx="2780">
                  <c:v>84</c:v>
                </c:pt>
                <c:pt idx="2781">
                  <c:v>106</c:v>
                </c:pt>
                <c:pt idx="2782">
                  <c:v>76</c:v>
                </c:pt>
                <c:pt idx="2783">
                  <c:v>99</c:v>
                </c:pt>
                <c:pt idx="2784">
                  <c:v>96</c:v>
                </c:pt>
                <c:pt idx="2785">
                  <c:v>104</c:v>
                </c:pt>
                <c:pt idx="2786">
                  <c:v>108</c:v>
                </c:pt>
                <c:pt idx="2787">
                  <c:v>108</c:v>
                </c:pt>
                <c:pt idx="2788">
                  <c:v>87</c:v>
                </c:pt>
                <c:pt idx="2789">
                  <c:v>89</c:v>
                </c:pt>
                <c:pt idx="2790">
                  <c:v>97</c:v>
                </c:pt>
                <c:pt idx="2791">
                  <c:v>106</c:v>
                </c:pt>
                <c:pt idx="2792">
                  <c:v>100</c:v>
                </c:pt>
                <c:pt idx="2793">
                  <c:v>89</c:v>
                </c:pt>
                <c:pt idx="2794">
                  <c:v>95</c:v>
                </c:pt>
                <c:pt idx="2795">
                  <c:v>97</c:v>
                </c:pt>
                <c:pt idx="2796">
                  <c:v>94</c:v>
                </c:pt>
                <c:pt idx="2797">
                  <c:v>95</c:v>
                </c:pt>
                <c:pt idx="2798">
                  <c:v>101</c:v>
                </c:pt>
                <c:pt idx="2799">
                  <c:v>101</c:v>
                </c:pt>
                <c:pt idx="2800">
                  <c:v>82</c:v>
                </c:pt>
                <c:pt idx="2801">
                  <c:v>74</c:v>
                </c:pt>
                <c:pt idx="2802">
                  <c:v>130</c:v>
                </c:pt>
                <c:pt idx="2803">
                  <c:v>112</c:v>
                </c:pt>
                <c:pt idx="2804">
                  <c:v>96</c:v>
                </c:pt>
                <c:pt idx="2805">
                  <c:v>89</c:v>
                </c:pt>
                <c:pt idx="2806">
                  <c:v>121</c:v>
                </c:pt>
                <c:pt idx="2807">
                  <c:v>85</c:v>
                </c:pt>
                <c:pt idx="2808">
                  <c:v>120</c:v>
                </c:pt>
                <c:pt idx="2809">
                  <c:v>106</c:v>
                </c:pt>
                <c:pt idx="2810">
                  <c:v>83</c:v>
                </c:pt>
                <c:pt idx="2811">
                  <c:v>120</c:v>
                </c:pt>
                <c:pt idx="2812">
                  <c:v>111</c:v>
                </c:pt>
                <c:pt idx="2813">
                  <c:v>100</c:v>
                </c:pt>
                <c:pt idx="2814">
                  <c:v>89</c:v>
                </c:pt>
                <c:pt idx="2815">
                  <c:v>115</c:v>
                </c:pt>
                <c:pt idx="2816">
                  <c:v>135</c:v>
                </c:pt>
                <c:pt idx="2817">
                  <c:v>92</c:v>
                </c:pt>
                <c:pt idx="2818">
                  <c:v>120</c:v>
                </c:pt>
                <c:pt idx="2819">
                  <c:v>97</c:v>
                </c:pt>
                <c:pt idx="2820">
                  <c:v>135</c:v>
                </c:pt>
                <c:pt idx="2821">
                  <c:v>93</c:v>
                </c:pt>
                <c:pt idx="2822">
                  <c:v>118</c:v>
                </c:pt>
                <c:pt idx="2823">
                  <c:v>97</c:v>
                </c:pt>
                <c:pt idx="2824">
                  <c:v>98</c:v>
                </c:pt>
                <c:pt idx="2825">
                  <c:v>98</c:v>
                </c:pt>
                <c:pt idx="2826">
                  <c:v>101</c:v>
                </c:pt>
                <c:pt idx="2827">
                  <c:v>132</c:v>
                </c:pt>
                <c:pt idx="2828">
                  <c:v>106</c:v>
                </c:pt>
                <c:pt idx="2829">
                  <c:v>87</c:v>
                </c:pt>
                <c:pt idx="2830">
                  <c:v>98</c:v>
                </c:pt>
                <c:pt idx="2831">
                  <c:v>96</c:v>
                </c:pt>
                <c:pt idx="2832">
                  <c:v>104</c:v>
                </c:pt>
                <c:pt idx="2833">
                  <c:v>93</c:v>
                </c:pt>
                <c:pt idx="2834">
                  <c:v>95</c:v>
                </c:pt>
                <c:pt idx="2835">
                  <c:v>89</c:v>
                </c:pt>
                <c:pt idx="2836">
                  <c:v>107</c:v>
                </c:pt>
                <c:pt idx="2837">
                  <c:v>85</c:v>
                </c:pt>
                <c:pt idx="2838">
                  <c:v>93</c:v>
                </c:pt>
                <c:pt idx="2839">
                  <c:v>101</c:v>
                </c:pt>
                <c:pt idx="2840">
                  <c:v>103</c:v>
                </c:pt>
                <c:pt idx="2841">
                  <c:v>111</c:v>
                </c:pt>
                <c:pt idx="2842">
                  <c:v>86</c:v>
                </c:pt>
                <c:pt idx="2843">
                  <c:v>90</c:v>
                </c:pt>
                <c:pt idx="2844">
                  <c:v>82</c:v>
                </c:pt>
                <c:pt idx="2845">
                  <c:v>83</c:v>
                </c:pt>
                <c:pt idx="2846">
                  <c:v>125</c:v>
                </c:pt>
                <c:pt idx="2847">
                  <c:v>86</c:v>
                </c:pt>
                <c:pt idx="2848">
                  <c:v>91</c:v>
                </c:pt>
                <c:pt idx="2849">
                  <c:v>90</c:v>
                </c:pt>
                <c:pt idx="2850">
                  <c:v>90</c:v>
                </c:pt>
                <c:pt idx="2851">
                  <c:v>93</c:v>
                </c:pt>
                <c:pt idx="2852">
                  <c:v>104</c:v>
                </c:pt>
                <c:pt idx="2853">
                  <c:v>85</c:v>
                </c:pt>
                <c:pt idx="2854">
                  <c:v>81</c:v>
                </c:pt>
                <c:pt idx="2855">
                  <c:v>135</c:v>
                </c:pt>
                <c:pt idx="2856">
                  <c:v>144</c:v>
                </c:pt>
                <c:pt idx="2857">
                  <c:v>98</c:v>
                </c:pt>
                <c:pt idx="2858">
                  <c:v>117</c:v>
                </c:pt>
                <c:pt idx="2859">
                  <c:v>127</c:v>
                </c:pt>
                <c:pt idx="2860">
                  <c:v>98</c:v>
                </c:pt>
                <c:pt idx="2861">
                  <c:v>197</c:v>
                </c:pt>
                <c:pt idx="2862">
                  <c:v>104</c:v>
                </c:pt>
                <c:pt idx="2863">
                  <c:v>90</c:v>
                </c:pt>
                <c:pt idx="2864">
                  <c:v>130</c:v>
                </c:pt>
                <c:pt idx="2865">
                  <c:v>176</c:v>
                </c:pt>
                <c:pt idx="2866">
                  <c:v>116</c:v>
                </c:pt>
                <c:pt idx="2867">
                  <c:v>88</c:v>
                </c:pt>
                <c:pt idx="2868">
                  <c:v>106</c:v>
                </c:pt>
                <c:pt idx="2869">
                  <c:v>181</c:v>
                </c:pt>
                <c:pt idx="2870">
                  <c:v>130</c:v>
                </c:pt>
                <c:pt idx="2871">
                  <c:v>123</c:v>
                </c:pt>
                <c:pt idx="2872">
                  <c:v>120</c:v>
                </c:pt>
                <c:pt idx="2873">
                  <c:v>87</c:v>
                </c:pt>
                <c:pt idx="2874">
                  <c:v>123</c:v>
                </c:pt>
                <c:pt idx="2875">
                  <c:v>103</c:v>
                </c:pt>
                <c:pt idx="2876">
                  <c:v>91</c:v>
                </c:pt>
                <c:pt idx="2877">
                  <c:v>88</c:v>
                </c:pt>
                <c:pt idx="2878">
                  <c:v>126</c:v>
                </c:pt>
                <c:pt idx="2879">
                  <c:v>120</c:v>
                </c:pt>
                <c:pt idx="2880">
                  <c:v>94</c:v>
                </c:pt>
                <c:pt idx="2881">
                  <c:v>137</c:v>
                </c:pt>
                <c:pt idx="2882">
                  <c:v>119</c:v>
                </c:pt>
                <c:pt idx="2883">
                  <c:v>99</c:v>
                </c:pt>
                <c:pt idx="2884">
                  <c:v>79</c:v>
                </c:pt>
                <c:pt idx="2885">
                  <c:v>95</c:v>
                </c:pt>
                <c:pt idx="2886">
                  <c:v>103</c:v>
                </c:pt>
                <c:pt idx="2887">
                  <c:v>92</c:v>
                </c:pt>
                <c:pt idx="2888">
                  <c:v>84</c:v>
                </c:pt>
                <c:pt idx="2889">
                  <c:v>300</c:v>
                </c:pt>
                <c:pt idx="2890">
                  <c:v>120</c:v>
                </c:pt>
                <c:pt idx="2891">
                  <c:v>121</c:v>
                </c:pt>
                <c:pt idx="2892">
                  <c:v>97</c:v>
                </c:pt>
                <c:pt idx="2893">
                  <c:v>86</c:v>
                </c:pt>
                <c:pt idx="2894">
                  <c:v>45</c:v>
                </c:pt>
                <c:pt idx="2895">
                  <c:v>97</c:v>
                </c:pt>
                <c:pt idx="2896">
                  <c:v>93</c:v>
                </c:pt>
                <c:pt idx="2897">
                  <c:v>84</c:v>
                </c:pt>
                <c:pt idx="2898">
                  <c:v>96</c:v>
                </c:pt>
                <c:pt idx="2899">
                  <c:v>112</c:v>
                </c:pt>
                <c:pt idx="2900">
                  <c:v>125</c:v>
                </c:pt>
                <c:pt idx="2901">
                  <c:v>96</c:v>
                </c:pt>
                <c:pt idx="2902">
                  <c:v>103</c:v>
                </c:pt>
                <c:pt idx="2903">
                  <c:v>101</c:v>
                </c:pt>
                <c:pt idx="2904">
                  <c:v>104</c:v>
                </c:pt>
                <c:pt idx="2905">
                  <c:v>119</c:v>
                </c:pt>
                <c:pt idx="2906">
                  <c:v>128</c:v>
                </c:pt>
                <c:pt idx="2907">
                  <c:v>106</c:v>
                </c:pt>
                <c:pt idx="2908">
                  <c:v>126</c:v>
                </c:pt>
                <c:pt idx="2909">
                  <c:v>150</c:v>
                </c:pt>
                <c:pt idx="2910">
                  <c:v>178</c:v>
                </c:pt>
                <c:pt idx="2911">
                  <c:v>117</c:v>
                </c:pt>
                <c:pt idx="2912">
                  <c:v>119</c:v>
                </c:pt>
                <c:pt idx="2913">
                  <c:v>174</c:v>
                </c:pt>
                <c:pt idx="2914">
                  <c:v>111</c:v>
                </c:pt>
                <c:pt idx="2915">
                  <c:v>101</c:v>
                </c:pt>
                <c:pt idx="2916">
                  <c:v>89</c:v>
                </c:pt>
                <c:pt idx="2917">
                  <c:v>113</c:v>
                </c:pt>
                <c:pt idx="2918">
                  <c:v>95</c:v>
                </c:pt>
                <c:pt idx="2919">
                  <c:v>112</c:v>
                </c:pt>
                <c:pt idx="2920">
                  <c:v>109</c:v>
                </c:pt>
                <c:pt idx="2921">
                  <c:v>108</c:v>
                </c:pt>
                <c:pt idx="2922">
                  <c:v>100</c:v>
                </c:pt>
                <c:pt idx="2923">
                  <c:v>90</c:v>
                </c:pt>
                <c:pt idx="2924">
                  <c:v>94</c:v>
                </c:pt>
                <c:pt idx="2925">
                  <c:v>111</c:v>
                </c:pt>
                <c:pt idx="2926">
                  <c:v>142</c:v>
                </c:pt>
                <c:pt idx="2927">
                  <c:v>107</c:v>
                </c:pt>
                <c:pt idx="2928">
                  <c:v>91</c:v>
                </c:pt>
                <c:pt idx="2929">
                  <c:v>82</c:v>
                </c:pt>
                <c:pt idx="2930">
                  <c:v>97</c:v>
                </c:pt>
                <c:pt idx="2931">
                  <c:v>102</c:v>
                </c:pt>
                <c:pt idx="2932">
                  <c:v>93</c:v>
                </c:pt>
                <c:pt idx="2933">
                  <c:v>138</c:v>
                </c:pt>
                <c:pt idx="2934">
                  <c:v>93</c:v>
                </c:pt>
                <c:pt idx="2935">
                  <c:v>92</c:v>
                </c:pt>
                <c:pt idx="2936">
                  <c:v>92</c:v>
                </c:pt>
                <c:pt idx="2937">
                  <c:v>104</c:v>
                </c:pt>
                <c:pt idx="2938">
                  <c:v>89</c:v>
                </c:pt>
                <c:pt idx="2939">
                  <c:v>92</c:v>
                </c:pt>
                <c:pt idx="2940">
                  <c:v>90</c:v>
                </c:pt>
                <c:pt idx="2941">
                  <c:v>129</c:v>
                </c:pt>
                <c:pt idx="2942">
                  <c:v>111</c:v>
                </c:pt>
                <c:pt idx="2943">
                  <c:v>79</c:v>
                </c:pt>
                <c:pt idx="2944">
                  <c:v>104</c:v>
                </c:pt>
                <c:pt idx="2945">
                  <c:v>101</c:v>
                </c:pt>
                <c:pt idx="2946">
                  <c:v>113</c:v>
                </c:pt>
                <c:pt idx="2947">
                  <c:v>92</c:v>
                </c:pt>
                <c:pt idx="2948">
                  <c:v>106</c:v>
                </c:pt>
                <c:pt idx="2949">
                  <c:v>75</c:v>
                </c:pt>
                <c:pt idx="2950">
                  <c:v>104</c:v>
                </c:pt>
                <c:pt idx="2951">
                  <c:v>108</c:v>
                </c:pt>
                <c:pt idx="2952">
                  <c:v>99</c:v>
                </c:pt>
                <c:pt idx="2953">
                  <c:v>109</c:v>
                </c:pt>
                <c:pt idx="2954">
                  <c:v>93</c:v>
                </c:pt>
                <c:pt idx="2955">
                  <c:v>99</c:v>
                </c:pt>
                <c:pt idx="2956">
                  <c:v>98</c:v>
                </c:pt>
                <c:pt idx="2957">
                  <c:v>95</c:v>
                </c:pt>
                <c:pt idx="2958">
                  <c:v>107</c:v>
                </c:pt>
                <c:pt idx="2959">
                  <c:v>102</c:v>
                </c:pt>
                <c:pt idx="2960">
                  <c:v>97</c:v>
                </c:pt>
                <c:pt idx="2961">
                  <c:v>124</c:v>
                </c:pt>
                <c:pt idx="2962">
                  <c:v>90</c:v>
                </c:pt>
                <c:pt idx="2963">
                  <c:v>90</c:v>
                </c:pt>
                <c:pt idx="2964">
                  <c:v>99</c:v>
                </c:pt>
                <c:pt idx="2965">
                  <c:v>115</c:v>
                </c:pt>
                <c:pt idx="2966">
                  <c:v>89</c:v>
                </c:pt>
                <c:pt idx="2967">
                  <c:v>92</c:v>
                </c:pt>
                <c:pt idx="2968">
                  <c:v>94</c:v>
                </c:pt>
                <c:pt idx="2969">
                  <c:v>100</c:v>
                </c:pt>
                <c:pt idx="2970">
                  <c:v>109</c:v>
                </c:pt>
                <c:pt idx="2971">
                  <c:v>105</c:v>
                </c:pt>
                <c:pt idx="2972">
                  <c:v>102</c:v>
                </c:pt>
                <c:pt idx="2973">
                  <c:v>97</c:v>
                </c:pt>
                <c:pt idx="2974">
                  <c:v>118</c:v>
                </c:pt>
                <c:pt idx="2975">
                  <c:v>92</c:v>
                </c:pt>
                <c:pt idx="2976">
                  <c:v>103</c:v>
                </c:pt>
                <c:pt idx="2977">
                  <c:v>93</c:v>
                </c:pt>
                <c:pt idx="2978">
                  <c:v>113</c:v>
                </c:pt>
                <c:pt idx="2979">
                  <c:v>153</c:v>
                </c:pt>
                <c:pt idx="2980">
                  <c:v>89</c:v>
                </c:pt>
                <c:pt idx="2981">
                  <c:v>118</c:v>
                </c:pt>
                <c:pt idx="2982">
                  <c:v>97</c:v>
                </c:pt>
                <c:pt idx="2983">
                  <c:v>100</c:v>
                </c:pt>
                <c:pt idx="2984">
                  <c:v>96</c:v>
                </c:pt>
                <c:pt idx="2985">
                  <c:v>120</c:v>
                </c:pt>
                <c:pt idx="2986">
                  <c:v>175</c:v>
                </c:pt>
                <c:pt idx="2987">
                  <c:v>95</c:v>
                </c:pt>
                <c:pt idx="2988">
                  <c:v>95</c:v>
                </c:pt>
                <c:pt idx="2989">
                  <c:v>121</c:v>
                </c:pt>
                <c:pt idx="2990">
                  <c:v>110</c:v>
                </c:pt>
                <c:pt idx="2991">
                  <c:v>96</c:v>
                </c:pt>
                <c:pt idx="2992">
                  <c:v>121</c:v>
                </c:pt>
                <c:pt idx="2993">
                  <c:v>95</c:v>
                </c:pt>
                <c:pt idx="2994">
                  <c:v>112</c:v>
                </c:pt>
                <c:pt idx="2995">
                  <c:v>93</c:v>
                </c:pt>
                <c:pt idx="2996">
                  <c:v>110</c:v>
                </c:pt>
                <c:pt idx="2997">
                  <c:v>104</c:v>
                </c:pt>
                <c:pt idx="2998">
                  <c:v>119</c:v>
                </c:pt>
                <c:pt idx="2999">
                  <c:v>125</c:v>
                </c:pt>
                <c:pt idx="3000">
                  <c:v>96</c:v>
                </c:pt>
                <c:pt idx="3001">
                  <c:v>100</c:v>
                </c:pt>
                <c:pt idx="3002">
                  <c:v>89</c:v>
                </c:pt>
                <c:pt idx="3003">
                  <c:v>92</c:v>
                </c:pt>
                <c:pt idx="3004">
                  <c:v>109</c:v>
                </c:pt>
                <c:pt idx="3005">
                  <c:v>103</c:v>
                </c:pt>
                <c:pt idx="3006">
                  <c:v>95</c:v>
                </c:pt>
                <c:pt idx="3007">
                  <c:v>105</c:v>
                </c:pt>
                <c:pt idx="3008">
                  <c:v>106</c:v>
                </c:pt>
                <c:pt idx="3009">
                  <c:v>100</c:v>
                </c:pt>
                <c:pt idx="3010">
                  <c:v>103</c:v>
                </c:pt>
                <c:pt idx="3011">
                  <c:v>116</c:v>
                </c:pt>
                <c:pt idx="3012">
                  <c:v>99</c:v>
                </c:pt>
                <c:pt idx="3013">
                  <c:v>164</c:v>
                </c:pt>
                <c:pt idx="3014">
                  <c:v>96</c:v>
                </c:pt>
                <c:pt idx="3015">
                  <c:v>122</c:v>
                </c:pt>
                <c:pt idx="3016">
                  <c:v>94</c:v>
                </c:pt>
                <c:pt idx="3017">
                  <c:v>93</c:v>
                </c:pt>
                <c:pt idx="3018">
                  <c:v>96</c:v>
                </c:pt>
                <c:pt idx="3019">
                  <c:v>113</c:v>
                </c:pt>
                <c:pt idx="3020">
                  <c:v>192</c:v>
                </c:pt>
                <c:pt idx="3021">
                  <c:v>99</c:v>
                </c:pt>
                <c:pt idx="3022">
                  <c:v>91</c:v>
                </c:pt>
                <c:pt idx="3023">
                  <c:v>100</c:v>
                </c:pt>
                <c:pt idx="3024">
                  <c:v>105</c:v>
                </c:pt>
                <c:pt idx="3025">
                  <c:v>99</c:v>
                </c:pt>
                <c:pt idx="3026">
                  <c:v>112</c:v>
                </c:pt>
                <c:pt idx="3027">
                  <c:v>99</c:v>
                </c:pt>
                <c:pt idx="3028">
                  <c:v>125</c:v>
                </c:pt>
                <c:pt idx="3029">
                  <c:v>107</c:v>
                </c:pt>
                <c:pt idx="3030">
                  <c:v>107</c:v>
                </c:pt>
                <c:pt idx="3031">
                  <c:v>97</c:v>
                </c:pt>
                <c:pt idx="3032">
                  <c:v>95</c:v>
                </c:pt>
                <c:pt idx="3033">
                  <c:v>106</c:v>
                </c:pt>
                <c:pt idx="3034">
                  <c:v>103</c:v>
                </c:pt>
                <c:pt idx="3035">
                  <c:v>96</c:v>
                </c:pt>
                <c:pt idx="3036">
                  <c:v>103</c:v>
                </c:pt>
                <c:pt idx="3037">
                  <c:v>108</c:v>
                </c:pt>
                <c:pt idx="3038">
                  <c:v>118</c:v>
                </c:pt>
                <c:pt idx="3039">
                  <c:v>97</c:v>
                </c:pt>
                <c:pt idx="3040">
                  <c:v>115</c:v>
                </c:pt>
                <c:pt idx="3041">
                  <c:v>102</c:v>
                </c:pt>
                <c:pt idx="3042">
                  <c:v>125</c:v>
                </c:pt>
                <c:pt idx="3043">
                  <c:v>108</c:v>
                </c:pt>
                <c:pt idx="3044">
                  <c:v>101</c:v>
                </c:pt>
                <c:pt idx="3045">
                  <c:v>101</c:v>
                </c:pt>
                <c:pt idx="3046">
                  <c:v>139</c:v>
                </c:pt>
                <c:pt idx="3047">
                  <c:v>125</c:v>
                </c:pt>
                <c:pt idx="3048">
                  <c:v>115</c:v>
                </c:pt>
                <c:pt idx="3049">
                  <c:v>99</c:v>
                </c:pt>
                <c:pt idx="3050">
                  <c:v>88</c:v>
                </c:pt>
                <c:pt idx="3051">
                  <c:v>112</c:v>
                </c:pt>
                <c:pt idx="3052">
                  <c:v>108</c:v>
                </c:pt>
                <c:pt idx="3053">
                  <c:v>104</c:v>
                </c:pt>
                <c:pt idx="3054">
                  <c:v>108</c:v>
                </c:pt>
                <c:pt idx="3055">
                  <c:v>102</c:v>
                </c:pt>
                <c:pt idx="3056">
                  <c:v>88</c:v>
                </c:pt>
                <c:pt idx="3057">
                  <c:v>91</c:v>
                </c:pt>
                <c:pt idx="3058">
                  <c:v>141</c:v>
                </c:pt>
                <c:pt idx="3059">
                  <c:v>101</c:v>
                </c:pt>
                <c:pt idx="3060">
                  <c:v>105</c:v>
                </c:pt>
                <c:pt idx="3061">
                  <c:v>100</c:v>
                </c:pt>
                <c:pt idx="3062">
                  <c:v>116</c:v>
                </c:pt>
                <c:pt idx="3063">
                  <c:v>97</c:v>
                </c:pt>
                <c:pt idx="3064">
                  <c:v>106</c:v>
                </c:pt>
                <c:pt idx="3065">
                  <c:v>105</c:v>
                </c:pt>
                <c:pt idx="3066">
                  <c:v>122</c:v>
                </c:pt>
                <c:pt idx="3067">
                  <c:v>107</c:v>
                </c:pt>
                <c:pt idx="3068">
                  <c:v>121</c:v>
                </c:pt>
                <c:pt idx="3069">
                  <c:v>98</c:v>
                </c:pt>
                <c:pt idx="3070">
                  <c:v>123</c:v>
                </c:pt>
                <c:pt idx="3071">
                  <c:v>110</c:v>
                </c:pt>
                <c:pt idx="3072">
                  <c:v>120</c:v>
                </c:pt>
                <c:pt idx="3073">
                  <c:v>122</c:v>
                </c:pt>
                <c:pt idx="3074">
                  <c:v>110</c:v>
                </c:pt>
                <c:pt idx="3075">
                  <c:v>139</c:v>
                </c:pt>
                <c:pt idx="3076">
                  <c:v>124</c:v>
                </c:pt>
                <c:pt idx="3077">
                  <c:v>152</c:v>
                </c:pt>
                <c:pt idx="3078">
                  <c:v>98</c:v>
                </c:pt>
                <c:pt idx="3079">
                  <c:v>106</c:v>
                </c:pt>
                <c:pt idx="3080">
                  <c:v>106</c:v>
                </c:pt>
                <c:pt idx="3081">
                  <c:v>106</c:v>
                </c:pt>
                <c:pt idx="3082">
                  <c:v>89</c:v>
                </c:pt>
                <c:pt idx="3083">
                  <c:v>94</c:v>
                </c:pt>
                <c:pt idx="3084">
                  <c:v>109</c:v>
                </c:pt>
                <c:pt idx="3085">
                  <c:v>144</c:v>
                </c:pt>
                <c:pt idx="3086">
                  <c:v>90</c:v>
                </c:pt>
                <c:pt idx="3087">
                  <c:v>106</c:v>
                </c:pt>
                <c:pt idx="3088">
                  <c:v>121</c:v>
                </c:pt>
                <c:pt idx="3089">
                  <c:v>89</c:v>
                </c:pt>
                <c:pt idx="3090">
                  <c:v>104</c:v>
                </c:pt>
                <c:pt idx="3091">
                  <c:v>99</c:v>
                </c:pt>
                <c:pt idx="3092">
                  <c:v>98</c:v>
                </c:pt>
                <c:pt idx="3093">
                  <c:v>121</c:v>
                </c:pt>
                <c:pt idx="3094">
                  <c:v>96</c:v>
                </c:pt>
                <c:pt idx="3095">
                  <c:v>99</c:v>
                </c:pt>
                <c:pt idx="3096">
                  <c:v>42</c:v>
                </c:pt>
                <c:pt idx="3097">
                  <c:v>122</c:v>
                </c:pt>
                <c:pt idx="3098">
                  <c:v>101</c:v>
                </c:pt>
                <c:pt idx="3099">
                  <c:v>102</c:v>
                </c:pt>
                <c:pt idx="3100">
                  <c:v>84</c:v>
                </c:pt>
                <c:pt idx="3101">
                  <c:v>104</c:v>
                </c:pt>
                <c:pt idx="3102">
                  <c:v>96</c:v>
                </c:pt>
                <c:pt idx="3103">
                  <c:v>94</c:v>
                </c:pt>
                <c:pt idx="3104">
                  <c:v>90</c:v>
                </c:pt>
                <c:pt idx="3105">
                  <c:v>90</c:v>
                </c:pt>
                <c:pt idx="3106">
                  <c:v>106</c:v>
                </c:pt>
                <c:pt idx="3107">
                  <c:v>96</c:v>
                </c:pt>
                <c:pt idx="3108">
                  <c:v>95</c:v>
                </c:pt>
                <c:pt idx="3109">
                  <c:v>99</c:v>
                </c:pt>
                <c:pt idx="3110">
                  <c:v>99</c:v>
                </c:pt>
                <c:pt idx="3111">
                  <c:v>95</c:v>
                </c:pt>
                <c:pt idx="3112">
                  <c:v>99</c:v>
                </c:pt>
                <c:pt idx="3113">
                  <c:v>107</c:v>
                </c:pt>
                <c:pt idx="3114">
                  <c:v>90</c:v>
                </c:pt>
                <c:pt idx="3115">
                  <c:v>96</c:v>
                </c:pt>
                <c:pt idx="3116">
                  <c:v>104</c:v>
                </c:pt>
                <c:pt idx="3117">
                  <c:v>97</c:v>
                </c:pt>
                <c:pt idx="3118">
                  <c:v>107</c:v>
                </c:pt>
                <c:pt idx="3119">
                  <c:v>85</c:v>
                </c:pt>
                <c:pt idx="3120">
                  <c:v>95</c:v>
                </c:pt>
                <c:pt idx="3121">
                  <c:v>111</c:v>
                </c:pt>
                <c:pt idx="3122">
                  <c:v>86</c:v>
                </c:pt>
                <c:pt idx="3123">
                  <c:v>103</c:v>
                </c:pt>
                <c:pt idx="3124">
                  <c:v>111</c:v>
                </c:pt>
                <c:pt idx="3125">
                  <c:v>112</c:v>
                </c:pt>
                <c:pt idx="3126">
                  <c:v>141</c:v>
                </c:pt>
                <c:pt idx="3127">
                  <c:v>95</c:v>
                </c:pt>
                <c:pt idx="3128">
                  <c:v>85</c:v>
                </c:pt>
                <c:pt idx="3129">
                  <c:v>129</c:v>
                </c:pt>
                <c:pt idx="3130">
                  <c:v>125</c:v>
                </c:pt>
                <c:pt idx="3131">
                  <c:v>116</c:v>
                </c:pt>
                <c:pt idx="3132">
                  <c:v>105</c:v>
                </c:pt>
                <c:pt idx="3133">
                  <c:v>90</c:v>
                </c:pt>
                <c:pt idx="3134">
                  <c:v>111</c:v>
                </c:pt>
                <c:pt idx="3135">
                  <c:v>91</c:v>
                </c:pt>
                <c:pt idx="3136">
                  <c:v>97</c:v>
                </c:pt>
                <c:pt idx="3137">
                  <c:v>92</c:v>
                </c:pt>
                <c:pt idx="3138">
                  <c:v>104</c:v>
                </c:pt>
                <c:pt idx="3139">
                  <c:v>120</c:v>
                </c:pt>
                <c:pt idx="3140">
                  <c:v>99</c:v>
                </c:pt>
                <c:pt idx="3141">
                  <c:v>93</c:v>
                </c:pt>
                <c:pt idx="3142">
                  <c:v>99</c:v>
                </c:pt>
                <c:pt idx="3143">
                  <c:v>96</c:v>
                </c:pt>
                <c:pt idx="3144">
                  <c:v>96</c:v>
                </c:pt>
                <c:pt idx="3145">
                  <c:v>100</c:v>
                </c:pt>
                <c:pt idx="3146">
                  <c:v>98</c:v>
                </c:pt>
                <c:pt idx="3147">
                  <c:v>106</c:v>
                </c:pt>
                <c:pt idx="3148">
                  <c:v>95</c:v>
                </c:pt>
                <c:pt idx="3149">
                  <c:v>104</c:v>
                </c:pt>
                <c:pt idx="3150">
                  <c:v>87</c:v>
                </c:pt>
                <c:pt idx="3151">
                  <c:v>81</c:v>
                </c:pt>
                <c:pt idx="3152">
                  <c:v>94</c:v>
                </c:pt>
                <c:pt idx="3153">
                  <c:v>89</c:v>
                </c:pt>
                <c:pt idx="3154">
                  <c:v>88</c:v>
                </c:pt>
                <c:pt idx="3155">
                  <c:v>115</c:v>
                </c:pt>
                <c:pt idx="3156">
                  <c:v>96</c:v>
                </c:pt>
                <c:pt idx="3157">
                  <c:v>135</c:v>
                </c:pt>
                <c:pt idx="3158">
                  <c:v>93</c:v>
                </c:pt>
                <c:pt idx="3159">
                  <c:v>109</c:v>
                </c:pt>
                <c:pt idx="3160">
                  <c:v>101</c:v>
                </c:pt>
                <c:pt idx="3161">
                  <c:v>117</c:v>
                </c:pt>
                <c:pt idx="3162">
                  <c:v>83</c:v>
                </c:pt>
                <c:pt idx="3163">
                  <c:v>113</c:v>
                </c:pt>
                <c:pt idx="3164">
                  <c:v>104</c:v>
                </c:pt>
                <c:pt idx="3165">
                  <c:v>97</c:v>
                </c:pt>
                <c:pt idx="3166">
                  <c:v>110</c:v>
                </c:pt>
                <c:pt idx="3167">
                  <c:v>103</c:v>
                </c:pt>
                <c:pt idx="3168">
                  <c:v>94</c:v>
                </c:pt>
                <c:pt idx="3169">
                  <c:v>77</c:v>
                </c:pt>
                <c:pt idx="3170">
                  <c:v>134</c:v>
                </c:pt>
                <c:pt idx="3171">
                  <c:v>90</c:v>
                </c:pt>
                <c:pt idx="3172">
                  <c:v>104</c:v>
                </c:pt>
                <c:pt idx="3173">
                  <c:v>93</c:v>
                </c:pt>
                <c:pt idx="3174">
                  <c:v>106</c:v>
                </c:pt>
                <c:pt idx="3175">
                  <c:v>109</c:v>
                </c:pt>
                <c:pt idx="3176">
                  <c:v>101</c:v>
                </c:pt>
                <c:pt idx="3177">
                  <c:v>100</c:v>
                </c:pt>
                <c:pt idx="3178">
                  <c:v>95</c:v>
                </c:pt>
                <c:pt idx="3179">
                  <c:v>94</c:v>
                </c:pt>
                <c:pt idx="3180">
                  <c:v>93</c:v>
                </c:pt>
                <c:pt idx="3181">
                  <c:v>106</c:v>
                </c:pt>
                <c:pt idx="3182">
                  <c:v>99</c:v>
                </c:pt>
                <c:pt idx="3183">
                  <c:v>82</c:v>
                </c:pt>
                <c:pt idx="3184">
                  <c:v>135</c:v>
                </c:pt>
                <c:pt idx="3185">
                  <c:v>88</c:v>
                </c:pt>
                <c:pt idx="3186">
                  <c:v>89</c:v>
                </c:pt>
                <c:pt idx="3187">
                  <c:v>110</c:v>
                </c:pt>
                <c:pt idx="3188">
                  <c:v>107</c:v>
                </c:pt>
                <c:pt idx="3189">
                  <c:v>86</c:v>
                </c:pt>
                <c:pt idx="3190">
                  <c:v>91</c:v>
                </c:pt>
                <c:pt idx="3191">
                  <c:v>103</c:v>
                </c:pt>
                <c:pt idx="3192">
                  <c:v>92</c:v>
                </c:pt>
                <c:pt idx="3193">
                  <c:v>99</c:v>
                </c:pt>
                <c:pt idx="3194">
                  <c:v>96</c:v>
                </c:pt>
                <c:pt idx="3195">
                  <c:v>82</c:v>
                </c:pt>
                <c:pt idx="3196">
                  <c:v>92</c:v>
                </c:pt>
                <c:pt idx="3197">
                  <c:v>112</c:v>
                </c:pt>
                <c:pt idx="3198">
                  <c:v>90</c:v>
                </c:pt>
                <c:pt idx="3199">
                  <c:v>150</c:v>
                </c:pt>
                <c:pt idx="3200">
                  <c:v>91</c:v>
                </c:pt>
                <c:pt idx="3201">
                  <c:v>95</c:v>
                </c:pt>
                <c:pt idx="3202">
                  <c:v>97</c:v>
                </c:pt>
                <c:pt idx="3203">
                  <c:v>41</c:v>
                </c:pt>
                <c:pt idx="3204">
                  <c:v>112</c:v>
                </c:pt>
                <c:pt idx="3205">
                  <c:v>122</c:v>
                </c:pt>
                <c:pt idx="3206">
                  <c:v>110</c:v>
                </c:pt>
                <c:pt idx="3207">
                  <c:v>108</c:v>
                </c:pt>
                <c:pt idx="3208">
                  <c:v>121</c:v>
                </c:pt>
                <c:pt idx="3209">
                  <c:v>97</c:v>
                </c:pt>
                <c:pt idx="3210">
                  <c:v>116</c:v>
                </c:pt>
                <c:pt idx="3211">
                  <c:v>94</c:v>
                </c:pt>
                <c:pt idx="3212">
                  <c:v>103</c:v>
                </c:pt>
                <c:pt idx="3213">
                  <c:v>112</c:v>
                </c:pt>
                <c:pt idx="3214">
                  <c:v>91</c:v>
                </c:pt>
                <c:pt idx="3215">
                  <c:v>98</c:v>
                </c:pt>
                <c:pt idx="3216">
                  <c:v>95</c:v>
                </c:pt>
                <c:pt idx="3217">
                  <c:v>99</c:v>
                </c:pt>
                <c:pt idx="3218">
                  <c:v>91</c:v>
                </c:pt>
                <c:pt idx="3219">
                  <c:v>97</c:v>
                </c:pt>
                <c:pt idx="3220">
                  <c:v>90</c:v>
                </c:pt>
                <c:pt idx="3221">
                  <c:v>90</c:v>
                </c:pt>
                <c:pt idx="3222">
                  <c:v>94</c:v>
                </c:pt>
                <c:pt idx="3223">
                  <c:v>90</c:v>
                </c:pt>
                <c:pt idx="3224">
                  <c:v>103</c:v>
                </c:pt>
                <c:pt idx="3225">
                  <c:v>105</c:v>
                </c:pt>
                <c:pt idx="3226">
                  <c:v>113</c:v>
                </c:pt>
                <c:pt idx="3227">
                  <c:v>99</c:v>
                </c:pt>
                <c:pt idx="3228">
                  <c:v>148</c:v>
                </c:pt>
                <c:pt idx="3229">
                  <c:v>93</c:v>
                </c:pt>
                <c:pt idx="3230">
                  <c:v>94</c:v>
                </c:pt>
                <c:pt idx="3231">
                  <c:v>121</c:v>
                </c:pt>
                <c:pt idx="3232">
                  <c:v>118</c:v>
                </c:pt>
                <c:pt idx="3233">
                  <c:v>101</c:v>
                </c:pt>
                <c:pt idx="3234">
                  <c:v>90</c:v>
                </c:pt>
                <c:pt idx="3235">
                  <c:v>100</c:v>
                </c:pt>
                <c:pt idx="3236">
                  <c:v>97</c:v>
                </c:pt>
                <c:pt idx="3237">
                  <c:v>96</c:v>
                </c:pt>
                <c:pt idx="3238">
                  <c:v>117</c:v>
                </c:pt>
                <c:pt idx="3239">
                  <c:v>108</c:v>
                </c:pt>
                <c:pt idx="3240">
                  <c:v>109</c:v>
                </c:pt>
                <c:pt idx="3241">
                  <c:v>102</c:v>
                </c:pt>
                <c:pt idx="3242">
                  <c:v>115</c:v>
                </c:pt>
                <c:pt idx="3243">
                  <c:v>98</c:v>
                </c:pt>
                <c:pt idx="3244">
                  <c:v>133</c:v>
                </c:pt>
                <c:pt idx="3245">
                  <c:v>122</c:v>
                </c:pt>
                <c:pt idx="3246">
                  <c:v>106</c:v>
                </c:pt>
                <c:pt idx="3247">
                  <c:v>112</c:v>
                </c:pt>
                <c:pt idx="3248">
                  <c:v>99</c:v>
                </c:pt>
                <c:pt idx="3249">
                  <c:v>110</c:v>
                </c:pt>
                <c:pt idx="3250">
                  <c:v>104</c:v>
                </c:pt>
                <c:pt idx="3251">
                  <c:v>133</c:v>
                </c:pt>
                <c:pt idx="3252">
                  <c:v>103</c:v>
                </c:pt>
                <c:pt idx="3253">
                  <c:v>112</c:v>
                </c:pt>
                <c:pt idx="3254">
                  <c:v>101</c:v>
                </c:pt>
                <c:pt idx="3255">
                  <c:v>133</c:v>
                </c:pt>
                <c:pt idx="3256">
                  <c:v>104</c:v>
                </c:pt>
                <c:pt idx="3257">
                  <c:v>112</c:v>
                </c:pt>
                <c:pt idx="3258">
                  <c:v>94</c:v>
                </c:pt>
                <c:pt idx="3259">
                  <c:v>90</c:v>
                </c:pt>
                <c:pt idx="3260">
                  <c:v>101</c:v>
                </c:pt>
                <c:pt idx="3261">
                  <c:v>93</c:v>
                </c:pt>
                <c:pt idx="3262">
                  <c:v>152</c:v>
                </c:pt>
                <c:pt idx="3263">
                  <c:v>112</c:v>
                </c:pt>
                <c:pt idx="3264">
                  <c:v>95</c:v>
                </c:pt>
                <c:pt idx="3265">
                  <c:v>111</c:v>
                </c:pt>
                <c:pt idx="3266">
                  <c:v>91</c:v>
                </c:pt>
                <c:pt idx="3267">
                  <c:v>106</c:v>
                </c:pt>
                <c:pt idx="3268">
                  <c:v>93</c:v>
                </c:pt>
                <c:pt idx="3269">
                  <c:v>93</c:v>
                </c:pt>
                <c:pt idx="3270">
                  <c:v>165</c:v>
                </c:pt>
                <c:pt idx="3271">
                  <c:v>96</c:v>
                </c:pt>
                <c:pt idx="3272">
                  <c:v>93</c:v>
                </c:pt>
                <c:pt idx="3273">
                  <c:v>82</c:v>
                </c:pt>
                <c:pt idx="3274">
                  <c:v>101</c:v>
                </c:pt>
                <c:pt idx="3275">
                  <c:v>81</c:v>
                </c:pt>
                <c:pt idx="3276">
                  <c:v>105</c:v>
                </c:pt>
                <c:pt idx="3277">
                  <c:v>86</c:v>
                </c:pt>
                <c:pt idx="3278">
                  <c:v>110</c:v>
                </c:pt>
                <c:pt idx="3279">
                  <c:v>110</c:v>
                </c:pt>
                <c:pt idx="3280">
                  <c:v>104</c:v>
                </c:pt>
                <c:pt idx="3281">
                  <c:v>96</c:v>
                </c:pt>
                <c:pt idx="3282">
                  <c:v>110</c:v>
                </c:pt>
                <c:pt idx="3283">
                  <c:v>84</c:v>
                </c:pt>
                <c:pt idx="3284">
                  <c:v>94</c:v>
                </c:pt>
                <c:pt idx="3285">
                  <c:v>93</c:v>
                </c:pt>
                <c:pt idx="3286">
                  <c:v>96</c:v>
                </c:pt>
                <c:pt idx="3287">
                  <c:v>101</c:v>
                </c:pt>
                <c:pt idx="3288">
                  <c:v>102</c:v>
                </c:pt>
                <c:pt idx="3289">
                  <c:v>87</c:v>
                </c:pt>
                <c:pt idx="3290">
                  <c:v>99</c:v>
                </c:pt>
                <c:pt idx="3291">
                  <c:v>106</c:v>
                </c:pt>
                <c:pt idx="3292">
                  <c:v>117</c:v>
                </c:pt>
                <c:pt idx="3293">
                  <c:v>99</c:v>
                </c:pt>
                <c:pt idx="3294">
                  <c:v>102</c:v>
                </c:pt>
                <c:pt idx="3295">
                  <c:v>85</c:v>
                </c:pt>
                <c:pt idx="3296">
                  <c:v>86</c:v>
                </c:pt>
                <c:pt idx="3297">
                  <c:v>120</c:v>
                </c:pt>
                <c:pt idx="3298">
                  <c:v>106</c:v>
                </c:pt>
                <c:pt idx="3299">
                  <c:v>103</c:v>
                </c:pt>
                <c:pt idx="3300">
                  <c:v>93</c:v>
                </c:pt>
                <c:pt idx="3301">
                  <c:v>112</c:v>
                </c:pt>
                <c:pt idx="3302">
                  <c:v>113</c:v>
                </c:pt>
                <c:pt idx="3303">
                  <c:v>98</c:v>
                </c:pt>
                <c:pt idx="3304">
                  <c:v>92</c:v>
                </c:pt>
                <c:pt idx="3305">
                  <c:v>106</c:v>
                </c:pt>
                <c:pt idx="3306">
                  <c:v>93</c:v>
                </c:pt>
                <c:pt idx="3307">
                  <c:v>226</c:v>
                </c:pt>
                <c:pt idx="3308">
                  <c:v>104</c:v>
                </c:pt>
                <c:pt idx="3309">
                  <c:v>152</c:v>
                </c:pt>
                <c:pt idx="3310">
                  <c:v>107</c:v>
                </c:pt>
                <c:pt idx="3311">
                  <c:v>95</c:v>
                </c:pt>
                <c:pt idx="3312">
                  <c:v>102</c:v>
                </c:pt>
                <c:pt idx="3313">
                  <c:v>99</c:v>
                </c:pt>
                <c:pt idx="3314">
                  <c:v>109</c:v>
                </c:pt>
                <c:pt idx="3315">
                  <c:v>91</c:v>
                </c:pt>
                <c:pt idx="3316">
                  <c:v>88</c:v>
                </c:pt>
                <c:pt idx="3317">
                  <c:v>97</c:v>
                </c:pt>
                <c:pt idx="3318">
                  <c:v>97</c:v>
                </c:pt>
                <c:pt idx="3319">
                  <c:v>85</c:v>
                </c:pt>
                <c:pt idx="3320">
                  <c:v>92</c:v>
                </c:pt>
                <c:pt idx="3321">
                  <c:v>93</c:v>
                </c:pt>
                <c:pt idx="3322">
                  <c:v>96</c:v>
                </c:pt>
                <c:pt idx="3323">
                  <c:v>105</c:v>
                </c:pt>
                <c:pt idx="3324">
                  <c:v>129</c:v>
                </c:pt>
                <c:pt idx="3325">
                  <c:v>37</c:v>
                </c:pt>
                <c:pt idx="3326">
                  <c:v>81</c:v>
                </c:pt>
                <c:pt idx="3327">
                  <c:v>106</c:v>
                </c:pt>
                <c:pt idx="3328">
                  <c:v>103</c:v>
                </c:pt>
                <c:pt idx="3329">
                  <c:v>101</c:v>
                </c:pt>
                <c:pt idx="3330">
                  <c:v>98</c:v>
                </c:pt>
                <c:pt idx="3331">
                  <c:v>91</c:v>
                </c:pt>
                <c:pt idx="3332">
                  <c:v>105</c:v>
                </c:pt>
                <c:pt idx="3333">
                  <c:v>100</c:v>
                </c:pt>
                <c:pt idx="3334">
                  <c:v>80</c:v>
                </c:pt>
                <c:pt idx="3335">
                  <c:v>107</c:v>
                </c:pt>
                <c:pt idx="3336">
                  <c:v>92</c:v>
                </c:pt>
                <c:pt idx="3337">
                  <c:v>107</c:v>
                </c:pt>
                <c:pt idx="3338">
                  <c:v>135</c:v>
                </c:pt>
                <c:pt idx="3339">
                  <c:v>99</c:v>
                </c:pt>
                <c:pt idx="3340">
                  <c:v>115</c:v>
                </c:pt>
                <c:pt idx="3341">
                  <c:v>91</c:v>
                </c:pt>
                <c:pt idx="3342">
                  <c:v>92</c:v>
                </c:pt>
                <c:pt idx="3343">
                  <c:v>101</c:v>
                </c:pt>
                <c:pt idx="3344">
                  <c:v>105</c:v>
                </c:pt>
                <c:pt idx="3345">
                  <c:v>109</c:v>
                </c:pt>
                <c:pt idx="3346">
                  <c:v>110</c:v>
                </c:pt>
                <c:pt idx="3347">
                  <c:v>94</c:v>
                </c:pt>
                <c:pt idx="3348">
                  <c:v>115</c:v>
                </c:pt>
                <c:pt idx="3349">
                  <c:v>98</c:v>
                </c:pt>
                <c:pt idx="3350">
                  <c:v>91</c:v>
                </c:pt>
                <c:pt idx="3351">
                  <c:v>120</c:v>
                </c:pt>
                <c:pt idx="3352">
                  <c:v>87</c:v>
                </c:pt>
                <c:pt idx="3353">
                  <c:v>117</c:v>
                </c:pt>
                <c:pt idx="3354">
                  <c:v>85</c:v>
                </c:pt>
                <c:pt idx="3355">
                  <c:v>110</c:v>
                </c:pt>
                <c:pt idx="3356">
                  <c:v>113</c:v>
                </c:pt>
                <c:pt idx="3357">
                  <c:v>98</c:v>
                </c:pt>
                <c:pt idx="3358">
                  <c:v>86</c:v>
                </c:pt>
                <c:pt idx="3359">
                  <c:v>161</c:v>
                </c:pt>
                <c:pt idx="3360">
                  <c:v>100</c:v>
                </c:pt>
                <c:pt idx="3361">
                  <c:v>91</c:v>
                </c:pt>
                <c:pt idx="3362">
                  <c:v>100</c:v>
                </c:pt>
                <c:pt idx="3363">
                  <c:v>84</c:v>
                </c:pt>
                <c:pt idx="3364">
                  <c:v>99</c:v>
                </c:pt>
                <c:pt idx="3365">
                  <c:v>109</c:v>
                </c:pt>
                <c:pt idx="3366">
                  <c:v>95</c:v>
                </c:pt>
                <c:pt idx="3367">
                  <c:v>97</c:v>
                </c:pt>
                <c:pt idx="3368">
                  <c:v>90</c:v>
                </c:pt>
                <c:pt idx="3369">
                  <c:v>96</c:v>
                </c:pt>
                <c:pt idx="3370">
                  <c:v>82</c:v>
                </c:pt>
                <c:pt idx="3371">
                  <c:v>109</c:v>
                </c:pt>
                <c:pt idx="3372">
                  <c:v>98</c:v>
                </c:pt>
                <c:pt idx="3373">
                  <c:v>95</c:v>
                </c:pt>
                <c:pt idx="3374">
                  <c:v>104</c:v>
                </c:pt>
                <c:pt idx="3375">
                  <c:v>87</c:v>
                </c:pt>
                <c:pt idx="3376">
                  <c:v>108</c:v>
                </c:pt>
                <c:pt idx="3377">
                  <c:v>94</c:v>
                </c:pt>
                <c:pt idx="3378">
                  <c:v>134</c:v>
                </c:pt>
                <c:pt idx="3379">
                  <c:v>89</c:v>
                </c:pt>
                <c:pt idx="3380">
                  <c:v>102</c:v>
                </c:pt>
                <c:pt idx="3381">
                  <c:v>120</c:v>
                </c:pt>
                <c:pt idx="3382">
                  <c:v>110</c:v>
                </c:pt>
                <c:pt idx="3383">
                  <c:v>86</c:v>
                </c:pt>
                <c:pt idx="3384">
                  <c:v>101</c:v>
                </c:pt>
                <c:pt idx="3385">
                  <c:v>87</c:v>
                </c:pt>
                <c:pt idx="3386">
                  <c:v>93</c:v>
                </c:pt>
                <c:pt idx="3387">
                  <c:v>98</c:v>
                </c:pt>
                <c:pt idx="3388">
                  <c:v>100</c:v>
                </c:pt>
                <c:pt idx="3389">
                  <c:v>88</c:v>
                </c:pt>
                <c:pt idx="3390">
                  <c:v>97</c:v>
                </c:pt>
                <c:pt idx="3391">
                  <c:v>122</c:v>
                </c:pt>
                <c:pt idx="3392">
                  <c:v>96</c:v>
                </c:pt>
                <c:pt idx="3393">
                  <c:v>113</c:v>
                </c:pt>
                <c:pt idx="3394">
                  <c:v>105</c:v>
                </c:pt>
                <c:pt idx="3395">
                  <c:v>93</c:v>
                </c:pt>
                <c:pt idx="3396">
                  <c:v>89</c:v>
                </c:pt>
                <c:pt idx="3397">
                  <c:v>116</c:v>
                </c:pt>
                <c:pt idx="3398">
                  <c:v>120</c:v>
                </c:pt>
                <c:pt idx="3399">
                  <c:v>88</c:v>
                </c:pt>
                <c:pt idx="3400">
                  <c:v>102</c:v>
                </c:pt>
                <c:pt idx="3401">
                  <c:v>106</c:v>
                </c:pt>
                <c:pt idx="3402">
                  <c:v>95</c:v>
                </c:pt>
                <c:pt idx="3403">
                  <c:v>113</c:v>
                </c:pt>
                <c:pt idx="3404">
                  <c:v>93</c:v>
                </c:pt>
                <c:pt idx="3405">
                  <c:v>97</c:v>
                </c:pt>
                <c:pt idx="3406">
                  <c:v>140</c:v>
                </c:pt>
                <c:pt idx="3407">
                  <c:v>86</c:v>
                </c:pt>
                <c:pt idx="3408">
                  <c:v>66</c:v>
                </c:pt>
                <c:pt idx="3409">
                  <c:v>86</c:v>
                </c:pt>
                <c:pt idx="3410">
                  <c:v>87</c:v>
                </c:pt>
                <c:pt idx="3411">
                  <c:v>149</c:v>
                </c:pt>
                <c:pt idx="3412">
                  <c:v>98</c:v>
                </c:pt>
                <c:pt idx="3413">
                  <c:v>75</c:v>
                </c:pt>
                <c:pt idx="3414">
                  <c:v>104</c:v>
                </c:pt>
                <c:pt idx="3415">
                  <c:v>102</c:v>
                </c:pt>
                <c:pt idx="3416">
                  <c:v>105</c:v>
                </c:pt>
                <c:pt idx="3417">
                  <c:v>107</c:v>
                </c:pt>
                <c:pt idx="3418">
                  <c:v>89</c:v>
                </c:pt>
                <c:pt idx="3419">
                  <c:v>106</c:v>
                </c:pt>
                <c:pt idx="3420">
                  <c:v>95</c:v>
                </c:pt>
                <c:pt idx="3421">
                  <c:v>34</c:v>
                </c:pt>
                <c:pt idx="3422">
                  <c:v>101</c:v>
                </c:pt>
                <c:pt idx="3423">
                  <c:v>112</c:v>
                </c:pt>
                <c:pt idx="3424">
                  <c:v>100</c:v>
                </c:pt>
                <c:pt idx="3425">
                  <c:v>100</c:v>
                </c:pt>
                <c:pt idx="3426">
                  <c:v>80</c:v>
                </c:pt>
                <c:pt idx="3427">
                  <c:v>106</c:v>
                </c:pt>
                <c:pt idx="3428">
                  <c:v>103</c:v>
                </c:pt>
                <c:pt idx="3429">
                  <c:v>90</c:v>
                </c:pt>
                <c:pt idx="3430">
                  <c:v>96</c:v>
                </c:pt>
                <c:pt idx="3431">
                  <c:v>120</c:v>
                </c:pt>
                <c:pt idx="3432">
                  <c:v>101</c:v>
                </c:pt>
                <c:pt idx="3433">
                  <c:v>101</c:v>
                </c:pt>
                <c:pt idx="3434">
                  <c:v>105</c:v>
                </c:pt>
                <c:pt idx="3435">
                  <c:v>120</c:v>
                </c:pt>
                <c:pt idx="3436">
                  <c:v>91</c:v>
                </c:pt>
                <c:pt idx="3437">
                  <c:v>92</c:v>
                </c:pt>
                <c:pt idx="3438">
                  <c:v>117</c:v>
                </c:pt>
                <c:pt idx="3439">
                  <c:v>120</c:v>
                </c:pt>
                <c:pt idx="3440">
                  <c:v>172</c:v>
                </c:pt>
                <c:pt idx="3441">
                  <c:v>89</c:v>
                </c:pt>
                <c:pt idx="3442">
                  <c:v>125</c:v>
                </c:pt>
                <c:pt idx="3443">
                  <c:v>115</c:v>
                </c:pt>
                <c:pt idx="3444">
                  <c:v>96</c:v>
                </c:pt>
                <c:pt idx="3445">
                  <c:v>100</c:v>
                </c:pt>
                <c:pt idx="3446">
                  <c:v>87</c:v>
                </c:pt>
                <c:pt idx="3447">
                  <c:v>102</c:v>
                </c:pt>
                <c:pt idx="3448">
                  <c:v>118</c:v>
                </c:pt>
                <c:pt idx="3449">
                  <c:v>86</c:v>
                </c:pt>
                <c:pt idx="3450">
                  <c:v>137</c:v>
                </c:pt>
                <c:pt idx="3451">
                  <c:v>129</c:v>
                </c:pt>
                <c:pt idx="3452">
                  <c:v>80</c:v>
                </c:pt>
                <c:pt idx="3453">
                  <c:v>89</c:v>
                </c:pt>
                <c:pt idx="3454">
                  <c:v>80</c:v>
                </c:pt>
                <c:pt idx="3455">
                  <c:v>115</c:v>
                </c:pt>
                <c:pt idx="3456">
                  <c:v>100</c:v>
                </c:pt>
                <c:pt idx="3457">
                  <c:v>100</c:v>
                </c:pt>
                <c:pt idx="3458">
                  <c:v>91</c:v>
                </c:pt>
                <c:pt idx="3459">
                  <c:v>96</c:v>
                </c:pt>
                <c:pt idx="3460">
                  <c:v>116</c:v>
                </c:pt>
                <c:pt idx="3461">
                  <c:v>97</c:v>
                </c:pt>
                <c:pt idx="3462">
                  <c:v>101</c:v>
                </c:pt>
                <c:pt idx="3463">
                  <c:v>98</c:v>
                </c:pt>
                <c:pt idx="3464">
                  <c:v>101</c:v>
                </c:pt>
                <c:pt idx="3465">
                  <c:v>90</c:v>
                </c:pt>
                <c:pt idx="3466">
                  <c:v>120</c:v>
                </c:pt>
                <c:pt idx="3467">
                  <c:v>102</c:v>
                </c:pt>
                <c:pt idx="3468">
                  <c:v>102</c:v>
                </c:pt>
                <c:pt idx="3469">
                  <c:v>100</c:v>
                </c:pt>
                <c:pt idx="3470">
                  <c:v>89</c:v>
                </c:pt>
                <c:pt idx="3471">
                  <c:v>86</c:v>
                </c:pt>
                <c:pt idx="3472">
                  <c:v>96</c:v>
                </c:pt>
                <c:pt idx="3473">
                  <c:v>91</c:v>
                </c:pt>
                <c:pt idx="3474">
                  <c:v>85</c:v>
                </c:pt>
                <c:pt idx="3475">
                  <c:v>129</c:v>
                </c:pt>
                <c:pt idx="3476">
                  <c:v>95</c:v>
                </c:pt>
                <c:pt idx="3477">
                  <c:v>92</c:v>
                </c:pt>
                <c:pt idx="3478">
                  <c:v>96</c:v>
                </c:pt>
                <c:pt idx="3479">
                  <c:v>119</c:v>
                </c:pt>
                <c:pt idx="3480">
                  <c:v>92</c:v>
                </c:pt>
                <c:pt idx="3481">
                  <c:v>106</c:v>
                </c:pt>
                <c:pt idx="3482">
                  <c:v>99</c:v>
                </c:pt>
                <c:pt idx="3483">
                  <c:v>103</c:v>
                </c:pt>
                <c:pt idx="3484">
                  <c:v>95</c:v>
                </c:pt>
                <c:pt idx="3485">
                  <c:v>95</c:v>
                </c:pt>
                <c:pt idx="3486">
                  <c:v>90</c:v>
                </c:pt>
                <c:pt idx="3487">
                  <c:v>89</c:v>
                </c:pt>
                <c:pt idx="3488">
                  <c:v>87</c:v>
                </c:pt>
                <c:pt idx="3489">
                  <c:v>118</c:v>
                </c:pt>
                <c:pt idx="3490">
                  <c:v>93</c:v>
                </c:pt>
                <c:pt idx="3491">
                  <c:v>109</c:v>
                </c:pt>
                <c:pt idx="3492">
                  <c:v>90</c:v>
                </c:pt>
                <c:pt idx="3493">
                  <c:v>108</c:v>
                </c:pt>
                <c:pt idx="3494">
                  <c:v>81</c:v>
                </c:pt>
                <c:pt idx="3495">
                  <c:v>93</c:v>
                </c:pt>
                <c:pt idx="3496">
                  <c:v>138</c:v>
                </c:pt>
                <c:pt idx="3497">
                  <c:v>105</c:v>
                </c:pt>
                <c:pt idx="3498">
                  <c:v>98</c:v>
                </c:pt>
                <c:pt idx="3499">
                  <c:v>86</c:v>
                </c:pt>
                <c:pt idx="3500">
                  <c:v>104</c:v>
                </c:pt>
                <c:pt idx="3501">
                  <c:v>100</c:v>
                </c:pt>
                <c:pt idx="3502">
                  <c:v>84</c:v>
                </c:pt>
                <c:pt idx="3503">
                  <c:v>95</c:v>
                </c:pt>
                <c:pt idx="3504">
                  <c:v>90</c:v>
                </c:pt>
                <c:pt idx="3505">
                  <c:v>108</c:v>
                </c:pt>
                <c:pt idx="3506">
                  <c:v>123</c:v>
                </c:pt>
                <c:pt idx="3507">
                  <c:v>111</c:v>
                </c:pt>
                <c:pt idx="3508">
                  <c:v>108</c:v>
                </c:pt>
                <c:pt idx="3509">
                  <c:v>92</c:v>
                </c:pt>
                <c:pt idx="3510">
                  <c:v>91</c:v>
                </c:pt>
                <c:pt idx="3511">
                  <c:v>88</c:v>
                </c:pt>
                <c:pt idx="3512">
                  <c:v>97</c:v>
                </c:pt>
                <c:pt idx="3513">
                  <c:v>103</c:v>
                </c:pt>
                <c:pt idx="3514">
                  <c:v>110</c:v>
                </c:pt>
                <c:pt idx="3515">
                  <c:v>103</c:v>
                </c:pt>
                <c:pt idx="3516">
                  <c:v>114</c:v>
                </c:pt>
                <c:pt idx="3517">
                  <c:v>112</c:v>
                </c:pt>
                <c:pt idx="3518">
                  <c:v>104</c:v>
                </c:pt>
                <c:pt idx="3519">
                  <c:v>99</c:v>
                </c:pt>
                <c:pt idx="3520">
                  <c:v>98</c:v>
                </c:pt>
                <c:pt idx="3521">
                  <c:v>100</c:v>
                </c:pt>
                <c:pt idx="3522">
                  <c:v>80</c:v>
                </c:pt>
                <c:pt idx="3523">
                  <c:v>87</c:v>
                </c:pt>
                <c:pt idx="3524">
                  <c:v>91</c:v>
                </c:pt>
                <c:pt idx="3525">
                  <c:v>84</c:v>
                </c:pt>
                <c:pt idx="3526">
                  <c:v>90</c:v>
                </c:pt>
                <c:pt idx="3527">
                  <c:v>98</c:v>
                </c:pt>
                <c:pt idx="3528">
                  <c:v>124</c:v>
                </c:pt>
                <c:pt idx="3529">
                  <c:v>95</c:v>
                </c:pt>
                <c:pt idx="3530">
                  <c:v>90</c:v>
                </c:pt>
                <c:pt idx="3531">
                  <c:v>101</c:v>
                </c:pt>
                <c:pt idx="3532">
                  <c:v>83</c:v>
                </c:pt>
                <c:pt idx="3533">
                  <c:v>106</c:v>
                </c:pt>
                <c:pt idx="3534">
                  <c:v>94</c:v>
                </c:pt>
                <c:pt idx="3535">
                  <c:v>120</c:v>
                </c:pt>
                <c:pt idx="3536">
                  <c:v>105</c:v>
                </c:pt>
                <c:pt idx="3537">
                  <c:v>95</c:v>
                </c:pt>
                <c:pt idx="3538">
                  <c:v>135</c:v>
                </c:pt>
                <c:pt idx="3539">
                  <c:v>105</c:v>
                </c:pt>
                <c:pt idx="3540">
                  <c:v>83</c:v>
                </c:pt>
                <c:pt idx="3541">
                  <c:v>87</c:v>
                </c:pt>
                <c:pt idx="3542">
                  <c:v>97</c:v>
                </c:pt>
                <c:pt idx="3543">
                  <c:v>87</c:v>
                </c:pt>
                <c:pt idx="3544">
                  <c:v>80</c:v>
                </c:pt>
                <c:pt idx="3545">
                  <c:v>100</c:v>
                </c:pt>
                <c:pt idx="3546">
                  <c:v>103</c:v>
                </c:pt>
                <c:pt idx="3547">
                  <c:v>100</c:v>
                </c:pt>
                <c:pt idx="3548">
                  <c:v>89</c:v>
                </c:pt>
                <c:pt idx="3549">
                  <c:v>114</c:v>
                </c:pt>
                <c:pt idx="3550">
                  <c:v>111</c:v>
                </c:pt>
                <c:pt idx="3551">
                  <c:v>85</c:v>
                </c:pt>
                <c:pt idx="3552">
                  <c:v>113</c:v>
                </c:pt>
                <c:pt idx="3553">
                  <c:v>99</c:v>
                </c:pt>
                <c:pt idx="3554">
                  <c:v>142</c:v>
                </c:pt>
                <c:pt idx="3555">
                  <c:v>112</c:v>
                </c:pt>
                <c:pt idx="3556">
                  <c:v>108</c:v>
                </c:pt>
                <c:pt idx="3557">
                  <c:v>88</c:v>
                </c:pt>
                <c:pt idx="3558">
                  <c:v>85</c:v>
                </c:pt>
                <c:pt idx="3559">
                  <c:v>110</c:v>
                </c:pt>
                <c:pt idx="3560">
                  <c:v>91</c:v>
                </c:pt>
                <c:pt idx="3561">
                  <c:v>94</c:v>
                </c:pt>
                <c:pt idx="3562">
                  <c:v>90</c:v>
                </c:pt>
                <c:pt idx="3563">
                  <c:v>92</c:v>
                </c:pt>
                <c:pt idx="3564">
                  <c:v>73</c:v>
                </c:pt>
                <c:pt idx="3565">
                  <c:v>110</c:v>
                </c:pt>
                <c:pt idx="3566">
                  <c:v>102</c:v>
                </c:pt>
                <c:pt idx="3567">
                  <c:v>145</c:v>
                </c:pt>
                <c:pt idx="3568">
                  <c:v>83</c:v>
                </c:pt>
                <c:pt idx="3569">
                  <c:v>91</c:v>
                </c:pt>
                <c:pt idx="3570">
                  <c:v>110</c:v>
                </c:pt>
                <c:pt idx="3571">
                  <c:v>86</c:v>
                </c:pt>
                <c:pt idx="3572">
                  <c:v>86</c:v>
                </c:pt>
                <c:pt idx="3573">
                  <c:v>120</c:v>
                </c:pt>
                <c:pt idx="3574">
                  <c:v>90</c:v>
                </c:pt>
                <c:pt idx="3575">
                  <c:v>99</c:v>
                </c:pt>
                <c:pt idx="3576">
                  <c:v>112</c:v>
                </c:pt>
                <c:pt idx="3577">
                  <c:v>103</c:v>
                </c:pt>
                <c:pt idx="3578">
                  <c:v>83</c:v>
                </c:pt>
                <c:pt idx="3579">
                  <c:v>109</c:v>
                </c:pt>
                <c:pt idx="3580">
                  <c:v>100</c:v>
                </c:pt>
                <c:pt idx="3581">
                  <c:v>95</c:v>
                </c:pt>
                <c:pt idx="3582">
                  <c:v>104</c:v>
                </c:pt>
                <c:pt idx="3583">
                  <c:v>97</c:v>
                </c:pt>
                <c:pt idx="3584">
                  <c:v>91</c:v>
                </c:pt>
                <c:pt idx="3585">
                  <c:v>84</c:v>
                </c:pt>
                <c:pt idx="3586">
                  <c:v>86</c:v>
                </c:pt>
                <c:pt idx="3587">
                  <c:v>92</c:v>
                </c:pt>
                <c:pt idx="3588">
                  <c:v>94</c:v>
                </c:pt>
                <c:pt idx="3589">
                  <c:v>100</c:v>
                </c:pt>
                <c:pt idx="3590">
                  <c:v>119</c:v>
                </c:pt>
                <c:pt idx="3591">
                  <c:v>167</c:v>
                </c:pt>
                <c:pt idx="3592">
                  <c:v>92</c:v>
                </c:pt>
                <c:pt idx="3593">
                  <c:v>108</c:v>
                </c:pt>
                <c:pt idx="3594">
                  <c:v>97</c:v>
                </c:pt>
                <c:pt idx="3595">
                  <c:v>88</c:v>
                </c:pt>
                <c:pt idx="3596">
                  <c:v>100</c:v>
                </c:pt>
                <c:pt idx="3597">
                  <c:v>88</c:v>
                </c:pt>
                <c:pt idx="3598">
                  <c:v>79</c:v>
                </c:pt>
                <c:pt idx="3599">
                  <c:v>96</c:v>
                </c:pt>
                <c:pt idx="3600">
                  <c:v>53</c:v>
                </c:pt>
                <c:pt idx="3601">
                  <c:v>97</c:v>
                </c:pt>
                <c:pt idx="3602">
                  <c:v>91</c:v>
                </c:pt>
                <c:pt idx="3603">
                  <c:v>93</c:v>
                </c:pt>
                <c:pt idx="3604">
                  <c:v>112</c:v>
                </c:pt>
                <c:pt idx="3605">
                  <c:v>160</c:v>
                </c:pt>
                <c:pt idx="3606">
                  <c:v>95</c:v>
                </c:pt>
                <c:pt idx="3607">
                  <c:v>93</c:v>
                </c:pt>
                <c:pt idx="3608">
                  <c:v>88</c:v>
                </c:pt>
                <c:pt idx="3609">
                  <c:v>82</c:v>
                </c:pt>
                <c:pt idx="3610">
                  <c:v>78</c:v>
                </c:pt>
                <c:pt idx="3611">
                  <c:v>97</c:v>
                </c:pt>
                <c:pt idx="3612">
                  <c:v>81</c:v>
                </c:pt>
                <c:pt idx="3613">
                  <c:v>88</c:v>
                </c:pt>
                <c:pt idx="3614">
                  <c:v>96</c:v>
                </c:pt>
                <c:pt idx="3615">
                  <c:v>108</c:v>
                </c:pt>
                <c:pt idx="3616">
                  <c:v>100</c:v>
                </c:pt>
                <c:pt idx="3617">
                  <c:v>113</c:v>
                </c:pt>
                <c:pt idx="3618">
                  <c:v>104</c:v>
                </c:pt>
                <c:pt idx="3619">
                  <c:v>91</c:v>
                </c:pt>
                <c:pt idx="3620">
                  <c:v>85</c:v>
                </c:pt>
                <c:pt idx="3621">
                  <c:v>101</c:v>
                </c:pt>
                <c:pt idx="3622">
                  <c:v>88</c:v>
                </c:pt>
                <c:pt idx="3623">
                  <c:v>107</c:v>
                </c:pt>
                <c:pt idx="3624">
                  <c:v>88</c:v>
                </c:pt>
                <c:pt idx="3625">
                  <c:v>95</c:v>
                </c:pt>
                <c:pt idx="3626">
                  <c:v>123</c:v>
                </c:pt>
                <c:pt idx="3627">
                  <c:v>88</c:v>
                </c:pt>
                <c:pt idx="3628">
                  <c:v>114</c:v>
                </c:pt>
                <c:pt idx="3629">
                  <c:v>88</c:v>
                </c:pt>
                <c:pt idx="3630">
                  <c:v>104</c:v>
                </c:pt>
                <c:pt idx="3631">
                  <c:v>93</c:v>
                </c:pt>
                <c:pt idx="3632">
                  <c:v>91</c:v>
                </c:pt>
                <c:pt idx="3633">
                  <c:v>90</c:v>
                </c:pt>
                <c:pt idx="3634">
                  <c:v>112</c:v>
                </c:pt>
                <c:pt idx="3635">
                  <c:v>86</c:v>
                </c:pt>
                <c:pt idx="3636">
                  <c:v>86</c:v>
                </c:pt>
                <c:pt idx="3637">
                  <c:v>95</c:v>
                </c:pt>
                <c:pt idx="3638">
                  <c:v>101</c:v>
                </c:pt>
                <c:pt idx="3639">
                  <c:v>88</c:v>
                </c:pt>
                <c:pt idx="3640">
                  <c:v>99</c:v>
                </c:pt>
                <c:pt idx="3641">
                  <c:v>170</c:v>
                </c:pt>
                <c:pt idx="3642">
                  <c:v>97</c:v>
                </c:pt>
                <c:pt idx="3643">
                  <c:v>106</c:v>
                </c:pt>
                <c:pt idx="3644">
                  <c:v>107</c:v>
                </c:pt>
                <c:pt idx="3645">
                  <c:v>84</c:v>
                </c:pt>
                <c:pt idx="3646">
                  <c:v>81</c:v>
                </c:pt>
                <c:pt idx="3647">
                  <c:v>81</c:v>
                </c:pt>
                <c:pt idx="3648">
                  <c:v>215</c:v>
                </c:pt>
                <c:pt idx="3649">
                  <c:v>106</c:v>
                </c:pt>
                <c:pt idx="3650">
                  <c:v>90</c:v>
                </c:pt>
                <c:pt idx="3651">
                  <c:v>87</c:v>
                </c:pt>
                <c:pt idx="3652">
                  <c:v>122</c:v>
                </c:pt>
                <c:pt idx="3653">
                  <c:v>86</c:v>
                </c:pt>
                <c:pt idx="3654">
                  <c:v>79</c:v>
                </c:pt>
                <c:pt idx="3655">
                  <c:v>97</c:v>
                </c:pt>
                <c:pt idx="3656">
                  <c:v>89</c:v>
                </c:pt>
                <c:pt idx="3657">
                  <c:v>120</c:v>
                </c:pt>
                <c:pt idx="3658">
                  <c:v>108</c:v>
                </c:pt>
                <c:pt idx="3659">
                  <c:v>102</c:v>
                </c:pt>
                <c:pt idx="3660">
                  <c:v>83</c:v>
                </c:pt>
                <c:pt idx="3661">
                  <c:v>93</c:v>
                </c:pt>
                <c:pt idx="3662">
                  <c:v>86</c:v>
                </c:pt>
                <c:pt idx="3663">
                  <c:v>101</c:v>
                </c:pt>
                <c:pt idx="3664">
                  <c:v>111</c:v>
                </c:pt>
                <c:pt idx="3665">
                  <c:v>90</c:v>
                </c:pt>
                <c:pt idx="3666">
                  <c:v>86</c:v>
                </c:pt>
                <c:pt idx="3667">
                  <c:v>98</c:v>
                </c:pt>
                <c:pt idx="3668">
                  <c:v>91</c:v>
                </c:pt>
                <c:pt idx="3669">
                  <c:v>91</c:v>
                </c:pt>
                <c:pt idx="3670">
                  <c:v>88</c:v>
                </c:pt>
                <c:pt idx="3671">
                  <c:v>202</c:v>
                </c:pt>
                <c:pt idx="3672">
                  <c:v>89</c:v>
                </c:pt>
                <c:pt idx="3673">
                  <c:v>84</c:v>
                </c:pt>
                <c:pt idx="3674">
                  <c:v>82</c:v>
                </c:pt>
                <c:pt idx="3675">
                  <c:v>100</c:v>
                </c:pt>
                <c:pt idx="3676">
                  <c:v>112</c:v>
                </c:pt>
                <c:pt idx="3677">
                  <c:v>94</c:v>
                </c:pt>
                <c:pt idx="3678">
                  <c:v>91</c:v>
                </c:pt>
                <c:pt idx="3679">
                  <c:v>87</c:v>
                </c:pt>
                <c:pt idx="3680">
                  <c:v>82</c:v>
                </c:pt>
                <c:pt idx="3681">
                  <c:v>91</c:v>
                </c:pt>
                <c:pt idx="3682">
                  <c:v>107</c:v>
                </c:pt>
                <c:pt idx="3683">
                  <c:v>84</c:v>
                </c:pt>
                <c:pt idx="3684">
                  <c:v>103</c:v>
                </c:pt>
                <c:pt idx="3685">
                  <c:v>89</c:v>
                </c:pt>
                <c:pt idx="3686">
                  <c:v>98</c:v>
                </c:pt>
                <c:pt idx="3687">
                  <c:v>133</c:v>
                </c:pt>
                <c:pt idx="3688">
                  <c:v>92</c:v>
                </c:pt>
                <c:pt idx="3689">
                  <c:v>90</c:v>
                </c:pt>
                <c:pt idx="3690">
                  <c:v>84</c:v>
                </c:pt>
                <c:pt idx="3691">
                  <c:v>91</c:v>
                </c:pt>
                <c:pt idx="3692">
                  <c:v>90</c:v>
                </c:pt>
                <c:pt idx="3693">
                  <c:v>96</c:v>
                </c:pt>
                <c:pt idx="3694">
                  <c:v>88</c:v>
                </c:pt>
                <c:pt idx="3695">
                  <c:v>92</c:v>
                </c:pt>
                <c:pt idx="3696">
                  <c:v>82</c:v>
                </c:pt>
                <c:pt idx="3697">
                  <c:v>101</c:v>
                </c:pt>
                <c:pt idx="3698">
                  <c:v>86</c:v>
                </c:pt>
                <c:pt idx="3699">
                  <c:v>100</c:v>
                </c:pt>
                <c:pt idx="3700">
                  <c:v>89</c:v>
                </c:pt>
                <c:pt idx="3701">
                  <c:v>84</c:v>
                </c:pt>
                <c:pt idx="3702">
                  <c:v>88</c:v>
                </c:pt>
                <c:pt idx="3703">
                  <c:v>90</c:v>
                </c:pt>
                <c:pt idx="3704">
                  <c:v>102</c:v>
                </c:pt>
                <c:pt idx="3705">
                  <c:v>98</c:v>
                </c:pt>
                <c:pt idx="3706">
                  <c:v>91</c:v>
                </c:pt>
                <c:pt idx="3707">
                  <c:v>80</c:v>
                </c:pt>
                <c:pt idx="3708">
                  <c:v>76</c:v>
                </c:pt>
                <c:pt idx="3709">
                  <c:v>80</c:v>
                </c:pt>
                <c:pt idx="3710">
                  <c:v>95</c:v>
                </c:pt>
                <c:pt idx="3711">
                  <c:v>94</c:v>
                </c:pt>
                <c:pt idx="3712">
                  <c:v>109</c:v>
                </c:pt>
                <c:pt idx="3713">
                  <c:v>95</c:v>
                </c:pt>
                <c:pt idx="3714">
                  <c:v>90</c:v>
                </c:pt>
                <c:pt idx="3715">
                  <c:v>113</c:v>
                </c:pt>
                <c:pt idx="3716">
                  <c:v>91</c:v>
                </c:pt>
                <c:pt idx="3717">
                  <c:v>98</c:v>
                </c:pt>
                <c:pt idx="3718">
                  <c:v>94</c:v>
                </c:pt>
                <c:pt idx="3719">
                  <c:v>96</c:v>
                </c:pt>
                <c:pt idx="3720">
                  <c:v>100</c:v>
                </c:pt>
                <c:pt idx="3721">
                  <c:v>90</c:v>
                </c:pt>
                <c:pt idx="3722">
                  <c:v>76</c:v>
                </c:pt>
                <c:pt idx="3723">
                  <c:v>75</c:v>
                </c:pt>
                <c:pt idx="3724">
                  <c:v>78</c:v>
                </c:pt>
                <c:pt idx="3725">
                  <c:v>90</c:v>
                </c:pt>
                <c:pt idx="3726">
                  <c:v>92</c:v>
                </c:pt>
                <c:pt idx="3727">
                  <c:v>99</c:v>
                </c:pt>
                <c:pt idx="3728">
                  <c:v>81</c:v>
                </c:pt>
                <c:pt idx="3729">
                  <c:v>86</c:v>
                </c:pt>
                <c:pt idx="3730">
                  <c:v>106</c:v>
                </c:pt>
                <c:pt idx="3731">
                  <c:v>80</c:v>
                </c:pt>
                <c:pt idx="3732">
                  <c:v>96</c:v>
                </c:pt>
                <c:pt idx="3733">
                  <c:v>99</c:v>
                </c:pt>
                <c:pt idx="3734">
                  <c:v>85</c:v>
                </c:pt>
                <c:pt idx="3735">
                  <c:v>101</c:v>
                </c:pt>
                <c:pt idx="3736">
                  <c:v>97</c:v>
                </c:pt>
                <c:pt idx="3737">
                  <c:v>103</c:v>
                </c:pt>
                <c:pt idx="3738">
                  <c:v>86</c:v>
                </c:pt>
                <c:pt idx="3739">
                  <c:v>106</c:v>
                </c:pt>
                <c:pt idx="3740">
                  <c:v>89</c:v>
                </c:pt>
                <c:pt idx="3741">
                  <c:v>97</c:v>
                </c:pt>
                <c:pt idx="3742">
                  <c:v>88</c:v>
                </c:pt>
                <c:pt idx="3743">
                  <c:v>92</c:v>
                </c:pt>
                <c:pt idx="3744">
                  <c:v>97</c:v>
                </c:pt>
                <c:pt idx="3745">
                  <c:v>78</c:v>
                </c:pt>
                <c:pt idx="3746">
                  <c:v>85</c:v>
                </c:pt>
                <c:pt idx="3747">
                  <c:v>88</c:v>
                </c:pt>
                <c:pt idx="3748">
                  <c:v>93</c:v>
                </c:pt>
                <c:pt idx="3749">
                  <c:v>72</c:v>
                </c:pt>
                <c:pt idx="3750">
                  <c:v>80</c:v>
                </c:pt>
                <c:pt idx="3751">
                  <c:v>91</c:v>
                </c:pt>
                <c:pt idx="3752">
                  <c:v>90</c:v>
                </c:pt>
                <c:pt idx="3753">
                  <c:v>111</c:v>
                </c:pt>
                <c:pt idx="3754">
                  <c:v>81</c:v>
                </c:pt>
                <c:pt idx="3755">
                  <c:v>81</c:v>
                </c:pt>
                <c:pt idx="3756">
                  <c:v>90</c:v>
                </c:pt>
                <c:pt idx="3757">
                  <c:v>88</c:v>
                </c:pt>
                <c:pt idx="3758">
                  <c:v>84</c:v>
                </c:pt>
                <c:pt idx="3759">
                  <c:v>87</c:v>
                </c:pt>
                <c:pt idx="3760">
                  <c:v>100</c:v>
                </c:pt>
                <c:pt idx="3761">
                  <c:v>82</c:v>
                </c:pt>
                <c:pt idx="3762">
                  <c:v>82</c:v>
                </c:pt>
                <c:pt idx="3763">
                  <c:v>98</c:v>
                </c:pt>
                <c:pt idx="3764">
                  <c:v>98</c:v>
                </c:pt>
                <c:pt idx="3765">
                  <c:v>90</c:v>
                </c:pt>
                <c:pt idx="3766">
                  <c:v>90</c:v>
                </c:pt>
                <c:pt idx="3767">
                  <c:v>78</c:v>
                </c:pt>
                <c:pt idx="3768">
                  <c:v>102</c:v>
                </c:pt>
                <c:pt idx="3769">
                  <c:v>65</c:v>
                </c:pt>
                <c:pt idx="3770">
                  <c:v>97</c:v>
                </c:pt>
                <c:pt idx="3771">
                  <c:v>100</c:v>
                </c:pt>
                <c:pt idx="3772">
                  <c:v>85</c:v>
                </c:pt>
                <c:pt idx="3773">
                  <c:v>88</c:v>
                </c:pt>
                <c:pt idx="3774">
                  <c:v>108</c:v>
                </c:pt>
                <c:pt idx="3775">
                  <c:v>110</c:v>
                </c:pt>
                <c:pt idx="3776">
                  <c:v>90</c:v>
                </c:pt>
                <c:pt idx="3777">
                  <c:v>111</c:v>
                </c:pt>
                <c:pt idx="3778">
                  <c:v>77</c:v>
                </c:pt>
                <c:pt idx="3779">
                  <c:v>80</c:v>
                </c:pt>
                <c:pt idx="3780">
                  <c:v>81</c:v>
                </c:pt>
                <c:pt idx="3781">
                  <c:v>95</c:v>
                </c:pt>
                <c:pt idx="378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D-40E6-8DAF-438B468F0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398320"/>
        <c:axId val="680397200"/>
      </c:scatterChart>
      <c:valAx>
        <c:axId val="738398320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97200"/>
        <c:crosses val="autoZero"/>
        <c:crossBetween val="midCat"/>
      </c:valAx>
      <c:valAx>
        <c:axId val="68039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9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C00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 Movies Project.xlsx]Analysis_3!Language Analysis Table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>
                <a:solidFill>
                  <a:schemeClr val="tx1"/>
                </a:solidFill>
                <a:latin typeface="Bahnschrift SemiBold" panose="020B0502040204020203" pitchFamily="34" charset="0"/>
              </a:rPr>
              <a:t>Top</a:t>
            </a:r>
            <a:r>
              <a:rPr lang="en-IN" sz="2400" b="1" baseline="0">
                <a:solidFill>
                  <a:schemeClr val="tx1"/>
                </a:solidFill>
                <a:latin typeface="Bahnschrift SemiBold" panose="020B0502040204020203" pitchFamily="34" charset="0"/>
              </a:rPr>
              <a:t> 5 Movies language</a:t>
            </a:r>
            <a:endParaRPr lang="en-IN" sz="2400" b="1">
              <a:solidFill>
                <a:schemeClr val="tx1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Analysis_3!$B$5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Analysis_3!$A$6:$A$10</c:f>
              <c:strCache>
                <c:ptCount val="5"/>
                <c:pt idx="0">
                  <c:v>German</c:v>
                </c:pt>
                <c:pt idx="1">
                  <c:v>Mandarin</c:v>
                </c:pt>
                <c:pt idx="2">
                  <c:v>Spanish</c:v>
                </c:pt>
                <c:pt idx="3">
                  <c:v>French</c:v>
                </c:pt>
                <c:pt idx="4">
                  <c:v>English</c:v>
                </c:pt>
              </c:strCache>
            </c:strRef>
          </c:cat>
          <c:val>
            <c:numRef>
              <c:f>Analysis_3!$B$6:$B$10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26</c:v>
                </c:pt>
                <c:pt idx="3">
                  <c:v>37</c:v>
                </c:pt>
                <c:pt idx="4">
                  <c:v>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6-41AA-A852-52F2F09A12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36119616"/>
        <c:axId val="1915036336"/>
      </c:barChart>
      <c:catAx>
        <c:axId val="203611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915036336"/>
        <c:crosses val="autoZero"/>
        <c:auto val="1"/>
        <c:lblAlgn val="ctr"/>
        <c:lblOffset val="100"/>
        <c:noMultiLvlLbl val="0"/>
      </c:catAx>
      <c:valAx>
        <c:axId val="1915036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611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IN" sz="1400" b="1" i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</a:rPr>
              <a:t>Best Director Based on IMDB Ratings and Movie Count</a:t>
            </a:r>
            <a:endParaRPr lang="en-IN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4.4227076505493554E-2"/>
          <c:y val="9.7224450994987735E-2"/>
          <c:w val="0.90719523607645691"/>
          <c:h val="0.71941673772601766"/>
        </c:manualLayout>
      </c:layout>
      <c:barChart>
        <c:barDir val="col"/>
        <c:grouping val="clustered"/>
        <c:varyColors val="0"/>
        <c:ser>
          <c:idx val="1"/>
          <c:order val="1"/>
          <c:tx>
            <c:v>Avg IMDB Rating</c:v>
          </c:tx>
          <c:spPr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invertIfNegative val="0"/>
          <c:cat>
            <c:strRef>
              <c:f>Analysis_4!$B$5:$B$19</c:f>
              <c:strCache>
                <c:ptCount val="10"/>
                <c:pt idx="0">
                  <c:v>Christopher Nolan</c:v>
                </c:pt>
                <c:pt idx="1">
                  <c:v>Quentin Tarantino</c:v>
                </c:pt>
                <c:pt idx="2">
                  <c:v>James Cameron</c:v>
                </c:pt>
                <c:pt idx="3">
                  <c:v>Peter Jackson</c:v>
                </c:pt>
                <c:pt idx="4">
                  <c:v>Alejandro G. </c:v>
                </c:pt>
                <c:pt idx="5">
                  <c:v>David Fincher</c:v>
                </c:pt>
                <c:pt idx="6">
                  <c:v>Martin Scorsese</c:v>
                </c:pt>
                <c:pt idx="7">
                  <c:v>Francis Ford Coppola</c:v>
                </c:pt>
                <c:pt idx="8">
                  <c:v>Wes Anderson</c:v>
                </c:pt>
                <c:pt idx="9">
                  <c:v>Paul Greengrass</c:v>
                </c:pt>
              </c:strCache>
            </c:strRef>
          </c:cat>
          <c:val>
            <c:numRef>
              <c:f>Analysis_4!$D$5:$D$19</c:f>
              <c:numCache>
                <c:formatCode>0.0</c:formatCode>
                <c:ptCount val="10"/>
                <c:pt idx="0">
                  <c:v>8.4250000000000007</c:v>
                </c:pt>
                <c:pt idx="1">
                  <c:v>8.2000000000000011</c:v>
                </c:pt>
                <c:pt idx="2">
                  <c:v>7.9142857142857137</c:v>
                </c:pt>
                <c:pt idx="3">
                  <c:v>7.8888888888888893</c:v>
                </c:pt>
                <c:pt idx="4">
                  <c:v>7.8400000000000007</c:v>
                </c:pt>
                <c:pt idx="5">
                  <c:v>7.7499999999999982</c:v>
                </c:pt>
                <c:pt idx="6">
                  <c:v>7.6749999999999998</c:v>
                </c:pt>
                <c:pt idx="7">
                  <c:v>7.6555555555555559</c:v>
                </c:pt>
                <c:pt idx="8">
                  <c:v>7.6285714285714281</c:v>
                </c:pt>
                <c:pt idx="9">
                  <c:v>7.5857142857142872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72-429D-95B1-166B4FA39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axId val="239350128"/>
        <c:axId val="1915055056"/>
      </c:barChart>
      <c:lineChart>
        <c:grouping val="standard"/>
        <c:varyColors val="0"/>
        <c:ser>
          <c:idx val="0"/>
          <c:order val="0"/>
          <c:tx>
            <c:v>Movies Count</c:v>
          </c:tx>
          <c:spPr>
            <a:ln w="41275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cat>
            <c:strRef>
              <c:f>Analysis_4!$B$5:$B$19</c:f>
              <c:strCache>
                <c:ptCount val="10"/>
                <c:pt idx="0">
                  <c:v>Christopher Nolan</c:v>
                </c:pt>
                <c:pt idx="1">
                  <c:v>Quentin Tarantino</c:v>
                </c:pt>
                <c:pt idx="2">
                  <c:v>James Cameron</c:v>
                </c:pt>
                <c:pt idx="3">
                  <c:v>Peter Jackson</c:v>
                </c:pt>
                <c:pt idx="4">
                  <c:v>Alejandro G. </c:v>
                </c:pt>
                <c:pt idx="5">
                  <c:v>David Fincher</c:v>
                </c:pt>
                <c:pt idx="6">
                  <c:v>Martin Scorsese</c:v>
                </c:pt>
                <c:pt idx="7">
                  <c:v>Francis Ford Coppola</c:v>
                </c:pt>
                <c:pt idx="8">
                  <c:v>Wes Anderson</c:v>
                </c:pt>
                <c:pt idx="9">
                  <c:v>Paul Greengrass</c:v>
                </c:pt>
              </c:strCache>
            </c:strRef>
          </c:cat>
          <c:val>
            <c:numRef>
              <c:f>Analysis_4!$C$5:$C$19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  <c:pt idx="6">
                  <c:v>16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72-429D-95B1-166B4FA39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243872"/>
        <c:axId val="1915084816"/>
      </c:lineChart>
      <c:catAx>
        <c:axId val="2393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55056"/>
        <c:crosses val="autoZero"/>
        <c:auto val="1"/>
        <c:lblAlgn val="ctr"/>
        <c:lblOffset val="100"/>
        <c:noMultiLvlLbl val="0"/>
      </c:catAx>
      <c:valAx>
        <c:axId val="19150550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39350128"/>
        <c:crosses val="autoZero"/>
        <c:crossBetween val="between"/>
      </c:valAx>
      <c:valAx>
        <c:axId val="1915084816"/>
        <c:scaling>
          <c:orientation val="minMax"/>
          <c:max val="18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43872"/>
        <c:crosses val="max"/>
        <c:crossBetween val="between"/>
      </c:valAx>
      <c:catAx>
        <c:axId val="23924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5084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 Movies Project.xlsx]Analysis_5!PivotTable1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Top</a:t>
            </a:r>
            <a:r>
              <a:rPr lang="en-US" sz="1600" b="1" baseline="0">
                <a:solidFill>
                  <a:schemeClr val="tx1"/>
                </a:solidFill>
              </a:rPr>
              <a:t> 10 Movies by Net_Profit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F8DC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F8DC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BCB-4337-9AC1-497DC7723F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Analysis_5!$A$4:$A$13</c:f>
              <c:strCache>
                <c:ptCount val="10"/>
                <c:pt idx="0">
                  <c:v>The Hunger Games</c:v>
                </c:pt>
                <c:pt idx="1">
                  <c:v>The Dark Knight</c:v>
                </c:pt>
                <c:pt idx="2">
                  <c:v>Star Wars: Episode I - The Phantom Menace</c:v>
                </c:pt>
                <c:pt idx="3">
                  <c:v>The Lion King</c:v>
                </c:pt>
                <c:pt idx="4">
                  <c:v>The Avengers</c:v>
                </c:pt>
                <c:pt idx="5">
                  <c:v>E.T. The Extra-Terrestrial</c:v>
                </c:pt>
                <c:pt idx="6">
                  <c:v>Star Wars: Episode Iv - A New Hope</c:v>
                </c:pt>
                <c:pt idx="7">
                  <c:v>Titanic</c:v>
                </c:pt>
                <c:pt idx="8">
                  <c:v>Jurassic World</c:v>
                </c:pt>
                <c:pt idx="9">
                  <c:v>Avatar</c:v>
                </c:pt>
              </c:strCache>
            </c:strRef>
          </c:cat>
          <c:val>
            <c:numRef>
              <c:f>Analysis_5!$B$4:$B$13</c:f>
              <c:numCache>
                <c:formatCode>\$0.0,,"M"</c:formatCode>
                <c:ptCount val="10"/>
                <c:pt idx="0">
                  <c:v>329999255</c:v>
                </c:pt>
                <c:pt idx="1">
                  <c:v>348316061</c:v>
                </c:pt>
                <c:pt idx="2">
                  <c:v>359544677</c:v>
                </c:pt>
                <c:pt idx="3">
                  <c:v>377783777</c:v>
                </c:pt>
                <c:pt idx="4">
                  <c:v>403279547</c:v>
                </c:pt>
                <c:pt idx="5">
                  <c:v>424449459</c:v>
                </c:pt>
                <c:pt idx="6">
                  <c:v>449935665</c:v>
                </c:pt>
                <c:pt idx="7">
                  <c:v>458672302</c:v>
                </c:pt>
                <c:pt idx="8">
                  <c:v>502177271</c:v>
                </c:pt>
                <c:pt idx="9">
                  <c:v>523505847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7-49AE-91DF-2A3DAE4121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426408575"/>
        <c:axId val="298066351"/>
      </c:barChart>
      <c:catAx>
        <c:axId val="42640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98066351"/>
        <c:crosses val="autoZero"/>
        <c:auto val="1"/>
        <c:lblAlgn val="ctr"/>
        <c:lblOffset val="100"/>
        <c:noMultiLvlLbl val="0"/>
      </c:catAx>
      <c:valAx>
        <c:axId val="298066351"/>
        <c:scaling>
          <c:orientation val="minMax"/>
        </c:scaling>
        <c:delete val="1"/>
        <c:axPos val="b"/>
        <c:numFmt formatCode="\$0.0,,&quot;M&quot;" sourceLinked="1"/>
        <c:majorTickMark val="none"/>
        <c:minorTickMark val="none"/>
        <c:tickLblPos val="nextTo"/>
        <c:crossAx val="42640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Analysis_1!$T$4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A4A4A"/>
            </a:solidFill>
            <a:ln>
              <a:noFill/>
            </a:ln>
            <a:effectLst/>
          </c:spPr>
          <c:invertIfNegative val="0"/>
          <c:cat>
            <c:strRef>
              <c:f>Analysis_1!$S$5:$S$27</c:f>
              <c:strCache>
                <c:ptCount val="23"/>
                <c:pt idx="0">
                  <c:v>Drama</c:v>
                </c:pt>
                <c:pt idx="1">
                  <c:v>Comedy</c:v>
                </c:pt>
                <c:pt idx="2">
                  <c:v>Thriller</c:v>
                </c:pt>
                <c:pt idx="3">
                  <c:v>Action</c:v>
                </c:pt>
                <c:pt idx="4">
                  <c:v>Romance</c:v>
                </c:pt>
                <c:pt idx="5">
                  <c:v>Adventure</c:v>
                </c:pt>
                <c:pt idx="6">
                  <c:v>Crime</c:v>
                </c:pt>
                <c:pt idx="7">
                  <c:v>Fantasy</c:v>
                </c:pt>
                <c:pt idx="8">
                  <c:v>Sci-Fi</c:v>
                </c:pt>
                <c:pt idx="9">
                  <c:v>Family</c:v>
                </c:pt>
                <c:pt idx="10">
                  <c:v>Horror</c:v>
                </c:pt>
                <c:pt idx="11">
                  <c:v>Mystery</c:v>
                </c:pt>
                <c:pt idx="12">
                  <c:v>Biography</c:v>
                </c:pt>
                <c:pt idx="13">
                  <c:v>Animation</c:v>
                </c:pt>
                <c:pt idx="14">
                  <c:v>War</c:v>
                </c:pt>
                <c:pt idx="15">
                  <c:v>Music</c:v>
                </c:pt>
                <c:pt idx="16">
                  <c:v>History</c:v>
                </c:pt>
                <c:pt idx="17">
                  <c:v>Sport</c:v>
                </c:pt>
                <c:pt idx="18">
                  <c:v>Musical</c:v>
                </c:pt>
                <c:pt idx="19">
                  <c:v>Documentary</c:v>
                </c:pt>
                <c:pt idx="20">
                  <c:v>Western</c:v>
                </c:pt>
                <c:pt idx="21">
                  <c:v>Short</c:v>
                </c:pt>
                <c:pt idx="22">
                  <c:v>Film-Noir</c:v>
                </c:pt>
              </c:strCache>
            </c:strRef>
          </c:cat>
          <c:val>
            <c:numRef>
              <c:f>Analysis_1!$T$5:$T$27</c:f>
              <c:numCache>
                <c:formatCode>General</c:formatCode>
                <c:ptCount val="23"/>
                <c:pt idx="0">
                  <c:v>1911</c:v>
                </c:pt>
                <c:pt idx="1">
                  <c:v>1492</c:v>
                </c:pt>
                <c:pt idx="2">
                  <c:v>1084</c:v>
                </c:pt>
                <c:pt idx="3">
                  <c:v>935</c:v>
                </c:pt>
                <c:pt idx="4">
                  <c:v>866</c:v>
                </c:pt>
                <c:pt idx="5">
                  <c:v>766</c:v>
                </c:pt>
                <c:pt idx="6">
                  <c:v>702</c:v>
                </c:pt>
                <c:pt idx="7">
                  <c:v>496</c:v>
                </c:pt>
                <c:pt idx="8">
                  <c:v>484</c:v>
                </c:pt>
                <c:pt idx="9">
                  <c:v>441</c:v>
                </c:pt>
                <c:pt idx="10">
                  <c:v>379</c:v>
                </c:pt>
                <c:pt idx="11">
                  <c:v>376</c:v>
                </c:pt>
                <c:pt idx="12">
                  <c:v>242</c:v>
                </c:pt>
                <c:pt idx="13">
                  <c:v>197</c:v>
                </c:pt>
                <c:pt idx="14">
                  <c:v>159</c:v>
                </c:pt>
                <c:pt idx="15">
                  <c:v>159</c:v>
                </c:pt>
                <c:pt idx="16">
                  <c:v>152</c:v>
                </c:pt>
                <c:pt idx="17">
                  <c:v>147</c:v>
                </c:pt>
                <c:pt idx="18">
                  <c:v>102</c:v>
                </c:pt>
                <c:pt idx="19">
                  <c:v>64</c:v>
                </c:pt>
                <c:pt idx="20">
                  <c:v>58</c:v>
                </c:pt>
                <c:pt idx="21">
                  <c:v>2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7-4809-8A13-80BA92EDC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82852351"/>
        <c:axId val="481968335"/>
      </c:barChart>
      <c:catAx>
        <c:axId val="482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81968335"/>
        <c:crosses val="autoZero"/>
        <c:auto val="1"/>
        <c:lblAlgn val="ctr"/>
        <c:lblOffset val="100"/>
        <c:noMultiLvlLbl val="0"/>
      </c:catAx>
      <c:valAx>
        <c:axId val="481968335"/>
        <c:scaling>
          <c:orientation val="minMax"/>
          <c:max val="2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5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8DC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Bahnschrift SemiBold SemiConden" panose="020B0502040204020203" pitchFamily="34" charset="0"/>
              </a:rPr>
              <a:t>Duration VS IMDB Ratings</a:t>
            </a:r>
          </a:p>
        </c:rich>
      </c:tx>
      <c:layout>
        <c:manualLayout>
          <c:xMode val="edge"/>
          <c:yMode val="edge"/>
          <c:x val="0.24346256286929652"/>
          <c:y val="9.18692129629629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'IMDb Movie'!$O$1</c:f>
              <c:strCache>
                <c:ptCount val="1"/>
                <c:pt idx="0">
                  <c:v>Duration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A4A4A"/>
              </a:solidFill>
              <a:ln w="9525">
                <a:noFill/>
              </a:ln>
              <a:effectLst/>
            </c:spPr>
          </c:marker>
          <c:trendline>
            <c:spPr>
              <a:ln w="57150" cap="rnd">
                <a:solidFill>
                  <a:srgbClr val="E4572E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'IMDb Movie'!$M$2:$M$4821</c:f>
              <c:numCache>
                <c:formatCode>0.0</c:formatCode>
                <c:ptCount val="4820"/>
                <c:pt idx="0">
                  <c:v>7.9</c:v>
                </c:pt>
                <c:pt idx="1">
                  <c:v>7.1</c:v>
                </c:pt>
                <c:pt idx="2">
                  <c:v>6.8</c:v>
                </c:pt>
                <c:pt idx="3">
                  <c:v>8.5</c:v>
                </c:pt>
                <c:pt idx="4">
                  <c:v>6.6</c:v>
                </c:pt>
                <c:pt idx="5">
                  <c:v>6.2</c:v>
                </c:pt>
                <c:pt idx="6">
                  <c:v>7.8</c:v>
                </c:pt>
                <c:pt idx="7">
                  <c:v>7.5</c:v>
                </c:pt>
                <c:pt idx="8">
                  <c:v>7.5</c:v>
                </c:pt>
                <c:pt idx="9">
                  <c:v>6.9</c:v>
                </c:pt>
                <c:pt idx="10">
                  <c:v>6.1</c:v>
                </c:pt>
                <c:pt idx="11">
                  <c:v>6.7</c:v>
                </c:pt>
                <c:pt idx="12">
                  <c:v>7.3</c:v>
                </c:pt>
                <c:pt idx="13">
                  <c:v>6.5</c:v>
                </c:pt>
                <c:pt idx="14">
                  <c:v>7.2</c:v>
                </c:pt>
                <c:pt idx="15">
                  <c:v>6.6</c:v>
                </c:pt>
                <c:pt idx="16">
                  <c:v>8.1</c:v>
                </c:pt>
                <c:pt idx="17">
                  <c:v>6.7</c:v>
                </c:pt>
                <c:pt idx="18">
                  <c:v>6.8</c:v>
                </c:pt>
                <c:pt idx="19">
                  <c:v>7.5</c:v>
                </c:pt>
                <c:pt idx="20">
                  <c:v>7</c:v>
                </c:pt>
                <c:pt idx="21">
                  <c:v>6.7</c:v>
                </c:pt>
                <c:pt idx="22">
                  <c:v>7.9</c:v>
                </c:pt>
                <c:pt idx="23">
                  <c:v>6.1</c:v>
                </c:pt>
                <c:pt idx="24">
                  <c:v>7.2</c:v>
                </c:pt>
                <c:pt idx="25">
                  <c:v>7.7</c:v>
                </c:pt>
                <c:pt idx="26">
                  <c:v>8.1999999999999993</c:v>
                </c:pt>
                <c:pt idx="27">
                  <c:v>5.9</c:v>
                </c:pt>
                <c:pt idx="28">
                  <c:v>7</c:v>
                </c:pt>
                <c:pt idx="29">
                  <c:v>7.8</c:v>
                </c:pt>
                <c:pt idx="30">
                  <c:v>7.3</c:v>
                </c:pt>
                <c:pt idx="31">
                  <c:v>7.2</c:v>
                </c:pt>
                <c:pt idx="32">
                  <c:v>6.5</c:v>
                </c:pt>
                <c:pt idx="33">
                  <c:v>6.8</c:v>
                </c:pt>
                <c:pt idx="34">
                  <c:v>7.3</c:v>
                </c:pt>
                <c:pt idx="35">
                  <c:v>6</c:v>
                </c:pt>
                <c:pt idx="36">
                  <c:v>5.7</c:v>
                </c:pt>
                <c:pt idx="37">
                  <c:v>6.4</c:v>
                </c:pt>
                <c:pt idx="38">
                  <c:v>6.7</c:v>
                </c:pt>
                <c:pt idx="39">
                  <c:v>6.8</c:v>
                </c:pt>
                <c:pt idx="40">
                  <c:v>6.3</c:v>
                </c:pt>
                <c:pt idx="41">
                  <c:v>5.6</c:v>
                </c:pt>
                <c:pt idx="42">
                  <c:v>8.3000000000000007</c:v>
                </c:pt>
                <c:pt idx="43">
                  <c:v>6.6</c:v>
                </c:pt>
                <c:pt idx="44">
                  <c:v>7.2</c:v>
                </c:pt>
                <c:pt idx="45">
                  <c:v>7</c:v>
                </c:pt>
                <c:pt idx="46">
                  <c:v>8</c:v>
                </c:pt>
                <c:pt idx="47">
                  <c:v>7.8</c:v>
                </c:pt>
                <c:pt idx="48">
                  <c:v>6.3</c:v>
                </c:pt>
                <c:pt idx="49">
                  <c:v>7.3</c:v>
                </c:pt>
                <c:pt idx="50">
                  <c:v>6.6</c:v>
                </c:pt>
                <c:pt idx="51">
                  <c:v>7</c:v>
                </c:pt>
                <c:pt idx="52">
                  <c:v>6.3</c:v>
                </c:pt>
                <c:pt idx="53">
                  <c:v>6.2</c:v>
                </c:pt>
                <c:pt idx="54">
                  <c:v>7.2</c:v>
                </c:pt>
                <c:pt idx="55">
                  <c:v>7.5</c:v>
                </c:pt>
                <c:pt idx="56">
                  <c:v>8.4</c:v>
                </c:pt>
                <c:pt idx="57">
                  <c:v>6.2</c:v>
                </c:pt>
                <c:pt idx="58">
                  <c:v>5.8</c:v>
                </c:pt>
                <c:pt idx="59">
                  <c:v>6.8</c:v>
                </c:pt>
                <c:pt idx="60">
                  <c:v>5.4</c:v>
                </c:pt>
                <c:pt idx="61">
                  <c:v>6.6</c:v>
                </c:pt>
                <c:pt idx="62">
                  <c:v>6.9</c:v>
                </c:pt>
                <c:pt idx="63">
                  <c:v>7.3</c:v>
                </c:pt>
                <c:pt idx="64">
                  <c:v>9</c:v>
                </c:pt>
                <c:pt idx="65">
                  <c:v>8.3000000000000007</c:v>
                </c:pt>
                <c:pt idx="66">
                  <c:v>6.5</c:v>
                </c:pt>
                <c:pt idx="67">
                  <c:v>7.9</c:v>
                </c:pt>
                <c:pt idx="68">
                  <c:v>7.5</c:v>
                </c:pt>
                <c:pt idx="69">
                  <c:v>4.8</c:v>
                </c:pt>
                <c:pt idx="70">
                  <c:v>5.2</c:v>
                </c:pt>
                <c:pt idx="71">
                  <c:v>6.9</c:v>
                </c:pt>
                <c:pt idx="72">
                  <c:v>5.4</c:v>
                </c:pt>
                <c:pt idx="73">
                  <c:v>7.9</c:v>
                </c:pt>
                <c:pt idx="74">
                  <c:v>6.1</c:v>
                </c:pt>
                <c:pt idx="75">
                  <c:v>5.8</c:v>
                </c:pt>
                <c:pt idx="76">
                  <c:v>8.3000000000000007</c:v>
                </c:pt>
                <c:pt idx="77">
                  <c:v>7.8</c:v>
                </c:pt>
                <c:pt idx="78">
                  <c:v>7</c:v>
                </c:pt>
                <c:pt idx="79">
                  <c:v>6.1</c:v>
                </c:pt>
                <c:pt idx="80">
                  <c:v>7</c:v>
                </c:pt>
                <c:pt idx="81">
                  <c:v>7.6</c:v>
                </c:pt>
                <c:pt idx="82">
                  <c:v>6.3</c:v>
                </c:pt>
                <c:pt idx="83">
                  <c:v>7.8</c:v>
                </c:pt>
                <c:pt idx="84">
                  <c:v>6.4</c:v>
                </c:pt>
                <c:pt idx="85">
                  <c:v>6.5</c:v>
                </c:pt>
                <c:pt idx="86">
                  <c:v>7.9</c:v>
                </c:pt>
                <c:pt idx="87">
                  <c:v>7.8</c:v>
                </c:pt>
                <c:pt idx="88">
                  <c:v>6.6</c:v>
                </c:pt>
                <c:pt idx="89">
                  <c:v>5.5</c:v>
                </c:pt>
                <c:pt idx="90">
                  <c:v>8.1999999999999993</c:v>
                </c:pt>
                <c:pt idx="91">
                  <c:v>6.4</c:v>
                </c:pt>
                <c:pt idx="92">
                  <c:v>8.1</c:v>
                </c:pt>
                <c:pt idx="93">
                  <c:v>8.6</c:v>
                </c:pt>
                <c:pt idx="94">
                  <c:v>8.8000000000000007</c:v>
                </c:pt>
                <c:pt idx="95">
                  <c:v>7.9</c:v>
                </c:pt>
                <c:pt idx="96">
                  <c:v>6.7</c:v>
                </c:pt>
                <c:pt idx="97">
                  <c:v>7.8</c:v>
                </c:pt>
                <c:pt idx="98">
                  <c:v>7.8</c:v>
                </c:pt>
                <c:pt idx="99">
                  <c:v>6.6</c:v>
                </c:pt>
                <c:pt idx="100">
                  <c:v>6.1</c:v>
                </c:pt>
                <c:pt idx="101">
                  <c:v>5.6</c:v>
                </c:pt>
                <c:pt idx="102">
                  <c:v>6.4</c:v>
                </c:pt>
                <c:pt idx="103">
                  <c:v>6.1</c:v>
                </c:pt>
                <c:pt idx="104">
                  <c:v>7.3</c:v>
                </c:pt>
                <c:pt idx="105">
                  <c:v>6.6</c:v>
                </c:pt>
                <c:pt idx="106">
                  <c:v>6.3</c:v>
                </c:pt>
                <c:pt idx="107">
                  <c:v>6.1</c:v>
                </c:pt>
                <c:pt idx="108">
                  <c:v>7.1</c:v>
                </c:pt>
                <c:pt idx="109">
                  <c:v>5.5</c:v>
                </c:pt>
                <c:pt idx="110">
                  <c:v>7.5</c:v>
                </c:pt>
                <c:pt idx="111">
                  <c:v>7.6</c:v>
                </c:pt>
                <c:pt idx="112">
                  <c:v>6.4</c:v>
                </c:pt>
                <c:pt idx="113">
                  <c:v>7.2</c:v>
                </c:pt>
                <c:pt idx="114">
                  <c:v>6.7</c:v>
                </c:pt>
                <c:pt idx="115">
                  <c:v>8</c:v>
                </c:pt>
                <c:pt idx="116">
                  <c:v>8.3000000000000007</c:v>
                </c:pt>
                <c:pt idx="117">
                  <c:v>6.7</c:v>
                </c:pt>
                <c:pt idx="118">
                  <c:v>5.9</c:v>
                </c:pt>
                <c:pt idx="119">
                  <c:v>6.7</c:v>
                </c:pt>
                <c:pt idx="120">
                  <c:v>6.7</c:v>
                </c:pt>
                <c:pt idx="121">
                  <c:v>7.6</c:v>
                </c:pt>
                <c:pt idx="122">
                  <c:v>7.2</c:v>
                </c:pt>
                <c:pt idx="123">
                  <c:v>7.1</c:v>
                </c:pt>
                <c:pt idx="124">
                  <c:v>8.1</c:v>
                </c:pt>
                <c:pt idx="125">
                  <c:v>6.7</c:v>
                </c:pt>
                <c:pt idx="126">
                  <c:v>7</c:v>
                </c:pt>
                <c:pt idx="127">
                  <c:v>6.9</c:v>
                </c:pt>
                <c:pt idx="128">
                  <c:v>5.0999999999999996</c:v>
                </c:pt>
                <c:pt idx="129">
                  <c:v>5.8</c:v>
                </c:pt>
                <c:pt idx="130">
                  <c:v>6.2</c:v>
                </c:pt>
                <c:pt idx="131">
                  <c:v>7.4</c:v>
                </c:pt>
                <c:pt idx="132">
                  <c:v>5.8</c:v>
                </c:pt>
                <c:pt idx="133">
                  <c:v>6.2</c:v>
                </c:pt>
                <c:pt idx="134">
                  <c:v>7.3</c:v>
                </c:pt>
                <c:pt idx="135">
                  <c:v>4.2</c:v>
                </c:pt>
                <c:pt idx="136">
                  <c:v>6.9</c:v>
                </c:pt>
                <c:pt idx="137">
                  <c:v>6.4</c:v>
                </c:pt>
                <c:pt idx="138">
                  <c:v>5.4</c:v>
                </c:pt>
                <c:pt idx="139">
                  <c:v>6.7</c:v>
                </c:pt>
                <c:pt idx="140">
                  <c:v>5.8</c:v>
                </c:pt>
                <c:pt idx="141">
                  <c:v>6.9</c:v>
                </c:pt>
                <c:pt idx="142">
                  <c:v>7.2</c:v>
                </c:pt>
                <c:pt idx="143">
                  <c:v>6.9</c:v>
                </c:pt>
                <c:pt idx="144">
                  <c:v>6.1</c:v>
                </c:pt>
                <c:pt idx="145">
                  <c:v>5.5</c:v>
                </c:pt>
                <c:pt idx="146">
                  <c:v>6.6</c:v>
                </c:pt>
                <c:pt idx="147">
                  <c:v>6.1</c:v>
                </c:pt>
                <c:pt idx="148">
                  <c:v>6.3</c:v>
                </c:pt>
                <c:pt idx="149">
                  <c:v>7.2</c:v>
                </c:pt>
                <c:pt idx="150">
                  <c:v>7.4</c:v>
                </c:pt>
                <c:pt idx="151">
                  <c:v>7.3</c:v>
                </c:pt>
                <c:pt idx="152">
                  <c:v>6.1</c:v>
                </c:pt>
                <c:pt idx="153">
                  <c:v>7.7</c:v>
                </c:pt>
                <c:pt idx="154">
                  <c:v>6.1</c:v>
                </c:pt>
                <c:pt idx="155">
                  <c:v>8</c:v>
                </c:pt>
                <c:pt idx="156">
                  <c:v>7.3</c:v>
                </c:pt>
                <c:pt idx="157">
                  <c:v>7.9</c:v>
                </c:pt>
                <c:pt idx="158">
                  <c:v>5.5</c:v>
                </c:pt>
                <c:pt idx="159">
                  <c:v>5</c:v>
                </c:pt>
                <c:pt idx="160">
                  <c:v>7.7</c:v>
                </c:pt>
                <c:pt idx="161">
                  <c:v>6.6</c:v>
                </c:pt>
                <c:pt idx="162">
                  <c:v>5.7</c:v>
                </c:pt>
                <c:pt idx="163">
                  <c:v>5.8</c:v>
                </c:pt>
                <c:pt idx="164">
                  <c:v>6</c:v>
                </c:pt>
                <c:pt idx="165">
                  <c:v>6.4</c:v>
                </c:pt>
                <c:pt idx="166">
                  <c:v>6.9</c:v>
                </c:pt>
                <c:pt idx="167">
                  <c:v>6.4</c:v>
                </c:pt>
                <c:pt idx="168">
                  <c:v>7.4</c:v>
                </c:pt>
                <c:pt idx="169">
                  <c:v>5.5</c:v>
                </c:pt>
                <c:pt idx="170">
                  <c:v>5.9</c:v>
                </c:pt>
                <c:pt idx="171">
                  <c:v>6.8</c:v>
                </c:pt>
                <c:pt idx="172">
                  <c:v>6.8</c:v>
                </c:pt>
                <c:pt idx="173">
                  <c:v>8.1</c:v>
                </c:pt>
                <c:pt idx="174">
                  <c:v>6.5</c:v>
                </c:pt>
                <c:pt idx="175">
                  <c:v>7.2</c:v>
                </c:pt>
                <c:pt idx="176">
                  <c:v>6.7</c:v>
                </c:pt>
                <c:pt idx="177">
                  <c:v>8.1</c:v>
                </c:pt>
                <c:pt idx="178">
                  <c:v>7.6</c:v>
                </c:pt>
                <c:pt idx="179">
                  <c:v>7.4</c:v>
                </c:pt>
                <c:pt idx="180">
                  <c:v>7.6</c:v>
                </c:pt>
                <c:pt idx="181">
                  <c:v>6.7</c:v>
                </c:pt>
                <c:pt idx="182">
                  <c:v>6.5</c:v>
                </c:pt>
                <c:pt idx="183">
                  <c:v>6.6</c:v>
                </c:pt>
                <c:pt idx="184">
                  <c:v>6.7</c:v>
                </c:pt>
                <c:pt idx="185">
                  <c:v>6.4</c:v>
                </c:pt>
                <c:pt idx="186">
                  <c:v>5.8</c:v>
                </c:pt>
                <c:pt idx="187">
                  <c:v>7.4</c:v>
                </c:pt>
                <c:pt idx="188">
                  <c:v>7.8</c:v>
                </c:pt>
                <c:pt idx="189">
                  <c:v>6.6</c:v>
                </c:pt>
                <c:pt idx="190">
                  <c:v>4.9000000000000004</c:v>
                </c:pt>
                <c:pt idx="191">
                  <c:v>6.5</c:v>
                </c:pt>
                <c:pt idx="192">
                  <c:v>6.2</c:v>
                </c:pt>
                <c:pt idx="193">
                  <c:v>7.3</c:v>
                </c:pt>
                <c:pt idx="194">
                  <c:v>7.5</c:v>
                </c:pt>
                <c:pt idx="195">
                  <c:v>5.6</c:v>
                </c:pt>
                <c:pt idx="196">
                  <c:v>8.1</c:v>
                </c:pt>
                <c:pt idx="197">
                  <c:v>6.7</c:v>
                </c:pt>
                <c:pt idx="198">
                  <c:v>6.6</c:v>
                </c:pt>
                <c:pt idx="199">
                  <c:v>6.4</c:v>
                </c:pt>
                <c:pt idx="200">
                  <c:v>7.5</c:v>
                </c:pt>
                <c:pt idx="201">
                  <c:v>7.3</c:v>
                </c:pt>
                <c:pt idx="202">
                  <c:v>7.5</c:v>
                </c:pt>
                <c:pt idx="203">
                  <c:v>5.8</c:v>
                </c:pt>
                <c:pt idx="204">
                  <c:v>7.5</c:v>
                </c:pt>
                <c:pt idx="205">
                  <c:v>6.6</c:v>
                </c:pt>
                <c:pt idx="206">
                  <c:v>6.7</c:v>
                </c:pt>
                <c:pt idx="207">
                  <c:v>3.7</c:v>
                </c:pt>
                <c:pt idx="208">
                  <c:v>6</c:v>
                </c:pt>
                <c:pt idx="209">
                  <c:v>6.4</c:v>
                </c:pt>
                <c:pt idx="210">
                  <c:v>6.1</c:v>
                </c:pt>
                <c:pt idx="211">
                  <c:v>6.4</c:v>
                </c:pt>
                <c:pt idx="212">
                  <c:v>5.6</c:v>
                </c:pt>
                <c:pt idx="213">
                  <c:v>8</c:v>
                </c:pt>
                <c:pt idx="214">
                  <c:v>5.2</c:v>
                </c:pt>
                <c:pt idx="215">
                  <c:v>7.1</c:v>
                </c:pt>
                <c:pt idx="216">
                  <c:v>4.8</c:v>
                </c:pt>
                <c:pt idx="217">
                  <c:v>7</c:v>
                </c:pt>
                <c:pt idx="218">
                  <c:v>5.4</c:v>
                </c:pt>
                <c:pt idx="219">
                  <c:v>6.6</c:v>
                </c:pt>
                <c:pt idx="220">
                  <c:v>6.7</c:v>
                </c:pt>
                <c:pt idx="221">
                  <c:v>6.2</c:v>
                </c:pt>
                <c:pt idx="222">
                  <c:v>6.1</c:v>
                </c:pt>
                <c:pt idx="223">
                  <c:v>5.3</c:v>
                </c:pt>
                <c:pt idx="224">
                  <c:v>6.3</c:v>
                </c:pt>
                <c:pt idx="225">
                  <c:v>7</c:v>
                </c:pt>
                <c:pt idx="226">
                  <c:v>7.6</c:v>
                </c:pt>
                <c:pt idx="227">
                  <c:v>6.7</c:v>
                </c:pt>
                <c:pt idx="228">
                  <c:v>8.1</c:v>
                </c:pt>
                <c:pt idx="229">
                  <c:v>6.7</c:v>
                </c:pt>
                <c:pt idx="230">
                  <c:v>6.5</c:v>
                </c:pt>
                <c:pt idx="231">
                  <c:v>7.3</c:v>
                </c:pt>
                <c:pt idx="232">
                  <c:v>6</c:v>
                </c:pt>
                <c:pt idx="233">
                  <c:v>6.1</c:v>
                </c:pt>
                <c:pt idx="234">
                  <c:v>5.9</c:v>
                </c:pt>
                <c:pt idx="235">
                  <c:v>7.8</c:v>
                </c:pt>
                <c:pt idx="236">
                  <c:v>5.8</c:v>
                </c:pt>
                <c:pt idx="237">
                  <c:v>6.3</c:v>
                </c:pt>
                <c:pt idx="238">
                  <c:v>4.3</c:v>
                </c:pt>
                <c:pt idx="239">
                  <c:v>6.4</c:v>
                </c:pt>
                <c:pt idx="240">
                  <c:v>6.1</c:v>
                </c:pt>
                <c:pt idx="241">
                  <c:v>6.5</c:v>
                </c:pt>
                <c:pt idx="242">
                  <c:v>7.1</c:v>
                </c:pt>
                <c:pt idx="243">
                  <c:v>6.4</c:v>
                </c:pt>
                <c:pt idx="244">
                  <c:v>6.5</c:v>
                </c:pt>
                <c:pt idx="245">
                  <c:v>6.3</c:v>
                </c:pt>
                <c:pt idx="246">
                  <c:v>7.5</c:v>
                </c:pt>
                <c:pt idx="247">
                  <c:v>4.9000000000000004</c:v>
                </c:pt>
                <c:pt idx="248">
                  <c:v>5.8</c:v>
                </c:pt>
                <c:pt idx="249">
                  <c:v>6.2</c:v>
                </c:pt>
                <c:pt idx="250">
                  <c:v>5.5</c:v>
                </c:pt>
                <c:pt idx="251">
                  <c:v>5.4</c:v>
                </c:pt>
                <c:pt idx="252">
                  <c:v>5.8</c:v>
                </c:pt>
                <c:pt idx="253">
                  <c:v>7.1</c:v>
                </c:pt>
                <c:pt idx="254">
                  <c:v>5.4</c:v>
                </c:pt>
                <c:pt idx="255">
                  <c:v>3.7</c:v>
                </c:pt>
                <c:pt idx="256">
                  <c:v>6.7</c:v>
                </c:pt>
                <c:pt idx="257">
                  <c:v>7.2</c:v>
                </c:pt>
                <c:pt idx="258">
                  <c:v>8.8000000000000007</c:v>
                </c:pt>
                <c:pt idx="259">
                  <c:v>5.8</c:v>
                </c:pt>
                <c:pt idx="260">
                  <c:v>6.8</c:v>
                </c:pt>
                <c:pt idx="261">
                  <c:v>3.8</c:v>
                </c:pt>
                <c:pt idx="262">
                  <c:v>7.1</c:v>
                </c:pt>
                <c:pt idx="263">
                  <c:v>7.2</c:v>
                </c:pt>
                <c:pt idx="264">
                  <c:v>5.9</c:v>
                </c:pt>
                <c:pt idx="265">
                  <c:v>7.1</c:v>
                </c:pt>
                <c:pt idx="266">
                  <c:v>8.1</c:v>
                </c:pt>
                <c:pt idx="267">
                  <c:v>6.9</c:v>
                </c:pt>
                <c:pt idx="268">
                  <c:v>4.4000000000000004</c:v>
                </c:pt>
                <c:pt idx="269">
                  <c:v>6.5</c:v>
                </c:pt>
                <c:pt idx="270">
                  <c:v>8.5</c:v>
                </c:pt>
                <c:pt idx="271">
                  <c:v>7.7</c:v>
                </c:pt>
                <c:pt idx="272">
                  <c:v>7.4</c:v>
                </c:pt>
                <c:pt idx="273">
                  <c:v>8</c:v>
                </c:pt>
                <c:pt idx="274">
                  <c:v>5.7</c:v>
                </c:pt>
                <c:pt idx="275">
                  <c:v>8.5</c:v>
                </c:pt>
                <c:pt idx="276">
                  <c:v>7</c:v>
                </c:pt>
                <c:pt idx="277">
                  <c:v>7.8</c:v>
                </c:pt>
                <c:pt idx="278">
                  <c:v>7.2</c:v>
                </c:pt>
                <c:pt idx="279">
                  <c:v>6.4</c:v>
                </c:pt>
                <c:pt idx="280">
                  <c:v>5.5</c:v>
                </c:pt>
                <c:pt idx="281">
                  <c:v>6.7</c:v>
                </c:pt>
                <c:pt idx="282">
                  <c:v>6.1</c:v>
                </c:pt>
                <c:pt idx="283">
                  <c:v>8.5</c:v>
                </c:pt>
                <c:pt idx="284">
                  <c:v>6.9</c:v>
                </c:pt>
                <c:pt idx="285">
                  <c:v>7.3</c:v>
                </c:pt>
                <c:pt idx="286">
                  <c:v>6.7</c:v>
                </c:pt>
                <c:pt idx="287">
                  <c:v>6.9</c:v>
                </c:pt>
                <c:pt idx="288">
                  <c:v>5.0999999999999996</c:v>
                </c:pt>
                <c:pt idx="289">
                  <c:v>6.8</c:v>
                </c:pt>
                <c:pt idx="290">
                  <c:v>6.7</c:v>
                </c:pt>
                <c:pt idx="291">
                  <c:v>6</c:v>
                </c:pt>
                <c:pt idx="292">
                  <c:v>5.7</c:v>
                </c:pt>
                <c:pt idx="293">
                  <c:v>8</c:v>
                </c:pt>
                <c:pt idx="294">
                  <c:v>8.1999999999999993</c:v>
                </c:pt>
                <c:pt idx="295">
                  <c:v>5.4</c:v>
                </c:pt>
                <c:pt idx="296">
                  <c:v>7.2</c:v>
                </c:pt>
                <c:pt idx="297">
                  <c:v>7.5</c:v>
                </c:pt>
                <c:pt idx="298">
                  <c:v>7</c:v>
                </c:pt>
                <c:pt idx="299">
                  <c:v>3.3</c:v>
                </c:pt>
                <c:pt idx="300">
                  <c:v>6</c:v>
                </c:pt>
                <c:pt idx="301">
                  <c:v>7.1</c:v>
                </c:pt>
                <c:pt idx="302">
                  <c:v>5.4</c:v>
                </c:pt>
                <c:pt idx="303">
                  <c:v>6.1</c:v>
                </c:pt>
                <c:pt idx="304">
                  <c:v>5.3</c:v>
                </c:pt>
                <c:pt idx="305">
                  <c:v>2.2000000000000002</c:v>
                </c:pt>
                <c:pt idx="306">
                  <c:v>7</c:v>
                </c:pt>
                <c:pt idx="307">
                  <c:v>3.8</c:v>
                </c:pt>
                <c:pt idx="308">
                  <c:v>6.9</c:v>
                </c:pt>
                <c:pt idx="309">
                  <c:v>7.2</c:v>
                </c:pt>
                <c:pt idx="310">
                  <c:v>7.3</c:v>
                </c:pt>
                <c:pt idx="311">
                  <c:v>6.3</c:v>
                </c:pt>
                <c:pt idx="312">
                  <c:v>7.5</c:v>
                </c:pt>
                <c:pt idx="313">
                  <c:v>7.6</c:v>
                </c:pt>
                <c:pt idx="314">
                  <c:v>6.8</c:v>
                </c:pt>
                <c:pt idx="315">
                  <c:v>5.2</c:v>
                </c:pt>
                <c:pt idx="316">
                  <c:v>7.7</c:v>
                </c:pt>
                <c:pt idx="317">
                  <c:v>6.2</c:v>
                </c:pt>
                <c:pt idx="318">
                  <c:v>7.7</c:v>
                </c:pt>
                <c:pt idx="319">
                  <c:v>4.3</c:v>
                </c:pt>
                <c:pt idx="320">
                  <c:v>6.9</c:v>
                </c:pt>
                <c:pt idx="321">
                  <c:v>6.6</c:v>
                </c:pt>
                <c:pt idx="322">
                  <c:v>7</c:v>
                </c:pt>
                <c:pt idx="323">
                  <c:v>6.7</c:v>
                </c:pt>
                <c:pt idx="324">
                  <c:v>8.1999999999999993</c:v>
                </c:pt>
                <c:pt idx="325">
                  <c:v>8.9</c:v>
                </c:pt>
                <c:pt idx="326">
                  <c:v>8.6999999999999993</c:v>
                </c:pt>
                <c:pt idx="327">
                  <c:v>5.5</c:v>
                </c:pt>
                <c:pt idx="328">
                  <c:v>5.7</c:v>
                </c:pt>
                <c:pt idx="329">
                  <c:v>6.3</c:v>
                </c:pt>
                <c:pt idx="330">
                  <c:v>5.9</c:v>
                </c:pt>
                <c:pt idx="331">
                  <c:v>7.6</c:v>
                </c:pt>
                <c:pt idx="332">
                  <c:v>6.6</c:v>
                </c:pt>
                <c:pt idx="333">
                  <c:v>5.3</c:v>
                </c:pt>
                <c:pt idx="334">
                  <c:v>6</c:v>
                </c:pt>
                <c:pt idx="335">
                  <c:v>8</c:v>
                </c:pt>
                <c:pt idx="336">
                  <c:v>5.6</c:v>
                </c:pt>
                <c:pt idx="337">
                  <c:v>5.9</c:v>
                </c:pt>
                <c:pt idx="338">
                  <c:v>7.3</c:v>
                </c:pt>
                <c:pt idx="339">
                  <c:v>7.9</c:v>
                </c:pt>
                <c:pt idx="340">
                  <c:v>6.8</c:v>
                </c:pt>
                <c:pt idx="341">
                  <c:v>6.6</c:v>
                </c:pt>
                <c:pt idx="342">
                  <c:v>6.6</c:v>
                </c:pt>
                <c:pt idx="343">
                  <c:v>7</c:v>
                </c:pt>
                <c:pt idx="344">
                  <c:v>7</c:v>
                </c:pt>
                <c:pt idx="345">
                  <c:v>7.3</c:v>
                </c:pt>
                <c:pt idx="346">
                  <c:v>5.5</c:v>
                </c:pt>
                <c:pt idx="347">
                  <c:v>8.5</c:v>
                </c:pt>
                <c:pt idx="348">
                  <c:v>7.5</c:v>
                </c:pt>
                <c:pt idx="349">
                  <c:v>7</c:v>
                </c:pt>
                <c:pt idx="350">
                  <c:v>7.8</c:v>
                </c:pt>
                <c:pt idx="351">
                  <c:v>7.6</c:v>
                </c:pt>
                <c:pt idx="352">
                  <c:v>7.6</c:v>
                </c:pt>
                <c:pt idx="353">
                  <c:v>6.8</c:v>
                </c:pt>
                <c:pt idx="354">
                  <c:v>5</c:v>
                </c:pt>
                <c:pt idx="355">
                  <c:v>7.1</c:v>
                </c:pt>
                <c:pt idx="356">
                  <c:v>5.5</c:v>
                </c:pt>
                <c:pt idx="357">
                  <c:v>5.6</c:v>
                </c:pt>
                <c:pt idx="358">
                  <c:v>7.1</c:v>
                </c:pt>
                <c:pt idx="359">
                  <c:v>4.9000000000000004</c:v>
                </c:pt>
                <c:pt idx="360">
                  <c:v>7.4</c:v>
                </c:pt>
                <c:pt idx="361">
                  <c:v>5.7</c:v>
                </c:pt>
                <c:pt idx="362">
                  <c:v>6.4</c:v>
                </c:pt>
                <c:pt idx="363">
                  <c:v>5.9</c:v>
                </c:pt>
                <c:pt idx="364">
                  <c:v>5.5</c:v>
                </c:pt>
                <c:pt idx="365">
                  <c:v>6.9</c:v>
                </c:pt>
                <c:pt idx="366">
                  <c:v>6.2</c:v>
                </c:pt>
                <c:pt idx="367">
                  <c:v>7</c:v>
                </c:pt>
                <c:pt idx="368">
                  <c:v>5.6</c:v>
                </c:pt>
                <c:pt idx="369">
                  <c:v>7</c:v>
                </c:pt>
                <c:pt idx="370">
                  <c:v>6.8</c:v>
                </c:pt>
                <c:pt idx="371">
                  <c:v>5.4</c:v>
                </c:pt>
                <c:pt idx="372">
                  <c:v>6.1</c:v>
                </c:pt>
                <c:pt idx="373">
                  <c:v>6.7</c:v>
                </c:pt>
                <c:pt idx="374">
                  <c:v>6.9</c:v>
                </c:pt>
                <c:pt idx="375">
                  <c:v>8</c:v>
                </c:pt>
                <c:pt idx="376">
                  <c:v>4.4000000000000004</c:v>
                </c:pt>
                <c:pt idx="377">
                  <c:v>7.3</c:v>
                </c:pt>
                <c:pt idx="378">
                  <c:v>6.3</c:v>
                </c:pt>
                <c:pt idx="379">
                  <c:v>7.7</c:v>
                </c:pt>
                <c:pt idx="380">
                  <c:v>6.5</c:v>
                </c:pt>
                <c:pt idx="381">
                  <c:v>7.8</c:v>
                </c:pt>
                <c:pt idx="382">
                  <c:v>6.4</c:v>
                </c:pt>
                <c:pt idx="383">
                  <c:v>7.8</c:v>
                </c:pt>
                <c:pt idx="384">
                  <c:v>5.8</c:v>
                </c:pt>
                <c:pt idx="385">
                  <c:v>7.1</c:v>
                </c:pt>
                <c:pt idx="386">
                  <c:v>7.1</c:v>
                </c:pt>
                <c:pt idx="387">
                  <c:v>6.8</c:v>
                </c:pt>
                <c:pt idx="388">
                  <c:v>4.8</c:v>
                </c:pt>
                <c:pt idx="389">
                  <c:v>6.2</c:v>
                </c:pt>
                <c:pt idx="390">
                  <c:v>6.9</c:v>
                </c:pt>
                <c:pt idx="391">
                  <c:v>7.3</c:v>
                </c:pt>
                <c:pt idx="392">
                  <c:v>6.6</c:v>
                </c:pt>
                <c:pt idx="393">
                  <c:v>6.9</c:v>
                </c:pt>
                <c:pt idx="394">
                  <c:v>6.2</c:v>
                </c:pt>
                <c:pt idx="395">
                  <c:v>6.7</c:v>
                </c:pt>
                <c:pt idx="396">
                  <c:v>7.6</c:v>
                </c:pt>
                <c:pt idx="397">
                  <c:v>6.7</c:v>
                </c:pt>
                <c:pt idx="398">
                  <c:v>6.2</c:v>
                </c:pt>
                <c:pt idx="399">
                  <c:v>7.3</c:v>
                </c:pt>
                <c:pt idx="400">
                  <c:v>6</c:v>
                </c:pt>
                <c:pt idx="401">
                  <c:v>7.1</c:v>
                </c:pt>
                <c:pt idx="402">
                  <c:v>7.1</c:v>
                </c:pt>
                <c:pt idx="403">
                  <c:v>5.5</c:v>
                </c:pt>
                <c:pt idx="404">
                  <c:v>5.6</c:v>
                </c:pt>
                <c:pt idx="405">
                  <c:v>7.5</c:v>
                </c:pt>
                <c:pt idx="406">
                  <c:v>5.4</c:v>
                </c:pt>
                <c:pt idx="407">
                  <c:v>4.3</c:v>
                </c:pt>
                <c:pt idx="408">
                  <c:v>4.9000000000000004</c:v>
                </c:pt>
                <c:pt idx="409">
                  <c:v>7.1</c:v>
                </c:pt>
                <c:pt idx="410">
                  <c:v>6.4</c:v>
                </c:pt>
                <c:pt idx="411">
                  <c:v>4.3</c:v>
                </c:pt>
                <c:pt idx="412">
                  <c:v>6.1</c:v>
                </c:pt>
                <c:pt idx="413">
                  <c:v>7</c:v>
                </c:pt>
                <c:pt idx="414">
                  <c:v>7.7</c:v>
                </c:pt>
                <c:pt idx="415">
                  <c:v>5.9</c:v>
                </c:pt>
                <c:pt idx="416">
                  <c:v>6.7</c:v>
                </c:pt>
                <c:pt idx="417">
                  <c:v>6.5</c:v>
                </c:pt>
                <c:pt idx="418">
                  <c:v>7.1</c:v>
                </c:pt>
                <c:pt idx="419">
                  <c:v>7.3</c:v>
                </c:pt>
                <c:pt idx="420">
                  <c:v>6.5</c:v>
                </c:pt>
                <c:pt idx="421">
                  <c:v>7</c:v>
                </c:pt>
                <c:pt idx="422">
                  <c:v>6.8</c:v>
                </c:pt>
                <c:pt idx="423">
                  <c:v>7.2</c:v>
                </c:pt>
                <c:pt idx="424">
                  <c:v>6.1</c:v>
                </c:pt>
                <c:pt idx="425">
                  <c:v>6.7</c:v>
                </c:pt>
                <c:pt idx="426">
                  <c:v>6.4</c:v>
                </c:pt>
                <c:pt idx="427">
                  <c:v>4.4000000000000004</c:v>
                </c:pt>
                <c:pt idx="428">
                  <c:v>5.4</c:v>
                </c:pt>
                <c:pt idx="429">
                  <c:v>6.5</c:v>
                </c:pt>
                <c:pt idx="430">
                  <c:v>6.7</c:v>
                </c:pt>
                <c:pt idx="431">
                  <c:v>8.1</c:v>
                </c:pt>
                <c:pt idx="432">
                  <c:v>5.6</c:v>
                </c:pt>
                <c:pt idx="433">
                  <c:v>6.3</c:v>
                </c:pt>
                <c:pt idx="434">
                  <c:v>7.3</c:v>
                </c:pt>
                <c:pt idx="435">
                  <c:v>6.1</c:v>
                </c:pt>
                <c:pt idx="436">
                  <c:v>7.7</c:v>
                </c:pt>
                <c:pt idx="437">
                  <c:v>6.4</c:v>
                </c:pt>
                <c:pt idx="438">
                  <c:v>6.8</c:v>
                </c:pt>
                <c:pt idx="439">
                  <c:v>6.6</c:v>
                </c:pt>
                <c:pt idx="440">
                  <c:v>7.2</c:v>
                </c:pt>
                <c:pt idx="441">
                  <c:v>6.9</c:v>
                </c:pt>
                <c:pt idx="442">
                  <c:v>5.2</c:v>
                </c:pt>
                <c:pt idx="443">
                  <c:v>4.9000000000000004</c:v>
                </c:pt>
                <c:pt idx="444">
                  <c:v>6.3</c:v>
                </c:pt>
                <c:pt idx="445">
                  <c:v>5.6</c:v>
                </c:pt>
                <c:pt idx="446">
                  <c:v>5.5</c:v>
                </c:pt>
                <c:pt idx="447">
                  <c:v>6.7</c:v>
                </c:pt>
                <c:pt idx="448">
                  <c:v>7.6</c:v>
                </c:pt>
                <c:pt idx="449">
                  <c:v>5.7</c:v>
                </c:pt>
                <c:pt idx="450">
                  <c:v>4.5999999999999996</c:v>
                </c:pt>
                <c:pt idx="451">
                  <c:v>7</c:v>
                </c:pt>
                <c:pt idx="452">
                  <c:v>5.2</c:v>
                </c:pt>
                <c:pt idx="453">
                  <c:v>5.0999999999999996</c:v>
                </c:pt>
                <c:pt idx="454">
                  <c:v>6.6</c:v>
                </c:pt>
                <c:pt idx="455">
                  <c:v>6.7</c:v>
                </c:pt>
                <c:pt idx="456">
                  <c:v>7.3</c:v>
                </c:pt>
                <c:pt idx="457">
                  <c:v>5.9</c:v>
                </c:pt>
                <c:pt idx="458">
                  <c:v>5.6</c:v>
                </c:pt>
                <c:pt idx="459">
                  <c:v>6.5</c:v>
                </c:pt>
                <c:pt idx="460">
                  <c:v>5.9</c:v>
                </c:pt>
                <c:pt idx="461">
                  <c:v>7</c:v>
                </c:pt>
                <c:pt idx="462">
                  <c:v>5.3</c:v>
                </c:pt>
                <c:pt idx="463">
                  <c:v>5.9</c:v>
                </c:pt>
                <c:pt idx="464">
                  <c:v>6.3</c:v>
                </c:pt>
                <c:pt idx="465">
                  <c:v>6.3</c:v>
                </c:pt>
                <c:pt idx="466">
                  <c:v>7.3</c:v>
                </c:pt>
                <c:pt idx="467">
                  <c:v>5.8</c:v>
                </c:pt>
                <c:pt idx="468">
                  <c:v>5.2</c:v>
                </c:pt>
                <c:pt idx="469">
                  <c:v>2.4</c:v>
                </c:pt>
                <c:pt idx="470">
                  <c:v>5.7</c:v>
                </c:pt>
                <c:pt idx="471">
                  <c:v>5.8</c:v>
                </c:pt>
                <c:pt idx="472">
                  <c:v>5.6</c:v>
                </c:pt>
                <c:pt idx="473">
                  <c:v>6</c:v>
                </c:pt>
                <c:pt idx="474">
                  <c:v>5.8</c:v>
                </c:pt>
                <c:pt idx="475">
                  <c:v>6</c:v>
                </c:pt>
                <c:pt idx="476">
                  <c:v>5.7</c:v>
                </c:pt>
                <c:pt idx="477">
                  <c:v>6</c:v>
                </c:pt>
                <c:pt idx="478">
                  <c:v>7.8</c:v>
                </c:pt>
                <c:pt idx="479">
                  <c:v>4.2</c:v>
                </c:pt>
                <c:pt idx="480">
                  <c:v>5.6</c:v>
                </c:pt>
                <c:pt idx="481">
                  <c:v>8.1999999999999993</c:v>
                </c:pt>
                <c:pt idx="482">
                  <c:v>8.5</c:v>
                </c:pt>
                <c:pt idx="483">
                  <c:v>5.8</c:v>
                </c:pt>
                <c:pt idx="484">
                  <c:v>6.5</c:v>
                </c:pt>
                <c:pt idx="485">
                  <c:v>7.2</c:v>
                </c:pt>
                <c:pt idx="486">
                  <c:v>6.7</c:v>
                </c:pt>
                <c:pt idx="487">
                  <c:v>3.4</c:v>
                </c:pt>
                <c:pt idx="488">
                  <c:v>5.9</c:v>
                </c:pt>
                <c:pt idx="489">
                  <c:v>7.8</c:v>
                </c:pt>
                <c:pt idx="490">
                  <c:v>5.9</c:v>
                </c:pt>
                <c:pt idx="491">
                  <c:v>4.0999999999999996</c:v>
                </c:pt>
                <c:pt idx="492">
                  <c:v>6.8</c:v>
                </c:pt>
                <c:pt idx="493">
                  <c:v>5.8</c:v>
                </c:pt>
                <c:pt idx="494">
                  <c:v>7.5</c:v>
                </c:pt>
                <c:pt idx="495">
                  <c:v>6.9</c:v>
                </c:pt>
                <c:pt idx="496">
                  <c:v>6.5</c:v>
                </c:pt>
                <c:pt idx="497">
                  <c:v>6.9</c:v>
                </c:pt>
                <c:pt idx="498">
                  <c:v>7.9</c:v>
                </c:pt>
                <c:pt idx="499">
                  <c:v>7.4</c:v>
                </c:pt>
                <c:pt idx="500">
                  <c:v>6.7</c:v>
                </c:pt>
                <c:pt idx="501">
                  <c:v>7.4</c:v>
                </c:pt>
                <c:pt idx="502">
                  <c:v>6.9</c:v>
                </c:pt>
                <c:pt idx="503">
                  <c:v>6.8</c:v>
                </c:pt>
                <c:pt idx="504">
                  <c:v>6.7</c:v>
                </c:pt>
                <c:pt idx="505">
                  <c:v>5.0999999999999996</c:v>
                </c:pt>
                <c:pt idx="506">
                  <c:v>4.0999999999999996</c:v>
                </c:pt>
                <c:pt idx="507">
                  <c:v>7.3</c:v>
                </c:pt>
                <c:pt idx="508">
                  <c:v>6</c:v>
                </c:pt>
                <c:pt idx="509">
                  <c:v>7.3</c:v>
                </c:pt>
                <c:pt idx="510">
                  <c:v>5.4</c:v>
                </c:pt>
                <c:pt idx="511">
                  <c:v>5.9</c:v>
                </c:pt>
                <c:pt idx="512">
                  <c:v>7.1</c:v>
                </c:pt>
                <c:pt idx="513">
                  <c:v>6</c:v>
                </c:pt>
                <c:pt idx="514">
                  <c:v>6.5</c:v>
                </c:pt>
                <c:pt idx="515">
                  <c:v>5.7</c:v>
                </c:pt>
                <c:pt idx="516">
                  <c:v>7.6</c:v>
                </c:pt>
                <c:pt idx="517">
                  <c:v>6.6</c:v>
                </c:pt>
                <c:pt idx="518">
                  <c:v>5.4</c:v>
                </c:pt>
                <c:pt idx="519">
                  <c:v>7.3</c:v>
                </c:pt>
                <c:pt idx="520">
                  <c:v>6.5</c:v>
                </c:pt>
                <c:pt idx="521">
                  <c:v>6.6</c:v>
                </c:pt>
                <c:pt idx="522">
                  <c:v>6.6</c:v>
                </c:pt>
                <c:pt idx="523">
                  <c:v>5.9</c:v>
                </c:pt>
                <c:pt idx="524">
                  <c:v>6.7</c:v>
                </c:pt>
                <c:pt idx="525">
                  <c:v>6.1</c:v>
                </c:pt>
                <c:pt idx="526">
                  <c:v>6.6</c:v>
                </c:pt>
                <c:pt idx="527">
                  <c:v>6.6</c:v>
                </c:pt>
                <c:pt idx="528">
                  <c:v>5.3</c:v>
                </c:pt>
                <c:pt idx="529">
                  <c:v>6</c:v>
                </c:pt>
                <c:pt idx="530">
                  <c:v>4.7</c:v>
                </c:pt>
                <c:pt idx="531">
                  <c:v>6.1</c:v>
                </c:pt>
                <c:pt idx="532">
                  <c:v>7.2</c:v>
                </c:pt>
                <c:pt idx="533">
                  <c:v>6.4</c:v>
                </c:pt>
                <c:pt idx="534">
                  <c:v>6.1</c:v>
                </c:pt>
                <c:pt idx="535">
                  <c:v>5.9</c:v>
                </c:pt>
                <c:pt idx="536">
                  <c:v>6</c:v>
                </c:pt>
                <c:pt idx="537">
                  <c:v>6.3</c:v>
                </c:pt>
                <c:pt idx="538">
                  <c:v>5.6</c:v>
                </c:pt>
                <c:pt idx="539">
                  <c:v>6.4</c:v>
                </c:pt>
                <c:pt idx="540">
                  <c:v>7.1</c:v>
                </c:pt>
                <c:pt idx="541">
                  <c:v>6.6</c:v>
                </c:pt>
                <c:pt idx="542">
                  <c:v>4.5999999999999996</c:v>
                </c:pt>
                <c:pt idx="543">
                  <c:v>8.4</c:v>
                </c:pt>
                <c:pt idx="544">
                  <c:v>7.1</c:v>
                </c:pt>
                <c:pt idx="545">
                  <c:v>7.4</c:v>
                </c:pt>
                <c:pt idx="546">
                  <c:v>6.9</c:v>
                </c:pt>
                <c:pt idx="547">
                  <c:v>4.5</c:v>
                </c:pt>
                <c:pt idx="548">
                  <c:v>7.1</c:v>
                </c:pt>
                <c:pt idx="549">
                  <c:v>6.5</c:v>
                </c:pt>
                <c:pt idx="550">
                  <c:v>5.3</c:v>
                </c:pt>
                <c:pt idx="551">
                  <c:v>6.7</c:v>
                </c:pt>
                <c:pt idx="552">
                  <c:v>7.2</c:v>
                </c:pt>
                <c:pt idx="553">
                  <c:v>7.2</c:v>
                </c:pt>
                <c:pt idx="554">
                  <c:v>5.5</c:v>
                </c:pt>
                <c:pt idx="555">
                  <c:v>5.8</c:v>
                </c:pt>
                <c:pt idx="556">
                  <c:v>6</c:v>
                </c:pt>
                <c:pt idx="557">
                  <c:v>6.6</c:v>
                </c:pt>
                <c:pt idx="558">
                  <c:v>8.3000000000000007</c:v>
                </c:pt>
                <c:pt idx="559">
                  <c:v>6.7</c:v>
                </c:pt>
                <c:pt idx="560">
                  <c:v>7.1</c:v>
                </c:pt>
                <c:pt idx="561">
                  <c:v>6</c:v>
                </c:pt>
                <c:pt idx="562">
                  <c:v>6.9</c:v>
                </c:pt>
                <c:pt idx="563">
                  <c:v>5.6</c:v>
                </c:pt>
                <c:pt idx="564">
                  <c:v>5.6</c:v>
                </c:pt>
                <c:pt idx="565">
                  <c:v>4.5</c:v>
                </c:pt>
                <c:pt idx="566">
                  <c:v>7.1</c:v>
                </c:pt>
                <c:pt idx="567">
                  <c:v>6.5</c:v>
                </c:pt>
                <c:pt idx="568">
                  <c:v>6.4</c:v>
                </c:pt>
                <c:pt idx="569">
                  <c:v>5.8</c:v>
                </c:pt>
                <c:pt idx="570">
                  <c:v>8</c:v>
                </c:pt>
                <c:pt idx="571">
                  <c:v>6.2</c:v>
                </c:pt>
                <c:pt idx="572">
                  <c:v>7.2</c:v>
                </c:pt>
                <c:pt idx="573">
                  <c:v>6.1</c:v>
                </c:pt>
                <c:pt idx="574">
                  <c:v>7.6</c:v>
                </c:pt>
                <c:pt idx="575">
                  <c:v>6.3</c:v>
                </c:pt>
                <c:pt idx="576">
                  <c:v>6.3</c:v>
                </c:pt>
                <c:pt idx="577">
                  <c:v>6.3</c:v>
                </c:pt>
                <c:pt idx="578">
                  <c:v>7.7</c:v>
                </c:pt>
                <c:pt idx="579">
                  <c:v>7</c:v>
                </c:pt>
                <c:pt idx="580">
                  <c:v>5.3</c:v>
                </c:pt>
                <c:pt idx="581">
                  <c:v>5.6</c:v>
                </c:pt>
                <c:pt idx="582">
                  <c:v>5.2</c:v>
                </c:pt>
                <c:pt idx="583">
                  <c:v>5.4</c:v>
                </c:pt>
                <c:pt idx="584">
                  <c:v>6.4</c:v>
                </c:pt>
                <c:pt idx="585">
                  <c:v>5.9</c:v>
                </c:pt>
                <c:pt idx="586">
                  <c:v>6.3</c:v>
                </c:pt>
                <c:pt idx="587">
                  <c:v>6.5</c:v>
                </c:pt>
                <c:pt idx="588">
                  <c:v>3</c:v>
                </c:pt>
                <c:pt idx="589">
                  <c:v>3.6</c:v>
                </c:pt>
                <c:pt idx="590">
                  <c:v>5.8</c:v>
                </c:pt>
                <c:pt idx="591">
                  <c:v>6.2</c:v>
                </c:pt>
                <c:pt idx="592">
                  <c:v>5.6</c:v>
                </c:pt>
                <c:pt idx="593">
                  <c:v>5.4</c:v>
                </c:pt>
                <c:pt idx="594">
                  <c:v>6.1</c:v>
                </c:pt>
                <c:pt idx="595">
                  <c:v>4.2</c:v>
                </c:pt>
                <c:pt idx="596">
                  <c:v>6.7</c:v>
                </c:pt>
                <c:pt idx="597">
                  <c:v>4.2</c:v>
                </c:pt>
                <c:pt idx="598">
                  <c:v>6.4</c:v>
                </c:pt>
                <c:pt idx="599">
                  <c:v>4.9000000000000004</c:v>
                </c:pt>
                <c:pt idx="600">
                  <c:v>6.8</c:v>
                </c:pt>
                <c:pt idx="601">
                  <c:v>7.7</c:v>
                </c:pt>
                <c:pt idx="602">
                  <c:v>5.6</c:v>
                </c:pt>
                <c:pt idx="603">
                  <c:v>6.4</c:v>
                </c:pt>
                <c:pt idx="604">
                  <c:v>7.2</c:v>
                </c:pt>
                <c:pt idx="605">
                  <c:v>6</c:v>
                </c:pt>
                <c:pt idx="606">
                  <c:v>5.9</c:v>
                </c:pt>
                <c:pt idx="607">
                  <c:v>7.9</c:v>
                </c:pt>
                <c:pt idx="608">
                  <c:v>7.1</c:v>
                </c:pt>
                <c:pt idx="609">
                  <c:v>5.9</c:v>
                </c:pt>
                <c:pt idx="610">
                  <c:v>6.2</c:v>
                </c:pt>
                <c:pt idx="611">
                  <c:v>7</c:v>
                </c:pt>
                <c:pt idx="612">
                  <c:v>5.4</c:v>
                </c:pt>
                <c:pt idx="613">
                  <c:v>8.6</c:v>
                </c:pt>
                <c:pt idx="614">
                  <c:v>6.5</c:v>
                </c:pt>
                <c:pt idx="615">
                  <c:v>6.4</c:v>
                </c:pt>
                <c:pt idx="616">
                  <c:v>7.6</c:v>
                </c:pt>
                <c:pt idx="617">
                  <c:v>5.5</c:v>
                </c:pt>
                <c:pt idx="618">
                  <c:v>7.4</c:v>
                </c:pt>
                <c:pt idx="619">
                  <c:v>8.6999999999999993</c:v>
                </c:pt>
                <c:pt idx="620">
                  <c:v>7.6</c:v>
                </c:pt>
                <c:pt idx="621">
                  <c:v>5.5</c:v>
                </c:pt>
                <c:pt idx="622">
                  <c:v>7.6</c:v>
                </c:pt>
                <c:pt idx="623">
                  <c:v>6.5</c:v>
                </c:pt>
                <c:pt idx="624">
                  <c:v>6.9</c:v>
                </c:pt>
                <c:pt idx="625">
                  <c:v>6.7</c:v>
                </c:pt>
                <c:pt idx="626">
                  <c:v>6.6</c:v>
                </c:pt>
                <c:pt idx="627">
                  <c:v>7.2</c:v>
                </c:pt>
                <c:pt idx="628">
                  <c:v>6.4</c:v>
                </c:pt>
                <c:pt idx="629">
                  <c:v>6.4</c:v>
                </c:pt>
                <c:pt idx="630">
                  <c:v>6</c:v>
                </c:pt>
                <c:pt idx="631">
                  <c:v>6.1</c:v>
                </c:pt>
                <c:pt idx="632">
                  <c:v>6</c:v>
                </c:pt>
                <c:pt idx="633">
                  <c:v>6.4</c:v>
                </c:pt>
                <c:pt idx="634">
                  <c:v>6.4</c:v>
                </c:pt>
                <c:pt idx="635">
                  <c:v>7.3</c:v>
                </c:pt>
                <c:pt idx="636">
                  <c:v>5.2</c:v>
                </c:pt>
                <c:pt idx="637">
                  <c:v>6.6</c:v>
                </c:pt>
                <c:pt idx="638">
                  <c:v>6.3</c:v>
                </c:pt>
                <c:pt idx="639">
                  <c:v>5.9</c:v>
                </c:pt>
                <c:pt idx="640">
                  <c:v>6.7</c:v>
                </c:pt>
                <c:pt idx="641">
                  <c:v>5.4</c:v>
                </c:pt>
                <c:pt idx="642">
                  <c:v>6.4</c:v>
                </c:pt>
                <c:pt idx="643">
                  <c:v>6.7</c:v>
                </c:pt>
                <c:pt idx="644">
                  <c:v>6.2</c:v>
                </c:pt>
                <c:pt idx="645">
                  <c:v>6.1</c:v>
                </c:pt>
                <c:pt idx="646">
                  <c:v>8.8000000000000007</c:v>
                </c:pt>
                <c:pt idx="647">
                  <c:v>7.1</c:v>
                </c:pt>
                <c:pt idx="648">
                  <c:v>5.7</c:v>
                </c:pt>
                <c:pt idx="649">
                  <c:v>5</c:v>
                </c:pt>
                <c:pt idx="650">
                  <c:v>5.0999999999999996</c:v>
                </c:pt>
                <c:pt idx="651">
                  <c:v>6.9</c:v>
                </c:pt>
                <c:pt idx="652">
                  <c:v>4.8</c:v>
                </c:pt>
                <c:pt idx="653">
                  <c:v>6.5</c:v>
                </c:pt>
                <c:pt idx="654">
                  <c:v>5.0999999999999996</c:v>
                </c:pt>
                <c:pt idx="655">
                  <c:v>7.1</c:v>
                </c:pt>
                <c:pt idx="656">
                  <c:v>7.5</c:v>
                </c:pt>
                <c:pt idx="657">
                  <c:v>6.2</c:v>
                </c:pt>
                <c:pt idx="658">
                  <c:v>6.3</c:v>
                </c:pt>
                <c:pt idx="659">
                  <c:v>8.1</c:v>
                </c:pt>
                <c:pt idx="660">
                  <c:v>6.6</c:v>
                </c:pt>
                <c:pt idx="661">
                  <c:v>6.9</c:v>
                </c:pt>
                <c:pt idx="662">
                  <c:v>6.1</c:v>
                </c:pt>
                <c:pt idx="663">
                  <c:v>4.3</c:v>
                </c:pt>
                <c:pt idx="664">
                  <c:v>6.6</c:v>
                </c:pt>
                <c:pt idx="665">
                  <c:v>6.8</c:v>
                </c:pt>
                <c:pt idx="666">
                  <c:v>3.8</c:v>
                </c:pt>
                <c:pt idx="667">
                  <c:v>5.9</c:v>
                </c:pt>
                <c:pt idx="668">
                  <c:v>7.9</c:v>
                </c:pt>
                <c:pt idx="669">
                  <c:v>6.3</c:v>
                </c:pt>
                <c:pt idx="670">
                  <c:v>5.5</c:v>
                </c:pt>
                <c:pt idx="671">
                  <c:v>7.7</c:v>
                </c:pt>
                <c:pt idx="672">
                  <c:v>6.3</c:v>
                </c:pt>
                <c:pt idx="673">
                  <c:v>7.1</c:v>
                </c:pt>
                <c:pt idx="674">
                  <c:v>8.5</c:v>
                </c:pt>
                <c:pt idx="675">
                  <c:v>5.8</c:v>
                </c:pt>
                <c:pt idx="676">
                  <c:v>8.1</c:v>
                </c:pt>
                <c:pt idx="677">
                  <c:v>7.9</c:v>
                </c:pt>
                <c:pt idx="678">
                  <c:v>7.2</c:v>
                </c:pt>
                <c:pt idx="679">
                  <c:v>6.3</c:v>
                </c:pt>
                <c:pt idx="680">
                  <c:v>8.1</c:v>
                </c:pt>
                <c:pt idx="681">
                  <c:v>7</c:v>
                </c:pt>
                <c:pt idx="682">
                  <c:v>5.5</c:v>
                </c:pt>
                <c:pt idx="683">
                  <c:v>6.7</c:v>
                </c:pt>
                <c:pt idx="684">
                  <c:v>5.2</c:v>
                </c:pt>
                <c:pt idx="685">
                  <c:v>7</c:v>
                </c:pt>
                <c:pt idx="686">
                  <c:v>6.1</c:v>
                </c:pt>
                <c:pt idx="687">
                  <c:v>6.6</c:v>
                </c:pt>
                <c:pt idx="688">
                  <c:v>5.5</c:v>
                </c:pt>
                <c:pt idx="689">
                  <c:v>5.9</c:v>
                </c:pt>
                <c:pt idx="690">
                  <c:v>5.4</c:v>
                </c:pt>
                <c:pt idx="691">
                  <c:v>6.4</c:v>
                </c:pt>
                <c:pt idx="692">
                  <c:v>5.7</c:v>
                </c:pt>
                <c:pt idx="693">
                  <c:v>6.7</c:v>
                </c:pt>
                <c:pt idx="694">
                  <c:v>7.1</c:v>
                </c:pt>
                <c:pt idx="695">
                  <c:v>6.8</c:v>
                </c:pt>
                <c:pt idx="696">
                  <c:v>6.5</c:v>
                </c:pt>
                <c:pt idx="697">
                  <c:v>7.6</c:v>
                </c:pt>
                <c:pt idx="698">
                  <c:v>5.5</c:v>
                </c:pt>
                <c:pt idx="699">
                  <c:v>6.5</c:v>
                </c:pt>
                <c:pt idx="700">
                  <c:v>7</c:v>
                </c:pt>
                <c:pt idx="701">
                  <c:v>5.8</c:v>
                </c:pt>
                <c:pt idx="702">
                  <c:v>7.3</c:v>
                </c:pt>
                <c:pt idx="703">
                  <c:v>6.6</c:v>
                </c:pt>
                <c:pt idx="704">
                  <c:v>4.4000000000000004</c:v>
                </c:pt>
                <c:pt idx="705">
                  <c:v>7.7</c:v>
                </c:pt>
                <c:pt idx="706">
                  <c:v>5</c:v>
                </c:pt>
                <c:pt idx="707">
                  <c:v>7.7</c:v>
                </c:pt>
                <c:pt idx="708">
                  <c:v>4.4000000000000004</c:v>
                </c:pt>
                <c:pt idx="709">
                  <c:v>6.1</c:v>
                </c:pt>
                <c:pt idx="710">
                  <c:v>5.4</c:v>
                </c:pt>
                <c:pt idx="711">
                  <c:v>6.8</c:v>
                </c:pt>
                <c:pt idx="712">
                  <c:v>6.5</c:v>
                </c:pt>
                <c:pt idx="713">
                  <c:v>7</c:v>
                </c:pt>
                <c:pt idx="714">
                  <c:v>6.3</c:v>
                </c:pt>
                <c:pt idx="715">
                  <c:v>6.3</c:v>
                </c:pt>
                <c:pt idx="716">
                  <c:v>6.1</c:v>
                </c:pt>
                <c:pt idx="717">
                  <c:v>6.1</c:v>
                </c:pt>
                <c:pt idx="718">
                  <c:v>5.3</c:v>
                </c:pt>
                <c:pt idx="719">
                  <c:v>5.4</c:v>
                </c:pt>
                <c:pt idx="720">
                  <c:v>6.2</c:v>
                </c:pt>
                <c:pt idx="721">
                  <c:v>6.6</c:v>
                </c:pt>
                <c:pt idx="722">
                  <c:v>5.9</c:v>
                </c:pt>
                <c:pt idx="723">
                  <c:v>6.3</c:v>
                </c:pt>
                <c:pt idx="724">
                  <c:v>7.2</c:v>
                </c:pt>
                <c:pt idx="725">
                  <c:v>6.8</c:v>
                </c:pt>
                <c:pt idx="726">
                  <c:v>6.1</c:v>
                </c:pt>
                <c:pt idx="727">
                  <c:v>7.8</c:v>
                </c:pt>
                <c:pt idx="728">
                  <c:v>5</c:v>
                </c:pt>
                <c:pt idx="729">
                  <c:v>6.2</c:v>
                </c:pt>
                <c:pt idx="730">
                  <c:v>6.7</c:v>
                </c:pt>
                <c:pt idx="731">
                  <c:v>4.9000000000000004</c:v>
                </c:pt>
                <c:pt idx="732">
                  <c:v>7.4</c:v>
                </c:pt>
                <c:pt idx="733">
                  <c:v>6.2</c:v>
                </c:pt>
                <c:pt idx="734">
                  <c:v>4.9000000000000004</c:v>
                </c:pt>
                <c:pt idx="735">
                  <c:v>6.1</c:v>
                </c:pt>
                <c:pt idx="736">
                  <c:v>6.1</c:v>
                </c:pt>
                <c:pt idx="737">
                  <c:v>6.4</c:v>
                </c:pt>
                <c:pt idx="738">
                  <c:v>6.3</c:v>
                </c:pt>
                <c:pt idx="739">
                  <c:v>6.6</c:v>
                </c:pt>
                <c:pt idx="740">
                  <c:v>5.7</c:v>
                </c:pt>
                <c:pt idx="741">
                  <c:v>5.9</c:v>
                </c:pt>
                <c:pt idx="742">
                  <c:v>6</c:v>
                </c:pt>
                <c:pt idx="743">
                  <c:v>6.1</c:v>
                </c:pt>
                <c:pt idx="744">
                  <c:v>6.7</c:v>
                </c:pt>
                <c:pt idx="745">
                  <c:v>6.7</c:v>
                </c:pt>
                <c:pt idx="746">
                  <c:v>7.9</c:v>
                </c:pt>
                <c:pt idx="747">
                  <c:v>4.3</c:v>
                </c:pt>
                <c:pt idx="748">
                  <c:v>5.7</c:v>
                </c:pt>
                <c:pt idx="749">
                  <c:v>6.7</c:v>
                </c:pt>
                <c:pt idx="750">
                  <c:v>6.7</c:v>
                </c:pt>
                <c:pt idx="751">
                  <c:v>6.1</c:v>
                </c:pt>
                <c:pt idx="752">
                  <c:v>5.6</c:v>
                </c:pt>
                <c:pt idx="753">
                  <c:v>6.6</c:v>
                </c:pt>
                <c:pt idx="754">
                  <c:v>6.9</c:v>
                </c:pt>
                <c:pt idx="755">
                  <c:v>4.8</c:v>
                </c:pt>
                <c:pt idx="756">
                  <c:v>6.2</c:v>
                </c:pt>
                <c:pt idx="757">
                  <c:v>6</c:v>
                </c:pt>
                <c:pt idx="758">
                  <c:v>4.9000000000000004</c:v>
                </c:pt>
                <c:pt idx="759">
                  <c:v>5.6</c:v>
                </c:pt>
                <c:pt idx="760">
                  <c:v>6.1</c:v>
                </c:pt>
                <c:pt idx="761">
                  <c:v>6.1</c:v>
                </c:pt>
                <c:pt idx="762">
                  <c:v>4.8</c:v>
                </c:pt>
                <c:pt idx="763">
                  <c:v>5.5</c:v>
                </c:pt>
                <c:pt idx="764">
                  <c:v>3.8</c:v>
                </c:pt>
                <c:pt idx="765">
                  <c:v>6.5</c:v>
                </c:pt>
                <c:pt idx="766">
                  <c:v>6.7</c:v>
                </c:pt>
                <c:pt idx="767">
                  <c:v>8.1</c:v>
                </c:pt>
                <c:pt idx="768">
                  <c:v>4.9000000000000004</c:v>
                </c:pt>
                <c:pt idx="769">
                  <c:v>7.3</c:v>
                </c:pt>
                <c:pt idx="770">
                  <c:v>6.4</c:v>
                </c:pt>
                <c:pt idx="771">
                  <c:v>6.7</c:v>
                </c:pt>
                <c:pt idx="772">
                  <c:v>3.6</c:v>
                </c:pt>
                <c:pt idx="773">
                  <c:v>5.7</c:v>
                </c:pt>
                <c:pt idx="774">
                  <c:v>6</c:v>
                </c:pt>
                <c:pt idx="775">
                  <c:v>4.7</c:v>
                </c:pt>
                <c:pt idx="776">
                  <c:v>6.3</c:v>
                </c:pt>
                <c:pt idx="777">
                  <c:v>5.9</c:v>
                </c:pt>
                <c:pt idx="778">
                  <c:v>5.9</c:v>
                </c:pt>
                <c:pt idx="779">
                  <c:v>7.5</c:v>
                </c:pt>
                <c:pt idx="780">
                  <c:v>5.6</c:v>
                </c:pt>
                <c:pt idx="781">
                  <c:v>6.4</c:v>
                </c:pt>
                <c:pt idx="782">
                  <c:v>6.3</c:v>
                </c:pt>
                <c:pt idx="783">
                  <c:v>4.3</c:v>
                </c:pt>
                <c:pt idx="784">
                  <c:v>5.9</c:v>
                </c:pt>
                <c:pt idx="785">
                  <c:v>5.5</c:v>
                </c:pt>
                <c:pt idx="786">
                  <c:v>6.2</c:v>
                </c:pt>
                <c:pt idx="787">
                  <c:v>8.8000000000000007</c:v>
                </c:pt>
                <c:pt idx="788">
                  <c:v>5.2</c:v>
                </c:pt>
                <c:pt idx="789">
                  <c:v>7</c:v>
                </c:pt>
                <c:pt idx="790">
                  <c:v>6.6</c:v>
                </c:pt>
                <c:pt idx="791">
                  <c:v>7.3</c:v>
                </c:pt>
                <c:pt idx="792">
                  <c:v>5.6</c:v>
                </c:pt>
                <c:pt idx="793">
                  <c:v>6.6</c:v>
                </c:pt>
                <c:pt idx="794">
                  <c:v>5.4</c:v>
                </c:pt>
                <c:pt idx="795">
                  <c:v>6.3</c:v>
                </c:pt>
                <c:pt idx="796">
                  <c:v>7.9</c:v>
                </c:pt>
                <c:pt idx="797">
                  <c:v>6.3</c:v>
                </c:pt>
                <c:pt idx="798">
                  <c:v>6</c:v>
                </c:pt>
                <c:pt idx="799">
                  <c:v>7.2</c:v>
                </c:pt>
                <c:pt idx="800">
                  <c:v>5.0999999999999996</c:v>
                </c:pt>
                <c:pt idx="801">
                  <c:v>7.3</c:v>
                </c:pt>
                <c:pt idx="802">
                  <c:v>8</c:v>
                </c:pt>
                <c:pt idx="803">
                  <c:v>6.2</c:v>
                </c:pt>
                <c:pt idx="804">
                  <c:v>6</c:v>
                </c:pt>
                <c:pt idx="805">
                  <c:v>6.7</c:v>
                </c:pt>
                <c:pt idx="806">
                  <c:v>8.1</c:v>
                </c:pt>
                <c:pt idx="807">
                  <c:v>6.4</c:v>
                </c:pt>
                <c:pt idx="808">
                  <c:v>8</c:v>
                </c:pt>
                <c:pt idx="809">
                  <c:v>6.3</c:v>
                </c:pt>
                <c:pt idx="810">
                  <c:v>6.4</c:v>
                </c:pt>
                <c:pt idx="811">
                  <c:v>6.6</c:v>
                </c:pt>
                <c:pt idx="812">
                  <c:v>6.4</c:v>
                </c:pt>
                <c:pt idx="813">
                  <c:v>6</c:v>
                </c:pt>
                <c:pt idx="814">
                  <c:v>6.6</c:v>
                </c:pt>
                <c:pt idx="815">
                  <c:v>5.9</c:v>
                </c:pt>
                <c:pt idx="816">
                  <c:v>6.4</c:v>
                </c:pt>
                <c:pt idx="817">
                  <c:v>6.3</c:v>
                </c:pt>
                <c:pt idx="818">
                  <c:v>7.3</c:v>
                </c:pt>
                <c:pt idx="819">
                  <c:v>6.8</c:v>
                </c:pt>
                <c:pt idx="820">
                  <c:v>7.2</c:v>
                </c:pt>
                <c:pt idx="821">
                  <c:v>5.7</c:v>
                </c:pt>
                <c:pt idx="822">
                  <c:v>6</c:v>
                </c:pt>
                <c:pt idx="823">
                  <c:v>6.5</c:v>
                </c:pt>
                <c:pt idx="824">
                  <c:v>5.8</c:v>
                </c:pt>
                <c:pt idx="825">
                  <c:v>5.8</c:v>
                </c:pt>
                <c:pt idx="826">
                  <c:v>6.7</c:v>
                </c:pt>
                <c:pt idx="827">
                  <c:v>7.8</c:v>
                </c:pt>
                <c:pt idx="828">
                  <c:v>5.6</c:v>
                </c:pt>
                <c:pt idx="829">
                  <c:v>5.8</c:v>
                </c:pt>
                <c:pt idx="830">
                  <c:v>7.4</c:v>
                </c:pt>
                <c:pt idx="831">
                  <c:v>6.9</c:v>
                </c:pt>
                <c:pt idx="832">
                  <c:v>5.5</c:v>
                </c:pt>
                <c:pt idx="833">
                  <c:v>6.3</c:v>
                </c:pt>
                <c:pt idx="834">
                  <c:v>4.7</c:v>
                </c:pt>
                <c:pt idx="835">
                  <c:v>5.6</c:v>
                </c:pt>
                <c:pt idx="836">
                  <c:v>6.4</c:v>
                </c:pt>
                <c:pt idx="837">
                  <c:v>4.2</c:v>
                </c:pt>
                <c:pt idx="838">
                  <c:v>6.4</c:v>
                </c:pt>
                <c:pt idx="839">
                  <c:v>7.7</c:v>
                </c:pt>
                <c:pt idx="840">
                  <c:v>6.7</c:v>
                </c:pt>
                <c:pt idx="841">
                  <c:v>7.7</c:v>
                </c:pt>
                <c:pt idx="842">
                  <c:v>5.7</c:v>
                </c:pt>
                <c:pt idx="843">
                  <c:v>7.6</c:v>
                </c:pt>
                <c:pt idx="844">
                  <c:v>6.4</c:v>
                </c:pt>
                <c:pt idx="845">
                  <c:v>5.6</c:v>
                </c:pt>
                <c:pt idx="846">
                  <c:v>6.8</c:v>
                </c:pt>
                <c:pt idx="847">
                  <c:v>2.4</c:v>
                </c:pt>
                <c:pt idx="848">
                  <c:v>6.2</c:v>
                </c:pt>
                <c:pt idx="849">
                  <c:v>5.9</c:v>
                </c:pt>
                <c:pt idx="850">
                  <c:v>7.1</c:v>
                </c:pt>
                <c:pt idx="851">
                  <c:v>7.6</c:v>
                </c:pt>
                <c:pt idx="852">
                  <c:v>5.5</c:v>
                </c:pt>
                <c:pt idx="853">
                  <c:v>7</c:v>
                </c:pt>
                <c:pt idx="854">
                  <c:v>7.1</c:v>
                </c:pt>
                <c:pt idx="855">
                  <c:v>7.4</c:v>
                </c:pt>
                <c:pt idx="856">
                  <c:v>7.6</c:v>
                </c:pt>
                <c:pt idx="857">
                  <c:v>5.9</c:v>
                </c:pt>
                <c:pt idx="858">
                  <c:v>5.9</c:v>
                </c:pt>
                <c:pt idx="859">
                  <c:v>8</c:v>
                </c:pt>
                <c:pt idx="860">
                  <c:v>7.4</c:v>
                </c:pt>
                <c:pt idx="861">
                  <c:v>5.8</c:v>
                </c:pt>
                <c:pt idx="862">
                  <c:v>6.3</c:v>
                </c:pt>
                <c:pt idx="863">
                  <c:v>5.7</c:v>
                </c:pt>
                <c:pt idx="864">
                  <c:v>5.0999999999999996</c:v>
                </c:pt>
                <c:pt idx="865">
                  <c:v>7.6</c:v>
                </c:pt>
                <c:pt idx="866">
                  <c:v>6.4</c:v>
                </c:pt>
                <c:pt idx="867">
                  <c:v>7.4</c:v>
                </c:pt>
                <c:pt idx="868">
                  <c:v>8.1999999999999993</c:v>
                </c:pt>
                <c:pt idx="869">
                  <c:v>6.5</c:v>
                </c:pt>
                <c:pt idx="870">
                  <c:v>5.5</c:v>
                </c:pt>
                <c:pt idx="871">
                  <c:v>6.5</c:v>
                </c:pt>
                <c:pt idx="872">
                  <c:v>5.6</c:v>
                </c:pt>
                <c:pt idx="873">
                  <c:v>4.5999999999999996</c:v>
                </c:pt>
                <c:pt idx="874">
                  <c:v>7.9</c:v>
                </c:pt>
                <c:pt idx="875">
                  <c:v>7.1</c:v>
                </c:pt>
                <c:pt idx="876">
                  <c:v>6.9</c:v>
                </c:pt>
                <c:pt idx="877">
                  <c:v>7.3</c:v>
                </c:pt>
                <c:pt idx="878">
                  <c:v>7</c:v>
                </c:pt>
                <c:pt idx="879">
                  <c:v>7.7</c:v>
                </c:pt>
                <c:pt idx="880">
                  <c:v>6.7</c:v>
                </c:pt>
                <c:pt idx="881">
                  <c:v>6.3</c:v>
                </c:pt>
                <c:pt idx="882">
                  <c:v>5.8</c:v>
                </c:pt>
                <c:pt idx="883">
                  <c:v>7.1</c:v>
                </c:pt>
                <c:pt idx="884">
                  <c:v>7.3</c:v>
                </c:pt>
                <c:pt idx="885">
                  <c:v>6.4</c:v>
                </c:pt>
                <c:pt idx="886">
                  <c:v>7.1</c:v>
                </c:pt>
                <c:pt idx="887">
                  <c:v>7.6</c:v>
                </c:pt>
                <c:pt idx="888">
                  <c:v>6.8</c:v>
                </c:pt>
                <c:pt idx="889">
                  <c:v>6.6</c:v>
                </c:pt>
                <c:pt idx="890">
                  <c:v>6.7</c:v>
                </c:pt>
                <c:pt idx="891">
                  <c:v>6.1</c:v>
                </c:pt>
                <c:pt idx="892">
                  <c:v>6</c:v>
                </c:pt>
                <c:pt idx="893">
                  <c:v>7.6</c:v>
                </c:pt>
                <c:pt idx="894">
                  <c:v>7.1</c:v>
                </c:pt>
                <c:pt idx="895">
                  <c:v>5</c:v>
                </c:pt>
                <c:pt idx="896">
                  <c:v>6.2</c:v>
                </c:pt>
                <c:pt idx="897">
                  <c:v>5.6</c:v>
                </c:pt>
                <c:pt idx="898">
                  <c:v>7.4</c:v>
                </c:pt>
                <c:pt idx="899">
                  <c:v>5</c:v>
                </c:pt>
                <c:pt idx="900">
                  <c:v>5.2</c:v>
                </c:pt>
                <c:pt idx="901">
                  <c:v>7.6</c:v>
                </c:pt>
                <c:pt idx="902">
                  <c:v>6.6</c:v>
                </c:pt>
                <c:pt idx="903">
                  <c:v>7</c:v>
                </c:pt>
                <c:pt idx="904">
                  <c:v>5.7</c:v>
                </c:pt>
                <c:pt idx="905">
                  <c:v>8.1999999999999993</c:v>
                </c:pt>
                <c:pt idx="906">
                  <c:v>6.2</c:v>
                </c:pt>
                <c:pt idx="907">
                  <c:v>6.6</c:v>
                </c:pt>
                <c:pt idx="908">
                  <c:v>4.7</c:v>
                </c:pt>
                <c:pt idx="909">
                  <c:v>6.3</c:v>
                </c:pt>
                <c:pt idx="910">
                  <c:v>6.1</c:v>
                </c:pt>
                <c:pt idx="911">
                  <c:v>6.7</c:v>
                </c:pt>
                <c:pt idx="912">
                  <c:v>6.1</c:v>
                </c:pt>
                <c:pt idx="913">
                  <c:v>7</c:v>
                </c:pt>
                <c:pt idx="914">
                  <c:v>7.4</c:v>
                </c:pt>
                <c:pt idx="915">
                  <c:v>7.3</c:v>
                </c:pt>
                <c:pt idx="916">
                  <c:v>5.8</c:v>
                </c:pt>
                <c:pt idx="917">
                  <c:v>6.7</c:v>
                </c:pt>
                <c:pt idx="918">
                  <c:v>5.8</c:v>
                </c:pt>
                <c:pt idx="919">
                  <c:v>7.8</c:v>
                </c:pt>
                <c:pt idx="920">
                  <c:v>6.6</c:v>
                </c:pt>
                <c:pt idx="921">
                  <c:v>6.5</c:v>
                </c:pt>
                <c:pt idx="922">
                  <c:v>6.7</c:v>
                </c:pt>
                <c:pt idx="923">
                  <c:v>7.3</c:v>
                </c:pt>
                <c:pt idx="924">
                  <c:v>5.8</c:v>
                </c:pt>
                <c:pt idx="925">
                  <c:v>5.5</c:v>
                </c:pt>
                <c:pt idx="926">
                  <c:v>6.3</c:v>
                </c:pt>
                <c:pt idx="927">
                  <c:v>7.4</c:v>
                </c:pt>
                <c:pt idx="928">
                  <c:v>5.9</c:v>
                </c:pt>
                <c:pt idx="929">
                  <c:v>6.2</c:v>
                </c:pt>
                <c:pt idx="930">
                  <c:v>5.9</c:v>
                </c:pt>
                <c:pt idx="931">
                  <c:v>6.5</c:v>
                </c:pt>
                <c:pt idx="932">
                  <c:v>4.4000000000000004</c:v>
                </c:pt>
                <c:pt idx="933">
                  <c:v>3.5</c:v>
                </c:pt>
                <c:pt idx="934">
                  <c:v>6.6</c:v>
                </c:pt>
                <c:pt idx="935">
                  <c:v>6</c:v>
                </c:pt>
                <c:pt idx="936">
                  <c:v>6.4</c:v>
                </c:pt>
                <c:pt idx="937">
                  <c:v>6.5</c:v>
                </c:pt>
                <c:pt idx="938">
                  <c:v>4.3</c:v>
                </c:pt>
                <c:pt idx="939">
                  <c:v>4.2</c:v>
                </c:pt>
                <c:pt idx="940">
                  <c:v>6.5</c:v>
                </c:pt>
                <c:pt idx="941">
                  <c:v>6.1</c:v>
                </c:pt>
                <c:pt idx="942">
                  <c:v>6.3</c:v>
                </c:pt>
                <c:pt idx="943">
                  <c:v>6.2</c:v>
                </c:pt>
                <c:pt idx="944">
                  <c:v>5.9</c:v>
                </c:pt>
                <c:pt idx="945">
                  <c:v>5.9</c:v>
                </c:pt>
                <c:pt idx="946">
                  <c:v>6.5</c:v>
                </c:pt>
                <c:pt idx="947">
                  <c:v>6.4</c:v>
                </c:pt>
                <c:pt idx="948">
                  <c:v>6.5</c:v>
                </c:pt>
                <c:pt idx="949">
                  <c:v>5.7</c:v>
                </c:pt>
                <c:pt idx="950">
                  <c:v>8</c:v>
                </c:pt>
                <c:pt idx="951">
                  <c:v>7.3</c:v>
                </c:pt>
                <c:pt idx="952">
                  <c:v>6.7</c:v>
                </c:pt>
                <c:pt idx="953">
                  <c:v>7.5</c:v>
                </c:pt>
                <c:pt idx="954">
                  <c:v>5.4</c:v>
                </c:pt>
                <c:pt idx="955">
                  <c:v>6.6</c:v>
                </c:pt>
                <c:pt idx="956">
                  <c:v>7.7</c:v>
                </c:pt>
                <c:pt idx="957">
                  <c:v>5.8</c:v>
                </c:pt>
                <c:pt idx="958">
                  <c:v>6.4</c:v>
                </c:pt>
                <c:pt idx="959">
                  <c:v>5.6</c:v>
                </c:pt>
                <c:pt idx="960">
                  <c:v>6</c:v>
                </c:pt>
                <c:pt idx="961">
                  <c:v>6.2</c:v>
                </c:pt>
                <c:pt idx="962">
                  <c:v>5.9</c:v>
                </c:pt>
                <c:pt idx="963">
                  <c:v>5.0999999999999996</c:v>
                </c:pt>
                <c:pt idx="964">
                  <c:v>6.8</c:v>
                </c:pt>
                <c:pt idx="965">
                  <c:v>6</c:v>
                </c:pt>
                <c:pt idx="966">
                  <c:v>5.0999999999999996</c:v>
                </c:pt>
                <c:pt idx="967">
                  <c:v>5.8</c:v>
                </c:pt>
                <c:pt idx="968">
                  <c:v>6.2</c:v>
                </c:pt>
                <c:pt idx="969">
                  <c:v>6.4</c:v>
                </c:pt>
                <c:pt idx="970">
                  <c:v>4.8</c:v>
                </c:pt>
                <c:pt idx="971">
                  <c:v>4.9000000000000004</c:v>
                </c:pt>
                <c:pt idx="972">
                  <c:v>5.6</c:v>
                </c:pt>
                <c:pt idx="973">
                  <c:v>5.5</c:v>
                </c:pt>
                <c:pt idx="974">
                  <c:v>3.7</c:v>
                </c:pt>
                <c:pt idx="975">
                  <c:v>5.9</c:v>
                </c:pt>
                <c:pt idx="976">
                  <c:v>6.3</c:v>
                </c:pt>
                <c:pt idx="977">
                  <c:v>7.6</c:v>
                </c:pt>
                <c:pt idx="978">
                  <c:v>8.3000000000000007</c:v>
                </c:pt>
                <c:pt idx="979">
                  <c:v>6.9</c:v>
                </c:pt>
                <c:pt idx="980">
                  <c:v>6.7</c:v>
                </c:pt>
                <c:pt idx="981">
                  <c:v>6.8</c:v>
                </c:pt>
                <c:pt idx="982">
                  <c:v>7.1</c:v>
                </c:pt>
                <c:pt idx="983">
                  <c:v>6.4</c:v>
                </c:pt>
                <c:pt idx="984">
                  <c:v>6.4</c:v>
                </c:pt>
                <c:pt idx="985">
                  <c:v>7.4</c:v>
                </c:pt>
                <c:pt idx="986">
                  <c:v>6.4</c:v>
                </c:pt>
                <c:pt idx="987">
                  <c:v>6</c:v>
                </c:pt>
                <c:pt idx="988">
                  <c:v>6.5</c:v>
                </c:pt>
                <c:pt idx="989">
                  <c:v>7.8</c:v>
                </c:pt>
                <c:pt idx="990">
                  <c:v>6</c:v>
                </c:pt>
                <c:pt idx="991">
                  <c:v>7</c:v>
                </c:pt>
                <c:pt idx="992">
                  <c:v>6</c:v>
                </c:pt>
                <c:pt idx="993">
                  <c:v>6.1</c:v>
                </c:pt>
                <c:pt idx="994">
                  <c:v>6.8</c:v>
                </c:pt>
                <c:pt idx="995">
                  <c:v>6.4</c:v>
                </c:pt>
                <c:pt idx="996">
                  <c:v>4.5</c:v>
                </c:pt>
                <c:pt idx="997">
                  <c:v>5.8</c:v>
                </c:pt>
                <c:pt idx="998">
                  <c:v>6.3</c:v>
                </c:pt>
                <c:pt idx="999">
                  <c:v>5.7</c:v>
                </c:pt>
                <c:pt idx="1000">
                  <c:v>7.2</c:v>
                </c:pt>
                <c:pt idx="1001">
                  <c:v>7.6</c:v>
                </c:pt>
                <c:pt idx="1002">
                  <c:v>4.7</c:v>
                </c:pt>
                <c:pt idx="1003">
                  <c:v>6.6</c:v>
                </c:pt>
                <c:pt idx="1004">
                  <c:v>6.8</c:v>
                </c:pt>
                <c:pt idx="1005">
                  <c:v>7.3</c:v>
                </c:pt>
                <c:pt idx="1006">
                  <c:v>4.8</c:v>
                </c:pt>
                <c:pt idx="1007">
                  <c:v>6.3</c:v>
                </c:pt>
                <c:pt idx="1008">
                  <c:v>5.5</c:v>
                </c:pt>
                <c:pt idx="1009">
                  <c:v>6.2</c:v>
                </c:pt>
                <c:pt idx="1010">
                  <c:v>5.8</c:v>
                </c:pt>
                <c:pt idx="1011">
                  <c:v>5.7</c:v>
                </c:pt>
                <c:pt idx="1012">
                  <c:v>6.5</c:v>
                </c:pt>
                <c:pt idx="1013">
                  <c:v>6.7</c:v>
                </c:pt>
                <c:pt idx="1014">
                  <c:v>7.4</c:v>
                </c:pt>
                <c:pt idx="1015">
                  <c:v>6.9</c:v>
                </c:pt>
                <c:pt idx="1016">
                  <c:v>5.5</c:v>
                </c:pt>
                <c:pt idx="1017">
                  <c:v>8.1</c:v>
                </c:pt>
                <c:pt idx="1018">
                  <c:v>7.7</c:v>
                </c:pt>
                <c:pt idx="1019">
                  <c:v>7.3</c:v>
                </c:pt>
                <c:pt idx="1020">
                  <c:v>5.2</c:v>
                </c:pt>
                <c:pt idx="1021">
                  <c:v>7.1</c:v>
                </c:pt>
                <c:pt idx="1022">
                  <c:v>7.1</c:v>
                </c:pt>
                <c:pt idx="1023">
                  <c:v>7.2</c:v>
                </c:pt>
                <c:pt idx="1024">
                  <c:v>6.5</c:v>
                </c:pt>
                <c:pt idx="1025">
                  <c:v>4.5999999999999996</c:v>
                </c:pt>
                <c:pt idx="1026">
                  <c:v>5.6</c:v>
                </c:pt>
                <c:pt idx="1027">
                  <c:v>7.7</c:v>
                </c:pt>
                <c:pt idx="1028">
                  <c:v>7.2</c:v>
                </c:pt>
                <c:pt idx="1029">
                  <c:v>6.8</c:v>
                </c:pt>
                <c:pt idx="1030">
                  <c:v>5.4</c:v>
                </c:pt>
                <c:pt idx="1031">
                  <c:v>6.3</c:v>
                </c:pt>
                <c:pt idx="1032">
                  <c:v>5.6</c:v>
                </c:pt>
                <c:pt idx="1033">
                  <c:v>6.8</c:v>
                </c:pt>
                <c:pt idx="1034">
                  <c:v>4.3</c:v>
                </c:pt>
                <c:pt idx="1035">
                  <c:v>6.3</c:v>
                </c:pt>
                <c:pt idx="1036">
                  <c:v>6.5</c:v>
                </c:pt>
                <c:pt idx="1037">
                  <c:v>6.4</c:v>
                </c:pt>
                <c:pt idx="1038">
                  <c:v>6.3</c:v>
                </c:pt>
                <c:pt idx="1039">
                  <c:v>5.9</c:v>
                </c:pt>
                <c:pt idx="1040">
                  <c:v>6.5</c:v>
                </c:pt>
                <c:pt idx="1041">
                  <c:v>6.5</c:v>
                </c:pt>
                <c:pt idx="1042">
                  <c:v>6.1</c:v>
                </c:pt>
                <c:pt idx="1043">
                  <c:v>5.9</c:v>
                </c:pt>
                <c:pt idx="1044">
                  <c:v>6.6</c:v>
                </c:pt>
                <c:pt idx="1045">
                  <c:v>7.4</c:v>
                </c:pt>
                <c:pt idx="1046">
                  <c:v>7.3</c:v>
                </c:pt>
                <c:pt idx="1047">
                  <c:v>6.6</c:v>
                </c:pt>
                <c:pt idx="1048">
                  <c:v>5.6</c:v>
                </c:pt>
                <c:pt idx="1049">
                  <c:v>5.3</c:v>
                </c:pt>
                <c:pt idx="1050">
                  <c:v>6</c:v>
                </c:pt>
                <c:pt idx="1051">
                  <c:v>5.4</c:v>
                </c:pt>
                <c:pt idx="1052">
                  <c:v>6.8</c:v>
                </c:pt>
                <c:pt idx="1053">
                  <c:v>6.4</c:v>
                </c:pt>
                <c:pt idx="1054">
                  <c:v>4.9000000000000004</c:v>
                </c:pt>
                <c:pt idx="1055">
                  <c:v>5.8</c:v>
                </c:pt>
                <c:pt idx="1056">
                  <c:v>7.1</c:v>
                </c:pt>
                <c:pt idx="1057">
                  <c:v>7.2</c:v>
                </c:pt>
                <c:pt idx="1058">
                  <c:v>6</c:v>
                </c:pt>
                <c:pt idx="1059">
                  <c:v>6</c:v>
                </c:pt>
                <c:pt idx="1060">
                  <c:v>7</c:v>
                </c:pt>
                <c:pt idx="1061">
                  <c:v>5.4</c:v>
                </c:pt>
                <c:pt idx="1062">
                  <c:v>6.5</c:v>
                </c:pt>
                <c:pt idx="1063">
                  <c:v>6.4</c:v>
                </c:pt>
                <c:pt idx="1064">
                  <c:v>4.9000000000000004</c:v>
                </c:pt>
                <c:pt idx="1065">
                  <c:v>6.3</c:v>
                </c:pt>
                <c:pt idx="1066">
                  <c:v>7.7</c:v>
                </c:pt>
                <c:pt idx="1067">
                  <c:v>7.8</c:v>
                </c:pt>
                <c:pt idx="1068">
                  <c:v>5.5</c:v>
                </c:pt>
                <c:pt idx="1069">
                  <c:v>7.5</c:v>
                </c:pt>
                <c:pt idx="1070">
                  <c:v>6.4</c:v>
                </c:pt>
                <c:pt idx="1071">
                  <c:v>5.6</c:v>
                </c:pt>
                <c:pt idx="1072">
                  <c:v>7.5</c:v>
                </c:pt>
                <c:pt idx="1073">
                  <c:v>6.8</c:v>
                </c:pt>
                <c:pt idx="1074">
                  <c:v>6.8</c:v>
                </c:pt>
                <c:pt idx="1075">
                  <c:v>6</c:v>
                </c:pt>
                <c:pt idx="1076">
                  <c:v>7.3</c:v>
                </c:pt>
                <c:pt idx="1077">
                  <c:v>6</c:v>
                </c:pt>
                <c:pt idx="1078">
                  <c:v>7</c:v>
                </c:pt>
                <c:pt idx="1079">
                  <c:v>5.0999999999999996</c:v>
                </c:pt>
                <c:pt idx="1080">
                  <c:v>6.8</c:v>
                </c:pt>
                <c:pt idx="1081">
                  <c:v>6.5</c:v>
                </c:pt>
                <c:pt idx="1082">
                  <c:v>6.6</c:v>
                </c:pt>
                <c:pt idx="1083">
                  <c:v>7.2</c:v>
                </c:pt>
                <c:pt idx="1084">
                  <c:v>7</c:v>
                </c:pt>
                <c:pt idx="1085">
                  <c:v>7</c:v>
                </c:pt>
                <c:pt idx="1086">
                  <c:v>5.9</c:v>
                </c:pt>
                <c:pt idx="1087">
                  <c:v>5.4</c:v>
                </c:pt>
                <c:pt idx="1088">
                  <c:v>6.6</c:v>
                </c:pt>
                <c:pt idx="1089">
                  <c:v>7</c:v>
                </c:pt>
                <c:pt idx="1090">
                  <c:v>6.5</c:v>
                </c:pt>
                <c:pt idx="1091">
                  <c:v>6.3</c:v>
                </c:pt>
                <c:pt idx="1092">
                  <c:v>6.5</c:v>
                </c:pt>
                <c:pt idx="1093">
                  <c:v>6.5</c:v>
                </c:pt>
                <c:pt idx="1094">
                  <c:v>5.8</c:v>
                </c:pt>
                <c:pt idx="1095">
                  <c:v>6.6</c:v>
                </c:pt>
                <c:pt idx="1096">
                  <c:v>5.4</c:v>
                </c:pt>
                <c:pt idx="1097">
                  <c:v>6.1</c:v>
                </c:pt>
                <c:pt idx="1098">
                  <c:v>4</c:v>
                </c:pt>
                <c:pt idx="1099">
                  <c:v>7.6</c:v>
                </c:pt>
                <c:pt idx="1100">
                  <c:v>7.9</c:v>
                </c:pt>
                <c:pt idx="1101">
                  <c:v>5.3</c:v>
                </c:pt>
                <c:pt idx="1102">
                  <c:v>6.6</c:v>
                </c:pt>
                <c:pt idx="1103">
                  <c:v>6.3</c:v>
                </c:pt>
                <c:pt idx="1104">
                  <c:v>7.2</c:v>
                </c:pt>
                <c:pt idx="1105">
                  <c:v>7</c:v>
                </c:pt>
                <c:pt idx="1106">
                  <c:v>6.9</c:v>
                </c:pt>
                <c:pt idx="1107">
                  <c:v>5.2</c:v>
                </c:pt>
                <c:pt idx="1108">
                  <c:v>8.1</c:v>
                </c:pt>
                <c:pt idx="1109">
                  <c:v>6.6</c:v>
                </c:pt>
                <c:pt idx="1110">
                  <c:v>6.2</c:v>
                </c:pt>
                <c:pt idx="1111">
                  <c:v>7.2</c:v>
                </c:pt>
                <c:pt idx="1112">
                  <c:v>7.3</c:v>
                </c:pt>
                <c:pt idx="1113">
                  <c:v>6.7</c:v>
                </c:pt>
                <c:pt idx="1114">
                  <c:v>6.4</c:v>
                </c:pt>
                <c:pt idx="1115">
                  <c:v>7.8</c:v>
                </c:pt>
                <c:pt idx="1116">
                  <c:v>6.4</c:v>
                </c:pt>
                <c:pt idx="1117">
                  <c:v>4.0999999999999996</c:v>
                </c:pt>
                <c:pt idx="1118">
                  <c:v>4.0999999999999996</c:v>
                </c:pt>
                <c:pt idx="1119">
                  <c:v>7.4</c:v>
                </c:pt>
                <c:pt idx="1120">
                  <c:v>5.8</c:v>
                </c:pt>
                <c:pt idx="1121">
                  <c:v>7.6</c:v>
                </c:pt>
                <c:pt idx="1122">
                  <c:v>7.2</c:v>
                </c:pt>
                <c:pt idx="1123">
                  <c:v>7.8</c:v>
                </c:pt>
                <c:pt idx="1124">
                  <c:v>7.7</c:v>
                </c:pt>
                <c:pt idx="1125">
                  <c:v>6.4</c:v>
                </c:pt>
                <c:pt idx="1126">
                  <c:v>5.0999999999999996</c:v>
                </c:pt>
                <c:pt idx="1127">
                  <c:v>5.5</c:v>
                </c:pt>
                <c:pt idx="1128">
                  <c:v>7.4</c:v>
                </c:pt>
                <c:pt idx="1129">
                  <c:v>6</c:v>
                </c:pt>
                <c:pt idx="1130">
                  <c:v>7.5</c:v>
                </c:pt>
                <c:pt idx="1131">
                  <c:v>7</c:v>
                </c:pt>
                <c:pt idx="1132">
                  <c:v>7.5</c:v>
                </c:pt>
                <c:pt idx="1133">
                  <c:v>7.3</c:v>
                </c:pt>
                <c:pt idx="1134">
                  <c:v>5.7</c:v>
                </c:pt>
                <c:pt idx="1135">
                  <c:v>7.3</c:v>
                </c:pt>
                <c:pt idx="1136">
                  <c:v>7.2</c:v>
                </c:pt>
                <c:pt idx="1137">
                  <c:v>5.9</c:v>
                </c:pt>
                <c:pt idx="1138">
                  <c:v>7.8</c:v>
                </c:pt>
                <c:pt idx="1139">
                  <c:v>7.7</c:v>
                </c:pt>
                <c:pt idx="1140">
                  <c:v>8.1</c:v>
                </c:pt>
                <c:pt idx="1141">
                  <c:v>6.6</c:v>
                </c:pt>
                <c:pt idx="1142">
                  <c:v>7.1</c:v>
                </c:pt>
                <c:pt idx="1143">
                  <c:v>5.9</c:v>
                </c:pt>
                <c:pt idx="1144">
                  <c:v>8</c:v>
                </c:pt>
                <c:pt idx="1145">
                  <c:v>4.5999999999999996</c:v>
                </c:pt>
                <c:pt idx="1146">
                  <c:v>6.1</c:v>
                </c:pt>
                <c:pt idx="1147">
                  <c:v>6.4</c:v>
                </c:pt>
                <c:pt idx="1148">
                  <c:v>6</c:v>
                </c:pt>
                <c:pt idx="1149">
                  <c:v>5.2</c:v>
                </c:pt>
                <c:pt idx="1150">
                  <c:v>7.6</c:v>
                </c:pt>
                <c:pt idx="1151">
                  <c:v>6.4</c:v>
                </c:pt>
                <c:pt idx="1152">
                  <c:v>6.1</c:v>
                </c:pt>
                <c:pt idx="1153">
                  <c:v>6.1</c:v>
                </c:pt>
                <c:pt idx="1154">
                  <c:v>5.2</c:v>
                </c:pt>
                <c:pt idx="1155">
                  <c:v>7.7</c:v>
                </c:pt>
                <c:pt idx="1156">
                  <c:v>7.3</c:v>
                </c:pt>
                <c:pt idx="1157">
                  <c:v>6.9</c:v>
                </c:pt>
                <c:pt idx="1158">
                  <c:v>8.5</c:v>
                </c:pt>
                <c:pt idx="1159">
                  <c:v>6.3</c:v>
                </c:pt>
                <c:pt idx="1160">
                  <c:v>5.9</c:v>
                </c:pt>
                <c:pt idx="1161">
                  <c:v>7.8</c:v>
                </c:pt>
                <c:pt idx="1162">
                  <c:v>6.7</c:v>
                </c:pt>
                <c:pt idx="1163">
                  <c:v>6.4</c:v>
                </c:pt>
                <c:pt idx="1164">
                  <c:v>5.9</c:v>
                </c:pt>
                <c:pt idx="1165">
                  <c:v>6.6</c:v>
                </c:pt>
                <c:pt idx="1166">
                  <c:v>6.8</c:v>
                </c:pt>
                <c:pt idx="1167">
                  <c:v>6.5</c:v>
                </c:pt>
                <c:pt idx="1168">
                  <c:v>6.6</c:v>
                </c:pt>
                <c:pt idx="1169">
                  <c:v>5.8</c:v>
                </c:pt>
                <c:pt idx="1170">
                  <c:v>6.9</c:v>
                </c:pt>
                <c:pt idx="1171">
                  <c:v>7.1</c:v>
                </c:pt>
                <c:pt idx="1172">
                  <c:v>5.8</c:v>
                </c:pt>
                <c:pt idx="1173">
                  <c:v>7.2</c:v>
                </c:pt>
                <c:pt idx="1174">
                  <c:v>6</c:v>
                </c:pt>
                <c:pt idx="1175">
                  <c:v>4.7</c:v>
                </c:pt>
                <c:pt idx="1176">
                  <c:v>5.2</c:v>
                </c:pt>
                <c:pt idx="1177">
                  <c:v>5.5</c:v>
                </c:pt>
                <c:pt idx="1178">
                  <c:v>7</c:v>
                </c:pt>
                <c:pt idx="1179">
                  <c:v>5.8</c:v>
                </c:pt>
                <c:pt idx="1180">
                  <c:v>6.2</c:v>
                </c:pt>
                <c:pt idx="1181">
                  <c:v>6.5</c:v>
                </c:pt>
                <c:pt idx="1182">
                  <c:v>7.2</c:v>
                </c:pt>
                <c:pt idx="1183">
                  <c:v>5.0999999999999996</c:v>
                </c:pt>
                <c:pt idx="1184">
                  <c:v>4.7</c:v>
                </c:pt>
                <c:pt idx="1185">
                  <c:v>5.9</c:v>
                </c:pt>
                <c:pt idx="1186">
                  <c:v>5.8</c:v>
                </c:pt>
                <c:pt idx="1187">
                  <c:v>7.2</c:v>
                </c:pt>
                <c:pt idx="1188">
                  <c:v>6.2</c:v>
                </c:pt>
                <c:pt idx="1189">
                  <c:v>5.7</c:v>
                </c:pt>
                <c:pt idx="1190">
                  <c:v>6.1</c:v>
                </c:pt>
                <c:pt idx="1191">
                  <c:v>6</c:v>
                </c:pt>
                <c:pt idx="1192">
                  <c:v>6.9</c:v>
                </c:pt>
                <c:pt idx="1193">
                  <c:v>6.5</c:v>
                </c:pt>
                <c:pt idx="1194">
                  <c:v>5</c:v>
                </c:pt>
                <c:pt idx="1195">
                  <c:v>5.7</c:v>
                </c:pt>
                <c:pt idx="1196">
                  <c:v>7</c:v>
                </c:pt>
                <c:pt idx="1197">
                  <c:v>5.0999999999999996</c:v>
                </c:pt>
                <c:pt idx="1198">
                  <c:v>5.3</c:v>
                </c:pt>
                <c:pt idx="1199">
                  <c:v>4.4000000000000004</c:v>
                </c:pt>
                <c:pt idx="1200">
                  <c:v>4.7</c:v>
                </c:pt>
                <c:pt idx="1201">
                  <c:v>6.7</c:v>
                </c:pt>
                <c:pt idx="1202">
                  <c:v>6.7</c:v>
                </c:pt>
                <c:pt idx="1203">
                  <c:v>5.7</c:v>
                </c:pt>
                <c:pt idx="1204">
                  <c:v>7.4</c:v>
                </c:pt>
                <c:pt idx="1205">
                  <c:v>6.1</c:v>
                </c:pt>
                <c:pt idx="1206">
                  <c:v>6.4</c:v>
                </c:pt>
                <c:pt idx="1207">
                  <c:v>6.2</c:v>
                </c:pt>
                <c:pt idx="1208">
                  <c:v>6.2</c:v>
                </c:pt>
                <c:pt idx="1209">
                  <c:v>5.9</c:v>
                </c:pt>
                <c:pt idx="1210">
                  <c:v>4</c:v>
                </c:pt>
                <c:pt idx="1211">
                  <c:v>6.2</c:v>
                </c:pt>
                <c:pt idx="1212">
                  <c:v>4.5999999999999996</c:v>
                </c:pt>
                <c:pt idx="1213">
                  <c:v>6.4</c:v>
                </c:pt>
                <c:pt idx="1214">
                  <c:v>5.9</c:v>
                </c:pt>
                <c:pt idx="1215">
                  <c:v>5.0999999999999996</c:v>
                </c:pt>
                <c:pt idx="1216">
                  <c:v>7.6</c:v>
                </c:pt>
                <c:pt idx="1217">
                  <c:v>4.2</c:v>
                </c:pt>
                <c:pt idx="1218">
                  <c:v>7.8</c:v>
                </c:pt>
                <c:pt idx="1219">
                  <c:v>5.8</c:v>
                </c:pt>
                <c:pt idx="1220">
                  <c:v>5.9</c:v>
                </c:pt>
                <c:pt idx="1221">
                  <c:v>8.4</c:v>
                </c:pt>
                <c:pt idx="1222">
                  <c:v>4.8</c:v>
                </c:pt>
                <c:pt idx="1223">
                  <c:v>6.2</c:v>
                </c:pt>
                <c:pt idx="1224">
                  <c:v>6.5</c:v>
                </c:pt>
                <c:pt idx="1225">
                  <c:v>6.3</c:v>
                </c:pt>
                <c:pt idx="1226">
                  <c:v>3.3</c:v>
                </c:pt>
                <c:pt idx="1227">
                  <c:v>5.9</c:v>
                </c:pt>
                <c:pt idx="1228">
                  <c:v>5.8</c:v>
                </c:pt>
                <c:pt idx="1229">
                  <c:v>4.7</c:v>
                </c:pt>
                <c:pt idx="1230">
                  <c:v>4.0999999999999996</c:v>
                </c:pt>
                <c:pt idx="1231">
                  <c:v>6.8</c:v>
                </c:pt>
                <c:pt idx="1232">
                  <c:v>6.2</c:v>
                </c:pt>
                <c:pt idx="1233">
                  <c:v>4.5</c:v>
                </c:pt>
                <c:pt idx="1234">
                  <c:v>5.8</c:v>
                </c:pt>
                <c:pt idx="1235">
                  <c:v>7.3</c:v>
                </c:pt>
                <c:pt idx="1236">
                  <c:v>5.9</c:v>
                </c:pt>
                <c:pt idx="1237">
                  <c:v>4.4000000000000004</c:v>
                </c:pt>
                <c:pt idx="1238">
                  <c:v>5.8</c:v>
                </c:pt>
                <c:pt idx="1239">
                  <c:v>5.0999999999999996</c:v>
                </c:pt>
                <c:pt idx="1240">
                  <c:v>6.9</c:v>
                </c:pt>
                <c:pt idx="1241">
                  <c:v>6.2</c:v>
                </c:pt>
                <c:pt idx="1242">
                  <c:v>6.9</c:v>
                </c:pt>
                <c:pt idx="1243">
                  <c:v>7.3</c:v>
                </c:pt>
                <c:pt idx="1244">
                  <c:v>7.1</c:v>
                </c:pt>
                <c:pt idx="1245">
                  <c:v>6</c:v>
                </c:pt>
                <c:pt idx="1246">
                  <c:v>7</c:v>
                </c:pt>
                <c:pt idx="1247">
                  <c:v>7.6</c:v>
                </c:pt>
                <c:pt idx="1248">
                  <c:v>8.4</c:v>
                </c:pt>
                <c:pt idx="1249">
                  <c:v>7.1</c:v>
                </c:pt>
                <c:pt idx="1250">
                  <c:v>7</c:v>
                </c:pt>
                <c:pt idx="1251">
                  <c:v>8</c:v>
                </c:pt>
                <c:pt idx="1252">
                  <c:v>5.3</c:v>
                </c:pt>
                <c:pt idx="1253">
                  <c:v>4.9000000000000004</c:v>
                </c:pt>
                <c:pt idx="1254">
                  <c:v>6.4</c:v>
                </c:pt>
                <c:pt idx="1255">
                  <c:v>7.4</c:v>
                </c:pt>
                <c:pt idx="1256">
                  <c:v>6.1</c:v>
                </c:pt>
                <c:pt idx="1257">
                  <c:v>6.5</c:v>
                </c:pt>
                <c:pt idx="1258">
                  <c:v>5.7</c:v>
                </c:pt>
                <c:pt idx="1259">
                  <c:v>5.0999999999999996</c:v>
                </c:pt>
                <c:pt idx="1260">
                  <c:v>6.6</c:v>
                </c:pt>
                <c:pt idx="1261">
                  <c:v>6.5</c:v>
                </c:pt>
                <c:pt idx="1262">
                  <c:v>6.9</c:v>
                </c:pt>
                <c:pt idx="1263">
                  <c:v>7.6</c:v>
                </c:pt>
                <c:pt idx="1264">
                  <c:v>5.6</c:v>
                </c:pt>
                <c:pt idx="1265">
                  <c:v>6.2</c:v>
                </c:pt>
                <c:pt idx="1266">
                  <c:v>4.4000000000000004</c:v>
                </c:pt>
                <c:pt idx="1267">
                  <c:v>5.6</c:v>
                </c:pt>
                <c:pt idx="1268">
                  <c:v>5.5</c:v>
                </c:pt>
                <c:pt idx="1269">
                  <c:v>6.7</c:v>
                </c:pt>
                <c:pt idx="1270">
                  <c:v>6.1</c:v>
                </c:pt>
                <c:pt idx="1271">
                  <c:v>6.2</c:v>
                </c:pt>
                <c:pt idx="1272">
                  <c:v>7.3</c:v>
                </c:pt>
                <c:pt idx="1273">
                  <c:v>6.6</c:v>
                </c:pt>
                <c:pt idx="1274">
                  <c:v>8.1999999999999993</c:v>
                </c:pt>
                <c:pt idx="1275">
                  <c:v>6.4</c:v>
                </c:pt>
                <c:pt idx="1276">
                  <c:v>6.4</c:v>
                </c:pt>
                <c:pt idx="1277">
                  <c:v>5.2</c:v>
                </c:pt>
                <c:pt idx="1278">
                  <c:v>6.5</c:v>
                </c:pt>
                <c:pt idx="1279">
                  <c:v>7.1</c:v>
                </c:pt>
                <c:pt idx="1280">
                  <c:v>7.3</c:v>
                </c:pt>
                <c:pt idx="1281">
                  <c:v>5.2</c:v>
                </c:pt>
                <c:pt idx="1282">
                  <c:v>7.7</c:v>
                </c:pt>
                <c:pt idx="1283">
                  <c:v>7.6</c:v>
                </c:pt>
                <c:pt idx="1284">
                  <c:v>5.7</c:v>
                </c:pt>
                <c:pt idx="1285">
                  <c:v>7</c:v>
                </c:pt>
                <c:pt idx="1286">
                  <c:v>6</c:v>
                </c:pt>
                <c:pt idx="1287">
                  <c:v>8.1</c:v>
                </c:pt>
                <c:pt idx="1288">
                  <c:v>8</c:v>
                </c:pt>
                <c:pt idx="1289">
                  <c:v>5.6</c:v>
                </c:pt>
                <c:pt idx="1290">
                  <c:v>6.1</c:v>
                </c:pt>
                <c:pt idx="1291">
                  <c:v>6.9</c:v>
                </c:pt>
                <c:pt idx="1292">
                  <c:v>5.2</c:v>
                </c:pt>
                <c:pt idx="1293">
                  <c:v>7</c:v>
                </c:pt>
                <c:pt idx="1294">
                  <c:v>6.3</c:v>
                </c:pt>
                <c:pt idx="1295">
                  <c:v>7</c:v>
                </c:pt>
                <c:pt idx="1296">
                  <c:v>6.9</c:v>
                </c:pt>
                <c:pt idx="1297">
                  <c:v>6.2</c:v>
                </c:pt>
                <c:pt idx="1298">
                  <c:v>6.4</c:v>
                </c:pt>
                <c:pt idx="1299">
                  <c:v>6.4</c:v>
                </c:pt>
                <c:pt idx="1300">
                  <c:v>5.7</c:v>
                </c:pt>
                <c:pt idx="1301">
                  <c:v>6.1</c:v>
                </c:pt>
                <c:pt idx="1302">
                  <c:v>5.4</c:v>
                </c:pt>
                <c:pt idx="1303">
                  <c:v>6.7</c:v>
                </c:pt>
                <c:pt idx="1304">
                  <c:v>6.8</c:v>
                </c:pt>
                <c:pt idx="1305">
                  <c:v>6</c:v>
                </c:pt>
                <c:pt idx="1306">
                  <c:v>7.8</c:v>
                </c:pt>
                <c:pt idx="1307">
                  <c:v>5.3</c:v>
                </c:pt>
                <c:pt idx="1308">
                  <c:v>4.5</c:v>
                </c:pt>
                <c:pt idx="1309">
                  <c:v>5.4</c:v>
                </c:pt>
                <c:pt idx="1310">
                  <c:v>7.8</c:v>
                </c:pt>
                <c:pt idx="1311">
                  <c:v>7.2</c:v>
                </c:pt>
                <c:pt idx="1312">
                  <c:v>6.6</c:v>
                </c:pt>
                <c:pt idx="1313">
                  <c:v>7.6</c:v>
                </c:pt>
                <c:pt idx="1314">
                  <c:v>5.9</c:v>
                </c:pt>
                <c:pt idx="1315">
                  <c:v>6.7</c:v>
                </c:pt>
                <c:pt idx="1316">
                  <c:v>7.7</c:v>
                </c:pt>
                <c:pt idx="1317">
                  <c:v>5.4</c:v>
                </c:pt>
                <c:pt idx="1318">
                  <c:v>6.9</c:v>
                </c:pt>
                <c:pt idx="1319">
                  <c:v>7.7</c:v>
                </c:pt>
                <c:pt idx="1320">
                  <c:v>6.8</c:v>
                </c:pt>
                <c:pt idx="1321">
                  <c:v>6.4</c:v>
                </c:pt>
                <c:pt idx="1322">
                  <c:v>5.7</c:v>
                </c:pt>
                <c:pt idx="1323">
                  <c:v>7.3</c:v>
                </c:pt>
                <c:pt idx="1324">
                  <c:v>6.8</c:v>
                </c:pt>
                <c:pt idx="1325">
                  <c:v>6.3</c:v>
                </c:pt>
                <c:pt idx="1326">
                  <c:v>5.9</c:v>
                </c:pt>
                <c:pt idx="1327">
                  <c:v>7.4</c:v>
                </c:pt>
                <c:pt idx="1328">
                  <c:v>8.3000000000000007</c:v>
                </c:pt>
                <c:pt idx="1329">
                  <c:v>6.2</c:v>
                </c:pt>
                <c:pt idx="1330">
                  <c:v>6.3</c:v>
                </c:pt>
                <c:pt idx="1331">
                  <c:v>5.8</c:v>
                </c:pt>
                <c:pt idx="1332">
                  <c:v>7.5</c:v>
                </c:pt>
                <c:pt idx="1333">
                  <c:v>6.3</c:v>
                </c:pt>
                <c:pt idx="1334">
                  <c:v>6.4</c:v>
                </c:pt>
                <c:pt idx="1335">
                  <c:v>7.2</c:v>
                </c:pt>
                <c:pt idx="1336">
                  <c:v>6.3</c:v>
                </c:pt>
                <c:pt idx="1337">
                  <c:v>6.9</c:v>
                </c:pt>
                <c:pt idx="1338">
                  <c:v>6.6</c:v>
                </c:pt>
                <c:pt idx="1339">
                  <c:v>6</c:v>
                </c:pt>
                <c:pt idx="1340">
                  <c:v>7.5</c:v>
                </c:pt>
                <c:pt idx="1341">
                  <c:v>7.7</c:v>
                </c:pt>
                <c:pt idx="1342">
                  <c:v>6.2</c:v>
                </c:pt>
                <c:pt idx="1343">
                  <c:v>5.4</c:v>
                </c:pt>
                <c:pt idx="1344">
                  <c:v>6.6</c:v>
                </c:pt>
                <c:pt idx="1345">
                  <c:v>5.3</c:v>
                </c:pt>
                <c:pt idx="1346">
                  <c:v>5.6</c:v>
                </c:pt>
                <c:pt idx="1347">
                  <c:v>5.9</c:v>
                </c:pt>
                <c:pt idx="1348">
                  <c:v>7.8</c:v>
                </c:pt>
                <c:pt idx="1349">
                  <c:v>6.7</c:v>
                </c:pt>
                <c:pt idx="1350">
                  <c:v>7.4</c:v>
                </c:pt>
                <c:pt idx="1351">
                  <c:v>6.2</c:v>
                </c:pt>
                <c:pt idx="1352">
                  <c:v>5.4</c:v>
                </c:pt>
                <c:pt idx="1353">
                  <c:v>6.7</c:v>
                </c:pt>
                <c:pt idx="1354">
                  <c:v>5.3</c:v>
                </c:pt>
                <c:pt idx="1355">
                  <c:v>5.9</c:v>
                </c:pt>
                <c:pt idx="1356">
                  <c:v>4.8</c:v>
                </c:pt>
                <c:pt idx="1357">
                  <c:v>3.8</c:v>
                </c:pt>
                <c:pt idx="1358">
                  <c:v>8.5</c:v>
                </c:pt>
                <c:pt idx="1359">
                  <c:v>6.8</c:v>
                </c:pt>
                <c:pt idx="1360">
                  <c:v>5.3</c:v>
                </c:pt>
                <c:pt idx="1361">
                  <c:v>7.3</c:v>
                </c:pt>
                <c:pt idx="1362">
                  <c:v>6.6</c:v>
                </c:pt>
                <c:pt idx="1363">
                  <c:v>6.2</c:v>
                </c:pt>
                <c:pt idx="1364">
                  <c:v>5.2</c:v>
                </c:pt>
                <c:pt idx="1365">
                  <c:v>6.2</c:v>
                </c:pt>
                <c:pt idx="1366">
                  <c:v>6.2</c:v>
                </c:pt>
                <c:pt idx="1367">
                  <c:v>6.6</c:v>
                </c:pt>
                <c:pt idx="1368">
                  <c:v>6.2</c:v>
                </c:pt>
                <c:pt idx="1369">
                  <c:v>5.0999999999999996</c:v>
                </c:pt>
                <c:pt idx="1370">
                  <c:v>6.6</c:v>
                </c:pt>
                <c:pt idx="1371">
                  <c:v>6.1</c:v>
                </c:pt>
                <c:pt idx="1372">
                  <c:v>6.6</c:v>
                </c:pt>
                <c:pt idx="1373">
                  <c:v>5.9</c:v>
                </c:pt>
                <c:pt idx="1374">
                  <c:v>6.3</c:v>
                </c:pt>
                <c:pt idx="1375">
                  <c:v>7.1</c:v>
                </c:pt>
                <c:pt idx="1376">
                  <c:v>5</c:v>
                </c:pt>
                <c:pt idx="1377">
                  <c:v>5.6</c:v>
                </c:pt>
                <c:pt idx="1378">
                  <c:v>7.4</c:v>
                </c:pt>
                <c:pt idx="1379">
                  <c:v>4.5</c:v>
                </c:pt>
                <c:pt idx="1380">
                  <c:v>6.2</c:v>
                </c:pt>
                <c:pt idx="1381">
                  <c:v>5</c:v>
                </c:pt>
                <c:pt idx="1382">
                  <c:v>6.5</c:v>
                </c:pt>
                <c:pt idx="1383">
                  <c:v>5.0999999999999996</c:v>
                </c:pt>
                <c:pt idx="1384">
                  <c:v>6.5</c:v>
                </c:pt>
                <c:pt idx="1385">
                  <c:v>6.2</c:v>
                </c:pt>
                <c:pt idx="1386">
                  <c:v>6.3</c:v>
                </c:pt>
                <c:pt idx="1387">
                  <c:v>3.8</c:v>
                </c:pt>
                <c:pt idx="1388">
                  <c:v>6.2</c:v>
                </c:pt>
                <c:pt idx="1389">
                  <c:v>5.7</c:v>
                </c:pt>
                <c:pt idx="1390">
                  <c:v>6.7</c:v>
                </c:pt>
                <c:pt idx="1391">
                  <c:v>6.8</c:v>
                </c:pt>
                <c:pt idx="1392">
                  <c:v>6</c:v>
                </c:pt>
                <c:pt idx="1393">
                  <c:v>7.3</c:v>
                </c:pt>
                <c:pt idx="1394">
                  <c:v>5.5</c:v>
                </c:pt>
                <c:pt idx="1395">
                  <c:v>6.7</c:v>
                </c:pt>
                <c:pt idx="1396">
                  <c:v>4.8</c:v>
                </c:pt>
                <c:pt idx="1397">
                  <c:v>5.7</c:v>
                </c:pt>
                <c:pt idx="1398">
                  <c:v>5.0999999999999996</c:v>
                </c:pt>
                <c:pt idx="1399">
                  <c:v>6</c:v>
                </c:pt>
                <c:pt idx="1400">
                  <c:v>4.2</c:v>
                </c:pt>
                <c:pt idx="1401">
                  <c:v>7.4</c:v>
                </c:pt>
                <c:pt idx="1402">
                  <c:v>4.5999999999999996</c:v>
                </c:pt>
                <c:pt idx="1403">
                  <c:v>6.9</c:v>
                </c:pt>
                <c:pt idx="1404">
                  <c:v>6.9</c:v>
                </c:pt>
                <c:pt idx="1405">
                  <c:v>8</c:v>
                </c:pt>
                <c:pt idx="1406">
                  <c:v>6.4</c:v>
                </c:pt>
                <c:pt idx="1407">
                  <c:v>6.3</c:v>
                </c:pt>
                <c:pt idx="1408">
                  <c:v>6.8</c:v>
                </c:pt>
                <c:pt idx="1409">
                  <c:v>6.8</c:v>
                </c:pt>
                <c:pt idx="1410">
                  <c:v>5.4</c:v>
                </c:pt>
                <c:pt idx="1411">
                  <c:v>7.2</c:v>
                </c:pt>
                <c:pt idx="1412">
                  <c:v>7.3</c:v>
                </c:pt>
                <c:pt idx="1413">
                  <c:v>5.2</c:v>
                </c:pt>
                <c:pt idx="1414">
                  <c:v>5.5</c:v>
                </c:pt>
                <c:pt idx="1415">
                  <c:v>7.7</c:v>
                </c:pt>
                <c:pt idx="1416">
                  <c:v>7.1</c:v>
                </c:pt>
                <c:pt idx="1417">
                  <c:v>5.3</c:v>
                </c:pt>
                <c:pt idx="1418">
                  <c:v>5.6</c:v>
                </c:pt>
                <c:pt idx="1419">
                  <c:v>5.7</c:v>
                </c:pt>
                <c:pt idx="1420">
                  <c:v>7.1</c:v>
                </c:pt>
                <c:pt idx="1421">
                  <c:v>7.6</c:v>
                </c:pt>
                <c:pt idx="1422">
                  <c:v>5.5</c:v>
                </c:pt>
                <c:pt idx="1423">
                  <c:v>5.0999999999999996</c:v>
                </c:pt>
                <c:pt idx="1424">
                  <c:v>6.3</c:v>
                </c:pt>
                <c:pt idx="1425">
                  <c:v>4.9000000000000004</c:v>
                </c:pt>
                <c:pt idx="1426">
                  <c:v>6.5</c:v>
                </c:pt>
                <c:pt idx="1427">
                  <c:v>5.6</c:v>
                </c:pt>
                <c:pt idx="1428">
                  <c:v>5.3</c:v>
                </c:pt>
                <c:pt idx="1429">
                  <c:v>6.5</c:v>
                </c:pt>
                <c:pt idx="1430">
                  <c:v>6.8</c:v>
                </c:pt>
                <c:pt idx="1431">
                  <c:v>6.5</c:v>
                </c:pt>
                <c:pt idx="1432">
                  <c:v>6</c:v>
                </c:pt>
                <c:pt idx="1433">
                  <c:v>8.4</c:v>
                </c:pt>
                <c:pt idx="1434">
                  <c:v>6</c:v>
                </c:pt>
                <c:pt idx="1435">
                  <c:v>7.6</c:v>
                </c:pt>
                <c:pt idx="1436">
                  <c:v>6.9</c:v>
                </c:pt>
                <c:pt idx="1437">
                  <c:v>6.4</c:v>
                </c:pt>
                <c:pt idx="1438">
                  <c:v>5.0999999999999996</c:v>
                </c:pt>
                <c:pt idx="1439">
                  <c:v>7</c:v>
                </c:pt>
                <c:pt idx="1440">
                  <c:v>5.7</c:v>
                </c:pt>
                <c:pt idx="1441">
                  <c:v>6.8</c:v>
                </c:pt>
                <c:pt idx="1442">
                  <c:v>6.7</c:v>
                </c:pt>
                <c:pt idx="1443">
                  <c:v>6.2</c:v>
                </c:pt>
                <c:pt idx="1444">
                  <c:v>7.2</c:v>
                </c:pt>
                <c:pt idx="1445">
                  <c:v>6.2</c:v>
                </c:pt>
                <c:pt idx="1446">
                  <c:v>5.6</c:v>
                </c:pt>
                <c:pt idx="1447">
                  <c:v>4.4000000000000004</c:v>
                </c:pt>
                <c:pt idx="1448">
                  <c:v>7.5</c:v>
                </c:pt>
                <c:pt idx="1449">
                  <c:v>7.1</c:v>
                </c:pt>
                <c:pt idx="1450">
                  <c:v>6.4</c:v>
                </c:pt>
                <c:pt idx="1451">
                  <c:v>7.1</c:v>
                </c:pt>
                <c:pt idx="1452">
                  <c:v>6.9</c:v>
                </c:pt>
                <c:pt idx="1453">
                  <c:v>7.5</c:v>
                </c:pt>
                <c:pt idx="1454">
                  <c:v>6.3</c:v>
                </c:pt>
                <c:pt idx="1455">
                  <c:v>6.4</c:v>
                </c:pt>
                <c:pt idx="1456">
                  <c:v>5.9</c:v>
                </c:pt>
                <c:pt idx="1457">
                  <c:v>6.8</c:v>
                </c:pt>
                <c:pt idx="1458">
                  <c:v>6.3</c:v>
                </c:pt>
                <c:pt idx="1459">
                  <c:v>3.6</c:v>
                </c:pt>
                <c:pt idx="1460">
                  <c:v>5.3</c:v>
                </c:pt>
                <c:pt idx="1461">
                  <c:v>5.9</c:v>
                </c:pt>
                <c:pt idx="1462">
                  <c:v>6.9</c:v>
                </c:pt>
                <c:pt idx="1463">
                  <c:v>6.9</c:v>
                </c:pt>
                <c:pt idx="1464">
                  <c:v>6.1</c:v>
                </c:pt>
                <c:pt idx="1465">
                  <c:v>8.5</c:v>
                </c:pt>
                <c:pt idx="1466">
                  <c:v>6.3</c:v>
                </c:pt>
                <c:pt idx="1467">
                  <c:v>7.3</c:v>
                </c:pt>
                <c:pt idx="1468">
                  <c:v>6.3</c:v>
                </c:pt>
                <c:pt idx="1469">
                  <c:v>7.2</c:v>
                </c:pt>
                <c:pt idx="1470">
                  <c:v>7.3</c:v>
                </c:pt>
                <c:pt idx="1471">
                  <c:v>6.3</c:v>
                </c:pt>
                <c:pt idx="1472">
                  <c:v>8.1</c:v>
                </c:pt>
                <c:pt idx="1473">
                  <c:v>6.9</c:v>
                </c:pt>
                <c:pt idx="1474">
                  <c:v>6.3</c:v>
                </c:pt>
                <c:pt idx="1475">
                  <c:v>7.3</c:v>
                </c:pt>
                <c:pt idx="1476">
                  <c:v>6.1</c:v>
                </c:pt>
                <c:pt idx="1477">
                  <c:v>6.9</c:v>
                </c:pt>
                <c:pt idx="1478">
                  <c:v>7.2</c:v>
                </c:pt>
                <c:pt idx="1479">
                  <c:v>6.4</c:v>
                </c:pt>
                <c:pt idx="1480">
                  <c:v>6.4</c:v>
                </c:pt>
                <c:pt idx="1481">
                  <c:v>8.3000000000000007</c:v>
                </c:pt>
                <c:pt idx="1482">
                  <c:v>7.2</c:v>
                </c:pt>
                <c:pt idx="1483">
                  <c:v>6.8</c:v>
                </c:pt>
                <c:pt idx="1484">
                  <c:v>6.5</c:v>
                </c:pt>
                <c:pt idx="1485">
                  <c:v>7.8</c:v>
                </c:pt>
                <c:pt idx="1486">
                  <c:v>7.6</c:v>
                </c:pt>
                <c:pt idx="1487">
                  <c:v>7.2</c:v>
                </c:pt>
                <c:pt idx="1488">
                  <c:v>6.7</c:v>
                </c:pt>
                <c:pt idx="1489">
                  <c:v>6.8</c:v>
                </c:pt>
                <c:pt idx="1490">
                  <c:v>6.3</c:v>
                </c:pt>
                <c:pt idx="1491">
                  <c:v>6.2</c:v>
                </c:pt>
                <c:pt idx="1492">
                  <c:v>6.2</c:v>
                </c:pt>
                <c:pt idx="1493">
                  <c:v>8.6</c:v>
                </c:pt>
                <c:pt idx="1494">
                  <c:v>8</c:v>
                </c:pt>
                <c:pt idx="1495">
                  <c:v>7</c:v>
                </c:pt>
                <c:pt idx="1496">
                  <c:v>8</c:v>
                </c:pt>
                <c:pt idx="1497">
                  <c:v>8.1</c:v>
                </c:pt>
                <c:pt idx="1498">
                  <c:v>6.7</c:v>
                </c:pt>
                <c:pt idx="1499">
                  <c:v>7.9</c:v>
                </c:pt>
                <c:pt idx="1500">
                  <c:v>6.1</c:v>
                </c:pt>
                <c:pt idx="1501">
                  <c:v>4.2</c:v>
                </c:pt>
                <c:pt idx="1502">
                  <c:v>6.1</c:v>
                </c:pt>
                <c:pt idx="1503">
                  <c:v>6.6</c:v>
                </c:pt>
                <c:pt idx="1504">
                  <c:v>7.5</c:v>
                </c:pt>
                <c:pt idx="1505">
                  <c:v>7.4</c:v>
                </c:pt>
                <c:pt idx="1506">
                  <c:v>7.2</c:v>
                </c:pt>
                <c:pt idx="1507">
                  <c:v>6.9</c:v>
                </c:pt>
                <c:pt idx="1508">
                  <c:v>7.4</c:v>
                </c:pt>
                <c:pt idx="1509">
                  <c:v>5.4</c:v>
                </c:pt>
                <c:pt idx="1510">
                  <c:v>6.8</c:v>
                </c:pt>
                <c:pt idx="1511">
                  <c:v>6.3</c:v>
                </c:pt>
                <c:pt idx="1512">
                  <c:v>7.2</c:v>
                </c:pt>
                <c:pt idx="1513">
                  <c:v>6.9</c:v>
                </c:pt>
                <c:pt idx="1514">
                  <c:v>6</c:v>
                </c:pt>
                <c:pt idx="1515">
                  <c:v>5.9</c:v>
                </c:pt>
                <c:pt idx="1516">
                  <c:v>5.4</c:v>
                </c:pt>
                <c:pt idx="1517">
                  <c:v>5.9</c:v>
                </c:pt>
                <c:pt idx="1518">
                  <c:v>6.1</c:v>
                </c:pt>
                <c:pt idx="1519">
                  <c:v>7.7</c:v>
                </c:pt>
                <c:pt idx="1520">
                  <c:v>5.8</c:v>
                </c:pt>
                <c:pt idx="1521">
                  <c:v>7.6</c:v>
                </c:pt>
                <c:pt idx="1522">
                  <c:v>6.1</c:v>
                </c:pt>
                <c:pt idx="1523">
                  <c:v>5.4</c:v>
                </c:pt>
                <c:pt idx="1524">
                  <c:v>5.0999999999999996</c:v>
                </c:pt>
                <c:pt idx="1525">
                  <c:v>6.4</c:v>
                </c:pt>
                <c:pt idx="1526">
                  <c:v>6.3</c:v>
                </c:pt>
                <c:pt idx="1527">
                  <c:v>7.5</c:v>
                </c:pt>
                <c:pt idx="1528">
                  <c:v>7.1</c:v>
                </c:pt>
                <c:pt idx="1529">
                  <c:v>7.8</c:v>
                </c:pt>
                <c:pt idx="1530">
                  <c:v>6.5</c:v>
                </c:pt>
                <c:pt idx="1531">
                  <c:v>6.6</c:v>
                </c:pt>
                <c:pt idx="1532">
                  <c:v>7.4</c:v>
                </c:pt>
                <c:pt idx="1533">
                  <c:v>7.6</c:v>
                </c:pt>
                <c:pt idx="1534">
                  <c:v>7.5</c:v>
                </c:pt>
                <c:pt idx="1535">
                  <c:v>6.6</c:v>
                </c:pt>
                <c:pt idx="1536">
                  <c:v>7.2</c:v>
                </c:pt>
                <c:pt idx="1537">
                  <c:v>7.6</c:v>
                </c:pt>
                <c:pt idx="1538">
                  <c:v>6.2</c:v>
                </c:pt>
                <c:pt idx="1539">
                  <c:v>5.6</c:v>
                </c:pt>
                <c:pt idx="1540">
                  <c:v>7.6</c:v>
                </c:pt>
                <c:pt idx="1541">
                  <c:v>6.6</c:v>
                </c:pt>
                <c:pt idx="1542">
                  <c:v>7</c:v>
                </c:pt>
                <c:pt idx="1543">
                  <c:v>2.7</c:v>
                </c:pt>
                <c:pt idx="1544">
                  <c:v>7.6</c:v>
                </c:pt>
                <c:pt idx="1545">
                  <c:v>6.6</c:v>
                </c:pt>
                <c:pt idx="1546">
                  <c:v>6.9</c:v>
                </c:pt>
                <c:pt idx="1547">
                  <c:v>6.8</c:v>
                </c:pt>
                <c:pt idx="1548">
                  <c:v>3.7</c:v>
                </c:pt>
                <c:pt idx="1549">
                  <c:v>6.1</c:v>
                </c:pt>
                <c:pt idx="1550">
                  <c:v>5.9</c:v>
                </c:pt>
                <c:pt idx="1551">
                  <c:v>6.7</c:v>
                </c:pt>
                <c:pt idx="1552">
                  <c:v>6.9</c:v>
                </c:pt>
                <c:pt idx="1553">
                  <c:v>5.5</c:v>
                </c:pt>
                <c:pt idx="1554">
                  <c:v>7.1</c:v>
                </c:pt>
                <c:pt idx="1555">
                  <c:v>7.1</c:v>
                </c:pt>
                <c:pt idx="1556">
                  <c:v>7.3</c:v>
                </c:pt>
                <c:pt idx="1557">
                  <c:v>3.4</c:v>
                </c:pt>
                <c:pt idx="1558">
                  <c:v>6.8</c:v>
                </c:pt>
                <c:pt idx="1559">
                  <c:v>6.9</c:v>
                </c:pt>
                <c:pt idx="1560">
                  <c:v>7</c:v>
                </c:pt>
                <c:pt idx="1561">
                  <c:v>5.5</c:v>
                </c:pt>
                <c:pt idx="1562">
                  <c:v>5.0999999999999996</c:v>
                </c:pt>
                <c:pt idx="1563">
                  <c:v>6.2</c:v>
                </c:pt>
                <c:pt idx="1564">
                  <c:v>5.9</c:v>
                </c:pt>
                <c:pt idx="1565">
                  <c:v>5.2</c:v>
                </c:pt>
                <c:pt idx="1566">
                  <c:v>6.2</c:v>
                </c:pt>
                <c:pt idx="1567">
                  <c:v>5.5</c:v>
                </c:pt>
                <c:pt idx="1568">
                  <c:v>7.4</c:v>
                </c:pt>
                <c:pt idx="1569">
                  <c:v>4.4000000000000004</c:v>
                </c:pt>
                <c:pt idx="1570">
                  <c:v>6.3</c:v>
                </c:pt>
                <c:pt idx="1571">
                  <c:v>6.1</c:v>
                </c:pt>
                <c:pt idx="1572">
                  <c:v>5.3</c:v>
                </c:pt>
                <c:pt idx="1573">
                  <c:v>5.4</c:v>
                </c:pt>
                <c:pt idx="1574">
                  <c:v>6.7</c:v>
                </c:pt>
                <c:pt idx="1575">
                  <c:v>5.9</c:v>
                </c:pt>
                <c:pt idx="1576">
                  <c:v>7.3</c:v>
                </c:pt>
                <c:pt idx="1577">
                  <c:v>5.5</c:v>
                </c:pt>
                <c:pt idx="1578">
                  <c:v>5.8</c:v>
                </c:pt>
                <c:pt idx="1579">
                  <c:v>4.5999999999999996</c:v>
                </c:pt>
                <c:pt idx="1580">
                  <c:v>6.7</c:v>
                </c:pt>
                <c:pt idx="1581">
                  <c:v>5.0999999999999996</c:v>
                </c:pt>
                <c:pt idx="1582">
                  <c:v>5.6</c:v>
                </c:pt>
                <c:pt idx="1583">
                  <c:v>7</c:v>
                </c:pt>
                <c:pt idx="1584">
                  <c:v>6.4</c:v>
                </c:pt>
                <c:pt idx="1585">
                  <c:v>6.7</c:v>
                </c:pt>
                <c:pt idx="1586">
                  <c:v>4.0999999999999996</c:v>
                </c:pt>
                <c:pt idx="1587">
                  <c:v>5.5</c:v>
                </c:pt>
                <c:pt idx="1588">
                  <c:v>2.7</c:v>
                </c:pt>
                <c:pt idx="1589">
                  <c:v>6.4</c:v>
                </c:pt>
                <c:pt idx="1590">
                  <c:v>4.8</c:v>
                </c:pt>
                <c:pt idx="1591">
                  <c:v>6.1</c:v>
                </c:pt>
                <c:pt idx="1592">
                  <c:v>4.8</c:v>
                </c:pt>
                <c:pt idx="1593">
                  <c:v>7</c:v>
                </c:pt>
                <c:pt idx="1594">
                  <c:v>6.8</c:v>
                </c:pt>
                <c:pt idx="1595">
                  <c:v>5.6</c:v>
                </c:pt>
                <c:pt idx="1596">
                  <c:v>6.1</c:v>
                </c:pt>
                <c:pt idx="1597">
                  <c:v>7.9</c:v>
                </c:pt>
                <c:pt idx="1598">
                  <c:v>8.4</c:v>
                </c:pt>
                <c:pt idx="1599">
                  <c:v>6.5</c:v>
                </c:pt>
                <c:pt idx="1600">
                  <c:v>7.1</c:v>
                </c:pt>
                <c:pt idx="1601">
                  <c:v>6.6</c:v>
                </c:pt>
                <c:pt idx="1602">
                  <c:v>7</c:v>
                </c:pt>
                <c:pt idx="1603">
                  <c:v>5.6</c:v>
                </c:pt>
                <c:pt idx="1604">
                  <c:v>4.8</c:v>
                </c:pt>
                <c:pt idx="1605">
                  <c:v>7.5</c:v>
                </c:pt>
                <c:pt idx="1606">
                  <c:v>6</c:v>
                </c:pt>
                <c:pt idx="1607">
                  <c:v>6.8</c:v>
                </c:pt>
                <c:pt idx="1608">
                  <c:v>6.5</c:v>
                </c:pt>
                <c:pt idx="1609">
                  <c:v>7.9</c:v>
                </c:pt>
                <c:pt idx="1610">
                  <c:v>6.4</c:v>
                </c:pt>
                <c:pt idx="1611">
                  <c:v>5.8</c:v>
                </c:pt>
                <c:pt idx="1612">
                  <c:v>7.7</c:v>
                </c:pt>
                <c:pt idx="1613">
                  <c:v>5.3</c:v>
                </c:pt>
                <c:pt idx="1614">
                  <c:v>5.3</c:v>
                </c:pt>
                <c:pt idx="1615">
                  <c:v>7.5</c:v>
                </c:pt>
                <c:pt idx="1616">
                  <c:v>6.9</c:v>
                </c:pt>
                <c:pt idx="1617">
                  <c:v>4.9000000000000004</c:v>
                </c:pt>
                <c:pt idx="1618">
                  <c:v>7.1</c:v>
                </c:pt>
                <c:pt idx="1619">
                  <c:v>8</c:v>
                </c:pt>
                <c:pt idx="1620">
                  <c:v>7.9</c:v>
                </c:pt>
                <c:pt idx="1621">
                  <c:v>7.6</c:v>
                </c:pt>
                <c:pt idx="1622">
                  <c:v>5.9</c:v>
                </c:pt>
                <c:pt idx="1623">
                  <c:v>6.3</c:v>
                </c:pt>
                <c:pt idx="1624">
                  <c:v>6.4</c:v>
                </c:pt>
                <c:pt idx="1625">
                  <c:v>8.1999999999999993</c:v>
                </c:pt>
                <c:pt idx="1626">
                  <c:v>6.9</c:v>
                </c:pt>
                <c:pt idx="1627">
                  <c:v>7.8</c:v>
                </c:pt>
                <c:pt idx="1628">
                  <c:v>6.7</c:v>
                </c:pt>
                <c:pt idx="1629">
                  <c:v>7.5</c:v>
                </c:pt>
                <c:pt idx="1630">
                  <c:v>7.4</c:v>
                </c:pt>
                <c:pt idx="1631">
                  <c:v>5.2</c:v>
                </c:pt>
                <c:pt idx="1632">
                  <c:v>7.6</c:v>
                </c:pt>
                <c:pt idx="1633">
                  <c:v>7.3</c:v>
                </c:pt>
                <c:pt idx="1634">
                  <c:v>6.6</c:v>
                </c:pt>
                <c:pt idx="1635">
                  <c:v>6.8</c:v>
                </c:pt>
                <c:pt idx="1636">
                  <c:v>6.9</c:v>
                </c:pt>
                <c:pt idx="1637">
                  <c:v>5.8</c:v>
                </c:pt>
                <c:pt idx="1638">
                  <c:v>6.6</c:v>
                </c:pt>
                <c:pt idx="1639">
                  <c:v>6.7</c:v>
                </c:pt>
                <c:pt idx="1640">
                  <c:v>6.7</c:v>
                </c:pt>
                <c:pt idx="1641">
                  <c:v>6.3</c:v>
                </c:pt>
                <c:pt idx="1642">
                  <c:v>7.7</c:v>
                </c:pt>
                <c:pt idx="1643">
                  <c:v>6.1</c:v>
                </c:pt>
                <c:pt idx="1644">
                  <c:v>4.9000000000000004</c:v>
                </c:pt>
                <c:pt idx="1645">
                  <c:v>6.2</c:v>
                </c:pt>
                <c:pt idx="1646">
                  <c:v>7.8</c:v>
                </c:pt>
                <c:pt idx="1647">
                  <c:v>8.1999999999999993</c:v>
                </c:pt>
                <c:pt idx="1648">
                  <c:v>6.9</c:v>
                </c:pt>
                <c:pt idx="1649">
                  <c:v>6.2</c:v>
                </c:pt>
                <c:pt idx="1650">
                  <c:v>6.9</c:v>
                </c:pt>
                <c:pt idx="1651">
                  <c:v>4.8</c:v>
                </c:pt>
                <c:pt idx="1652">
                  <c:v>8</c:v>
                </c:pt>
                <c:pt idx="1653">
                  <c:v>5.3</c:v>
                </c:pt>
                <c:pt idx="1654">
                  <c:v>6.7</c:v>
                </c:pt>
                <c:pt idx="1655">
                  <c:v>5.4</c:v>
                </c:pt>
                <c:pt idx="1656">
                  <c:v>5.4</c:v>
                </c:pt>
                <c:pt idx="1657">
                  <c:v>4.9000000000000004</c:v>
                </c:pt>
                <c:pt idx="1658">
                  <c:v>6.1</c:v>
                </c:pt>
                <c:pt idx="1659">
                  <c:v>5.8</c:v>
                </c:pt>
                <c:pt idx="1660">
                  <c:v>7</c:v>
                </c:pt>
                <c:pt idx="1661">
                  <c:v>6.5</c:v>
                </c:pt>
                <c:pt idx="1662">
                  <c:v>6.6</c:v>
                </c:pt>
                <c:pt idx="1663">
                  <c:v>5.7</c:v>
                </c:pt>
                <c:pt idx="1664">
                  <c:v>6.6</c:v>
                </c:pt>
                <c:pt idx="1665">
                  <c:v>7</c:v>
                </c:pt>
                <c:pt idx="1666">
                  <c:v>7.4</c:v>
                </c:pt>
                <c:pt idx="1667">
                  <c:v>5.3</c:v>
                </c:pt>
                <c:pt idx="1668">
                  <c:v>7.4</c:v>
                </c:pt>
                <c:pt idx="1669">
                  <c:v>7.4</c:v>
                </c:pt>
                <c:pt idx="1670">
                  <c:v>6.8</c:v>
                </c:pt>
                <c:pt idx="1671">
                  <c:v>7.2</c:v>
                </c:pt>
                <c:pt idx="1672">
                  <c:v>6</c:v>
                </c:pt>
                <c:pt idx="1673">
                  <c:v>6.6</c:v>
                </c:pt>
                <c:pt idx="1674">
                  <c:v>7.9</c:v>
                </c:pt>
                <c:pt idx="1675">
                  <c:v>5.7</c:v>
                </c:pt>
                <c:pt idx="1676">
                  <c:v>7.1</c:v>
                </c:pt>
                <c:pt idx="1677">
                  <c:v>5.6</c:v>
                </c:pt>
                <c:pt idx="1678">
                  <c:v>7.8</c:v>
                </c:pt>
                <c:pt idx="1679">
                  <c:v>7.9</c:v>
                </c:pt>
                <c:pt idx="1680">
                  <c:v>6.9</c:v>
                </c:pt>
                <c:pt idx="1681">
                  <c:v>7.7</c:v>
                </c:pt>
                <c:pt idx="1682">
                  <c:v>6.9</c:v>
                </c:pt>
                <c:pt idx="1683">
                  <c:v>6</c:v>
                </c:pt>
                <c:pt idx="1684">
                  <c:v>6.2</c:v>
                </c:pt>
                <c:pt idx="1685">
                  <c:v>5.9</c:v>
                </c:pt>
                <c:pt idx="1686">
                  <c:v>6.8</c:v>
                </c:pt>
                <c:pt idx="1687">
                  <c:v>3.6</c:v>
                </c:pt>
                <c:pt idx="1688">
                  <c:v>6.7</c:v>
                </c:pt>
                <c:pt idx="1689">
                  <c:v>6.3</c:v>
                </c:pt>
                <c:pt idx="1690">
                  <c:v>6.4</c:v>
                </c:pt>
                <c:pt idx="1691">
                  <c:v>6.4</c:v>
                </c:pt>
                <c:pt idx="1692">
                  <c:v>5.7</c:v>
                </c:pt>
                <c:pt idx="1693">
                  <c:v>6.2</c:v>
                </c:pt>
                <c:pt idx="1694">
                  <c:v>5.2</c:v>
                </c:pt>
                <c:pt idx="1695">
                  <c:v>6.1</c:v>
                </c:pt>
                <c:pt idx="1696">
                  <c:v>7.1</c:v>
                </c:pt>
                <c:pt idx="1697">
                  <c:v>7.2</c:v>
                </c:pt>
                <c:pt idx="1698">
                  <c:v>6.5</c:v>
                </c:pt>
                <c:pt idx="1699">
                  <c:v>6</c:v>
                </c:pt>
                <c:pt idx="1700">
                  <c:v>7</c:v>
                </c:pt>
                <c:pt idx="1701">
                  <c:v>7</c:v>
                </c:pt>
                <c:pt idx="1702">
                  <c:v>7.5</c:v>
                </c:pt>
                <c:pt idx="1703">
                  <c:v>6.6</c:v>
                </c:pt>
                <c:pt idx="1704">
                  <c:v>7.4</c:v>
                </c:pt>
                <c:pt idx="1705">
                  <c:v>6.5</c:v>
                </c:pt>
                <c:pt idx="1706">
                  <c:v>6.2</c:v>
                </c:pt>
                <c:pt idx="1707">
                  <c:v>7.8</c:v>
                </c:pt>
                <c:pt idx="1708">
                  <c:v>5.2</c:v>
                </c:pt>
                <c:pt idx="1709">
                  <c:v>6.5</c:v>
                </c:pt>
                <c:pt idx="1710">
                  <c:v>6.5</c:v>
                </c:pt>
                <c:pt idx="1711">
                  <c:v>5.2</c:v>
                </c:pt>
                <c:pt idx="1712">
                  <c:v>7.2</c:v>
                </c:pt>
                <c:pt idx="1713">
                  <c:v>7.1</c:v>
                </c:pt>
                <c:pt idx="1714">
                  <c:v>4.5</c:v>
                </c:pt>
                <c:pt idx="1715">
                  <c:v>5.7</c:v>
                </c:pt>
                <c:pt idx="1716">
                  <c:v>6</c:v>
                </c:pt>
                <c:pt idx="1717">
                  <c:v>6.4</c:v>
                </c:pt>
                <c:pt idx="1718">
                  <c:v>5.2</c:v>
                </c:pt>
                <c:pt idx="1719">
                  <c:v>4.3</c:v>
                </c:pt>
                <c:pt idx="1720">
                  <c:v>6.1</c:v>
                </c:pt>
                <c:pt idx="1721">
                  <c:v>6.8</c:v>
                </c:pt>
                <c:pt idx="1722">
                  <c:v>5.2</c:v>
                </c:pt>
                <c:pt idx="1723">
                  <c:v>6.5</c:v>
                </c:pt>
                <c:pt idx="1724">
                  <c:v>7.5</c:v>
                </c:pt>
                <c:pt idx="1725">
                  <c:v>7.1</c:v>
                </c:pt>
                <c:pt idx="1726">
                  <c:v>6.9</c:v>
                </c:pt>
                <c:pt idx="1727">
                  <c:v>8</c:v>
                </c:pt>
                <c:pt idx="1728">
                  <c:v>8.1999999999999993</c:v>
                </c:pt>
                <c:pt idx="1729">
                  <c:v>6.4</c:v>
                </c:pt>
                <c:pt idx="1730">
                  <c:v>7.9</c:v>
                </c:pt>
                <c:pt idx="1731">
                  <c:v>6.7</c:v>
                </c:pt>
                <c:pt idx="1732">
                  <c:v>6.1</c:v>
                </c:pt>
                <c:pt idx="1733">
                  <c:v>8.9</c:v>
                </c:pt>
                <c:pt idx="1734">
                  <c:v>8.1</c:v>
                </c:pt>
                <c:pt idx="1735">
                  <c:v>6.2</c:v>
                </c:pt>
                <c:pt idx="1736">
                  <c:v>4.9000000000000004</c:v>
                </c:pt>
                <c:pt idx="1737">
                  <c:v>5.8</c:v>
                </c:pt>
                <c:pt idx="1738">
                  <c:v>6</c:v>
                </c:pt>
                <c:pt idx="1739">
                  <c:v>7</c:v>
                </c:pt>
                <c:pt idx="1740">
                  <c:v>6</c:v>
                </c:pt>
                <c:pt idx="1741">
                  <c:v>7.9</c:v>
                </c:pt>
                <c:pt idx="1742">
                  <c:v>8.1</c:v>
                </c:pt>
                <c:pt idx="1743">
                  <c:v>6.2</c:v>
                </c:pt>
                <c:pt idx="1744">
                  <c:v>6.7</c:v>
                </c:pt>
                <c:pt idx="1745">
                  <c:v>7.3</c:v>
                </c:pt>
                <c:pt idx="1746">
                  <c:v>4.5999999999999996</c:v>
                </c:pt>
                <c:pt idx="1747">
                  <c:v>6.1</c:v>
                </c:pt>
                <c:pt idx="1748">
                  <c:v>6.2</c:v>
                </c:pt>
                <c:pt idx="1749">
                  <c:v>7.8</c:v>
                </c:pt>
                <c:pt idx="1750">
                  <c:v>6.1</c:v>
                </c:pt>
                <c:pt idx="1751">
                  <c:v>5.8</c:v>
                </c:pt>
                <c:pt idx="1752">
                  <c:v>6.5</c:v>
                </c:pt>
                <c:pt idx="1753">
                  <c:v>7.2</c:v>
                </c:pt>
                <c:pt idx="1754">
                  <c:v>7.8</c:v>
                </c:pt>
                <c:pt idx="1755">
                  <c:v>4.7</c:v>
                </c:pt>
                <c:pt idx="1756">
                  <c:v>6.8</c:v>
                </c:pt>
                <c:pt idx="1757">
                  <c:v>5.9</c:v>
                </c:pt>
                <c:pt idx="1758">
                  <c:v>7.2</c:v>
                </c:pt>
                <c:pt idx="1759">
                  <c:v>8.6999999999999993</c:v>
                </c:pt>
                <c:pt idx="1760">
                  <c:v>5</c:v>
                </c:pt>
                <c:pt idx="1761">
                  <c:v>6.6</c:v>
                </c:pt>
                <c:pt idx="1762">
                  <c:v>8.3000000000000007</c:v>
                </c:pt>
                <c:pt idx="1763">
                  <c:v>6.7</c:v>
                </c:pt>
                <c:pt idx="1764">
                  <c:v>7.8</c:v>
                </c:pt>
                <c:pt idx="1765">
                  <c:v>6.5</c:v>
                </c:pt>
                <c:pt idx="1766">
                  <c:v>6.1</c:v>
                </c:pt>
                <c:pt idx="1767">
                  <c:v>8.1</c:v>
                </c:pt>
                <c:pt idx="1768">
                  <c:v>5.2</c:v>
                </c:pt>
                <c:pt idx="1769">
                  <c:v>5.6</c:v>
                </c:pt>
                <c:pt idx="1770">
                  <c:v>5.8</c:v>
                </c:pt>
                <c:pt idx="1771">
                  <c:v>6.6</c:v>
                </c:pt>
                <c:pt idx="1772">
                  <c:v>6.6</c:v>
                </c:pt>
                <c:pt idx="1773">
                  <c:v>5.5</c:v>
                </c:pt>
                <c:pt idx="1774">
                  <c:v>7</c:v>
                </c:pt>
                <c:pt idx="1775">
                  <c:v>6.5</c:v>
                </c:pt>
                <c:pt idx="1776">
                  <c:v>5.8</c:v>
                </c:pt>
                <c:pt idx="1777">
                  <c:v>5.6</c:v>
                </c:pt>
                <c:pt idx="1778">
                  <c:v>5.6</c:v>
                </c:pt>
                <c:pt idx="1779">
                  <c:v>5.8</c:v>
                </c:pt>
                <c:pt idx="1780">
                  <c:v>7.6</c:v>
                </c:pt>
                <c:pt idx="1781">
                  <c:v>6.4</c:v>
                </c:pt>
                <c:pt idx="1782">
                  <c:v>6.3</c:v>
                </c:pt>
                <c:pt idx="1783">
                  <c:v>4.5999999999999996</c:v>
                </c:pt>
                <c:pt idx="1784">
                  <c:v>6.5</c:v>
                </c:pt>
                <c:pt idx="1785">
                  <c:v>7.5</c:v>
                </c:pt>
                <c:pt idx="1786">
                  <c:v>7.5</c:v>
                </c:pt>
                <c:pt idx="1787">
                  <c:v>5.3</c:v>
                </c:pt>
                <c:pt idx="1788">
                  <c:v>7.5</c:v>
                </c:pt>
                <c:pt idx="1789">
                  <c:v>3.3</c:v>
                </c:pt>
                <c:pt idx="1790">
                  <c:v>3.5</c:v>
                </c:pt>
                <c:pt idx="1791">
                  <c:v>9.3000000000000007</c:v>
                </c:pt>
                <c:pt idx="1792">
                  <c:v>4.8</c:v>
                </c:pt>
                <c:pt idx="1793">
                  <c:v>6.9</c:v>
                </c:pt>
                <c:pt idx="1794">
                  <c:v>6</c:v>
                </c:pt>
                <c:pt idx="1795">
                  <c:v>7.3</c:v>
                </c:pt>
                <c:pt idx="1796">
                  <c:v>6.6</c:v>
                </c:pt>
                <c:pt idx="1797">
                  <c:v>7.5</c:v>
                </c:pt>
                <c:pt idx="1798">
                  <c:v>6.9</c:v>
                </c:pt>
                <c:pt idx="1799">
                  <c:v>6.8</c:v>
                </c:pt>
                <c:pt idx="1800">
                  <c:v>6.3</c:v>
                </c:pt>
                <c:pt idx="1801">
                  <c:v>6.4</c:v>
                </c:pt>
                <c:pt idx="1802">
                  <c:v>5.6</c:v>
                </c:pt>
                <c:pt idx="1803">
                  <c:v>6.3</c:v>
                </c:pt>
                <c:pt idx="1804">
                  <c:v>7.3</c:v>
                </c:pt>
                <c:pt idx="1805">
                  <c:v>6.6</c:v>
                </c:pt>
                <c:pt idx="1806">
                  <c:v>4.5999999999999996</c:v>
                </c:pt>
                <c:pt idx="1807">
                  <c:v>5.0999999999999996</c:v>
                </c:pt>
                <c:pt idx="1808">
                  <c:v>5.6</c:v>
                </c:pt>
                <c:pt idx="1809">
                  <c:v>5.3</c:v>
                </c:pt>
                <c:pt idx="1810">
                  <c:v>5.6</c:v>
                </c:pt>
                <c:pt idx="1811">
                  <c:v>5.9</c:v>
                </c:pt>
                <c:pt idx="1812">
                  <c:v>4.7</c:v>
                </c:pt>
                <c:pt idx="1813">
                  <c:v>4.8</c:v>
                </c:pt>
                <c:pt idx="1814">
                  <c:v>6.8</c:v>
                </c:pt>
                <c:pt idx="1815">
                  <c:v>5.4</c:v>
                </c:pt>
                <c:pt idx="1816">
                  <c:v>5.0999999999999996</c:v>
                </c:pt>
                <c:pt idx="1817">
                  <c:v>7</c:v>
                </c:pt>
                <c:pt idx="1818">
                  <c:v>4</c:v>
                </c:pt>
                <c:pt idx="1819">
                  <c:v>7.3</c:v>
                </c:pt>
                <c:pt idx="1820">
                  <c:v>6.8</c:v>
                </c:pt>
                <c:pt idx="1821">
                  <c:v>7</c:v>
                </c:pt>
                <c:pt idx="1822">
                  <c:v>7.1</c:v>
                </c:pt>
                <c:pt idx="1823">
                  <c:v>6.9</c:v>
                </c:pt>
                <c:pt idx="1824">
                  <c:v>7.3</c:v>
                </c:pt>
                <c:pt idx="1825">
                  <c:v>8.1999999999999993</c:v>
                </c:pt>
                <c:pt idx="1826">
                  <c:v>7.1</c:v>
                </c:pt>
                <c:pt idx="1827">
                  <c:v>7.7</c:v>
                </c:pt>
                <c:pt idx="1828">
                  <c:v>6.5</c:v>
                </c:pt>
                <c:pt idx="1829">
                  <c:v>4.9000000000000004</c:v>
                </c:pt>
                <c:pt idx="1830">
                  <c:v>6.4</c:v>
                </c:pt>
                <c:pt idx="1831">
                  <c:v>5.9</c:v>
                </c:pt>
                <c:pt idx="1832">
                  <c:v>6.2</c:v>
                </c:pt>
                <c:pt idx="1833">
                  <c:v>5.8</c:v>
                </c:pt>
                <c:pt idx="1834">
                  <c:v>6.7</c:v>
                </c:pt>
                <c:pt idx="1835">
                  <c:v>5.9</c:v>
                </c:pt>
                <c:pt idx="1836">
                  <c:v>7.3</c:v>
                </c:pt>
                <c:pt idx="1837">
                  <c:v>4.0999999999999996</c:v>
                </c:pt>
                <c:pt idx="1838">
                  <c:v>4.9000000000000004</c:v>
                </c:pt>
                <c:pt idx="1839">
                  <c:v>7.9</c:v>
                </c:pt>
                <c:pt idx="1840">
                  <c:v>5.2</c:v>
                </c:pt>
                <c:pt idx="1841">
                  <c:v>4.0999999999999996</c:v>
                </c:pt>
                <c:pt idx="1842">
                  <c:v>6.6</c:v>
                </c:pt>
                <c:pt idx="1843">
                  <c:v>2.9</c:v>
                </c:pt>
                <c:pt idx="1844">
                  <c:v>6.5</c:v>
                </c:pt>
                <c:pt idx="1845">
                  <c:v>7.2</c:v>
                </c:pt>
                <c:pt idx="1846">
                  <c:v>6.8</c:v>
                </c:pt>
                <c:pt idx="1847">
                  <c:v>7.8</c:v>
                </c:pt>
                <c:pt idx="1848">
                  <c:v>6.7</c:v>
                </c:pt>
                <c:pt idx="1849">
                  <c:v>7.1</c:v>
                </c:pt>
                <c:pt idx="1850">
                  <c:v>5.7</c:v>
                </c:pt>
                <c:pt idx="1851">
                  <c:v>5.3</c:v>
                </c:pt>
                <c:pt idx="1852">
                  <c:v>6.5</c:v>
                </c:pt>
                <c:pt idx="1853">
                  <c:v>7.7</c:v>
                </c:pt>
                <c:pt idx="1854">
                  <c:v>6.1</c:v>
                </c:pt>
                <c:pt idx="1855">
                  <c:v>7.3</c:v>
                </c:pt>
                <c:pt idx="1856">
                  <c:v>7.2</c:v>
                </c:pt>
                <c:pt idx="1857">
                  <c:v>6.1</c:v>
                </c:pt>
                <c:pt idx="1858">
                  <c:v>5.8</c:v>
                </c:pt>
                <c:pt idx="1859">
                  <c:v>5.7</c:v>
                </c:pt>
                <c:pt idx="1860">
                  <c:v>6.7</c:v>
                </c:pt>
                <c:pt idx="1861">
                  <c:v>6.5</c:v>
                </c:pt>
                <c:pt idx="1862">
                  <c:v>7.2</c:v>
                </c:pt>
                <c:pt idx="1863">
                  <c:v>7.6</c:v>
                </c:pt>
                <c:pt idx="1864">
                  <c:v>4.5999999999999996</c:v>
                </c:pt>
                <c:pt idx="1865">
                  <c:v>6.9</c:v>
                </c:pt>
                <c:pt idx="1866">
                  <c:v>6.6</c:v>
                </c:pt>
                <c:pt idx="1867">
                  <c:v>6.3</c:v>
                </c:pt>
                <c:pt idx="1868">
                  <c:v>6.2</c:v>
                </c:pt>
                <c:pt idx="1869">
                  <c:v>5.3</c:v>
                </c:pt>
                <c:pt idx="1870">
                  <c:v>7.3</c:v>
                </c:pt>
                <c:pt idx="1871">
                  <c:v>5.6</c:v>
                </c:pt>
                <c:pt idx="1872">
                  <c:v>6.2</c:v>
                </c:pt>
                <c:pt idx="1873">
                  <c:v>5.2</c:v>
                </c:pt>
                <c:pt idx="1874">
                  <c:v>5.3</c:v>
                </c:pt>
                <c:pt idx="1875">
                  <c:v>5.4</c:v>
                </c:pt>
                <c:pt idx="1876">
                  <c:v>4.9000000000000004</c:v>
                </c:pt>
                <c:pt idx="1877">
                  <c:v>5.5</c:v>
                </c:pt>
                <c:pt idx="1878">
                  <c:v>6.7</c:v>
                </c:pt>
                <c:pt idx="1879">
                  <c:v>3.9</c:v>
                </c:pt>
                <c:pt idx="1880">
                  <c:v>7.2</c:v>
                </c:pt>
                <c:pt idx="1881">
                  <c:v>5.0999999999999996</c:v>
                </c:pt>
                <c:pt idx="1882">
                  <c:v>6.5</c:v>
                </c:pt>
                <c:pt idx="1883">
                  <c:v>8.1999999999999993</c:v>
                </c:pt>
                <c:pt idx="1884">
                  <c:v>7.7</c:v>
                </c:pt>
                <c:pt idx="1885">
                  <c:v>6.1</c:v>
                </c:pt>
                <c:pt idx="1886">
                  <c:v>8.8000000000000007</c:v>
                </c:pt>
                <c:pt idx="1887">
                  <c:v>6.8</c:v>
                </c:pt>
                <c:pt idx="1888">
                  <c:v>6.8</c:v>
                </c:pt>
                <c:pt idx="1889">
                  <c:v>6.7</c:v>
                </c:pt>
                <c:pt idx="1890">
                  <c:v>7.1</c:v>
                </c:pt>
                <c:pt idx="1891">
                  <c:v>7.1</c:v>
                </c:pt>
                <c:pt idx="1892">
                  <c:v>6.1</c:v>
                </c:pt>
                <c:pt idx="1893">
                  <c:v>8</c:v>
                </c:pt>
                <c:pt idx="1894">
                  <c:v>6.6</c:v>
                </c:pt>
                <c:pt idx="1895">
                  <c:v>5.4</c:v>
                </c:pt>
                <c:pt idx="1896">
                  <c:v>6.1</c:v>
                </c:pt>
                <c:pt idx="1897">
                  <c:v>5.6</c:v>
                </c:pt>
                <c:pt idx="1898">
                  <c:v>5.8</c:v>
                </c:pt>
                <c:pt idx="1899">
                  <c:v>2.8</c:v>
                </c:pt>
                <c:pt idx="1900">
                  <c:v>6.7</c:v>
                </c:pt>
                <c:pt idx="1901">
                  <c:v>5.0999999999999996</c:v>
                </c:pt>
                <c:pt idx="1902">
                  <c:v>7.2</c:v>
                </c:pt>
                <c:pt idx="1903">
                  <c:v>6</c:v>
                </c:pt>
                <c:pt idx="1904">
                  <c:v>6.7</c:v>
                </c:pt>
                <c:pt idx="1905">
                  <c:v>6.2</c:v>
                </c:pt>
                <c:pt idx="1906">
                  <c:v>6.2</c:v>
                </c:pt>
                <c:pt idx="1907">
                  <c:v>6.8</c:v>
                </c:pt>
                <c:pt idx="1908">
                  <c:v>7.1</c:v>
                </c:pt>
                <c:pt idx="1909">
                  <c:v>7.1</c:v>
                </c:pt>
                <c:pt idx="1910">
                  <c:v>7</c:v>
                </c:pt>
                <c:pt idx="1911">
                  <c:v>7.1</c:v>
                </c:pt>
                <c:pt idx="1912">
                  <c:v>6.4</c:v>
                </c:pt>
                <c:pt idx="1913">
                  <c:v>7</c:v>
                </c:pt>
                <c:pt idx="1914">
                  <c:v>6.2</c:v>
                </c:pt>
                <c:pt idx="1915">
                  <c:v>7.5</c:v>
                </c:pt>
                <c:pt idx="1916">
                  <c:v>4.8</c:v>
                </c:pt>
                <c:pt idx="1917">
                  <c:v>7.3</c:v>
                </c:pt>
                <c:pt idx="1918">
                  <c:v>5.8</c:v>
                </c:pt>
                <c:pt idx="1919">
                  <c:v>7.6</c:v>
                </c:pt>
                <c:pt idx="1920">
                  <c:v>5.6</c:v>
                </c:pt>
                <c:pt idx="1921">
                  <c:v>7</c:v>
                </c:pt>
                <c:pt idx="1922">
                  <c:v>6.6</c:v>
                </c:pt>
                <c:pt idx="1923">
                  <c:v>6.5</c:v>
                </c:pt>
                <c:pt idx="1924">
                  <c:v>7.4</c:v>
                </c:pt>
                <c:pt idx="1925">
                  <c:v>4.5999999999999996</c:v>
                </c:pt>
                <c:pt idx="1926">
                  <c:v>6.4</c:v>
                </c:pt>
                <c:pt idx="1927">
                  <c:v>5.9</c:v>
                </c:pt>
                <c:pt idx="1928">
                  <c:v>6.4</c:v>
                </c:pt>
                <c:pt idx="1929">
                  <c:v>6.6</c:v>
                </c:pt>
                <c:pt idx="1930">
                  <c:v>6.9</c:v>
                </c:pt>
                <c:pt idx="1931">
                  <c:v>5.8</c:v>
                </c:pt>
                <c:pt idx="1932">
                  <c:v>6.4</c:v>
                </c:pt>
                <c:pt idx="1933">
                  <c:v>5.3</c:v>
                </c:pt>
                <c:pt idx="1934">
                  <c:v>6.5</c:v>
                </c:pt>
                <c:pt idx="1935">
                  <c:v>5.7</c:v>
                </c:pt>
                <c:pt idx="1936">
                  <c:v>6.7</c:v>
                </c:pt>
                <c:pt idx="1937">
                  <c:v>3.9</c:v>
                </c:pt>
                <c:pt idx="1938">
                  <c:v>4.0999999999999996</c:v>
                </c:pt>
                <c:pt idx="1939">
                  <c:v>6.2</c:v>
                </c:pt>
                <c:pt idx="1940">
                  <c:v>3.8</c:v>
                </c:pt>
                <c:pt idx="1941">
                  <c:v>5.0999999999999996</c:v>
                </c:pt>
                <c:pt idx="1942">
                  <c:v>7.8</c:v>
                </c:pt>
                <c:pt idx="1943">
                  <c:v>7.8</c:v>
                </c:pt>
                <c:pt idx="1944">
                  <c:v>6.1</c:v>
                </c:pt>
                <c:pt idx="1945">
                  <c:v>5.8</c:v>
                </c:pt>
                <c:pt idx="1946">
                  <c:v>6.3</c:v>
                </c:pt>
                <c:pt idx="1947">
                  <c:v>5.4</c:v>
                </c:pt>
                <c:pt idx="1948">
                  <c:v>7.3</c:v>
                </c:pt>
                <c:pt idx="1949">
                  <c:v>6.8</c:v>
                </c:pt>
                <c:pt idx="1950">
                  <c:v>7.3</c:v>
                </c:pt>
                <c:pt idx="1951">
                  <c:v>6.5</c:v>
                </c:pt>
                <c:pt idx="1952">
                  <c:v>7.2</c:v>
                </c:pt>
                <c:pt idx="1953">
                  <c:v>6.3</c:v>
                </c:pt>
                <c:pt idx="1954">
                  <c:v>5.9</c:v>
                </c:pt>
                <c:pt idx="1955">
                  <c:v>7.8</c:v>
                </c:pt>
                <c:pt idx="1956">
                  <c:v>7.4</c:v>
                </c:pt>
                <c:pt idx="1957">
                  <c:v>4.8</c:v>
                </c:pt>
                <c:pt idx="1958">
                  <c:v>6.3</c:v>
                </c:pt>
                <c:pt idx="1959">
                  <c:v>7.8</c:v>
                </c:pt>
                <c:pt idx="1960">
                  <c:v>7.5</c:v>
                </c:pt>
                <c:pt idx="1961">
                  <c:v>6.8</c:v>
                </c:pt>
                <c:pt idx="1962">
                  <c:v>6.6</c:v>
                </c:pt>
                <c:pt idx="1963">
                  <c:v>4.5999999999999996</c:v>
                </c:pt>
                <c:pt idx="1964">
                  <c:v>7.1</c:v>
                </c:pt>
                <c:pt idx="1965">
                  <c:v>6.1</c:v>
                </c:pt>
                <c:pt idx="1966">
                  <c:v>6.7</c:v>
                </c:pt>
                <c:pt idx="1967">
                  <c:v>7.1</c:v>
                </c:pt>
                <c:pt idx="1968">
                  <c:v>5.8</c:v>
                </c:pt>
                <c:pt idx="1969">
                  <c:v>6.7</c:v>
                </c:pt>
                <c:pt idx="1970">
                  <c:v>5.8</c:v>
                </c:pt>
                <c:pt idx="1971">
                  <c:v>6.8</c:v>
                </c:pt>
                <c:pt idx="1972">
                  <c:v>8.5</c:v>
                </c:pt>
                <c:pt idx="1973">
                  <c:v>6.6</c:v>
                </c:pt>
                <c:pt idx="1974">
                  <c:v>7.7</c:v>
                </c:pt>
                <c:pt idx="1975">
                  <c:v>4.7</c:v>
                </c:pt>
                <c:pt idx="1976">
                  <c:v>6.4</c:v>
                </c:pt>
                <c:pt idx="1977">
                  <c:v>5.5</c:v>
                </c:pt>
                <c:pt idx="1978">
                  <c:v>8.6</c:v>
                </c:pt>
                <c:pt idx="1979">
                  <c:v>7</c:v>
                </c:pt>
                <c:pt idx="1980">
                  <c:v>7.1</c:v>
                </c:pt>
                <c:pt idx="1981">
                  <c:v>5.7</c:v>
                </c:pt>
                <c:pt idx="1982">
                  <c:v>3.7</c:v>
                </c:pt>
                <c:pt idx="1983">
                  <c:v>7.5</c:v>
                </c:pt>
                <c:pt idx="1984">
                  <c:v>4.5999999999999996</c:v>
                </c:pt>
                <c:pt idx="1985">
                  <c:v>4.9000000000000004</c:v>
                </c:pt>
                <c:pt idx="1986">
                  <c:v>7.1</c:v>
                </c:pt>
                <c:pt idx="1987">
                  <c:v>5.8</c:v>
                </c:pt>
                <c:pt idx="1988">
                  <c:v>5.4</c:v>
                </c:pt>
                <c:pt idx="1989">
                  <c:v>7.3</c:v>
                </c:pt>
                <c:pt idx="1990">
                  <c:v>7.1</c:v>
                </c:pt>
                <c:pt idx="1991">
                  <c:v>5.8</c:v>
                </c:pt>
                <c:pt idx="1992">
                  <c:v>8.1</c:v>
                </c:pt>
                <c:pt idx="1993">
                  <c:v>5.7</c:v>
                </c:pt>
                <c:pt idx="1994">
                  <c:v>4.4000000000000004</c:v>
                </c:pt>
                <c:pt idx="1995">
                  <c:v>7.9</c:v>
                </c:pt>
                <c:pt idx="1996">
                  <c:v>7.6</c:v>
                </c:pt>
                <c:pt idx="1997">
                  <c:v>4.8</c:v>
                </c:pt>
                <c:pt idx="1998">
                  <c:v>6.7</c:v>
                </c:pt>
                <c:pt idx="1999">
                  <c:v>2.7</c:v>
                </c:pt>
                <c:pt idx="2000">
                  <c:v>5.8</c:v>
                </c:pt>
                <c:pt idx="2001">
                  <c:v>7.5</c:v>
                </c:pt>
                <c:pt idx="2002">
                  <c:v>5.4</c:v>
                </c:pt>
                <c:pt idx="2003">
                  <c:v>4.0999999999999996</c:v>
                </c:pt>
                <c:pt idx="2004">
                  <c:v>5.9</c:v>
                </c:pt>
                <c:pt idx="2005">
                  <c:v>6.3</c:v>
                </c:pt>
                <c:pt idx="2006">
                  <c:v>6.8</c:v>
                </c:pt>
                <c:pt idx="2007">
                  <c:v>2.2999999999999998</c:v>
                </c:pt>
                <c:pt idx="2008">
                  <c:v>8.1</c:v>
                </c:pt>
                <c:pt idx="2009">
                  <c:v>6.1</c:v>
                </c:pt>
                <c:pt idx="2010">
                  <c:v>5</c:v>
                </c:pt>
                <c:pt idx="2011">
                  <c:v>5.5</c:v>
                </c:pt>
                <c:pt idx="2012">
                  <c:v>6.2</c:v>
                </c:pt>
                <c:pt idx="2013">
                  <c:v>6.2</c:v>
                </c:pt>
                <c:pt idx="2014">
                  <c:v>6.3</c:v>
                </c:pt>
                <c:pt idx="2015">
                  <c:v>6.7</c:v>
                </c:pt>
                <c:pt idx="2016">
                  <c:v>3.5</c:v>
                </c:pt>
                <c:pt idx="2017">
                  <c:v>7.5</c:v>
                </c:pt>
                <c:pt idx="2018">
                  <c:v>6.6</c:v>
                </c:pt>
                <c:pt idx="2019">
                  <c:v>7.5</c:v>
                </c:pt>
                <c:pt idx="2020">
                  <c:v>7.2</c:v>
                </c:pt>
                <c:pt idx="2021">
                  <c:v>4.8</c:v>
                </c:pt>
                <c:pt idx="2022">
                  <c:v>6.6</c:v>
                </c:pt>
                <c:pt idx="2023">
                  <c:v>3.5</c:v>
                </c:pt>
                <c:pt idx="2024">
                  <c:v>7.6</c:v>
                </c:pt>
                <c:pt idx="2025">
                  <c:v>6.3</c:v>
                </c:pt>
                <c:pt idx="2026">
                  <c:v>5.5</c:v>
                </c:pt>
                <c:pt idx="2027">
                  <c:v>6.3</c:v>
                </c:pt>
                <c:pt idx="2028">
                  <c:v>6.5</c:v>
                </c:pt>
                <c:pt idx="2029">
                  <c:v>6.9</c:v>
                </c:pt>
                <c:pt idx="2030">
                  <c:v>7.6</c:v>
                </c:pt>
                <c:pt idx="2031">
                  <c:v>3.9</c:v>
                </c:pt>
                <c:pt idx="2032">
                  <c:v>6.1</c:v>
                </c:pt>
                <c:pt idx="2033">
                  <c:v>7.3</c:v>
                </c:pt>
                <c:pt idx="2034">
                  <c:v>8.3000000000000007</c:v>
                </c:pt>
                <c:pt idx="2035">
                  <c:v>5.8</c:v>
                </c:pt>
                <c:pt idx="2036">
                  <c:v>6.8</c:v>
                </c:pt>
                <c:pt idx="2037">
                  <c:v>7</c:v>
                </c:pt>
                <c:pt idx="2038">
                  <c:v>5.9</c:v>
                </c:pt>
                <c:pt idx="2039">
                  <c:v>6.5</c:v>
                </c:pt>
                <c:pt idx="2040">
                  <c:v>6.4</c:v>
                </c:pt>
                <c:pt idx="2041">
                  <c:v>5.8</c:v>
                </c:pt>
                <c:pt idx="2042">
                  <c:v>5.0999999999999996</c:v>
                </c:pt>
                <c:pt idx="2043">
                  <c:v>6.8</c:v>
                </c:pt>
                <c:pt idx="2044">
                  <c:v>5.3</c:v>
                </c:pt>
                <c:pt idx="2045">
                  <c:v>5.3</c:v>
                </c:pt>
                <c:pt idx="2046">
                  <c:v>4.9000000000000004</c:v>
                </c:pt>
                <c:pt idx="2047">
                  <c:v>6.8</c:v>
                </c:pt>
                <c:pt idx="2048">
                  <c:v>7.1</c:v>
                </c:pt>
                <c:pt idx="2049">
                  <c:v>6.1</c:v>
                </c:pt>
                <c:pt idx="2050">
                  <c:v>8.5</c:v>
                </c:pt>
                <c:pt idx="2051">
                  <c:v>5.9</c:v>
                </c:pt>
                <c:pt idx="2052">
                  <c:v>6.3</c:v>
                </c:pt>
                <c:pt idx="2053">
                  <c:v>5.9</c:v>
                </c:pt>
                <c:pt idx="2054">
                  <c:v>5.4</c:v>
                </c:pt>
                <c:pt idx="2055">
                  <c:v>6.9</c:v>
                </c:pt>
                <c:pt idx="2056">
                  <c:v>7.5</c:v>
                </c:pt>
                <c:pt idx="2057">
                  <c:v>8.1999999999999993</c:v>
                </c:pt>
                <c:pt idx="2058">
                  <c:v>5.9</c:v>
                </c:pt>
                <c:pt idx="2059">
                  <c:v>5</c:v>
                </c:pt>
                <c:pt idx="2060">
                  <c:v>7.3</c:v>
                </c:pt>
                <c:pt idx="2061">
                  <c:v>6.4</c:v>
                </c:pt>
                <c:pt idx="2062">
                  <c:v>6.6</c:v>
                </c:pt>
                <c:pt idx="2063">
                  <c:v>7.8</c:v>
                </c:pt>
                <c:pt idx="2064">
                  <c:v>4</c:v>
                </c:pt>
                <c:pt idx="2065">
                  <c:v>7.6</c:v>
                </c:pt>
                <c:pt idx="2066">
                  <c:v>7.7</c:v>
                </c:pt>
                <c:pt idx="2067">
                  <c:v>5.8</c:v>
                </c:pt>
                <c:pt idx="2068">
                  <c:v>5.6</c:v>
                </c:pt>
                <c:pt idx="2069">
                  <c:v>5.3</c:v>
                </c:pt>
                <c:pt idx="2070">
                  <c:v>6.6</c:v>
                </c:pt>
                <c:pt idx="2071">
                  <c:v>1.9</c:v>
                </c:pt>
                <c:pt idx="2072">
                  <c:v>5.7</c:v>
                </c:pt>
                <c:pt idx="2073">
                  <c:v>6.6</c:v>
                </c:pt>
                <c:pt idx="2074">
                  <c:v>6</c:v>
                </c:pt>
                <c:pt idx="2075">
                  <c:v>6.1</c:v>
                </c:pt>
                <c:pt idx="2076">
                  <c:v>4.8</c:v>
                </c:pt>
                <c:pt idx="2077">
                  <c:v>6.2</c:v>
                </c:pt>
                <c:pt idx="2078">
                  <c:v>7.5</c:v>
                </c:pt>
                <c:pt idx="2079">
                  <c:v>6.3</c:v>
                </c:pt>
                <c:pt idx="2080">
                  <c:v>7.1</c:v>
                </c:pt>
                <c:pt idx="2081">
                  <c:v>6.6</c:v>
                </c:pt>
                <c:pt idx="2082">
                  <c:v>6.1</c:v>
                </c:pt>
                <c:pt idx="2083">
                  <c:v>6.7</c:v>
                </c:pt>
                <c:pt idx="2084">
                  <c:v>5.6</c:v>
                </c:pt>
                <c:pt idx="2085">
                  <c:v>7.2</c:v>
                </c:pt>
                <c:pt idx="2086">
                  <c:v>4.3</c:v>
                </c:pt>
                <c:pt idx="2087">
                  <c:v>6.4</c:v>
                </c:pt>
                <c:pt idx="2088">
                  <c:v>7.1</c:v>
                </c:pt>
                <c:pt idx="2089">
                  <c:v>6.3</c:v>
                </c:pt>
                <c:pt idx="2090">
                  <c:v>7.4</c:v>
                </c:pt>
                <c:pt idx="2091">
                  <c:v>6.1</c:v>
                </c:pt>
                <c:pt idx="2092">
                  <c:v>6.6</c:v>
                </c:pt>
                <c:pt idx="2093">
                  <c:v>6</c:v>
                </c:pt>
                <c:pt idx="2094">
                  <c:v>6.8</c:v>
                </c:pt>
                <c:pt idx="2095">
                  <c:v>6.8</c:v>
                </c:pt>
                <c:pt idx="2096">
                  <c:v>7.2</c:v>
                </c:pt>
                <c:pt idx="2097">
                  <c:v>1.9</c:v>
                </c:pt>
                <c:pt idx="2098">
                  <c:v>5.5</c:v>
                </c:pt>
                <c:pt idx="2099">
                  <c:v>4.5</c:v>
                </c:pt>
                <c:pt idx="2100">
                  <c:v>6.3</c:v>
                </c:pt>
                <c:pt idx="2101">
                  <c:v>6.7</c:v>
                </c:pt>
                <c:pt idx="2102">
                  <c:v>2.8</c:v>
                </c:pt>
                <c:pt idx="2103">
                  <c:v>5</c:v>
                </c:pt>
                <c:pt idx="2104">
                  <c:v>4.3</c:v>
                </c:pt>
                <c:pt idx="2105">
                  <c:v>5.6</c:v>
                </c:pt>
                <c:pt idx="2106">
                  <c:v>6.2</c:v>
                </c:pt>
                <c:pt idx="2107">
                  <c:v>5.3</c:v>
                </c:pt>
                <c:pt idx="2108">
                  <c:v>7.4</c:v>
                </c:pt>
                <c:pt idx="2109">
                  <c:v>7.4</c:v>
                </c:pt>
                <c:pt idx="2110">
                  <c:v>6.5</c:v>
                </c:pt>
                <c:pt idx="2111">
                  <c:v>7.1</c:v>
                </c:pt>
                <c:pt idx="2112">
                  <c:v>7.2</c:v>
                </c:pt>
                <c:pt idx="2113">
                  <c:v>2.2999999999999998</c:v>
                </c:pt>
                <c:pt idx="2114">
                  <c:v>6.4</c:v>
                </c:pt>
                <c:pt idx="2115">
                  <c:v>6.1</c:v>
                </c:pt>
                <c:pt idx="2116">
                  <c:v>7</c:v>
                </c:pt>
                <c:pt idx="2117">
                  <c:v>7</c:v>
                </c:pt>
                <c:pt idx="2118">
                  <c:v>7</c:v>
                </c:pt>
                <c:pt idx="2119">
                  <c:v>4.9000000000000004</c:v>
                </c:pt>
                <c:pt idx="2120">
                  <c:v>6.9</c:v>
                </c:pt>
                <c:pt idx="2121">
                  <c:v>7.5</c:v>
                </c:pt>
                <c:pt idx="2122">
                  <c:v>8.4</c:v>
                </c:pt>
                <c:pt idx="2123">
                  <c:v>6.9</c:v>
                </c:pt>
                <c:pt idx="2124">
                  <c:v>4.5</c:v>
                </c:pt>
                <c:pt idx="2125">
                  <c:v>7.4</c:v>
                </c:pt>
                <c:pt idx="2126">
                  <c:v>7</c:v>
                </c:pt>
                <c:pt idx="2127">
                  <c:v>2.8</c:v>
                </c:pt>
                <c:pt idx="2128">
                  <c:v>7.5</c:v>
                </c:pt>
                <c:pt idx="2129">
                  <c:v>7.1</c:v>
                </c:pt>
                <c:pt idx="2130">
                  <c:v>6.4</c:v>
                </c:pt>
                <c:pt idx="2131">
                  <c:v>6.7</c:v>
                </c:pt>
                <c:pt idx="2132">
                  <c:v>5.3</c:v>
                </c:pt>
                <c:pt idx="2133">
                  <c:v>6.9</c:v>
                </c:pt>
                <c:pt idx="2134">
                  <c:v>6.2</c:v>
                </c:pt>
                <c:pt idx="2135">
                  <c:v>6.4</c:v>
                </c:pt>
                <c:pt idx="2136">
                  <c:v>6</c:v>
                </c:pt>
                <c:pt idx="2137">
                  <c:v>5.0999999999999996</c:v>
                </c:pt>
                <c:pt idx="2138">
                  <c:v>5.5</c:v>
                </c:pt>
                <c:pt idx="2139">
                  <c:v>5.4</c:v>
                </c:pt>
                <c:pt idx="2140">
                  <c:v>7.5</c:v>
                </c:pt>
                <c:pt idx="2141">
                  <c:v>7.4</c:v>
                </c:pt>
                <c:pt idx="2142">
                  <c:v>8</c:v>
                </c:pt>
                <c:pt idx="2143">
                  <c:v>5.7</c:v>
                </c:pt>
                <c:pt idx="2144">
                  <c:v>6.8</c:v>
                </c:pt>
                <c:pt idx="2145">
                  <c:v>5.9</c:v>
                </c:pt>
                <c:pt idx="2146">
                  <c:v>7.2</c:v>
                </c:pt>
                <c:pt idx="2147">
                  <c:v>5.5</c:v>
                </c:pt>
                <c:pt idx="2148">
                  <c:v>8.5</c:v>
                </c:pt>
                <c:pt idx="2149">
                  <c:v>5.6</c:v>
                </c:pt>
                <c:pt idx="2150">
                  <c:v>4.0999999999999996</c:v>
                </c:pt>
                <c:pt idx="2151">
                  <c:v>6.1</c:v>
                </c:pt>
                <c:pt idx="2152">
                  <c:v>5.4</c:v>
                </c:pt>
                <c:pt idx="2153">
                  <c:v>7.1</c:v>
                </c:pt>
                <c:pt idx="2154">
                  <c:v>3.6</c:v>
                </c:pt>
                <c:pt idx="2155">
                  <c:v>6.5</c:v>
                </c:pt>
                <c:pt idx="2156">
                  <c:v>8.6</c:v>
                </c:pt>
                <c:pt idx="2157">
                  <c:v>7</c:v>
                </c:pt>
                <c:pt idx="2158">
                  <c:v>7.6</c:v>
                </c:pt>
                <c:pt idx="2159">
                  <c:v>6.5</c:v>
                </c:pt>
                <c:pt idx="2160">
                  <c:v>6.4</c:v>
                </c:pt>
                <c:pt idx="2161">
                  <c:v>6.3</c:v>
                </c:pt>
                <c:pt idx="2162">
                  <c:v>5.7</c:v>
                </c:pt>
                <c:pt idx="2163">
                  <c:v>6.3</c:v>
                </c:pt>
                <c:pt idx="2164">
                  <c:v>6</c:v>
                </c:pt>
                <c:pt idx="2165">
                  <c:v>7.7</c:v>
                </c:pt>
                <c:pt idx="2166">
                  <c:v>6.2</c:v>
                </c:pt>
                <c:pt idx="2167">
                  <c:v>7.7</c:v>
                </c:pt>
                <c:pt idx="2168">
                  <c:v>6.4</c:v>
                </c:pt>
                <c:pt idx="2169">
                  <c:v>6.4</c:v>
                </c:pt>
                <c:pt idx="2170">
                  <c:v>6.9</c:v>
                </c:pt>
                <c:pt idx="2171">
                  <c:v>7.3</c:v>
                </c:pt>
                <c:pt idx="2172">
                  <c:v>7.3</c:v>
                </c:pt>
                <c:pt idx="2173">
                  <c:v>6.2</c:v>
                </c:pt>
                <c:pt idx="2174">
                  <c:v>6.6</c:v>
                </c:pt>
                <c:pt idx="2175">
                  <c:v>6.7</c:v>
                </c:pt>
                <c:pt idx="2176">
                  <c:v>5.7</c:v>
                </c:pt>
                <c:pt idx="2177">
                  <c:v>3.1</c:v>
                </c:pt>
                <c:pt idx="2178">
                  <c:v>6.3</c:v>
                </c:pt>
                <c:pt idx="2179">
                  <c:v>5.7</c:v>
                </c:pt>
                <c:pt idx="2180">
                  <c:v>7.1</c:v>
                </c:pt>
                <c:pt idx="2181">
                  <c:v>7</c:v>
                </c:pt>
                <c:pt idx="2182">
                  <c:v>6.1</c:v>
                </c:pt>
                <c:pt idx="2183">
                  <c:v>6.6</c:v>
                </c:pt>
                <c:pt idx="2184">
                  <c:v>7.8</c:v>
                </c:pt>
                <c:pt idx="2185">
                  <c:v>8.3000000000000007</c:v>
                </c:pt>
                <c:pt idx="2186">
                  <c:v>3.9</c:v>
                </c:pt>
                <c:pt idx="2187">
                  <c:v>7</c:v>
                </c:pt>
                <c:pt idx="2188">
                  <c:v>6.7</c:v>
                </c:pt>
                <c:pt idx="2189">
                  <c:v>7.3</c:v>
                </c:pt>
                <c:pt idx="2190">
                  <c:v>6.3</c:v>
                </c:pt>
                <c:pt idx="2191">
                  <c:v>7.8</c:v>
                </c:pt>
                <c:pt idx="2192">
                  <c:v>7.3</c:v>
                </c:pt>
                <c:pt idx="2193">
                  <c:v>7.6</c:v>
                </c:pt>
                <c:pt idx="2194">
                  <c:v>5.3</c:v>
                </c:pt>
                <c:pt idx="2195">
                  <c:v>5.3</c:v>
                </c:pt>
                <c:pt idx="2196">
                  <c:v>6.8</c:v>
                </c:pt>
                <c:pt idx="2197">
                  <c:v>7.1</c:v>
                </c:pt>
                <c:pt idx="2198">
                  <c:v>5.8</c:v>
                </c:pt>
                <c:pt idx="2199">
                  <c:v>5.8</c:v>
                </c:pt>
                <c:pt idx="2200">
                  <c:v>8.3000000000000007</c:v>
                </c:pt>
                <c:pt idx="2201">
                  <c:v>5.6</c:v>
                </c:pt>
                <c:pt idx="2202">
                  <c:v>6.8</c:v>
                </c:pt>
                <c:pt idx="2203">
                  <c:v>5</c:v>
                </c:pt>
                <c:pt idx="2204">
                  <c:v>7.6</c:v>
                </c:pt>
                <c:pt idx="2205">
                  <c:v>6.7</c:v>
                </c:pt>
                <c:pt idx="2206">
                  <c:v>6.7</c:v>
                </c:pt>
                <c:pt idx="2207">
                  <c:v>5.7</c:v>
                </c:pt>
                <c:pt idx="2208">
                  <c:v>5.2</c:v>
                </c:pt>
                <c:pt idx="2209">
                  <c:v>7.5</c:v>
                </c:pt>
                <c:pt idx="2210">
                  <c:v>7.2</c:v>
                </c:pt>
                <c:pt idx="2211">
                  <c:v>5.3</c:v>
                </c:pt>
                <c:pt idx="2212">
                  <c:v>6.5</c:v>
                </c:pt>
                <c:pt idx="2213">
                  <c:v>5</c:v>
                </c:pt>
                <c:pt idx="2214">
                  <c:v>6.1</c:v>
                </c:pt>
                <c:pt idx="2215">
                  <c:v>4.4000000000000004</c:v>
                </c:pt>
                <c:pt idx="2216">
                  <c:v>7.5</c:v>
                </c:pt>
                <c:pt idx="2217">
                  <c:v>5.7</c:v>
                </c:pt>
                <c:pt idx="2218">
                  <c:v>5.5</c:v>
                </c:pt>
                <c:pt idx="2219">
                  <c:v>7.1</c:v>
                </c:pt>
                <c:pt idx="2220">
                  <c:v>5.9</c:v>
                </c:pt>
                <c:pt idx="2221">
                  <c:v>6.7</c:v>
                </c:pt>
                <c:pt idx="2222">
                  <c:v>7</c:v>
                </c:pt>
                <c:pt idx="2223">
                  <c:v>7.9</c:v>
                </c:pt>
                <c:pt idx="2224">
                  <c:v>6.9</c:v>
                </c:pt>
                <c:pt idx="2225">
                  <c:v>7.3</c:v>
                </c:pt>
                <c:pt idx="2226">
                  <c:v>7.3</c:v>
                </c:pt>
                <c:pt idx="2227">
                  <c:v>3.5</c:v>
                </c:pt>
                <c:pt idx="2228">
                  <c:v>7.8</c:v>
                </c:pt>
                <c:pt idx="2229">
                  <c:v>6.7</c:v>
                </c:pt>
                <c:pt idx="2230">
                  <c:v>6.4</c:v>
                </c:pt>
                <c:pt idx="2231">
                  <c:v>7.1</c:v>
                </c:pt>
                <c:pt idx="2232">
                  <c:v>7.8</c:v>
                </c:pt>
                <c:pt idx="2233">
                  <c:v>5.9</c:v>
                </c:pt>
                <c:pt idx="2234">
                  <c:v>7.2</c:v>
                </c:pt>
                <c:pt idx="2235">
                  <c:v>6.2</c:v>
                </c:pt>
                <c:pt idx="2236">
                  <c:v>6.7</c:v>
                </c:pt>
                <c:pt idx="2237">
                  <c:v>7.6</c:v>
                </c:pt>
                <c:pt idx="2238">
                  <c:v>6.2</c:v>
                </c:pt>
                <c:pt idx="2239">
                  <c:v>6.5</c:v>
                </c:pt>
                <c:pt idx="2240">
                  <c:v>8.1</c:v>
                </c:pt>
                <c:pt idx="2241">
                  <c:v>6.3</c:v>
                </c:pt>
                <c:pt idx="2242">
                  <c:v>4.4000000000000004</c:v>
                </c:pt>
                <c:pt idx="2243">
                  <c:v>6</c:v>
                </c:pt>
                <c:pt idx="2244">
                  <c:v>7.6</c:v>
                </c:pt>
                <c:pt idx="2245">
                  <c:v>8.4</c:v>
                </c:pt>
                <c:pt idx="2246">
                  <c:v>7.9</c:v>
                </c:pt>
                <c:pt idx="2247">
                  <c:v>5.6</c:v>
                </c:pt>
                <c:pt idx="2248">
                  <c:v>6.5</c:v>
                </c:pt>
                <c:pt idx="2249">
                  <c:v>7.5</c:v>
                </c:pt>
                <c:pt idx="2250">
                  <c:v>6.3</c:v>
                </c:pt>
                <c:pt idx="2251">
                  <c:v>7.9</c:v>
                </c:pt>
                <c:pt idx="2252">
                  <c:v>5.0999999999999996</c:v>
                </c:pt>
                <c:pt idx="2253">
                  <c:v>6.7</c:v>
                </c:pt>
                <c:pt idx="2254">
                  <c:v>6.7</c:v>
                </c:pt>
                <c:pt idx="2255">
                  <c:v>5.6</c:v>
                </c:pt>
                <c:pt idx="2256">
                  <c:v>5.6</c:v>
                </c:pt>
                <c:pt idx="2257">
                  <c:v>6.2</c:v>
                </c:pt>
                <c:pt idx="2258">
                  <c:v>5.6</c:v>
                </c:pt>
                <c:pt idx="2259">
                  <c:v>6.4</c:v>
                </c:pt>
                <c:pt idx="2260">
                  <c:v>5.6</c:v>
                </c:pt>
                <c:pt idx="2261">
                  <c:v>7.4</c:v>
                </c:pt>
                <c:pt idx="2262">
                  <c:v>7.2</c:v>
                </c:pt>
                <c:pt idx="2263">
                  <c:v>4.9000000000000004</c:v>
                </c:pt>
                <c:pt idx="2264">
                  <c:v>7.5</c:v>
                </c:pt>
                <c:pt idx="2265">
                  <c:v>4.8</c:v>
                </c:pt>
                <c:pt idx="2266">
                  <c:v>3.1</c:v>
                </c:pt>
                <c:pt idx="2267">
                  <c:v>5.8</c:v>
                </c:pt>
                <c:pt idx="2268">
                  <c:v>6.7</c:v>
                </c:pt>
                <c:pt idx="2269">
                  <c:v>6.5</c:v>
                </c:pt>
                <c:pt idx="2270">
                  <c:v>5.9</c:v>
                </c:pt>
                <c:pt idx="2271">
                  <c:v>5.5</c:v>
                </c:pt>
                <c:pt idx="2272">
                  <c:v>3.6</c:v>
                </c:pt>
                <c:pt idx="2273">
                  <c:v>7.4</c:v>
                </c:pt>
                <c:pt idx="2274">
                  <c:v>3</c:v>
                </c:pt>
                <c:pt idx="2275">
                  <c:v>7.6</c:v>
                </c:pt>
                <c:pt idx="2276">
                  <c:v>6.4</c:v>
                </c:pt>
                <c:pt idx="2277">
                  <c:v>6.9</c:v>
                </c:pt>
                <c:pt idx="2278">
                  <c:v>6.6</c:v>
                </c:pt>
                <c:pt idx="2279">
                  <c:v>5.5</c:v>
                </c:pt>
                <c:pt idx="2280">
                  <c:v>4.0999999999999996</c:v>
                </c:pt>
                <c:pt idx="2281">
                  <c:v>6.8</c:v>
                </c:pt>
                <c:pt idx="2282">
                  <c:v>6.5</c:v>
                </c:pt>
                <c:pt idx="2283">
                  <c:v>7.4</c:v>
                </c:pt>
                <c:pt idx="2284">
                  <c:v>7.7</c:v>
                </c:pt>
                <c:pt idx="2285">
                  <c:v>7.1</c:v>
                </c:pt>
                <c:pt idx="2286">
                  <c:v>6.3</c:v>
                </c:pt>
                <c:pt idx="2287">
                  <c:v>7.6</c:v>
                </c:pt>
                <c:pt idx="2288">
                  <c:v>8</c:v>
                </c:pt>
                <c:pt idx="2289">
                  <c:v>7.3</c:v>
                </c:pt>
                <c:pt idx="2290">
                  <c:v>7.6</c:v>
                </c:pt>
                <c:pt idx="2291">
                  <c:v>7.8</c:v>
                </c:pt>
                <c:pt idx="2292">
                  <c:v>6.5</c:v>
                </c:pt>
                <c:pt idx="2293">
                  <c:v>6.4</c:v>
                </c:pt>
                <c:pt idx="2294">
                  <c:v>8</c:v>
                </c:pt>
                <c:pt idx="2295">
                  <c:v>4.8</c:v>
                </c:pt>
                <c:pt idx="2296">
                  <c:v>7.8</c:v>
                </c:pt>
                <c:pt idx="2297">
                  <c:v>5.9</c:v>
                </c:pt>
                <c:pt idx="2298">
                  <c:v>5.4</c:v>
                </c:pt>
                <c:pt idx="2299">
                  <c:v>3.3</c:v>
                </c:pt>
                <c:pt idx="2300">
                  <c:v>8.1999999999999993</c:v>
                </c:pt>
                <c:pt idx="2301">
                  <c:v>5.4</c:v>
                </c:pt>
                <c:pt idx="2302">
                  <c:v>6.4</c:v>
                </c:pt>
                <c:pt idx="2303">
                  <c:v>4.8</c:v>
                </c:pt>
                <c:pt idx="2304">
                  <c:v>5.9</c:v>
                </c:pt>
                <c:pt idx="2305">
                  <c:v>5.5</c:v>
                </c:pt>
                <c:pt idx="2306">
                  <c:v>7.9</c:v>
                </c:pt>
                <c:pt idx="2307">
                  <c:v>4.9000000000000004</c:v>
                </c:pt>
                <c:pt idx="2308">
                  <c:v>7.2</c:v>
                </c:pt>
                <c:pt idx="2309">
                  <c:v>5.3</c:v>
                </c:pt>
                <c:pt idx="2310">
                  <c:v>7.2</c:v>
                </c:pt>
                <c:pt idx="2311">
                  <c:v>5.0999999999999996</c:v>
                </c:pt>
                <c:pt idx="2312">
                  <c:v>5.6</c:v>
                </c:pt>
                <c:pt idx="2313">
                  <c:v>7.6</c:v>
                </c:pt>
                <c:pt idx="2314">
                  <c:v>7.2</c:v>
                </c:pt>
                <c:pt idx="2315">
                  <c:v>5.7</c:v>
                </c:pt>
                <c:pt idx="2316">
                  <c:v>5.2</c:v>
                </c:pt>
                <c:pt idx="2317">
                  <c:v>7.7</c:v>
                </c:pt>
                <c:pt idx="2318">
                  <c:v>7</c:v>
                </c:pt>
                <c:pt idx="2319">
                  <c:v>6</c:v>
                </c:pt>
                <c:pt idx="2320">
                  <c:v>6.6</c:v>
                </c:pt>
                <c:pt idx="2321">
                  <c:v>6.8</c:v>
                </c:pt>
                <c:pt idx="2322">
                  <c:v>7.2</c:v>
                </c:pt>
                <c:pt idx="2323">
                  <c:v>7.2</c:v>
                </c:pt>
                <c:pt idx="2324">
                  <c:v>2.8</c:v>
                </c:pt>
                <c:pt idx="2325">
                  <c:v>6.6</c:v>
                </c:pt>
                <c:pt idx="2326">
                  <c:v>6.7</c:v>
                </c:pt>
                <c:pt idx="2327">
                  <c:v>7</c:v>
                </c:pt>
                <c:pt idx="2328">
                  <c:v>4.4000000000000004</c:v>
                </c:pt>
                <c:pt idx="2329">
                  <c:v>6.2</c:v>
                </c:pt>
                <c:pt idx="2330">
                  <c:v>7.3</c:v>
                </c:pt>
                <c:pt idx="2331">
                  <c:v>5.0999999999999996</c:v>
                </c:pt>
                <c:pt idx="2332">
                  <c:v>6.6</c:v>
                </c:pt>
                <c:pt idx="2333">
                  <c:v>4.5</c:v>
                </c:pt>
                <c:pt idx="2334">
                  <c:v>5.9</c:v>
                </c:pt>
                <c:pt idx="2335">
                  <c:v>6.6</c:v>
                </c:pt>
                <c:pt idx="2336">
                  <c:v>6.5</c:v>
                </c:pt>
                <c:pt idx="2337">
                  <c:v>7.3</c:v>
                </c:pt>
                <c:pt idx="2338">
                  <c:v>7.5</c:v>
                </c:pt>
                <c:pt idx="2339">
                  <c:v>5.9</c:v>
                </c:pt>
                <c:pt idx="2340">
                  <c:v>7.4</c:v>
                </c:pt>
                <c:pt idx="2341">
                  <c:v>6.9</c:v>
                </c:pt>
                <c:pt idx="2342">
                  <c:v>7.9</c:v>
                </c:pt>
                <c:pt idx="2343">
                  <c:v>8.4</c:v>
                </c:pt>
                <c:pt idx="2344">
                  <c:v>8</c:v>
                </c:pt>
                <c:pt idx="2345">
                  <c:v>6</c:v>
                </c:pt>
                <c:pt idx="2346">
                  <c:v>6.8</c:v>
                </c:pt>
                <c:pt idx="2347">
                  <c:v>7.8</c:v>
                </c:pt>
                <c:pt idx="2348">
                  <c:v>8.1</c:v>
                </c:pt>
                <c:pt idx="2349">
                  <c:v>6.1</c:v>
                </c:pt>
                <c:pt idx="2350">
                  <c:v>6.2</c:v>
                </c:pt>
                <c:pt idx="2351">
                  <c:v>6.2</c:v>
                </c:pt>
                <c:pt idx="2352">
                  <c:v>7.4</c:v>
                </c:pt>
                <c:pt idx="2353">
                  <c:v>6.6</c:v>
                </c:pt>
                <c:pt idx="2354">
                  <c:v>7.3</c:v>
                </c:pt>
                <c:pt idx="2355">
                  <c:v>7.5</c:v>
                </c:pt>
                <c:pt idx="2356">
                  <c:v>5.6</c:v>
                </c:pt>
                <c:pt idx="2357">
                  <c:v>7.3</c:v>
                </c:pt>
                <c:pt idx="2358">
                  <c:v>6.4</c:v>
                </c:pt>
                <c:pt idx="2359">
                  <c:v>5</c:v>
                </c:pt>
                <c:pt idx="2360">
                  <c:v>5.4</c:v>
                </c:pt>
                <c:pt idx="2361">
                  <c:v>7.1</c:v>
                </c:pt>
                <c:pt idx="2362">
                  <c:v>5.3</c:v>
                </c:pt>
                <c:pt idx="2363">
                  <c:v>6.5</c:v>
                </c:pt>
                <c:pt idx="2364">
                  <c:v>6.2</c:v>
                </c:pt>
                <c:pt idx="2365">
                  <c:v>6.4</c:v>
                </c:pt>
                <c:pt idx="2366">
                  <c:v>6.9</c:v>
                </c:pt>
                <c:pt idx="2367">
                  <c:v>5.7</c:v>
                </c:pt>
                <c:pt idx="2368">
                  <c:v>7.7</c:v>
                </c:pt>
                <c:pt idx="2369">
                  <c:v>5.6</c:v>
                </c:pt>
                <c:pt idx="2370">
                  <c:v>7.7</c:v>
                </c:pt>
                <c:pt idx="2371">
                  <c:v>5.0999999999999996</c:v>
                </c:pt>
                <c:pt idx="2372">
                  <c:v>6.8</c:v>
                </c:pt>
                <c:pt idx="2373">
                  <c:v>8.4</c:v>
                </c:pt>
                <c:pt idx="2374">
                  <c:v>4.9000000000000004</c:v>
                </c:pt>
                <c:pt idx="2375">
                  <c:v>7.1</c:v>
                </c:pt>
                <c:pt idx="2376">
                  <c:v>6.6</c:v>
                </c:pt>
                <c:pt idx="2377">
                  <c:v>6.1</c:v>
                </c:pt>
                <c:pt idx="2378">
                  <c:v>4.0999999999999996</c:v>
                </c:pt>
                <c:pt idx="2379">
                  <c:v>8.1</c:v>
                </c:pt>
                <c:pt idx="2380">
                  <c:v>7.6</c:v>
                </c:pt>
                <c:pt idx="2381">
                  <c:v>7.8</c:v>
                </c:pt>
                <c:pt idx="2382">
                  <c:v>4.5999999999999996</c:v>
                </c:pt>
                <c:pt idx="2383">
                  <c:v>6</c:v>
                </c:pt>
                <c:pt idx="2384">
                  <c:v>7</c:v>
                </c:pt>
                <c:pt idx="2385">
                  <c:v>6.7</c:v>
                </c:pt>
                <c:pt idx="2386">
                  <c:v>6.4</c:v>
                </c:pt>
                <c:pt idx="2387">
                  <c:v>7.2</c:v>
                </c:pt>
                <c:pt idx="2388">
                  <c:v>7.4</c:v>
                </c:pt>
                <c:pt idx="2389">
                  <c:v>4.8</c:v>
                </c:pt>
                <c:pt idx="2390">
                  <c:v>4</c:v>
                </c:pt>
                <c:pt idx="2391">
                  <c:v>6.2</c:v>
                </c:pt>
                <c:pt idx="2392">
                  <c:v>7.7</c:v>
                </c:pt>
                <c:pt idx="2393">
                  <c:v>6.7</c:v>
                </c:pt>
                <c:pt idx="2394">
                  <c:v>7.9</c:v>
                </c:pt>
                <c:pt idx="2395">
                  <c:v>7.9</c:v>
                </c:pt>
                <c:pt idx="2396">
                  <c:v>5.5</c:v>
                </c:pt>
                <c:pt idx="2397">
                  <c:v>6.2</c:v>
                </c:pt>
                <c:pt idx="2398">
                  <c:v>5.0999999999999996</c:v>
                </c:pt>
                <c:pt idx="2399">
                  <c:v>4.0999999999999996</c:v>
                </c:pt>
                <c:pt idx="2400">
                  <c:v>6.7</c:v>
                </c:pt>
                <c:pt idx="2401">
                  <c:v>4.7</c:v>
                </c:pt>
                <c:pt idx="2402">
                  <c:v>6.4</c:v>
                </c:pt>
                <c:pt idx="2403">
                  <c:v>6.3</c:v>
                </c:pt>
                <c:pt idx="2404">
                  <c:v>5.5</c:v>
                </c:pt>
                <c:pt idx="2405">
                  <c:v>7.3</c:v>
                </c:pt>
                <c:pt idx="2406">
                  <c:v>6.3</c:v>
                </c:pt>
                <c:pt idx="2407">
                  <c:v>4.9000000000000004</c:v>
                </c:pt>
                <c:pt idx="2408">
                  <c:v>7.6</c:v>
                </c:pt>
                <c:pt idx="2409">
                  <c:v>6</c:v>
                </c:pt>
                <c:pt idx="2410">
                  <c:v>6.2</c:v>
                </c:pt>
                <c:pt idx="2411">
                  <c:v>6.8</c:v>
                </c:pt>
                <c:pt idx="2412">
                  <c:v>4.5</c:v>
                </c:pt>
                <c:pt idx="2413">
                  <c:v>5.7</c:v>
                </c:pt>
                <c:pt idx="2414">
                  <c:v>4.5999999999999996</c:v>
                </c:pt>
                <c:pt idx="2415">
                  <c:v>6.2</c:v>
                </c:pt>
                <c:pt idx="2416">
                  <c:v>7</c:v>
                </c:pt>
                <c:pt idx="2417">
                  <c:v>6.9</c:v>
                </c:pt>
                <c:pt idx="2418">
                  <c:v>6.7</c:v>
                </c:pt>
                <c:pt idx="2419">
                  <c:v>5.6</c:v>
                </c:pt>
                <c:pt idx="2420">
                  <c:v>6.6</c:v>
                </c:pt>
                <c:pt idx="2421">
                  <c:v>6.4</c:v>
                </c:pt>
                <c:pt idx="2422">
                  <c:v>2.8</c:v>
                </c:pt>
                <c:pt idx="2423">
                  <c:v>5.4</c:v>
                </c:pt>
                <c:pt idx="2424">
                  <c:v>5</c:v>
                </c:pt>
                <c:pt idx="2425">
                  <c:v>5.0999999999999996</c:v>
                </c:pt>
                <c:pt idx="2426">
                  <c:v>8</c:v>
                </c:pt>
                <c:pt idx="2427">
                  <c:v>5.9</c:v>
                </c:pt>
                <c:pt idx="2428">
                  <c:v>8.1999999999999993</c:v>
                </c:pt>
                <c:pt idx="2429">
                  <c:v>7</c:v>
                </c:pt>
                <c:pt idx="2430">
                  <c:v>6.6</c:v>
                </c:pt>
                <c:pt idx="2431">
                  <c:v>6.7</c:v>
                </c:pt>
                <c:pt idx="2432">
                  <c:v>5.5</c:v>
                </c:pt>
                <c:pt idx="2433">
                  <c:v>4.9000000000000004</c:v>
                </c:pt>
                <c:pt idx="2434">
                  <c:v>6.9</c:v>
                </c:pt>
                <c:pt idx="2435">
                  <c:v>5.6</c:v>
                </c:pt>
                <c:pt idx="2436">
                  <c:v>8</c:v>
                </c:pt>
                <c:pt idx="2437">
                  <c:v>5.3</c:v>
                </c:pt>
                <c:pt idx="2438">
                  <c:v>6.2</c:v>
                </c:pt>
                <c:pt idx="2439">
                  <c:v>5.3</c:v>
                </c:pt>
                <c:pt idx="2440">
                  <c:v>6.6</c:v>
                </c:pt>
                <c:pt idx="2441">
                  <c:v>7.2</c:v>
                </c:pt>
                <c:pt idx="2442">
                  <c:v>4.5999999999999996</c:v>
                </c:pt>
                <c:pt idx="2443">
                  <c:v>7.5</c:v>
                </c:pt>
                <c:pt idx="2444">
                  <c:v>6.5</c:v>
                </c:pt>
                <c:pt idx="2445">
                  <c:v>7.6</c:v>
                </c:pt>
                <c:pt idx="2446">
                  <c:v>6.2</c:v>
                </c:pt>
                <c:pt idx="2447">
                  <c:v>8</c:v>
                </c:pt>
                <c:pt idx="2448">
                  <c:v>6.3</c:v>
                </c:pt>
                <c:pt idx="2449">
                  <c:v>7.2</c:v>
                </c:pt>
                <c:pt idx="2450">
                  <c:v>6.7</c:v>
                </c:pt>
                <c:pt idx="2451">
                  <c:v>5.3</c:v>
                </c:pt>
                <c:pt idx="2452">
                  <c:v>6.3</c:v>
                </c:pt>
                <c:pt idx="2453">
                  <c:v>6.5</c:v>
                </c:pt>
                <c:pt idx="2454">
                  <c:v>8.3000000000000007</c:v>
                </c:pt>
                <c:pt idx="2455">
                  <c:v>7.2</c:v>
                </c:pt>
                <c:pt idx="2456">
                  <c:v>6.8</c:v>
                </c:pt>
                <c:pt idx="2457">
                  <c:v>6.4</c:v>
                </c:pt>
                <c:pt idx="2458">
                  <c:v>6.9</c:v>
                </c:pt>
                <c:pt idx="2459">
                  <c:v>6.2</c:v>
                </c:pt>
                <c:pt idx="2460">
                  <c:v>6.1</c:v>
                </c:pt>
                <c:pt idx="2461">
                  <c:v>5.0999999999999996</c:v>
                </c:pt>
                <c:pt idx="2462">
                  <c:v>4.5</c:v>
                </c:pt>
                <c:pt idx="2463">
                  <c:v>5.9</c:v>
                </c:pt>
                <c:pt idx="2464">
                  <c:v>8.1</c:v>
                </c:pt>
                <c:pt idx="2465">
                  <c:v>5.7</c:v>
                </c:pt>
                <c:pt idx="2466">
                  <c:v>6.8</c:v>
                </c:pt>
                <c:pt idx="2467">
                  <c:v>7.5</c:v>
                </c:pt>
                <c:pt idx="2468">
                  <c:v>8.3000000000000007</c:v>
                </c:pt>
                <c:pt idx="2469">
                  <c:v>7.4</c:v>
                </c:pt>
                <c:pt idx="2470">
                  <c:v>8</c:v>
                </c:pt>
                <c:pt idx="2471">
                  <c:v>6.9</c:v>
                </c:pt>
                <c:pt idx="2472">
                  <c:v>6.9</c:v>
                </c:pt>
                <c:pt idx="2473">
                  <c:v>5.5</c:v>
                </c:pt>
                <c:pt idx="2474">
                  <c:v>7.2</c:v>
                </c:pt>
                <c:pt idx="2475">
                  <c:v>6.9</c:v>
                </c:pt>
                <c:pt idx="2476">
                  <c:v>5.5</c:v>
                </c:pt>
                <c:pt idx="2477">
                  <c:v>5.2</c:v>
                </c:pt>
                <c:pt idx="2478">
                  <c:v>7.1</c:v>
                </c:pt>
                <c:pt idx="2479">
                  <c:v>5.5</c:v>
                </c:pt>
                <c:pt idx="2480">
                  <c:v>6.7</c:v>
                </c:pt>
                <c:pt idx="2481">
                  <c:v>5</c:v>
                </c:pt>
                <c:pt idx="2482">
                  <c:v>6.4</c:v>
                </c:pt>
                <c:pt idx="2483">
                  <c:v>6.6</c:v>
                </c:pt>
                <c:pt idx="2484">
                  <c:v>5.9</c:v>
                </c:pt>
                <c:pt idx="2485">
                  <c:v>5.7</c:v>
                </c:pt>
                <c:pt idx="2486">
                  <c:v>4.5</c:v>
                </c:pt>
                <c:pt idx="2487">
                  <c:v>5</c:v>
                </c:pt>
                <c:pt idx="2488">
                  <c:v>4.5999999999999996</c:v>
                </c:pt>
                <c:pt idx="2489">
                  <c:v>6.5</c:v>
                </c:pt>
                <c:pt idx="2490">
                  <c:v>4.9000000000000004</c:v>
                </c:pt>
                <c:pt idx="2491">
                  <c:v>6</c:v>
                </c:pt>
                <c:pt idx="2492">
                  <c:v>6.9</c:v>
                </c:pt>
                <c:pt idx="2493">
                  <c:v>5.7</c:v>
                </c:pt>
                <c:pt idx="2494">
                  <c:v>6.9</c:v>
                </c:pt>
                <c:pt idx="2495">
                  <c:v>4.4000000000000004</c:v>
                </c:pt>
                <c:pt idx="2496">
                  <c:v>7</c:v>
                </c:pt>
                <c:pt idx="2497">
                  <c:v>5.4</c:v>
                </c:pt>
                <c:pt idx="2498">
                  <c:v>5.4</c:v>
                </c:pt>
                <c:pt idx="2499">
                  <c:v>7.6</c:v>
                </c:pt>
                <c:pt idx="2500">
                  <c:v>5.9</c:v>
                </c:pt>
                <c:pt idx="2501">
                  <c:v>6.6</c:v>
                </c:pt>
                <c:pt idx="2502">
                  <c:v>6.7</c:v>
                </c:pt>
                <c:pt idx="2503">
                  <c:v>3.9</c:v>
                </c:pt>
                <c:pt idx="2504">
                  <c:v>5.7</c:v>
                </c:pt>
                <c:pt idx="2505">
                  <c:v>6.5</c:v>
                </c:pt>
                <c:pt idx="2506">
                  <c:v>6.8</c:v>
                </c:pt>
                <c:pt idx="2507">
                  <c:v>7.3</c:v>
                </c:pt>
                <c:pt idx="2508">
                  <c:v>7</c:v>
                </c:pt>
                <c:pt idx="2509">
                  <c:v>6.5</c:v>
                </c:pt>
                <c:pt idx="2510">
                  <c:v>7.7</c:v>
                </c:pt>
                <c:pt idx="2511">
                  <c:v>7.7</c:v>
                </c:pt>
                <c:pt idx="2512">
                  <c:v>6.8</c:v>
                </c:pt>
                <c:pt idx="2513">
                  <c:v>7.4</c:v>
                </c:pt>
                <c:pt idx="2514">
                  <c:v>5.0999999999999996</c:v>
                </c:pt>
                <c:pt idx="2515">
                  <c:v>7.4</c:v>
                </c:pt>
                <c:pt idx="2516">
                  <c:v>7.2</c:v>
                </c:pt>
                <c:pt idx="2517">
                  <c:v>8.3000000000000007</c:v>
                </c:pt>
                <c:pt idx="2518">
                  <c:v>8.1</c:v>
                </c:pt>
                <c:pt idx="2519">
                  <c:v>7.3</c:v>
                </c:pt>
                <c:pt idx="2520">
                  <c:v>3.6</c:v>
                </c:pt>
                <c:pt idx="2521">
                  <c:v>1.6</c:v>
                </c:pt>
                <c:pt idx="2522">
                  <c:v>8</c:v>
                </c:pt>
                <c:pt idx="2523">
                  <c:v>9</c:v>
                </c:pt>
                <c:pt idx="2524">
                  <c:v>6.1</c:v>
                </c:pt>
                <c:pt idx="2525">
                  <c:v>5.7</c:v>
                </c:pt>
                <c:pt idx="2526">
                  <c:v>6.8</c:v>
                </c:pt>
                <c:pt idx="2527">
                  <c:v>5.5</c:v>
                </c:pt>
                <c:pt idx="2528">
                  <c:v>6.8</c:v>
                </c:pt>
                <c:pt idx="2529">
                  <c:v>7.3</c:v>
                </c:pt>
                <c:pt idx="2530">
                  <c:v>6.1</c:v>
                </c:pt>
                <c:pt idx="2531">
                  <c:v>7.2</c:v>
                </c:pt>
                <c:pt idx="2532">
                  <c:v>5.9</c:v>
                </c:pt>
                <c:pt idx="2533">
                  <c:v>6.1</c:v>
                </c:pt>
                <c:pt idx="2534">
                  <c:v>6.8</c:v>
                </c:pt>
                <c:pt idx="2535">
                  <c:v>7.7</c:v>
                </c:pt>
                <c:pt idx="2536">
                  <c:v>4.9000000000000004</c:v>
                </c:pt>
                <c:pt idx="2537">
                  <c:v>6.1</c:v>
                </c:pt>
                <c:pt idx="2538">
                  <c:v>2.5</c:v>
                </c:pt>
                <c:pt idx="2539">
                  <c:v>6.1</c:v>
                </c:pt>
                <c:pt idx="2540">
                  <c:v>5.9</c:v>
                </c:pt>
                <c:pt idx="2541">
                  <c:v>5.7</c:v>
                </c:pt>
                <c:pt idx="2542">
                  <c:v>5.6</c:v>
                </c:pt>
                <c:pt idx="2543">
                  <c:v>7.2</c:v>
                </c:pt>
                <c:pt idx="2544">
                  <c:v>7.7</c:v>
                </c:pt>
                <c:pt idx="2545">
                  <c:v>7.8</c:v>
                </c:pt>
                <c:pt idx="2546">
                  <c:v>6.1</c:v>
                </c:pt>
                <c:pt idx="2547">
                  <c:v>5.8</c:v>
                </c:pt>
                <c:pt idx="2548">
                  <c:v>6.5</c:v>
                </c:pt>
                <c:pt idx="2549">
                  <c:v>7.9</c:v>
                </c:pt>
                <c:pt idx="2550">
                  <c:v>6.3</c:v>
                </c:pt>
                <c:pt idx="2551">
                  <c:v>3.8</c:v>
                </c:pt>
                <c:pt idx="2552">
                  <c:v>8.3000000000000007</c:v>
                </c:pt>
                <c:pt idx="2553">
                  <c:v>6.4</c:v>
                </c:pt>
                <c:pt idx="2554">
                  <c:v>6.7</c:v>
                </c:pt>
                <c:pt idx="2555">
                  <c:v>6.1</c:v>
                </c:pt>
                <c:pt idx="2556">
                  <c:v>6</c:v>
                </c:pt>
                <c:pt idx="2557">
                  <c:v>5.8</c:v>
                </c:pt>
                <c:pt idx="2558">
                  <c:v>5.6</c:v>
                </c:pt>
                <c:pt idx="2559">
                  <c:v>6.1</c:v>
                </c:pt>
                <c:pt idx="2560">
                  <c:v>5.9</c:v>
                </c:pt>
                <c:pt idx="2561">
                  <c:v>7.3</c:v>
                </c:pt>
                <c:pt idx="2562">
                  <c:v>6.8</c:v>
                </c:pt>
                <c:pt idx="2563">
                  <c:v>5.7</c:v>
                </c:pt>
                <c:pt idx="2564">
                  <c:v>7.3</c:v>
                </c:pt>
                <c:pt idx="2565">
                  <c:v>6.3</c:v>
                </c:pt>
                <c:pt idx="2566">
                  <c:v>5.9</c:v>
                </c:pt>
                <c:pt idx="2567">
                  <c:v>7.1</c:v>
                </c:pt>
                <c:pt idx="2568">
                  <c:v>8</c:v>
                </c:pt>
                <c:pt idx="2569">
                  <c:v>5.0999999999999996</c:v>
                </c:pt>
                <c:pt idx="2570">
                  <c:v>7.1</c:v>
                </c:pt>
                <c:pt idx="2571">
                  <c:v>6.5</c:v>
                </c:pt>
                <c:pt idx="2572">
                  <c:v>4.5</c:v>
                </c:pt>
                <c:pt idx="2573">
                  <c:v>6.6</c:v>
                </c:pt>
                <c:pt idx="2574">
                  <c:v>4.3</c:v>
                </c:pt>
                <c:pt idx="2575">
                  <c:v>6.7</c:v>
                </c:pt>
                <c:pt idx="2576">
                  <c:v>6.8</c:v>
                </c:pt>
                <c:pt idx="2577">
                  <c:v>5.4</c:v>
                </c:pt>
                <c:pt idx="2578">
                  <c:v>6.6</c:v>
                </c:pt>
                <c:pt idx="2579">
                  <c:v>7.3</c:v>
                </c:pt>
                <c:pt idx="2580">
                  <c:v>6.9</c:v>
                </c:pt>
                <c:pt idx="2581">
                  <c:v>8</c:v>
                </c:pt>
                <c:pt idx="2582">
                  <c:v>7.8</c:v>
                </c:pt>
                <c:pt idx="2583">
                  <c:v>6.1</c:v>
                </c:pt>
                <c:pt idx="2584">
                  <c:v>5.0999999999999996</c:v>
                </c:pt>
                <c:pt idx="2585">
                  <c:v>7.4</c:v>
                </c:pt>
                <c:pt idx="2586">
                  <c:v>7.8</c:v>
                </c:pt>
                <c:pt idx="2587">
                  <c:v>8</c:v>
                </c:pt>
                <c:pt idx="2588">
                  <c:v>6.7</c:v>
                </c:pt>
                <c:pt idx="2589">
                  <c:v>6.6</c:v>
                </c:pt>
                <c:pt idx="2590">
                  <c:v>6.4</c:v>
                </c:pt>
                <c:pt idx="2591">
                  <c:v>6.7</c:v>
                </c:pt>
                <c:pt idx="2592">
                  <c:v>6.2</c:v>
                </c:pt>
                <c:pt idx="2593">
                  <c:v>7.3</c:v>
                </c:pt>
                <c:pt idx="2594">
                  <c:v>8.1</c:v>
                </c:pt>
                <c:pt idx="2595">
                  <c:v>7</c:v>
                </c:pt>
                <c:pt idx="2596">
                  <c:v>8</c:v>
                </c:pt>
                <c:pt idx="2597">
                  <c:v>8</c:v>
                </c:pt>
                <c:pt idx="2598">
                  <c:v>7</c:v>
                </c:pt>
                <c:pt idx="2599">
                  <c:v>7.9</c:v>
                </c:pt>
                <c:pt idx="2600">
                  <c:v>5.9</c:v>
                </c:pt>
                <c:pt idx="2601">
                  <c:v>6.6</c:v>
                </c:pt>
                <c:pt idx="2602">
                  <c:v>6.3</c:v>
                </c:pt>
                <c:pt idx="2603">
                  <c:v>7.7</c:v>
                </c:pt>
                <c:pt idx="2604">
                  <c:v>6.9</c:v>
                </c:pt>
                <c:pt idx="2605">
                  <c:v>7.1</c:v>
                </c:pt>
                <c:pt idx="2606">
                  <c:v>7.4</c:v>
                </c:pt>
                <c:pt idx="2607">
                  <c:v>6.5</c:v>
                </c:pt>
                <c:pt idx="2608">
                  <c:v>6.5</c:v>
                </c:pt>
                <c:pt idx="2609">
                  <c:v>6.8</c:v>
                </c:pt>
                <c:pt idx="2610">
                  <c:v>7.5</c:v>
                </c:pt>
                <c:pt idx="2611">
                  <c:v>6.6</c:v>
                </c:pt>
                <c:pt idx="2612">
                  <c:v>7.1</c:v>
                </c:pt>
                <c:pt idx="2613">
                  <c:v>6.6</c:v>
                </c:pt>
                <c:pt idx="2614">
                  <c:v>7</c:v>
                </c:pt>
                <c:pt idx="2615">
                  <c:v>3.3</c:v>
                </c:pt>
                <c:pt idx="2616">
                  <c:v>6.7</c:v>
                </c:pt>
                <c:pt idx="2617">
                  <c:v>6.8</c:v>
                </c:pt>
                <c:pt idx="2618">
                  <c:v>6</c:v>
                </c:pt>
                <c:pt idx="2619">
                  <c:v>5.4</c:v>
                </c:pt>
                <c:pt idx="2620">
                  <c:v>4.3</c:v>
                </c:pt>
                <c:pt idx="2621">
                  <c:v>6.2</c:v>
                </c:pt>
                <c:pt idx="2622">
                  <c:v>7.7</c:v>
                </c:pt>
                <c:pt idx="2623">
                  <c:v>7.4</c:v>
                </c:pt>
                <c:pt idx="2624">
                  <c:v>5.9</c:v>
                </c:pt>
                <c:pt idx="2625">
                  <c:v>7.8</c:v>
                </c:pt>
                <c:pt idx="2626">
                  <c:v>7.4</c:v>
                </c:pt>
                <c:pt idx="2627">
                  <c:v>6.5</c:v>
                </c:pt>
                <c:pt idx="2628">
                  <c:v>7</c:v>
                </c:pt>
                <c:pt idx="2629">
                  <c:v>7.6</c:v>
                </c:pt>
                <c:pt idx="2630">
                  <c:v>6.9</c:v>
                </c:pt>
                <c:pt idx="2631">
                  <c:v>5.3</c:v>
                </c:pt>
                <c:pt idx="2632">
                  <c:v>6.4</c:v>
                </c:pt>
                <c:pt idx="2633">
                  <c:v>7.8</c:v>
                </c:pt>
                <c:pt idx="2634">
                  <c:v>6.7</c:v>
                </c:pt>
                <c:pt idx="2635">
                  <c:v>5.3</c:v>
                </c:pt>
                <c:pt idx="2636">
                  <c:v>6.3</c:v>
                </c:pt>
                <c:pt idx="2637">
                  <c:v>7</c:v>
                </c:pt>
                <c:pt idx="2638">
                  <c:v>6.6</c:v>
                </c:pt>
                <c:pt idx="2639">
                  <c:v>8.4</c:v>
                </c:pt>
                <c:pt idx="2640">
                  <c:v>5.4</c:v>
                </c:pt>
                <c:pt idx="2641">
                  <c:v>7.8</c:v>
                </c:pt>
                <c:pt idx="2642">
                  <c:v>7.6</c:v>
                </c:pt>
                <c:pt idx="2643">
                  <c:v>6.6</c:v>
                </c:pt>
                <c:pt idx="2644">
                  <c:v>6.4</c:v>
                </c:pt>
                <c:pt idx="2645">
                  <c:v>7</c:v>
                </c:pt>
                <c:pt idx="2646">
                  <c:v>5.7</c:v>
                </c:pt>
                <c:pt idx="2647">
                  <c:v>5.9</c:v>
                </c:pt>
                <c:pt idx="2648">
                  <c:v>6.3</c:v>
                </c:pt>
                <c:pt idx="2649">
                  <c:v>6.3</c:v>
                </c:pt>
                <c:pt idx="2650">
                  <c:v>6.2</c:v>
                </c:pt>
                <c:pt idx="2651">
                  <c:v>2.1</c:v>
                </c:pt>
                <c:pt idx="2652">
                  <c:v>5</c:v>
                </c:pt>
                <c:pt idx="2653">
                  <c:v>5.3</c:v>
                </c:pt>
                <c:pt idx="2654">
                  <c:v>7.1</c:v>
                </c:pt>
                <c:pt idx="2655">
                  <c:v>7</c:v>
                </c:pt>
                <c:pt idx="2656">
                  <c:v>7</c:v>
                </c:pt>
                <c:pt idx="2657">
                  <c:v>7.1</c:v>
                </c:pt>
                <c:pt idx="2658">
                  <c:v>7</c:v>
                </c:pt>
                <c:pt idx="2659">
                  <c:v>7.7</c:v>
                </c:pt>
                <c:pt idx="2660">
                  <c:v>7.1</c:v>
                </c:pt>
                <c:pt idx="2661">
                  <c:v>6.8</c:v>
                </c:pt>
                <c:pt idx="2662">
                  <c:v>7.5</c:v>
                </c:pt>
                <c:pt idx="2663">
                  <c:v>6.3</c:v>
                </c:pt>
                <c:pt idx="2664">
                  <c:v>7.3</c:v>
                </c:pt>
                <c:pt idx="2665">
                  <c:v>6.8</c:v>
                </c:pt>
                <c:pt idx="2666">
                  <c:v>7.2</c:v>
                </c:pt>
                <c:pt idx="2667">
                  <c:v>6.4</c:v>
                </c:pt>
                <c:pt idx="2668">
                  <c:v>6</c:v>
                </c:pt>
                <c:pt idx="2669">
                  <c:v>6.4</c:v>
                </c:pt>
                <c:pt idx="2670">
                  <c:v>7.5</c:v>
                </c:pt>
                <c:pt idx="2671">
                  <c:v>7.1</c:v>
                </c:pt>
                <c:pt idx="2672">
                  <c:v>4.5999999999999996</c:v>
                </c:pt>
                <c:pt idx="2673">
                  <c:v>7.7</c:v>
                </c:pt>
                <c:pt idx="2674">
                  <c:v>5.6</c:v>
                </c:pt>
                <c:pt idx="2675">
                  <c:v>7.5</c:v>
                </c:pt>
                <c:pt idx="2676">
                  <c:v>5.8</c:v>
                </c:pt>
                <c:pt idx="2677">
                  <c:v>8.3000000000000007</c:v>
                </c:pt>
                <c:pt idx="2678">
                  <c:v>6.6</c:v>
                </c:pt>
                <c:pt idx="2679">
                  <c:v>7.5</c:v>
                </c:pt>
                <c:pt idx="2680">
                  <c:v>7.2</c:v>
                </c:pt>
                <c:pt idx="2681">
                  <c:v>8.6999999999999993</c:v>
                </c:pt>
                <c:pt idx="2682">
                  <c:v>6</c:v>
                </c:pt>
                <c:pt idx="2683">
                  <c:v>8</c:v>
                </c:pt>
                <c:pt idx="2684">
                  <c:v>4.5</c:v>
                </c:pt>
                <c:pt idx="2685">
                  <c:v>7.9</c:v>
                </c:pt>
                <c:pt idx="2686">
                  <c:v>7.5</c:v>
                </c:pt>
                <c:pt idx="2687">
                  <c:v>6.8</c:v>
                </c:pt>
                <c:pt idx="2688">
                  <c:v>7.2</c:v>
                </c:pt>
                <c:pt idx="2689">
                  <c:v>7.1</c:v>
                </c:pt>
                <c:pt idx="2690">
                  <c:v>7.4</c:v>
                </c:pt>
                <c:pt idx="2691">
                  <c:v>7.6</c:v>
                </c:pt>
                <c:pt idx="2692">
                  <c:v>6.9</c:v>
                </c:pt>
                <c:pt idx="2693">
                  <c:v>6</c:v>
                </c:pt>
                <c:pt idx="2694">
                  <c:v>7.3</c:v>
                </c:pt>
                <c:pt idx="2695">
                  <c:v>4.5999999999999996</c:v>
                </c:pt>
                <c:pt idx="2696">
                  <c:v>6</c:v>
                </c:pt>
                <c:pt idx="2697">
                  <c:v>5.5</c:v>
                </c:pt>
                <c:pt idx="2698">
                  <c:v>7.5</c:v>
                </c:pt>
                <c:pt idx="2699">
                  <c:v>6.3</c:v>
                </c:pt>
                <c:pt idx="2700">
                  <c:v>5.0999999999999996</c:v>
                </c:pt>
                <c:pt idx="2701">
                  <c:v>6.8</c:v>
                </c:pt>
                <c:pt idx="2702">
                  <c:v>5.3</c:v>
                </c:pt>
                <c:pt idx="2703">
                  <c:v>7.3</c:v>
                </c:pt>
                <c:pt idx="2704">
                  <c:v>7.3</c:v>
                </c:pt>
                <c:pt idx="2705">
                  <c:v>7.1</c:v>
                </c:pt>
                <c:pt idx="2706">
                  <c:v>7.6</c:v>
                </c:pt>
                <c:pt idx="2707">
                  <c:v>5.3</c:v>
                </c:pt>
                <c:pt idx="2708">
                  <c:v>7.8</c:v>
                </c:pt>
                <c:pt idx="2709">
                  <c:v>7.7</c:v>
                </c:pt>
                <c:pt idx="2710">
                  <c:v>7.7</c:v>
                </c:pt>
                <c:pt idx="2711">
                  <c:v>5.4</c:v>
                </c:pt>
                <c:pt idx="2712">
                  <c:v>6.2</c:v>
                </c:pt>
                <c:pt idx="2713">
                  <c:v>7.4</c:v>
                </c:pt>
                <c:pt idx="2714">
                  <c:v>6.2</c:v>
                </c:pt>
                <c:pt idx="2715">
                  <c:v>5.0999999999999996</c:v>
                </c:pt>
                <c:pt idx="2716">
                  <c:v>6.8</c:v>
                </c:pt>
                <c:pt idx="2717">
                  <c:v>5.8</c:v>
                </c:pt>
                <c:pt idx="2718">
                  <c:v>6.4</c:v>
                </c:pt>
                <c:pt idx="2719">
                  <c:v>6</c:v>
                </c:pt>
                <c:pt idx="2720">
                  <c:v>6.9</c:v>
                </c:pt>
                <c:pt idx="2721">
                  <c:v>5.5</c:v>
                </c:pt>
                <c:pt idx="2722">
                  <c:v>5.4</c:v>
                </c:pt>
                <c:pt idx="2723">
                  <c:v>8.3000000000000007</c:v>
                </c:pt>
                <c:pt idx="2724">
                  <c:v>7.9</c:v>
                </c:pt>
                <c:pt idx="2725">
                  <c:v>6.5</c:v>
                </c:pt>
                <c:pt idx="2726">
                  <c:v>6.4</c:v>
                </c:pt>
                <c:pt idx="2727">
                  <c:v>6.6</c:v>
                </c:pt>
                <c:pt idx="2728">
                  <c:v>8.3000000000000007</c:v>
                </c:pt>
                <c:pt idx="2729">
                  <c:v>6.2</c:v>
                </c:pt>
                <c:pt idx="2730">
                  <c:v>6.9</c:v>
                </c:pt>
                <c:pt idx="2731">
                  <c:v>5.9</c:v>
                </c:pt>
                <c:pt idx="2732">
                  <c:v>6.1</c:v>
                </c:pt>
                <c:pt idx="2733">
                  <c:v>5.8</c:v>
                </c:pt>
                <c:pt idx="2734">
                  <c:v>5.9</c:v>
                </c:pt>
                <c:pt idx="2735">
                  <c:v>5.5</c:v>
                </c:pt>
                <c:pt idx="2736">
                  <c:v>5</c:v>
                </c:pt>
                <c:pt idx="2737">
                  <c:v>7</c:v>
                </c:pt>
                <c:pt idx="2738">
                  <c:v>6.4</c:v>
                </c:pt>
                <c:pt idx="2739">
                  <c:v>5.9</c:v>
                </c:pt>
                <c:pt idx="2740">
                  <c:v>7</c:v>
                </c:pt>
                <c:pt idx="2741">
                  <c:v>6.1</c:v>
                </c:pt>
                <c:pt idx="2742">
                  <c:v>6.9</c:v>
                </c:pt>
                <c:pt idx="2743">
                  <c:v>7.5</c:v>
                </c:pt>
                <c:pt idx="2744">
                  <c:v>7.3</c:v>
                </c:pt>
                <c:pt idx="2745">
                  <c:v>6.5</c:v>
                </c:pt>
                <c:pt idx="2746">
                  <c:v>6.2</c:v>
                </c:pt>
                <c:pt idx="2747">
                  <c:v>6</c:v>
                </c:pt>
                <c:pt idx="2748">
                  <c:v>6.3</c:v>
                </c:pt>
                <c:pt idx="2749">
                  <c:v>5.8</c:v>
                </c:pt>
                <c:pt idx="2750">
                  <c:v>6.1</c:v>
                </c:pt>
                <c:pt idx="2751">
                  <c:v>6.9</c:v>
                </c:pt>
                <c:pt idx="2752">
                  <c:v>5.4</c:v>
                </c:pt>
                <c:pt idx="2753">
                  <c:v>6.7</c:v>
                </c:pt>
                <c:pt idx="2754">
                  <c:v>7.4</c:v>
                </c:pt>
                <c:pt idx="2755">
                  <c:v>5.6</c:v>
                </c:pt>
                <c:pt idx="2756">
                  <c:v>6.5</c:v>
                </c:pt>
                <c:pt idx="2757">
                  <c:v>6.5</c:v>
                </c:pt>
                <c:pt idx="2758">
                  <c:v>5.8</c:v>
                </c:pt>
                <c:pt idx="2759">
                  <c:v>5</c:v>
                </c:pt>
                <c:pt idx="2760">
                  <c:v>5.5</c:v>
                </c:pt>
                <c:pt idx="2761">
                  <c:v>6.5</c:v>
                </c:pt>
                <c:pt idx="2762">
                  <c:v>7.2</c:v>
                </c:pt>
                <c:pt idx="2763">
                  <c:v>5.2</c:v>
                </c:pt>
                <c:pt idx="2764">
                  <c:v>5.7</c:v>
                </c:pt>
                <c:pt idx="2765">
                  <c:v>4.7</c:v>
                </c:pt>
                <c:pt idx="2766">
                  <c:v>5.9</c:v>
                </c:pt>
                <c:pt idx="2767">
                  <c:v>6.8</c:v>
                </c:pt>
                <c:pt idx="2768">
                  <c:v>5.9</c:v>
                </c:pt>
                <c:pt idx="2769">
                  <c:v>7.7</c:v>
                </c:pt>
                <c:pt idx="2770">
                  <c:v>4.4000000000000004</c:v>
                </c:pt>
                <c:pt idx="2771">
                  <c:v>6.6</c:v>
                </c:pt>
                <c:pt idx="2772">
                  <c:v>6.7</c:v>
                </c:pt>
                <c:pt idx="2773">
                  <c:v>5.5</c:v>
                </c:pt>
                <c:pt idx="2774">
                  <c:v>6.5</c:v>
                </c:pt>
                <c:pt idx="2775">
                  <c:v>6.2</c:v>
                </c:pt>
                <c:pt idx="2776">
                  <c:v>7.1</c:v>
                </c:pt>
                <c:pt idx="2777">
                  <c:v>6.1</c:v>
                </c:pt>
                <c:pt idx="2778">
                  <c:v>6</c:v>
                </c:pt>
                <c:pt idx="2779">
                  <c:v>7.4</c:v>
                </c:pt>
                <c:pt idx="2780">
                  <c:v>5.9</c:v>
                </c:pt>
                <c:pt idx="2781">
                  <c:v>4.0999999999999996</c:v>
                </c:pt>
                <c:pt idx="2782">
                  <c:v>5.9</c:v>
                </c:pt>
                <c:pt idx="2783">
                  <c:v>7</c:v>
                </c:pt>
                <c:pt idx="2784">
                  <c:v>6.8</c:v>
                </c:pt>
                <c:pt idx="2785">
                  <c:v>7.4</c:v>
                </c:pt>
                <c:pt idx="2786">
                  <c:v>7.1</c:v>
                </c:pt>
                <c:pt idx="2787">
                  <c:v>7</c:v>
                </c:pt>
                <c:pt idx="2788">
                  <c:v>5.8</c:v>
                </c:pt>
                <c:pt idx="2789">
                  <c:v>7.8</c:v>
                </c:pt>
                <c:pt idx="2790">
                  <c:v>6.5</c:v>
                </c:pt>
                <c:pt idx="2791">
                  <c:v>7</c:v>
                </c:pt>
                <c:pt idx="2792">
                  <c:v>6.3</c:v>
                </c:pt>
                <c:pt idx="2793">
                  <c:v>5.3</c:v>
                </c:pt>
                <c:pt idx="2794">
                  <c:v>5.5</c:v>
                </c:pt>
                <c:pt idx="2795">
                  <c:v>7.4</c:v>
                </c:pt>
                <c:pt idx="2796">
                  <c:v>4.3</c:v>
                </c:pt>
                <c:pt idx="2797">
                  <c:v>5.2</c:v>
                </c:pt>
                <c:pt idx="2798">
                  <c:v>6.7</c:v>
                </c:pt>
                <c:pt idx="2799">
                  <c:v>8.6</c:v>
                </c:pt>
                <c:pt idx="2800">
                  <c:v>6.1</c:v>
                </c:pt>
                <c:pt idx="2801">
                  <c:v>5.8</c:v>
                </c:pt>
                <c:pt idx="2802">
                  <c:v>7.7</c:v>
                </c:pt>
                <c:pt idx="2803">
                  <c:v>8</c:v>
                </c:pt>
                <c:pt idx="2804">
                  <c:v>5.6</c:v>
                </c:pt>
                <c:pt idx="2805">
                  <c:v>6.7</c:v>
                </c:pt>
                <c:pt idx="2806">
                  <c:v>6.6</c:v>
                </c:pt>
                <c:pt idx="2807">
                  <c:v>4.0999999999999996</c:v>
                </c:pt>
                <c:pt idx="2808">
                  <c:v>7.3</c:v>
                </c:pt>
                <c:pt idx="2809">
                  <c:v>7.1</c:v>
                </c:pt>
                <c:pt idx="2810">
                  <c:v>6.5</c:v>
                </c:pt>
                <c:pt idx="2811">
                  <c:v>7</c:v>
                </c:pt>
                <c:pt idx="2812">
                  <c:v>5.5</c:v>
                </c:pt>
                <c:pt idx="2813">
                  <c:v>6.6</c:v>
                </c:pt>
                <c:pt idx="2814">
                  <c:v>7.1</c:v>
                </c:pt>
                <c:pt idx="2815">
                  <c:v>7.9</c:v>
                </c:pt>
                <c:pt idx="2816">
                  <c:v>7.1</c:v>
                </c:pt>
                <c:pt idx="2817">
                  <c:v>5.6</c:v>
                </c:pt>
                <c:pt idx="2818">
                  <c:v>7.3</c:v>
                </c:pt>
                <c:pt idx="2819">
                  <c:v>3.3</c:v>
                </c:pt>
                <c:pt idx="2820">
                  <c:v>6.5</c:v>
                </c:pt>
                <c:pt idx="2821">
                  <c:v>4.8</c:v>
                </c:pt>
                <c:pt idx="2822">
                  <c:v>5.2</c:v>
                </c:pt>
                <c:pt idx="2823">
                  <c:v>6.3</c:v>
                </c:pt>
                <c:pt idx="2824">
                  <c:v>7.2</c:v>
                </c:pt>
                <c:pt idx="2825">
                  <c:v>6.8</c:v>
                </c:pt>
                <c:pt idx="2826">
                  <c:v>5.7</c:v>
                </c:pt>
                <c:pt idx="2827">
                  <c:v>7.2</c:v>
                </c:pt>
                <c:pt idx="2828">
                  <c:v>6.9</c:v>
                </c:pt>
                <c:pt idx="2829">
                  <c:v>6.2</c:v>
                </c:pt>
                <c:pt idx="2830">
                  <c:v>6.7</c:v>
                </c:pt>
                <c:pt idx="2831">
                  <c:v>6.5</c:v>
                </c:pt>
                <c:pt idx="2832">
                  <c:v>7.2</c:v>
                </c:pt>
                <c:pt idx="2833">
                  <c:v>5.3</c:v>
                </c:pt>
                <c:pt idx="2834">
                  <c:v>6.7</c:v>
                </c:pt>
                <c:pt idx="2835">
                  <c:v>3.6</c:v>
                </c:pt>
                <c:pt idx="2836">
                  <c:v>5.7</c:v>
                </c:pt>
                <c:pt idx="2837">
                  <c:v>7.3</c:v>
                </c:pt>
                <c:pt idx="2838">
                  <c:v>5</c:v>
                </c:pt>
                <c:pt idx="2839">
                  <c:v>6.6</c:v>
                </c:pt>
                <c:pt idx="2840">
                  <c:v>6.6</c:v>
                </c:pt>
                <c:pt idx="2841">
                  <c:v>7.3</c:v>
                </c:pt>
                <c:pt idx="2842">
                  <c:v>6.2</c:v>
                </c:pt>
                <c:pt idx="2843">
                  <c:v>6.6</c:v>
                </c:pt>
                <c:pt idx="2844">
                  <c:v>6.3</c:v>
                </c:pt>
                <c:pt idx="2845">
                  <c:v>3.3</c:v>
                </c:pt>
                <c:pt idx="2846">
                  <c:v>6.2</c:v>
                </c:pt>
                <c:pt idx="2847">
                  <c:v>3.5</c:v>
                </c:pt>
                <c:pt idx="2848">
                  <c:v>5.5</c:v>
                </c:pt>
                <c:pt idx="2849">
                  <c:v>5.9</c:v>
                </c:pt>
                <c:pt idx="2850">
                  <c:v>4.7</c:v>
                </c:pt>
                <c:pt idx="2851">
                  <c:v>3.9</c:v>
                </c:pt>
                <c:pt idx="2852">
                  <c:v>6.1</c:v>
                </c:pt>
                <c:pt idx="2853">
                  <c:v>6.7</c:v>
                </c:pt>
                <c:pt idx="2854">
                  <c:v>6.9</c:v>
                </c:pt>
                <c:pt idx="2855">
                  <c:v>7.3</c:v>
                </c:pt>
                <c:pt idx="2856">
                  <c:v>6.7</c:v>
                </c:pt>
                <c:pt idx="2857">
                  <c:v>6.1</c:v>
                </c:pt>
                <c:pt idx="2858">
                  <c:v>6.9</c:v>
                </c:pt>
                <c:pt idx="2859">
                  <c:v>7.9</c:v>
                </c:pt>
                <c:pt idx="2860">
                  <c:v>4.5</c:v>
                </c:pt>
                <c:pt idx="2861">
                  <c:v>7.6</c:v>
                </c:pt>
                <c:pt idx="2862">
                  <c:v>7.5</c:v>
                </c:pt>
                <c:pt idx="2863">
                  <c:v>6</c:v>
                </c:pt>
                <c:pt idx="2864">
                  <c:v>7.1</c:v>
                </c:pt>
                <c:pt idx="2865">
                  <c:v>6.9</c:v>
                </c:pt>
                <c:pt idx="2866">
                  <c:v>8.5</c:v>
                </c:pt>
                <c:pt idx="2867">
                  <c:v>7.5</c:v>
                </c:pt>
                <c:pt idx="2868">
                  <c:v>6.6</c:v>
                </c:pt>
                <c:pt idx="2869">
                  <c:v>8</c:v>
                </c:pt>
                <c:pt idx="2870">
                  <c:v>7</c:v>
                </c:pt>
                <c:pt idx="2871">
                  <c:v>6.8</c:v>
                </c:pt>
                <c:pt idx="2872">
                  <c:v>6.7</c:v>
                </c:pt>
                <c:pt idx="2873">
                  <c:v>6.5</c:v>
                </c:pt>
                <c:pt idx="2874">
                  <c:v>8</c:v>
                </c:pt>
                <c:pt idx="2875">
                  <c:v>6.5</c:v>
                </c:pt>
                <c:pt idx="2876">
                  <c:v>4.9000000000000004</c:v>
                </c:pt>
                <c:pt idx="2877">
                  <c:v>7.1</c:v>
                </c:pt>
                <c:pt idx="2878">
                  <c:v>7</c:v>
                </c:pt>
                <c:pt idx="2879">
                  <c:v>7</c:v>
                </c:pt>
                <c:pt idx="2880">
                  <c:v>4.5</c:v>
                </c:pt>
                <c:pt idx="2881">
                  <c:v>7.7</c:v>
                </c:pt>
                <c:pt idx="2882">
                  <c:v>6.7</c:v>
                </c:pt>
                <c:pt idx="2883">
                  <c:v>7</c:v>
                </c:pt>
                <c:pt idx="2884">
                  <c:v>6.5</c:v>
                </c:pt>
                <c:pt idx="2885">
                  <c:v>6.2</c:v>
                </c:pt>
                <c:pt idx="2886">
                  <c:v>5.7</c:v>
                </c:pt>
                <c:pt idx="2887">
                  <c:v>6.4</c:v>
                </c:pt>
                <c:pt idx="2888">
                  <c:v>5.4</c:v>
                </c:pt>
                <c:pt idx="2889">
                  <c:v>6.6</c:v>
                </c:pt>
                <c:pt idx="2890">
                  <c:v>6.1</c:v>
                </c:pt>
                <c:pt idx="2891">
                  <c:v>7.6</c:v>
                </c:pt>
                <c:pt idx="2892">
                  <c:v>6.2</c:v>
                </c:pt>
                <c:pt idx="2893">
                  <c:v>6.6</c:v>
                </c:pt>
                <c:pt idx="2894">
                  <c:v>7.3</c:v>
                </c:pt>
                <c:pt idx="2895">
                  <c:v>4.2</c:v>
                </c:pt>
                <c:pt idx="2896">
                  <c:v>6.5</c:v>
                </c:pt>
                <c:pt idx="2897">
                  <c:v>6.5</c:v>
                </c:pt>
                <c:pt idx="2898">
                  <c:v>5.7</c:v>
                </c:pt>
                <c:pt idx="2899">
                  <c:v>7.3</c:v>
                </c:pt>
                <c:pt idx="2900">
                  <c:v>6.9</c:v>
                </c:pt>
                <c:pt idx="2901">
                  <c:v>5</c:v>
                </c:pt>
                <c:pt idx="2902">
                  <c:v>7.3</c:v>
                </c:pt>
                <c:pt idx="2903">
                  <c:v>6.5</c:v>
                </c:pt>
                <c:pt idx="2904">
                  <c:v>2.1</c:v>
                </c:pt>
                <c:pt idx="2905">
                  <c:v>7</c:v>
                </c:pt>
                <c:pt idx="2906">
                  <c:v>8</c:v>
                </c:pt>
                <c:pt idx="2907">
                  <c:v>6.9</c:v>
                </c:pt>
                <c:pt idx="2908">
                  <c:v>7.1</c:v>
                </c:pt>
                <c:pt idx="2909">
                  <c:v>6.7</c:v>
                </c:pt>
                <c:pt idx="2910">
                  <c:v>8.9</c:v>
                </c:pt>
                <c:pt idx="2911">
                  <c:v>7.9</c:v>
                </c:pt>
                <c:pt idx="2912">
                  <c:v>5.6</c:v>
                </c:pt>
                <c:pt idx="2913">
                  <c:v>8</c:v>
                </c:pt>
                <c:pt idx="2914">
                  <c:v>6.2</c:v>
                </c:pt>
                <c:pt idx="2915">
                  <c:v>7.9</c:v>
                </c:pt>
                <c:pt idx="2916">
                  <c:v>8.1</c:v>
                </c:pt>
                <c:pt idx="2917">
                  <c:v>7.6</c:v>
                </c:pt>
                <c:pt idx="2918">
                  <c:v>3.5</c:v>
                </c:pt>
                <c:pt idx="2919">
                  <c:v>7.6</c:v>
                </c:pt>
                <c:pt idx="2920">
                  <c:v>6.5</c:v>
                </c:pt>
                <c:pt idx="2921">
                  <c:v>5.6</c:v>
                </c:pt>
                <c:pt idx="2922">
                  <c:v>7.7</c:v>
                </c:pt>
                <c:pt idx="2923">
                  <c:v>5.2</c:v>
                </c:pt>
                <c:pt idx="2924">
                  <c:v>6.1</c:v>
                </c:pt>
                <c:pt idx="2925">
                  <c:v>7.4</c:v>
                </c:pt>
                <c:pt idx="2926">
                  <c:v>6.8</c:v>
                </c:pt>
                <c:pt idx="2927">
                  <c:v>6.4</c:v>
                </c:pt>
                <c:pt idx="2928">
                  <c:v>5.7</c:v>
                </c:pt>
                <c:pt idx="2929">
                  <c:v>6.7</c:v>
                </c:pt>
                <c:pt idx="2930">
                  <c:v>5.6</c:v>
                </c:pt>
                <c:pt idx="2931">
                  <c:v>7.6</c:v>
                </c:pt>
                <c:pt idx="2932">
                  <c:v>6.5</c:v>
                </c:pt>
                <c:pt idx="2933">
                  <c:v>6.3</c:v>
                </c:pt>
                <c:pt idx="2934">
                  <c:v>7.1</c:v>
                </c:pt>
                <c:pt idx="2935">
                  <c:v>7.1</c:v>
                </c:pt>
                <c:pt idx="2936">
                  <c:v>6.9</c:v>
                </c:pt>
                <c:pt idx="2937">
                  <c:v>5.4</c:v>
                </c:pt>
                <c:pt idx="2938">
                  <c:v>5.0999999999999996</c:v>
                </c:pt>
                <c:pt idx="2939">
                  <c:v>5.3</c:v>
                </c:pt>
                <c:pt idx="2940">
                  <c:v>7.3</c:v>
                </c:pt>
                <c:pt idx="2941">
                  <c:v>7.3</c:v>
                </c:pt>
                <c:pt idx="2942">
                  <c:v>7.1</c:v>
                </c:pt>
                <c:pt idx="2943">
                  <c:v>6</c:v>
                </c:pt>
                <c:pt idx="2944">
                  <c:v>6.6</c:v>
                </c:pt>
                <c:pt idx="2945">
                  <c:v>7.2</c:v>
                </c:pt>
                <c:pt idx="2946">
                  <c:v>7.2</c:v>
                </c:pt>
                <c:pt idx="2947">
                  <c:v>6.9</c:v>
                </c:pt>
                <c:pt idx="2948">
                  <c:v>6.8</c:v>
                </c:pt>
                <c:pt idx="2949">
                  <c:v>7.7</c:v>
                </c:pt>
                <c:pt idx="2950">
                  <c:v>7.4</c:v>
                </c:pt>
                <c:pt idx="2951">
                  <c:v>6.5</c:v>
                </c:pt>
                <c:pt idx="2952">
                  <c:v>6.4</c:v>
                </c:pt>
                <c:pt idx="2953">
                  <c:v>5.6</c:v>
                </c:pt>
                <c:pt idx="2954">
                  <c:v>6.8</c:v>
                </c:pt>
                <c:pt idx="2955">
                  <c:v>5.5</c:v>
                </c:pt>
                <c:pt idx="2956">
                  <c:v>6.9</c:v>
                </c:pt>
                <c:pt idx="2957">
                  <c:v>6</c:v>
                </c:pt>
                <c:pt idx="2958">
                  <c:v>6.4</c:v>
                </c:pt>
                <c:pt idx="2959">
                  <c:v>6.6</c:v>
                </c:pt>
                <c:pt idx="2960">
                  <c:v>5.3</c:v>
                </c:pt>
                <c:pt idx="2961">
                  <c:v>8.1</c:v>
                </c:pt>
                <c:pt idx="2962">
                  <c:v>6.9</c:v>
                </c:pt>
                <c:pt idx="2963">
                  <c:v>6.5</c:v>
                </c:pt>
                <c:pt idx="2964">
                  <c:v>7.4</c:v>
                </c:pt>
                <c:pt idx="2965">
                  <c:v>6.9</c:v>
                </c:pt>
                <c:pt idx="2966">
                  <c:v>6.7</c:v>
                </c:pt>
                <c:pt idx="2967">
                  <c:v>7.6</c:v>
                </c:pt>
                <c:pt idx="2968">
                  <c:v>5.4</c:v>
                </c:pt>
                <c:pt idx="2969">
                  <c:v>7.3</c:v>
                </c:pt>
                <c:pt idx="2970">
                  <c:v>6</c:v>
                </c:pt>
                <c:pt idx="2971">
                  <c:v>7.2</c:v>
                </c:pt>
                <c:pt idx="2972">
                  <c:v>6</c:v>
                </c:pt>
                <c:pt idx="2973">
                  <c:v>3.1</c:v>
                </c:pt>
                <c:pt idx="2974">
                  <c:v>6.9</c:v>
                </c:pt>
                <c:pt idx="2975">
                  <c:v>6.2</c:v>
                </c:pt>
                <c:pt idx="2976">
                  <c:v>6.9</c:v>
                </c:pt>
                <c:pt idx="2977">
                  <c:v>6.3</c:v>
                </c:pt>
                <c:pt idx="2978">
                  <c:v>6.7</c:v>
                </c:pt>
                <c:pt idx="2979">
                  <c:v>5.4</c:v>
                </c:pt>
                <c:pt idx="2980">
                  <c:v>8</c:v>
                </c:pt>
                <c:pt idx="2981">
                  <c:v>7</c:v>
                </c:pt>
                <c:pt idx="2982">
                  <c:v>7.2</c:v>
                </c:pt>
                <c:pt idx="2983">
                  <c:v>3.5</c:v>
                </c:pt>
                <c:pt idx="2984">
                  <c:v>7.5</c:v>
                </c:pt>
                <c:pt idx="2985">
                  <c:v>6.7</c:v>
                </c:pt>
                <c:pt idx="2986">
                  <c:v>9.1999999999999993</c:v>
                </c:pt>
                <c:pt idx="2987">
                  <c:v>6.1</c:v>
                </c:pt>
                <c:pt idx="2988">
                  <c:v>7.7</c:v>
                </c:pt>
                <c:pt idx="2989">
                  <c:v>7.6</c:v>
                </c:pt>
                <c:pt idx="2990">
                  <c:v>6.1</c:v>
                </c:pt>
                <c:pt idx="2991">
                  <c:v>4.9000000000000004</c:v>
                </c:pt>
                <c:pt idx="2992">
                  <c:v>6.8</c:v>
                </c:pt>
                <c:pt idx="2993">
                  <c:v>7</c:v>
                </c:pt>
                <c:pt idx="2994">
                  <c:v>5.7</c:v>
                </c:pt>
                <c:pt idx="2995">
                  <c:v>7.5</c:v>
                </c:pt>
                <c:pt idx="2996">
                  <c:v>7.4</c:v>
                </c:pt>
                <c:pt idx="2997">
                  <c:v>7.2</c:v>
                </c:pt>
                <c:pt idx="2998">
                  <c:v>6.8</c:v>
                </c:pt>
                <c:pt idx="2999">
                  <c:v>6.8</c:v>
                </c:pt>
                <c:pt idx="3000">
                  <c:v>5.2</c:v>
                </c:pt>
                <c:pt idx="3001">
                  <c:v>7.2</c:v>
                </c:pt>
                <c:pt idx="3002">
                  <c:v>4</c:v>
                </c:pt>
                <c:pt idx="3003">
                  <c:v>6.8</c:v>
                </c:pt>
                <c:pt idx="3004">
                  <c:v>6.9</c:v>
                </c:pt>
                <c:pt idx="3005">
                  <c:v>7.3</c:v>
                </c:pt>
                <c:pt idx="3006">
                  <c:v>6.1</c:v>
                </c:pt>
                <c:pt idx="3007">
                  <c:v>6</c:v>
                </c:pt>
                <c:pt idx="3008">
                  <c:v>7</c:v>
                </c:pt>
                <c:pt idx="3009">
                  <c:v>7.1</c:v>
                </c:pt>
                <c:pt idx="3010">
                  <c:v>6.2</c:v>
                </c:pt>
                <c:pt idx="3011">
                  <c:v>6.9</c:v>
                </c:pt>
                <c:pt idx="3012">
                  <c:v>7.6</c:v>
                </c:pt>
                <c:pt idx="3013">
                  <c:v>7.6</c:v>
                </c:pt>
                <c:pt idx="3014">
                  <c:v>6.4</c:v>
                </c:pt>
                <c:pt idx="3015">
                  <c:v>6.2</c:v>
                </c:pt>
                <c:pt idx="3016">
                  <c:v>7.5</c:v>
                </c:pt>
                <c:pt idx="3017">
                  <c:v>2</c:v>
                </c:pt>
                <c:pt idx="3018">
                  <c:v>6.2</c:v>
                </c:pt>
                <c:pt idx="3019">
                  <c:v>6.5</c:v>
                </c:pt>
                <c:pt idx="3020">
                  <c:v>7.9</c:v>
                </c:pt>
                <c:pt idx="3021">
                  <c:v>6.8</c:v>
                </c:pt>
                <c:pt idx="3022">
                  <c:v>6.3</c:v>
                </c:pt>
                <c:pt idx="3023">
                  <c:v>6.3</c:v>
                </c:pt>
                <c:pt idx="3024">
                  <c:v>6.6</c:v>
                </c:pt>
                <c:pt idx="3025">
                  <c:v>6.4</c:v>
                </c:pt>
                <c:pt idx="3026">
                  <c:v>7.5</c:v>
                </c:pt>
                <c:pt idx="3027">
                  <c:v>6.5</c:v>
                </c:pt>
                <c:pt idx="3028">
                  <c:v>7.2</c:v>
                </c:pt>
                <c:pt idx="3029">
                  <c:v>6.3</c:v>
                </c:pt>
                <c:pt idx="3030">
                  <c:v>7</c:v>
                </c:pt>
                <c:pt idx="3031">
                  <c:v>6.3</c:v>
                </c:pt>
                <c:pt idx="3032">
                  <c:v>2.2999999999999998</c:v>
                </c:pt>
                <c:pt idx="3033">
                  <c:v>7.1</c:v>
                </c:pt>
                <c:pt idx="3034">
                  <c:v>6.2</c:v>
                </c:pt>
                <c:pt idx="3035">
                  <c:v>6.7</c:v>
                </c:pt>
                <c:pt idx="3036">
                  <c:v>6.5</c:v>
                </c:pt>
                <c:pt idx="3037">
                  <c:v>5.9</c:v>
                </c:pt>
                <c:pt idx="3038">
                  <c:v>6</c:v>
                </c:pt>
                <c:pt idx="3039">
                  <c:v>6.9</c:v>
                </c:pt>
                <c:pt idx="3040">
                  <c:v>7.3</c:v>
                </c:pt>
                <c:pt idx="3041">
                  <c:v>7.7</c:v>
                </c:pt>
                <c:pt idx="3042">
                  <c:v>7.3</c:v>
                </c:pt>
                <c:pt idx="3043">
                  <c:v>7</c:v>
                </c:pt>
                <c:pt idx="3044">
                  <c:v>6.4</c:v>
                </c:pt>
                <c:pt idx="3045">
                  <c:v>5.6</c:v>
                </c:pt>
                <c:pt idx="3046">
                  <c:v>8.1999999999999993</c:v>
                </c:pt>
                <c:pt idx="3047">
                  <c:v>6.5</c:v>
                </c:pt>
                <c:pt idx="3048">
                  <c:v>8.1</c:v>
                </c:pt>
                <c:pt idx="3049">
                  <c:v>5.4</c:v>
                </c:pt>
                <c:pt idx="3050">
                  <c:v>6.3</c:v>
                </c:pt>
                <c:pt idx="3051">
                  <c:v>7.8</c:v>
                </c:pt>
                <c:pt idx="3052">
                  <c:v>6.8</c:v>
                </c:pt>
                <c:pt idx="3053">
                  <c:v>7.1</c:v>
                </c:pt>
                <c:pt idx="3054">
                  <c:v>6.2</c:v>
                </c:pt>
                <c:pt idx="3055">
                  <c:v>7.3</c:v>
                </c:pt>
                <c:pt idx="3056">
                  <c:v>5.9</c:v>
                </c:pt>
                <c:pt idx="3057">
                  <c:v>3.6</c:v>
                </c:pt>
                <c:pt idx="3058">
                  <c:v>7.7</c:v>
                </c:pt>
                <c:pt idx="3059">
                  <c:v>7.3</c:v>
                </c:pt>
                <c:pt idx="3060">
                  <c:v>7.4</c:v>
                </c:pt>
                <c:pt idx="3061">
                  <c:v>6.6</c:v>
                </c:pt>
                <c:pt idx="3062">
                  <c:v>6.9</c:v>
                </c:pt>
                <c:pt idx="3063">
                  <c:v>6.8</c:v>
                </c:pt>
                <c:pt idx="3064">
                  <c:v>7.3</c:v>
                </c:pt>
                <c:pt idx="3065">
                  <c:v>7.2</c:v>
                </c:pt>
                <c:pt idx="3066">
                  <c:v>7.7</c:v>
                </c:pt>
                <c:pt idx="3067">
                  <c:v>8.1</c:v>
                </c:pt>
                <c:pt idx="3068">
                  <c:v>7.7</c:v>
                </c:pt>
                <c:pt idx="3069">
                  <c:v>7.6</c:v>
                </c:pt>
                <c:pt idx="3070">
                  <c:v>7.2</c:v>
                </c:pt>
                <c:pt idx="3071">
                  <c:v>7.2</c:v>
                </c:pt>
                <c:pt idx="3072">
                  <c:v>8.1</c:v>
                </c:pt>
                <c:pt idx="3073">
                  <c:v>7.5</c:v>
                </c:pt>
                <c:pt idx="3074">
                  <c:v>8.1</c:v>
                </c:pt>
                <c:pt idx="3075">
                  <c:v>7.8</c:v>
                </c:pt>
                <c:pt idx="3076">
                  <c:v>7.8</c:v>
                </c:pt>
                <c:pt idx="3077">
                  <c:v>7.6</c:v>
                </c:pt>
                <c:pt idx="3078">
                  <c:v>7.4</c:v>
                </c:pt>
                <c:pt idx="3079">
                  <c:v>6.3</c:v>
                </c:pt>
                <c:pt idx="3080">
                  <c:v>6.9</c:v>
                </c:pt>
                <c:pt idx="3081">
                  <c:v>8.6</c:v>
                </c:pt>
                <c:pt idx="3082">
                  <c:v>5.0999999999999996</c:v>
                </c:pt>
                <c:pt idx="3083">
                  <c:v>6.4</c:v>
                </c:pt>
                <c:pt idx="3084">
                  <c:v>7.9</c:v>
                </c:pt>
                <c:pt idx="3085">
                  <c:v>6.9</c:v>
                </c:pt>
                <c:pt idx="3086">
                  <c:v>7.5</c:v>
                </c:pt>
                <c:pt idx="3087">
                  <c:v>7.2</c:v>
                </c:pt>
                <c:pt idx="3088">
                  <c:v>5.8</c:v>
                </c:pt>
                <c:pt idx="3089">
                  <c:v>2.9</c:v>
                </c:pt>
                <c:pt idx="3090">
                  <c:v>6.2</c:v>
                </c:pt>
                <c:pt idx="3091">
                  <c:v>6.8</c:v>
                </c:pt>
                <c:pt idx="3092">
                  <c:v>6.1</c:v>
                </c:pt>
                <c:pt idx="3093">
                  <c:v>7.7</c:v>
                </c:pt>
                <c:pt idx="3094">
                  <c:v>5.2</c:v>
                </c:pt>
                <c:pt idx="3095">
                  <c:v>6.8</c:v>
                </c:pt>
                <c:pt idx="3096">
                  <c:v>6.5</c:v>
                </c:pt>
                <c:pt idx="3097">
                  <c:v>7</c:v>
                </c:pt>
                <c:pt idx="3098">
                  <c:v>5.9</c:v>
                </c:pt>
                <c:pt idx="3099">
                  <c:v>7.1</c:v>
                </c:pt>
                <c:pt idx="3100">
                  <c:v>5.5</c:v>
                </c:pt>
                <c:pt idx="3101">
                  <c:v>7.4</c:v>
                </c:pt>
                <c:pt idx="3102">
                  <c:v>7.3</c:v>
                </c:pt>
                <c:pt idx="3103">
                  <c:v>4.5999999999999996</c:v>
                </c:pt>
                <c:pt idx="3104">
                  <c:v>7.2</c:v>
                </c:pt>
                <c:pt idx="3105">
                  <c:v>5.0999999999999996</c:v>
                </c:pt>
                <c:pt idx="3106">
                  <c:v>6.7</c:v>
                </c:pt>
                <c:pt idx="3107">
                  <c:v>5.3</c:v>
                </c:pt>
                <c:pt idx="3108">
                  <c:v>7.8</c:v>
                </c:pt>
                <c:pt idx="3109">
                  <c:v>6.7</c:v>
                </c:pt>
                <c:pt idx="3110">
                  <c:v>7.2</c:v>
                </c:pt>
                <c:pt idx="3111">
                  <c:v>5.8</c:v>
                </c:pt>
                <c:pt idx="3112">
                  <c:v>7</c:v>
                </c:pt>
                <c:pt idx="3113">
                  <c:v>3.8</c:v>
                </c:pt>
                <c:pt idx="3114">
                  <c:v>5.7</c:v>
                </c:pt>
                <c:pt idx="3115">
                  <c:v>6.7</c:v>
                </c:pt>
                <c:pt idx="3116">
                  <c:v>6.1</c:v>
                </c:pt>
                <c:pt idx="3117">
                  <c:v>6.2</c:v>
                </c:pt>
                <c:pt idx="3118">
                  <c:v>6.2</c:v>
                </c:pt>
                <c:pt idx="3119">
                  <c:v>4.7</c:v>
                </c:pt>
                <c:pt idx="3120">
                  <c:v>6.3</c:v>
                </c:pt>
                <c:pt idx="3121">
                  <c:v>7.3</c:v>
                </c:pt>
                <c:pt idx="3122">
                  <c:v>5.8</c:v>
                </c:pt>
                <c:pt idx="3123">
                  <c:v>7.1</c:v>
                </c:pt>
                <c:pt idx="3124">
                  <c:v>7.1</c:v>
                </c:pt>
                <c:pt idx="3125">
                  <c:v>6.7</c:v>
                </c:pt>
                <c:pt idx="3126">
                  <c:v>6.9</c:v>
                </c:pt>
                <c:pt idx="3127">
                  <c:v>2.1</c:v>
                </c:pt>
                <c:pt idx="3128">
                  <c:v>6.6</c:v>
                </c:pt>
                <c:pt idx="3129">
                  <c:v>8.3000000000000007</c:v>
                </c:pt>
                <c:pt idx="3130">
                  <c:v>7.2</c:v>
                </c:pt>
                <c:pt idx="3131">
                  <c:v>5.6</c:v>
                </c:pt>
                <c:pt idx="3132">
                  <c:v>7.7</c:v>
                </c:pt>
                <c:pt idx="3133">
                  <c:v>6.6</c:v>
                </c:pt>
                <c:pt idx="3134">
                  <c:v>7.4</c:v>
                </c:pt>
                <c:pt idx="3135">
                  <c:v>7.1</c:v>
                </c:pt>
                <c:pt idx="3136">
                  <c:v>7.9</c:v>
                </c:pt>
                <c:pt idx="3137">
                  <c:v>6.7</c:v>
                </c:pt>
                <c:pt idx="3138">
                  <c:v>6.6</c:v>
                </c:pt>
                <c:pt idx="3139">
                  <c:v>7.9</c:v>
                </c:pt>
                <c:pt idx="3140">
                  <c:v>4.9000000000000004</c:v>
                </c:pt>
                <c:pt idx="3141">
                  <c:v>7.2</c:v>
                </c:pt>
                <c:pt idx="3142">
                  <c:v>6.1</c:v>
                </c:pt>
                <c:pt idx="3143">
                  <c:v>5.3</c:v>
                </c:pt>
                <c:pt idx="3144">
                  <c:v>5</c:v>
                </c:pt>
                <c:pt idx="3145">
                  <c:v>7.6</c:v>
                </c:pt>
                <c:pt idx="3146">
                  <c:v>7.6</c:v>
                </c:pt>
                <c:pt idx="3147">
                  <c:v>6.6</c:v>
                </c:pt>
                <c:pt idx="3148">
                  <c:v>6.6</c:v>
                </c:pt>
                <c:pt idx="3149">
                  <c:v>7.3</c:v>
                </c:pt>
                <c:pt idx="3150">
                  <c:v>6.6</c:v>
                </c:pt>
                <c:pt idx="3151">
                  <c:v>6.9</c:v>
                </c:pt>
                <c:pt idx="3152">
                  <c:v>5.8</c:v>
                </c:pt>
                <c:pt idx="3153">
                  <c:v>4.4000000000000004</c:v>
                </c:pt>
                <c:pt idx="3154">
                  <c:v>6.6</c:v>
                </c:pt>
                <c:pt idx="3155">
                  <c:v>7.6</c:v>
                </c:pt>
                <c:pt idx="3156">
                  <c:v>4.5999999999999996</c:v>
                </c:pt>
                <c:pt idx="3157">
                  <c:v>6.8</c:v>
                </c:pt>
                <c:pt idx="3158">
                  <c:v>4.9000000000000004</c:v>
                </c:pt>
                <c:pt idx="3159">
                  <c:v>7.3</c:v>
                </c:pt>
                <c:pt idx="3160">
                  <c:v>5</c:v>
                </c:pt>
                <c:pt idx="3161">
                  <c:v>8</c:v>
                </c:pt>
                <c:pt idx="3162">
                  <c:v>5.2</c:v>
                </c:pt>
                <c:pt idx="3163">
                  <c:v>8.5</c:v>
                </c:pt>
                <c:pt idx="3164">
                  <c:v>6.5</c:v>
                </c:pt>
                <c:pt idx="3165">
                  <c:v>7.4</c:v>
                </c:pt>
                <c:pt idx="3166">
                  <c:v>7.7</c:v>
                </c:pt>
                <c:pt idx="3167">
                  <c:v>7.4</c:v>
                </c:pt>
                <c:pt idx="3168">
                  <c:v>5.0999999999999996</c:v>
                </c:pt>
                <c:pt idx="3169">
                  <c:v>5</c:v>
                </c:pt>
                <c:pt idx="3170">
                  <c:v>7.2</c:v>
                </c:pt>
                <c:pt idx="3171">
                  <c:v>6.4</c:v>
                </c:pt>
                <c:pt idx="3172">
                  <c:v>5.6</c:v>
                </c:pt>
                <c:pt idx="3173">
                  <c:v>6.1</c:v>
                </c:pt>
                <c:pt idx="3174">
                  <c:v>5.2</c:v>
                </c:pt>
                <c:pt idx="3175">
                  <c:v>7.3</c:v>
                </c:pt>
                <c:pt idx="3176">
                  <c:v>7.5</c:v>
                </c:pt>
                <c:pt idx="3177">
                  <c:v>4.5</c:v>
                </c:pt>
                <c:pt idx="3178">
                  <c:v>6.6</c:v>
                </c:pt>
                <c:pt idx="3179">
                  <c:v>5.3</c:v>
                </c:pt>
                <c:pt idx="3180">
                  <c:v>4.9000000000000004</c:v>
                </c:pt>
                <c:pt idx="3181">
                  <c:v>7.7</c:v>
                </c:pt>
                <c:pt idx="3182">
                  <c:v>8</c:v>
                </c:pt>
                <c:pt idx="3183">
                  <c:v>3.8</c:v>
                </c:pt>
                <c:pt idx="3184">
                  <c:v>7.6</c:v>
                </c:pt>
                <c:pt idx="3185">
                  <c:v>5.9</c:v>
                </c:pt>
                <c:pt idx="3186">
                  <c:v>6.2</c:v>
                </c:pt>
                <c:pt idx="3187">
                  <c:v>7.2</c:v>
                </c:pt>
                <c:pt idx="3188">
                  <c:v>6.3</c:v>
                </c:pt>
                <c:pt idx="3189">
                  <c:v>5.2</c:v>
                </c:pt>
                <c:pt idx="3190">
                  <c:v>6.9</c:v>
                </c:pt>
                <c:pt idx="3191">
                  <c:v>6.8</c:v>
                </c:pt>
                <c:pt idx="3192">
                  <c:v>3.5</c:v>
                </c:pt>
                <c:pt idx="3193">
                  <c:v>6.1</c:v>
                </c:pt>
                <c:pt idx="3194">
                  <c:v>4.5</c:v>
                </c:pt>
                <c:pt idx="3195">
                  <c:v>5.9</c:v>
                </c:pt>
                <c:pt idx="3196">
                  <c:v>6.9</c:v>
                </c:pt>
                <c:pt idx="3197">
                  <c:v>7.7</c:v>
                </c:pt>
                <c:pt idx="3198">
                  <c:v>5.3</c:v>
                </c:pt>
                <c:pt idx="3199">
                  <c:v>7</c:v>
                </c:pt>
                <c:pt idx="3200">
                  <c:v>6.6</c:v>
                </c:pt>
                <c:pt idx="3201">
                  <c:v>6.4</c:v>
                </c:pt>
                <c:pt idx="3202">
                  <c:v>7.9</c:v>
                </c:pt>
                <c:pt idx="3203">
                  <c:v>6.9</c:v>
                </c:pt>
                <c:pt idx="3204">
                  <c:v>7.7</c:v>
                </c:pt>
                <c:pt idx="3205">
                  <c:v>7.2</c:v>
                </c:pt>
                <c:pt idx="3206">
                  <c:v>6.8</c:v>
                </c:pt>
                <c:pt idx="3207">
                  <c:v>7.4</c:v>
                </c:pt>
                <c:pt idx="3208">
                  <c:v>4.5999999999999996</c:v>
                </c:pt>
                <c:pt idx="3209">
                  <c:v>6.4</c:v>
                </c:pt>
                <c:pt idx="3210">
                  <c:v>7</c:v>
                </c:pt>
                <c:pt idx="3211">
                  <c:v>7.7</c:v>
                </c:pt>
                <c:pt idx="3212">
                  <c:v>6.8</c:v>
                </c:pt>
                <c:pt idx="3213">
                  <c:v>7</c:v>
                </c:pt>
                <c:pt idx="3214">
                  <c:v>7</c:v>
                </c:pt>
                <c:pt idx="3215">
                  <c:v>6.3</c:v>
                </c:pt>
                <c:pt idx="3216">
                  <c:v>7.1</c:v>
                </c:pt>
                <c:pt idx="3217">
                  <c:v>4.4000000000000004</c:v>
                </c:pt>
                <c:pt idx="3218">
                  <c:v>7.1</c:v>
                </c:pt>
                <c:pt idx="3219">
                  <c:v>6.1</c:v>
                </c:pt>
                <c:pt idx="3220">
                  <c:v>7.3</c:v>
                </c:pt>
                <c:pt idx="3221">
                  <c:v>6.2</c:v>
                </c:pt>
                <c:pt idx="3222">
                  <c:v>6.2</c:v>
                </c:pt>
                <c:pt idx="3223">
                  <c:v>6.2</c:v>
                </c:pt>
                <c:pt idx="3224">
                  <c:v>3.3</c:v>
                </c:pt>
                <c:pt idx="3225">
                  <c:v>7.5</c:v>
                </c:pt>
                <c:pt idx="3226">
                  <c:v>7.4</c:v>
                </c:pt>
                <c:pt idx="3227">
                  <c:v>7.3</c:v>
                </c:pt>
                <c:pt idx="3228">
                  <c:v>8</c:v>
                </c:pt>
                <c:pt idx="3229">
                  <c:v>5.9</c:v>
                </c:pt>
                <c:pt idx="3230">
                  <c:v>6.8</c:v>
                </c:pt>
                <c:pt idx="3231">
                  <c:v>7.4</c:v>
                </c:pt>
                <c:pt idx="3232">
                  <c:v>6.7</c:v>
                </c:pt>
                <c:pt idx="3233">
                  <c:v>5.5</c:v>
                </c:pt>
                <c:pt idx="3234">
                  <c:v>5.7</c:v>
                </c:pt>
                <c:pt idx="3235">
                  <c:v>7.2</c:v>
                </c:pt>
                <c:pt idx="3236">
                  <c:v>5.9</c:v>
                </c:pt>
                <c:pt idx="3237">
                  <c:v>6.7</c:v>
                </c:pt>
                <c:pt idx="3238">
                  <c:v>7.1</c:v>
                </c:pt>
                <c:pt idx="3239">
                  <c:v>7.7</c:v>
                </c:pt>
                <c:pt idx="3240">
                  <c:v>7.4</c:v>
                </c:pt>
                <c:pt idx="3241">
                  <c:v>8.4</c:v>
                </c:pt>
                <c:pt idx="3242">
                  <c:v>7.2</c:v>
                </c:pt>
                <c:pt idx="3243">
                  <c:v>5.4</c:v>
                </c:pt>
                <c:pt idx="3244">
                  <c:v>8.1</c:v>
                </c:pt>
                <c:pt idx="3245">
                  <c:v>7.8</c:v>
                </c:pt>
                <c:pt idx="3246">
                  <c:v>6.8</c:v>
                </c:pt>
                <c:pt idx="3247">
                  <c:v>7.7</c:v>
                </c:pt>
                <c:pt idx="3248">
                  <c:v>6.5</c:v>
                </c:pt>
                <c:pt idx="3249">
                  <c:v>7.3</c:v>
                </c:pt>
                <c:pt idx="3250">
                  <c:v>5.9</c:v>
                </c:pt>
                <c:pt idx="3251">
                  <c:v>8.6999999999999993</c:v>
                </c:pt>
                <c:pt idx="3252">
                  <c:v>5.8</c:v>
                </c:pt>
                <c:pt idx="3253">
                  <c:v>6.1</c:v>
                </c:pt>
                <c:pt idx="3254">
                  <c:v>7.6</c:v>
                </c:pt>
                <c:pt idx="3255">
                  <c:v>7.2</c:v>
                </c:pt>
                <c:pt idx="3256">
                  <c:v>6.5</c:v>
                </c:pt>
                <c:pt idx="3257">
                  <c:v>7.3</c:v>
                </c:pt>
                <c:pt idx="3258">
                  <c:v>6.2</c:v>
                </c:pt>
                <c:pt idx="3259">
                  <c:v>5</c:v>
                </c:pt>
                <c:pt idx="3260">
                  <c:v>7.8</c:v>
                </c:pt>
                <c:pt idx="3261">
                  <c:v>8.1</c:v>
                </c:pt>
                <c:pt idx="3262">
                  <c:v>6.7</c:v>
                </c:pt>
                <c:pt idx="3263">
                  <c:v>7.1</c:v>
                </c:pt>
                <c:pt idx="3264">
                  <c:v>5.6</c:v>
                </c:pt>
                <c:pt idx="3265">
                  <c:v>7.6</c:v>
                </c:pt>
                <c:pt idx="3266">
                  <c:v>4.5999999999999996</c:v>
                </c:pt>
                <c:pt idx="3267">
                  <c:v>7.1</c:v>
                </c:pt>
                <c:pt idx="3268">
                  <c:v>7.3</c:v>
                </c:pt>
                <c:pt idx="3269">
                  <c:v>4</c:v>
                </c:pt>
                <c:pt idx="3270">
                  <c:v>8</c:v>
                </c:pt>
                <c:pt idx="3271">
                  <c:v>6.7</c:v>
                </c:pt>
                <c:pt idx="3272">
                  <c:v>4.5999999999999996</c:v>
                </c:pt>
                <c:pt idx="3273">
                  <c:v>4</c:v>
                </c:pt>
                <c:pt idx="3274">
                  <c:v>7</c:v>
                </c:pt>
                <c:pt idx="3275">
                  <c:v>5.9</c:v>
                </c:pt>
                <c:pt idx="3276">
                  <c:v>7.5</c:v>
                </c:pt>
                <c:pt idx="3277">
                  <c:v>4.7</c:v>
                </c:pt>
                <c:pt idx="3278">
                  <c:v>6.7</c:v>
                </c:pt>
                <c:pt idx="3279">
                  <c:v>6.7</c:v>
                </c:pt>
                <c:pt idx="3280">
                  <c:v>7.1</c:v>
                </c:pt>
                <c:pt idx="3281">
                  <c:v>2.7</c:v>
                </c:pt>
                <c:pt idx="3282">
                  <c:v>7.3</c:v>
                </c:pt>
                <c:pt idx="3283">
                  <c:v>7.6</c:v>
                </c:pt>
                <c:pt idx="3284">
                  <c:v>5.8</c:v>
                </c:pt>
                <c:pt idx="3285">
                  <c:v>6.5</c:v>
                </c:pt>
                <c:pt idx="3286">
                  <c:v>6.6</c:v>
                </c:pt>
                <c:pt idx="3287">
                  <c:v>6.9</c:v>
                </c:pt>
                <c:pt idx="3288">
                  <c:v>8.5</c:v>
                </c:pt>
                <c:pt idx="3289">
                  <c:v>4.8</c:v>
                </c:pt>
                <c:pt idx="3290">
                  <c:v>7</c:v>
                </c:pt>
                <c:pt idx="3291">
                  <c:v>5.4</c:v>
                </c:pt>
                <c:pt idx="3292">
                  <c:v>6.9</c:v>
                </c:pt>
                <c:pt idx="3293">
                  <c:v>6.6</c:v>
                </c:pt>
                <c:pt idx="3294">
                  <c:v>5.9</c:v>
                </c:pt>
                <c:pt idx="3295">
                  <c:v>6.3</c:v>
                </c:pt>
                <c:pt idx="3296">
                  <c:v>6.3</c:v>
                </c:pt>
                <c:pt idx="3297">
                  <c:v>7.7</c:v>
                </c:pt>
                <c:pt idx="3298">
                  <c:v>7</c:v>
                </c:pt>
                <c:pt idx="3299">
                  <c:v>6.3</c:v>
                </c:pt>
                <c:pt idx="3300">
                  <c:v>5.9</c:v>
                </c:pt>
                <c:pt idx="3301">
                  <c:v>6.2</c:v>
                </c:pt>
                <c:pt idx="3302">
                  <c:v>7.7</c:v>
                </c:pt>
                <c:pt idx="3303">
                  <c:v>6.5</c:v>
                </c:pt>
                <c:pt idx="3304">
                  <c:v>5.8</c:v>
                </c:pt>
                <c:pt idx="3305">
                  <c:v>6.1</c:v>
                </c:pt>
                <c:pt idx="3306">
                  <c:v>5.2</c:v>
                </c:pt>
                <c:pt idx="3307">
                  <c:v>8.1999999999999993</c:v>
                </c:pt>
                <c:pt idx="3308">
                  <c:v>6</c:v>
                </c:pt>
                <c:pt idx="3309">
                  <c:v>6.8</c:v>
                </c:pt>
                <c:pt idx="3310">
                  <c:v>7</c:v>
                </c:pt>
                <c:pt idx="3311">
                  <c:v>6.8</c:v>
                </c:pt>
                <c:pt idx="3312">
                  <c:v>7.1</c:v>
                </c:pt>
                <c:pt idx="3313">
                  <c:v>6.9</c:v>
                </c:pt>
                <c:pt idx="3314">
                  <c:v>6.9</c:v>
                </c:pt>
                <c:pt idx="3315">
                  <c:v>7.2</c:v>
                </c:pt>
                <c:pt idx="3316">
                  <c:v>7.8</c:v>
                </c:pt>
                <c:pt idx="3317">
                  <c:v>7.3</c:v>
                </c:pt>
                <c:pt idx="3318">
                  <c:v>7.5</c:v>
                </c:pt>
                <c:pt idx="3319">
                  <c:v>6</c:v>
                </c:pt>
                <c:pt idx="3320">
                  <c:v>6.8</c:v>
                </c:pt>
                <c:pt idx="3321">
                  <c:v>3.9</c:v>
                </c:pt>
                <c:pt idx="3322">
                  <c:v>6.1</c:v>
                </c:pt>
                <c:pt idx="3323">
                  <c:v>7.5</c:v>
                </c:pt>
                <c:pt idx="3324">
                  <c:v>8.1999999999999993</c:v>
                </c:pt>
                <c:pt idx="3325">
                  <c:v>7.8</c:v>
                </c:pt>
                <c:pt idx="3326">
                  <c:v>5.2</c:v>
                </c:pt>
                <c:pt idx="3327">
                  <c:v>6.8</c:v>
                </c:pt>
                <c:pt idx="3328">
                  <c:v>7</c:v>
                </c:pt>
                <c:pt idx="3329">
                  <c:v>6.5</c:v>
                </c:pt>
                <c:pt idx="3330">
                  <c:v>6.4</c:v>
                </c:pt>
                <c:pt idx="3331">
                  <c:v>5.3</c:v>
                </c:pt>
                <c:pt idx="3332">
                  <c:v>4.7</c:v>
                </c:pt>
                <c:pt idx="3333">
                  <c:v>7</c:v>
                </c:pt>
                <c:pt idx="3334">
                  <c:v>7.6</c:v>
                </c:pt>
                <c:pt idx="3335">
                  <c:v>7.1</c:v>
                </c:pt>
                <c:pt idx="3336">
                  <c:v>6.5</c:v>
                </c:pt>
                <c:pt idx="3337">
                  <c:v>8.5</c:v>
                </c:pt>
                <c:pt idx="3338">
                  <c:v>8.6999999999999993</c:v>
                </c:pt>
                <c:pt idx="3339">
                  <c:v>7.1</c:v>
                </c:pt>
                <c:pt idx="3340">
                  <c:v>8.3000000000000007</c:v>
                </c:pt>
                <c:pt idx="3341">
                  <c:v>7.4</c:v>
                </c:pt>
                <c:pt idx="3342">
                  <c:v>6.4</c:v>
                </c:pt>
                <c:pt idx="3343">
                  <c:v>7.5</c:v>
                </c:pt>
                <c:pt idx="3344">
                  <c:v>7.2</c:v>
                </c:pt>
                <c:pt idx="3345">
                  <c:v>7.6</c:v>
                </c:pt>
                <c:pt idx="3346">
                  <c:v>7.8</c:v>
                </c:pt>
                <c:pt idx="3347">
                  <c:v>8.1999999999999993</c:v>
                </c:pt>
                <c:pt idx="3348">
                  <c:v>6.6</c:v>
                </c:pt>
                <c:pt idx="3349">
                  <c:v>5.7</c:v>
                </c:pt>
                <c:pt idx="3350">
                  <c:v>7.4</c:v>
                </c:pt>
                <c:pt idx="3351">
                  <c:v>8</c:v>
                </c:pt>
                <c:pt idx="3352">
                  <c:v>5.4</c:v>
                </c:pt>
                <c:pt idx="3353">
                  <c:v>7.4</c:v>
                </c:pt>
                <c:pt idx="3354">
                  <c:v>5.7</c:v>
                </c:pt>
                <c:pt idx="3355">
                  <c:v>6.8</c:v>
                </c:pt>
                <c:pt idx="3356">
                  <c:v>5.4</c:v>
                </c:pt>
                <c:pt idx="3357">
                  <c:v>5.0999999999999996</c:v>
                </c:pt>
                <c:pt idx="3358">
                  <c:v>5.9</c:v>
                </c:pt>
                <c:pt idx="3359">
                  <c:v>8.1999999999999993</c:v>
                </c:pt>
                <c:pt idx="3360">
                  <c:v>5.3</c:v>
                </c:pt>
                <c:pt idx="3361">
                  <c:v>4.3</c:v>
                </c:pt>
                <c:pt idx="3362">
                  <c:v>7.2</c:v>
                </c:pt>
                <c:pt idx="3363">
                  <c:v>5.9</c:v>
                </c:pt>
                <c:pt idx="3364">
                  <c:v>3</c:v>
                </c:pt>
                <c:pt idx="3365">
                  <c:v>7.9</c:v>
                </c:pt>
                <c:pt idx="3366">
                  <c:v>3.2</c:v>
                </c:pt>
                <c:pt idx="3367">
                  <c:v>6.5</c:v>
                </c:pt>
                <c:pt idx="3368">
                  <c:v>7</c:v>
                </c:pt>
                <c:pt idx="3369">
                  <c:v>6.9</c:v>
                </c:pt>
                <c:pt idx="3370">
                  <c:v>4.4000000000000004</c:v>
                </c:pt>
                <c:pt idx="3371">
                  <c:v>6</c:v>
                </c:pt>
                <c:pt idx="3372">
                  <c:v>5.3</c:v>
                </c:pt>
                <c:pt idx="3373">
                  <c:v>5.3</c:v>
                </c:pt>
                <c:pt idx="3374">
                  <c:v>7.1</c:v>
                </c:pt>
                <c:pt idx="3375">
                  <c:v>5.4</c:v>
                </c:pt>
                <c:pt idx="3376">
                  <c:v>6.9</c:v>
                </c:pt>
                <c:pt idx="3377">
                  <c:v>7.3</c:v>
                </c:pt>
                <c:pt idx="3378">
                  <c:v>7.8</c:v>
                </c:pt>
                <c:pt idx="3379">
                  <c:v>6.6</c:v>
                </c:pt>
                <c:pt idx="3380">
                  <c:v>5.4</c:v>
                </c:pt>
                <c:pt idx="3381">
                  <c:v>8.4</c:v>
                </c:pt>
                <c:pt idx="3382">
                  <c:v>6.3</c:v>
                </c:pt>
                <c:pt idx="3383">
                  <c:v>6.1</c:v>
                </c:pt>
                <c:pt idx="3384">
                  <c:v>5</c:v>
                </c:pt>
                <c:pt idx="3385">
                  <c:v>5.3</c:v>
                </c:pt>
                <c:pt idx="3386">
                  <c:v>5.3</c:v>
                </c:pt>
                <c:pt idx="3387">
                  <c:v>7.4</c:v>
                </c:pt>
                <c:pt idx="3388">
                  <c:v>5.9</c:v>
                </c:pt>
                <c:pt idx="3389">
                  <c:v>4.0999999999999996</c:v>
                </c:pt>
                <c:pt idx="3390">
                  <c:v>6.7</c:v>
                </c:pt>
                <c:pt idx="3391">
                  <c:v>5.8</c:v>
                </c:pt>
                <c:pt idx="3392">
                  <c:v>5.9</c:v>
                </c:pt>
                <c:pt idx="3393">
                  <c:v>8</c:v>
                </c:pt>
                <c:pt idx="3394">
                  <c:v>6.5</c:v>
                </c:pt>
                <c:pt idx="3395">
                  <c:v>6.4</c:v>
                </c:pt>
                <c:pt idx="3396">
                  <c:v>6.8</c:v>
                </c:pt>
                <c:pt idx="3397">
                  <c:v>7.4</c:v>
                </c:pt>
                <c:pt idx="3398">
                  <c:v>8.3000000000000007</c:v>
                </c:pt>
                <c:pt idx="3399">
                  <c:v>5.3</c:v>
                </c:pt>
                <c:pt idx="3400">
                  <c:v>8.1</c:v>
                </c:pt>
                <c:pt idx="3401">
                  <c:v>8</c:v>
                </c:pt>
                <c:pt idx="3402">
                  <c:v>5.7</c:v>
                </c:pt>
                <c:pt idx="3403">
                  <c:v>7.1</c:v>
                </c:pt>
                <c:pt idx="3404">
                  <c:v>7.8</c:v>
                </c:pt>
                <c:pt idx="3405">
                  <c:v>5.9</c:v>
                </c:pt>
                <c:pt idx="3406">
                  <c:v>7.8</c:v>
                </c:pt>
                <c:pt idx="3407">
                  <c:v>6</c:v>
                </c:pt>
                <c:pt idx="3408">
                  <c:v>7.2</c:v>
                </c:pt>
                <c:pt idx="3409">
                  <c:v>5.0999999999999996</c:v>
                </c:pt>
                <c:pt idx="3410">
                  <c:v>5.0999999999999996</c:v>
                </c:pt>
                <c:pt idx="3411">
                  <c:v>6.9</c:v>
                </c:pt>
                <c:pt idx="3412">
                  <c:v>4.5999999999999996</c:v>
                </c:pt>
                <c:pt idx="3413">
                  <c:v>6.7</c:v>
                </c:pt>
                <c:pt idx="3414">
                  <c:v>7.1</c:v>
                </c:pt>
                <c:pt idx="3415">
                  <c:v>7.6</c:v>
                </c:pt>
                <c:pt idx="3416">
                  <c:v>8.1</c:v>
                </c:pt>
                <c:pt idx="3417">
                  <c:v>7</c:v>
                </c:pt>
                <c:pt idx="3418">
                  <c:v>7.1</c:v>
                </c:pt>
                <c:pt idx="3419">
                  <c:v>7.6</c:v>
                </c:pt>
                <c:pt idx="3420">
                  <c:v>7.1</c:v>
                </c:pt>
                <c:pt idx="3421">
                  <c:v>7.1</c:v>
                </c:pt>
                <c:pt idx="3422">
                  <c:v>7.7</c:v>
                </c:pt>
                <c:pt idx="3423">
                  <c:v>7.6</c:v>
                </c:pt>
                <c:pt idx="3424">
                  <c:v>6.6</c:v>
                </c:pt>
                <c:pt idx="3425">
                  <c:v>5.7</c:v>
                </c:pt>
                <c:pt idx="3426">
                  <c:v>7.1</c:v>
                </c:pt>
                <c:pt idx="3427">
                  <c:v>6.2</c:v>
                </c:pt>
                <c:pt idx="3428">
                  <c:v>6.1</c:v>
                </c:pt>
                <c:pt idx="3429">
                  <c:v>5.9</c:v>
                </c:pt>
                <c:pt idx="3430">
                  <c:v>6.8</c:v>
                </c:pt>
                <c:pt idx="3431">
                  <c:v>6.8</c:v>
                </c:pt>
                <c:pt idx="3432">
                  <c:v>5.0999999999999996</c:v>
                </c:pt>
                <c:pt idx="3433">
                  <c:v>7.7</c:v>
                </c:pt>
                <c:pt idx="3434">
                  <c:v>3.9</c:v>
                </c:pt>
                <c:pt idx="3435">
                  <c:v>7.8</c:v>
                </c:pt>
                <c:pt idx="3436">
                  <c:v>5.7</c:v>
                </c:pt>
                <c:pt idx="3437">
                  <c:v>4.7</c:v>
                </c:pt>
                <c:pt idx="3438">
                  <c:v>5.9</c:v>
                </c:pt>
                <c:pt idx="3439">
                  <c:v>5.9</c:v>
                </c:pt>
                <c:pt idx="3440">
                  <c:v>8.1</c:v>
                </c:pt>
                <c:pt idx="3441">
                  <c:v>7.6</c:v>
                </c:pt>
                <c:pt idx="3442">
                  <c:v>7.2</c:v>
                </c:pt>
                <c:pt idx="3443">
                  <c:v>7.5</c:v>
                </c:pt>
                <c:pt idx="3444">
                  <c:v>5.0999999999999996</c:v>
                </c:pt>
                <c:pt idx="3445">
                  <c:v>6.9</c:v>
                </c:pt>
                <c:pt idx="3446">
                  <c:v>7.6</c:v>
                </c:pt>
                <c:pt idx="3447">
                  <c:v>7.6</c:v>
                </c:pt>
                <c:pt idx="3448">
                  <c:v>7.6</c:v>
                </c:pt>
                <c:pt idx="3449">
                  <c:v>5.3</c:v>
                </c:pt>
                <c:pt idx="3450">
                  <c:v>8.5</c:v>
                </c:pt>
                <c:pt idx="3451">
                  <c:v>7</c:v>
                </c:pt>
                <c:pt idx="3452">
                  <c:v>7.8</c:v>
                </c:pt>
                <c:pt idx="3453">
                  <c:v>7.2</c:v>
                </c:pt>
                <c:pt idx="3454">
                  <c:v>8</c:v>
                </c:pt>
                <c:pt idx="3455">
                  <c:v>8.1</c:v>
                </c:pt>
                <c:pt idx="3456">
                  <c:v>6.8</c:v>
                </c:pt>
                <c:pt idx="3457">
                  <c:v>7.2</c:v>
                </c:pt>
                <c:pt idx="3458">
                  <c:v>7.4</c:v>
                </c:pt>
                <c:pt idx="3459">
                  <c:v>6.1</c:v>
                </c:pt>
                <c:pt idx="3460">
                  <c:v>7</c:v>
                </c:pt>
                <c:pt idx="3461">
                  <c:v>5.3</c:v>
                </c:pt>
                <c:pt idx="3462">
                  <c:v>4.7</c:v>
                </c:pt>
                <c:pt idx="3463">
                  <c:v>5.7</c:v>
                </c:pt>
                <c:pt idx="3464">
                  <c:v>6.5</c:v>
                </c:pt>
                <c:pt idx="3465">
                  <c:v>8</c:v>
                </c:pt>
                <c:pt idx="3466">
                  <c:v>3.3</c:v>
                </c:pt>
                <c:pt idx="3467">
                  <c:v>8.3000000000000007</c:v>
                </c:pt>
                <c:pt idx="3468">
                  <c:v>6.9</c:v>
                </c:pt>
                <c:pt idx="3469">
                  <c:v>8.1</c:v>
                </c:pt>
                <c:pt idx="3470">
                  <c:v>6.8</c:v>
                </c:pt>
                <c:pt idx="3471">
                  <c:v>4.5999999999999996</c:v>
                </c:pt>
                <c:pt idx="3472">
                  <c:v>7</c:v>
                </c:pt>
                <c:pt idx="3473">
                  <c:v>6.7</c:v>
                </c:pt>
                <c:pt idx="3474">
                  <c:v>5.8</c:v>
                </c:pt>
                <c:pt idx="3475">
                  <c:v>4.5</c:v>
                </c:pt>
                <c:pt idx="3476">
                  <c:v>6.2</c:v>
                </c:pt>
                <c:pt idx="3477">
                  <c:v>6.6</c:v>
                </c:pt>
                <c:pt idx="3478">
                  <c:v>6.6</c:v>
                </c:pt>
                <c:pt idx="3479">
                  <c:v>7.8</c:v>
                </c:pt>
                <c:pt idx="3480">
                  <c:v>7.7</c:v>
                </c:pt>
                <c:pt idx="3481">
                  <c:v>5.7</c:v>
                </c:pt>
                <c:pt idx="3482">
                  <c:v>7.1</c:v>
                </c:pt>
                <c:pt idx="3483">
                  <c:v>6.4</c:v>
                </c:pt>
                <c:pt idx="3484">
                  <c:v>7</c:v>
                </c:pt>
                <c:pt idx="3485">
                  <c:v>5.8</c:v>
                </c:pt>
                <c:pt idx="3486">
                  <c:v>7.8</c:v>
                </c:pt>
                <c:pt idx="3487">
                  <c:v>7.2</c:v>
                </c:pt>
                <c:pt idx="3488">
                  <c:v>5.6</c:v>
                </c:pt>
                <c:pt idx="3489">
                  <c:v>6.8</c:v>
                </c:pt>
                <c:pt idx="3490">
                  <c:v>7.3</c:v>
                </c:pt>
                <c:pt idx="3491">
                  <c:v>7.3</c:v>
                </c:pt>
                <c:pt idx="3492">
                  <c:v>6.6</c:v>
                </c:pt>
                <c:pt idx="3493">
                  <c:v>7.5</c:v>
                </c:pt>
                <c:pt idx="3494">
                  <c:v>7.8</c:v>
                </c:pt>
                <c:pt idx="3495">
                  <c:v>6.7</c:v>
                </c:pt>
                <c:pt idx="3496">
                  <c:v>7.5</c:v>
                </c:pt>
                <c:pt idx="3497">
                  <c:v>6.3</c:v>
                </c:pt>
                <c:pt idx="3498">
                  <c:v>6.3</c:v>
                </c:pt>
                <c:pt idx="3499">
                  <c:v>6.8</c:v>
                </c:pt>
                <c:pt idx="3500">
                  <c:v>7.8</c:v>
                </c:pt>
                <c:pt idx="3501">
                  <c:v>6.9</c:v>
                </c:pt>
                <c:pt idx="3502">
                  <c:v>4.3</c:v>
                </c:pt>
                <c:pt idx="3503">
                  <c:v>7.2</c:v>
                </c:pt>
                <c:pt idx="3504">
                  <c:v>7.3</c:v>
                </c:pt>
                <c:pt idx="3505">
                  <c:v>5.0999999999999996</c:v>
                </c:pt>
                <c:pt idx="3506">
                  <c:v>7.2</c:v>
                </c:pt>
                <c:pt idx="3507">
                  <c:v>5.4</c:v>
                </c:pt>
                <c:pt idx="3508">
                  <c:v>7.1</c:v>
                </c:pt>
                <c:pt idx="3509">
                  <c:v>6.8</c:v>
                </c:pt>
                <c:pt idx="3510">
                  <c:v>7</c:v>
                </c:pt>
                <c:pt idx="3511">
                  <c:v>7.4</c:v>
                </c:pt>
                <c:pt idx="3512">
                  <c:v>6.7</c:v>
                </c:pt>
                <c:pt idx="3513">
                  <c:v>7.2</c:v>
                </c:pt>
                <c:pt idx="3514">
                  <c:v>7.5</c:v>
                </c:pt>
                <c:pt idx="3515">
                  <c:v>6.8</c:v>
                </c:pt>
                <c:pt idx="3516">
                  <c:v>7.9</c:v>
                </c:pt>
                <c:pt idx="3517">
                  <c:v>6.7</c:v>
                </c:pt>
                <c:pt idx="3518">
                  <c:v>5.8</c:v>
                </c:pt>
                <c:pt idx="3519">
                  <c:v>6.5</c:v>
                </c:pt>
                <c:pt idx="3520">
                  <c:v>7.2</c:v>
                </c:pt>
                <c:pt idx="3521">
                  <c:v>6.5</c:v>
                </c:pt>
                <c:pt idx="3522">
                  <c:v>6.2</c:v>
                </c:pt>
                <c:pt idx="3523">
                  <c:v>8.6</c:v>
                </c:pt>
                <c:pt idx="3524">
                  <c:v>6.5</c:v>
                </c:pt>
                <c:pt idx="3525">
                  <c:v>6.3</c:v>
                </c:pt>
                <c:pt idx="3526">
                  <c:v>4.3</c:v>
                </c:pt>
                <c:pt idx="3527">
                  <c:v>6.1</c:v>
                </c:pt>
                <c:pt idx="3528">
                  <c:v>5.8</c:v>
                </c:pt>
                <c:pt idx="3529">
                  <c:v>6.7</c:v>
                </c:pt>
                <c:pt idx="3530">
                  <c:v>6.7</c:v>
                </c:pt>
                <c:pt idx="3531">
                  <c:v>5.0999999999999996</c:v>
                </c:pt>
                <c:pt idx="3532">
                  <c:v>7.7</c:v>
                </c:pt>
                <c:pt idx="3533">
                  <c:v>6.7</c:v>
                </c:pt>
                <c:pt idx="3534">
                  <c:v>6.6</c:v>
                </c:pt>
                <c:pt idx="3535">
                  <c:v>8.1999999999999993</c:v>
                </c:pt>
                <c:pt idx="3536">
                  <c:v>8.1</c:v>
                </c:pt>
                <c:pt idx="3537">
                  <c:v>7.2</c:v>
                </c:pt>
                <c:pt idx="3538">
                  <c:v>7.4</c:v>
                </c:pt>
                <c:pt idx="3539">
                  <c:v>6.5</c:v>
                </c:pt>
                <c:pt idx="3540">
                  <c:v>5.7</c:v>
                </c:pt>
                <c:pt idx="3541">
                  <c:v>6.2</c:v>
                </c:pt>
                <c:pt idx="3542">
                  <c:v>3.3</c:v>
                </c:pt>
                <c:pt idx="3543">
                  <c:v>6.1</c:v>
                </c:pt>
                <c:pt idx="3544">
                  <c:v>5.7</c:v>
                </c:pt>
                <c:pt idx="3545">
                  <c:v>7.2</c:v>
                </c:pt>
                <c:pt idx="3546">
                  <c:v>7.7</c:v>
                </c:pt>
                <c:pt idx="3547">
                  <c:v>7.1</c:v>
                </c:pt>
                <c:pt idx="3548">
                  <c:v>7</c:v>
                </c:pt>
                <c:pt idx="3549">
                  <c:v>7.4</c:v>
                </c:pt>
                <c:pt idx="3550">
                  <c:v>7.7</c:v>
                </c:pt>
                <c:pt idx="3551">
                  <c:v>6.6</c:v>
                </c:pt>
                <c:pt idx="3552">
                  <c:v>6</c:v>
                </c:pt>
                <c:pt idx="3553">
                  <c:v>8.4</c:v>
                </c:pt>
                <c:pt idx="3554">
                  <c:v>8.9</c:v>
                </c:pt>
                <c:pt idx="3555">
                  <c:v>7.9</c:v>
                </c:pt>
                <c:pt idx="3556">
                  <c:v>6</c:v>
                </c:pt>
                <c:pt idx="3557">
                  <c:v>6.1</c:v>
                </c:pt>
                <c:pt idx="3558">
                  <c:v>6.2</c:v>
                </c:pt>
                <c:pt idx="3559">
                  <c:v>7.2</c:v>
                </c:pt>
                <c:pt idx="3560">
                  <c:v>6.2</c:v>
                </c:pt>
                <c:pt idx="3561">
                  <c:v>6.8</c:v>
                </c:pt>
                <c:pt idx="3562">
                  <c:v>7.7</c:v>
                </c:pt>
                <c:pt idx="3563">
                  <c:v>5.9</c:v>
                </c:pt>
                <c:pt idx="3564">
                  <c:v>7</c:v>
                </c:pt>
                <c:pt idx="3565">
                  <c:v>6.1</c:v>
                </c:pt>
                <c:pt idx="3566">
                  <c:v>7.6</c:v>
                </c:pt>
                <c:pt idx="3567">
                  <c:v>8.1</c:v>
                </c:pt>
                <c:pt idx="3568">
                  <c:v>5.7</c:v>
                </c:pt>
                <c:pt idx="3569">
                  <c:v>6.6</c:v>
                </c:pt>
                <c:pt idx="3570">
                  <c:v>7.3</c:v>
                </c:pt>
                <c:pt idx="3571">
                  <c:v>5</c:v>
                </c:pt>
                <c:pt idx="3572">
                  <c:v>7</c:v>
                </c:pt>
                <c:pt idx="3573">
                  <c:v>3.4</c:v>
                </c:pt>
                <c:pt idx="3574">
                  <c:v>5.9</c:v>
                </c:pt>
                <c:pt idx="3575">
                  <c:v>6</c:v>
                </c:pt>
                <c:pt idx="3576">
                  <c:v>7.4</c:v>
                </c:pt>
                <c:pt idx="3577">
                  <c:v>7.4</c:v>
                </c:pt>
                <c:pt idx="3578">
                  <c:v>4.2</c:v>
                </c:pt>
                <c:pt idx="3579">
                  <c:v>6.2</c:v>
                </c:pt>
                <c:pt idx="3580">
                  <c:v>5.4</c:v>
                </c:pt>
                <c:pt idx="3581">
                  <c:v>7.2</c:v>
                </c:pt>
                <c:pt idx="3582">
                  <c:v>6.7</c:v>
                </c:pt>
                <c:pt idx="3583">
                  <c:v>7.2</c:v>
                </c:pt>
                <c:pt idx="3584">
                  <c:v>7.4</c:v>
                </c:pt>
                <c:pt idx="3585">
                  <c:v>5.6</c:v>
                </c:pt>
                <c:pt idx="3586">
                  <c:v>6.8</c:v>
                </c:pt>
                <c:pt idx="3587">
                  <c:v>7.7</c:v>
                </c:pt>
                <c:pt idx="3588">
                  <c:v>7</c:v>
                </c:pt>
                <c:pt idx="3589">
                  <c:v>7.2</c:v>
                </c:pt>
                <c:pt idx="3590">
                  <c:v>7.2</c:v>
                </c:pt>
                <c:pt idx="3591">
                  <c:v>6.2</c:v>
                </c:pt>
                <c:pt idx="3592">
                  <c:v>6.2</c:v>
                </c:pt>
                <c:pt idx="3593">
                  <c:v>6.9</c:v>
                </c:pt>
                <c:pt idx="3594">
                  <c:v>7</c:v>
                </c:pt>
                <c:pt idx="3595">
                  <c:v>6.7</c:v>
                </c:pt>
                <c:pt idx="3596">
                  <c:v>3.6</c:v>
                </c:pt>
                <c:pt idx="3597">
                  <c:v>7.4</c:v>
                </c:pt>
                <c:pt idx="3598">
                  <c:v>6.1</c:v>
                </c:pt>
                <c:pt idx="3599">
                  <c:v>8.1999999999999993</c:v>
                </c:pt>
                <c:pt idx="3600">
                  <c:v>7.7</c:v>
                </c:pt>
                <c:pt idx="3601">
                  <c:v>7.3</c:v>
                </c:pt>
                <c:pt idx="3602">
                  <c:v>7.6</c:v>
                </c:pt>
                <c:pt idx="3603">
                  <c:v>6.8</c:v>
                </c:pt>
                <c:pt idx="3604">
                  <c:v>5.6</c:v>
                </c:pt>
                <c:pt idx="3605">
                  <c:v>4.8</c:v>
                </c:pt>
                <c:pt idx="3606">
                  <c:v>6.4</c:v>
                </c:pt>
                <c:pt idx="3607">
                  <c:v>6.8</c:v>
                </c:pt>
                <c:pt idx="3608">
                  <c:v>6.1</c:v>
                </c:pt>
                <c:pt idx="3609">
                  <c:v>6</c:v>
                </c:pt>
                <c:pt idx="3610">
                  <c:v>6.1</c:v>
                </c:pt>
                <c:pt idx="3611">
                  <c:v>5.5</c:v>
                </c:pt>
                <c:pt idx="3612">
                  <c:v>6.9</c:v>
                </c:pt>
                <c:pt idx="3613">
                  <c:v>4.0999999999999996</c:v>
                </c:pt>
                <c:pt idx="3614">
                  <c:v>5.4</c:v>
                </c:pt>
                <c:pt idx="3615">
                  <c:v>8.1999999999999993</c:v>
                </c:pt>
                <c:pt idx="3616">
                  <c:v>5.7</c:v>
                </c:pt>
                <c:pt idx="3617">
                  <c:v>7.9</c:v>
                </c:pt>
                <c:pt idx="3618">
                  <c:v>7.1</c:v>
                </c:pt>
                <c:pt idx="3619">
                  <c:v>6.4</c:v>
                </c:pt>
                <c:pt idx="3620">
                  <c:v>7.5</c:v>
                </c:pt>
                <c:pt idx="3621">
                  <c:v>6.4</c:v>
                </c:pt>
                <c:pt idx="3622">
                  <c:v>7.3</c:v>
                </c:pt>
                <c:pt idx="3623">
                  <c:v>7.2</c:v>
                </c:pt>
                <c:pt idx="3624">
                  <c:v>6</c:v>
                </c:pt>
                <c:pt idx="3625">
                  <c:v>5.6</c:v>
                </c:pt>
                <c:pt idx="3626">
                  <c:v>8.4</c:v>
                </c:pt>
                <c:pt idx="3627">
                  <c:v>7.5</c:v>
                </c:pt>
                <c:pt idx="3628">
                  <c:v>7.2</c:v>
                </c:pt>
                <c:pt idx="3629">
                  <c:v>7.2</c:v>
                </c:pt>
                <c:pt idx="3630">
                  <c:v>6.5</c:v>
                </c:pt>
                <c:pt idx="3631">
                  <c:v>5.0999999999999996</c:v>
                </c:pt>
                <c:pt idx="3632">
                  <c:v>6.4</c:v>
                </c:pt>
                <c:pt idx="3633">
                  <c:v>6.8</c:v>
                </c:pt>
                <c:pt idx="3634">
                  <c:v>7.5</c:v>
                </c:pt>
                <c:pt idx="3635">
                  <c:v>6.9</c:v>
                </c:pt>
                <c:pt idx="3636">
                  <c:v>7</c:v>
                </c:pt>
                <c:pt idx="3637">
                  <c:v>6.3</c:v>
                </c:pt>
                <c:pt idx="3638">
                  <c:v>5.5</c:v>
                </c:pt>
                <c:pt idx="3639">
                  <c:v>6.6</c:v>
                </c:pt>
                <c:pt idx="3640">
                  <c:v>5.2</c:v>
                </c:pt>
                <c:pt idx="3641">
                  <c:v>8.3000000000000007</c:v>
                </c:pt>
                <c:pt idx="3642">
                  <c:v>7.2</c:v>
                </c:pt>
                <c:pt idx="3643">
                  <c:v>7.2</c:v>
                </c:pt>
                <c:pt idx="3644">
                  <c:v>6.5</c:v>
                </c:pt>
                <c:pt idx="3645">
                  <c:v>6.5</c:v>
                </c:pt>
                <c:pt idx="3646">
                  <c:v>7.8</c:v>
                </c:pt>
                <c:pt idx="3647">
                  <c:v>6.4</c:v>
                </c:pt>
                <c:pt idx="3648">
                  <c:v>8.1</c:v>
                </c:pt>
                <c:pt idx="3649">
                  <c:v>5.6</c:v>
                </c:pt>
                <c:pt idx="3650">
                  <c:v>6.6</c:v>
                </c:pt>
                <c:pt idx="3651">
                  <c:v>7.7</c:v>
                </c:pt>
                <c:pt idx="3652">
                  <c:v>6.5</c:v>
                </c:pt>
                <c:pt idx="3653">
                  <c:v>6.1</c:v>
                </c:pt>
                <c:pt idx="3654">
                  <c:v>5.7</c:v>
                </c:pt>
                <c:pt idx="3655">
                  <c:v>5.9</c:v>
                </c:pt>
                <c:pt idx="3656">
                  <c:v>7.7</c:v>
                </c:pt>
                <c:pt idx="3657">
                  <c:v>7.1</c:v>
                </c:pt>
                <c:pt idx="3658">
                  <c:v>7.6</c:v>
                </c:pt>
                <c:pt idx="3659">
                  <c:v>6.4</c:v>
                </c:pt>
                <c:pt idx="3660">
                  <c:v>7.4</c:v>
                </c:pt>
                <c:pt idx="3661">
                  <c:v>6.8</c:v>
                </c:pt>
                <c:pt idx="3662">
                  <c:v>6.5</c:v>
                </c:pt>
                <c:pt idx="3663">
                  <c:v>6</c:v>
                </c:pt>
                <c:pt idx="3664">
                  <c:v>7.3</c:v>
                </c:pt>
                <c:pt idx="3665">
                  <c:v>7.3</c:v>
                </c:pt>
                <c:pt idx="3666">
                  <c:v>6.5</c:v>
                </c:pt>
                <c:pt idx="3667">
                  <c:v>6</c:v>
                </c:pt>
                <c:pt idx="3668">
                  <c:v>5.3</c:v>
                </c:pt>
                <c:pt idx="3669">
                  <c:v>6.6</c:v>
                </c:pt>
                <c:pt idx="3670">
                  <c:v>7.1</c:v>
                </c:pt>
                <c:pt idx="3671">
                  <c:v>8.6999999999999993</c:v>
                </c:pt>
                <c:pt idx="3672">
                  <c:v>8.4</c:v>
                </c:pt>
                <c:pt idx="3673">
                  <c:v>6.2</c:v>
                </c:pt>
                <c:pt idx="3674">
                  <c:v>5.8</c:v>
                </c:pt>
                <c:pt idx="3675">
                  <c:v>5.7</c:v>
                </c:pt>
                <c:pt idx="3676">
                  <c:v>6.1</c:v>
                </c:pt>
                <c:pt idx="3677">
                  <c:v>6.4</c:v>
                </c:pt>
                <c:pt idx="3678">
                  <c:v>6.5</c:v>
                </c:pt>
                <c:pt idx="3679">
                  <c:v>4.5999999999999996</c:v>
                </c:pt>
                <c:pt idx="3680">
                  <c:v>6.8</c:v>
                </c:pt>
                <c:pt idx="3681">
                  <c:v>5.9</c:v>
                </c:pt>
                <c:pt idx="3682">
                  <c:v>7.7</c:v>
                </c:pt>
                <c:pt idx="3683">
                  <c:v>7.1</c:v>
                </c:pt>
                <c:pt idx="3684">
                  <c:v>6.2</c:v>
                </c:pt>
                <c:pt idx="3685">
                  <c:v>7.7</c:v>
                </c:pt>
                <c:pt idx="3686">
                  <c:v>7.5</c:v>
                </c:pt>
                <c:pt idx="3687">
                  <c:v>7.6</c:v>
                </c:pt>
                <c:pt idx="3688">
                  <c:v>6.9</c:v>
                </c:pt>
                <c:pt idx="3689">
                  <c:v>7.1</c:v>
                </c:pt>
                <c:pt idx="3690">
                  <c:v>6.3</c:v>
                </c:pt>
                <c:pt idx="3691">
                  <c:v>8.3000000000000007</c:v>
                </c:pt>
                <c:pt idx="3692">
                  <c:v>7.1</c:v>
                </c:pt>
                <c:pt idx="3693">
                  <c:v>4.7</c:v>
                </c:pt>
                <c:pt idx="3694">
                  <c:v>7.2</c:v>
                </c:pt>
                <c:pt idx="3695">
                  <c:v>5.0999999999999996</c:v>
                </c:pt>
                <c:pt idx="3696">
                  <c:v>6.9</c:v>
                </c:pt>
                <c:pt idx="3697">
                  <c:v>6.1</c:v>
                </c:pt>
                <c:pt idx="3698">
                  <c:v>7</c:v>
                </c:pt>
                <c:pt idx="3699">
                  <c:v>6.3</c:v>
                </c:pt>
                <c:pt idx="3700">
                  <c:v>6.1</c:v>
                </c:pt>
                <c:pt idx="3701">
                  <c:v>7.2</c:v>
                </c:pt>
                <c:pt idx="3702">
                  <c:v>7.8</c:v>
                </c:pt>
                <c:pt idx="3703">
                  <c:v>4.7</c:v>
                </c:pt>
                <c:pt idx="3704">
                  <c:v>6.7</c:v>
                </c:pt>
                <c:pt idx="3705">
                  <c:v>6.6</c:v>
                </c:pt>
                <c:pt idx="3706">
                  <c:v>6.9</c:v>
                </c:pt>
                <c:pt idx="3707">
                  <c:v>7.1</c:v>
                </c:pt>
                <c:pt idx="3708">
                  <c:v>6.7</c:v>
                </c:pt>
                <c:pt idx="3709">
                  <c:v>7.1</c:v>
                </c:pt>
                <c:pt idx="3710">
                  <c:v>8.1</c:v>
                </c:pt>
                <c:pt idx="3711">
                  <c:v>5.5</c:v>
                </c:pt>
                <c:pt idx="3712">
                  <c:v>6.6</c:v>
                </c:pt>
                <c:pt idx="3713">
                  <c:v>4.8</c:v>
                </c:pt>
                <c:pt idx="3714">
                  <c:v>6.4</c:v>
                </c:pt>
                <c:pt idx="3715">
                  <c:v>7.3</c:v>
                </c:pt>
                <c:pt idx="3716">
                  <c:v>6.9</c:v>
                </c:pt>
                <c:pt idx="3717">
                  <c:v>7.2</c:v>
                </c:pt>
                <c:pt idx="3718">
                  <c:v>6.5</c:v>
                </c:pt>
                <c:pt idx="3719">
                  <c:v>6.6</c:v>
                </c:pt>
                <c:pt idx="3720">
                  <c:v>6.7</c:v>
                </c:pt>
                <c:pt idx="3721">
                  <c:v>7.3</c:v>
                </c:pt>
                <c:pt idx="3722">
                  <c:v>6.4</c:v>
                </c:pt>
                <c:pt idx="3723">
                  <c:v>7</c:v>
                </c:pt>
                <c:pt idx="3724">
                  <c:v>5.5</c:v>
                </c:pt>
                <c:pt idx="3725">
                  <c:v>6.7</c:v>
                </c:pt>
                <c:pt idx="3726">
                  <c:v>6.1</c:v>
                </c:pt>
                <c:pt idx="3727">
                  <c:v>3.9</c:v>
                </c:pt>
                <c:pt idx="3728">
                  <c:v>6.3</c:v>
                </c:pt>
                <c:pt idx="3729">
                  <c:v>7.5</c:v>
                </c:pt>
                <c:pt idx="3730">
                  <c:v>7</c:v>
                </c:pt>
                <c:pt idx="3731">
                  <c:v>6.7</c:v>
                </c:pt>
                <c:pt idx="3732">
                  <c:v>7.4</c:v>
                </c:pt>
                <c:pt idx="3733">
                  <c:v>8</c:v>
                </c:pt>
                <c:pt idx="3734">
                  <c:v>7.2</c:v>
                </c:pt>
                <c:pt idx="3735">
                  <c:v>6.4</c:v>
                </c:pt>
                <c:pt idx="3736">
                  <c:v>6.5</c:v>
                </c:pt>
                <c:pt idx="3737">
                  <c:v>6.9</c:v>
                </c:pt>
                <c:pt idx="3738">
                  <c:v>7.5</c:v>
                </c:pt>
                <c:pt idx="3739">
                  <c:v>7.7</c:v>
                </c:pt>
                <c:pt idx="3740">
                  <c:v>8.5</c:v>
                </c:pt>
                <c:pt idx="3741">
                  <c:v>7.7</c:v>
                </c:pt>
                <c:pt idx="3742">
                  <c:v>6.5</c:v>
                </c:pt>
                <c:pt idx="3743">
                  <c:v>7</c:v>
                </c:pt>
                <c:pt idx="3744">
                  <c:v>5.5</c:v>
                </c:pt>
                <c:pt idx="3745">
                  <c:v>6.3</c:v>
                </c:pt>
                <c:pt idx="3746">
                  <c:v>7.9</c:v>
                </c:pt>
                <c:pt idx="3747">
                  <c:v>7.3</c:v>
                </c:pt>
                <c:pt idx="3748">
                  <c:v>7.4</c:v>
                </c:pt>
                <c:pt idx="3749">
                  <c:v>7</c:v>
                </c:pt>
                <c:pt idx="3750">
                  <c:v>7.1</c:v>
                </c:pt>
                <c:pt idx="3751">
                  <c:v>7.5</c:v>
                </c:pt>
                <c:pt idx="3752">
                  <c:v>6.7</c:v>
                </c:pt>
                <c:pt idx="3753">
                  <c:v>6.7</c:v>
                </c:pt>
                <c:pt idx="3754">
                  <c:v>4.2</c:v>
                </c:pt>
                <c:pt idx="3755">
                  <c:v>7</c:v>
                </c:pt>
                <c:pt idx="3756">
                  <c:v>7</c:v>
                </c:pt>
                <c:pt idx="3757">
                  <c:v>6.8</c:v>
                </c:pt>
                <c:pt idx="3758">
                  <c:v>7.5</c:v>
                </c:pt>
                <c:pt idx="3759">
                  <c:v>5.3</c:v>
                </c:pt>
                <c:pt idx="3760">
                  <c:v>7.3</c:v>
                </c:pt>
                <c:pt idx="3761">
                  <c:v>5.6</c:v>
                </c:pt>
                <c:pt idx="3762">
                  <c:v>5.6</c:v>
                </c:pt>
                <c:pt idx="3763">
                  <c:v>6.6</c:v>
                </c:pt>
                <c:pt idx="3764">
                  <c:v>6.3</c:v>
                </c:pt>
                <c:pt idx="3765">
                  <c:v>7.5</c:v>
                </c:pt>
                <c:pt idx="3766">
                  <c:v>7.6</c:v>
                </c:pt>
                <c:pt idx="3767">
                  <c:v>4.0999999999999996</c:v>
                </c:pt>
                <c:pt idx="3768">
                  <c:v>7.8</c:v>
                </c:pt>
                <c:pt idx="3769">
                  <c:v>6.7</c:v>
                </c:pt>
                <c:pt idx="3770">
                  <c:v>7.3</c:v>
                </c:pt>
                <c:pt idx="3771">
                  <c:v>7.1</c:v>
                </c:pt>
                <c:pt idx="3772">
                  <c:v>6.6</c:v>
                </c:pt>
                <c:pt idx="3773">
                  <c:v>6.2</c:v>
                </c:pt>
                <c:pt idx="3774">
                  <c:v>6.1</c:v>
                </c:pt>
                <c:pt idx="3775">
                  <c:v>6.9</c:v>
                </c:pt>
                <c:pt idx="3776">
                  <c:v>7.5</c:v>
                </c:pt>
                <c:pt idx="3777">
                  <c:v>7.4</c:v>
                </c:pt>
                <c:pt idx="3778">
                  <c:v>7</c:v>
                </c:pt>
                <c:pt idx="3779">
                  <c:v>6.3</c:v>
                </c:pt>
                <c:pt idx="3780">
                  <c:v>6.9</c:v>
                </c:pt>
                <c:pt idx="3781">
                  <c:v>6.4</c:v>
                </c:pt>
                <c:pt idx="3782">
                  <c:v>6.6</c:v>
                </c:pt>
              </c:numCache>
            </c:numRef>
          </c:xVal>
          <c:yVal>
            <c:numRef>
              <c:f>'IMDb Movie'!$O$2:$O$4821</c:f>
              <c:numCache>
                <c:formatCode>General</c:formatCode>
                <c:ptCount val="4820"/>
                <c:pt idx="0">
                  <c:v>178</c:v>
                </c:pt>
                <c:pt idx="1">
                  <c:v>169</c:v>
                </c:pt>
                <c:pt idx="2">
                  <c:v>148</c:v>
                </c:pt>
                <c:pt idx="3">
                  <c:v>164</c:v>
                </c:pt>
                <c:pt idx="4">
                  <c:v>132</c:v>
                </c:pt>
                <c:pt idx="5">
                  <c:v>156</c:v>
                </c:pt>
                <c:pt idx="6">
                  <c:v>100</c:v>
                </c:pt>
                <c:pt idx="7">
                  <c:v>141</c:v>
                </c:pt>
                <c:pt idx="8">
                  <c:v>153</c:v>
                </c:pt>
                <c:pt idx="9">
                  <c:v>183</c:v>
                </c:pt>
                <c:pt idx="10">
                  <c:v>169</c:v>
                </c:pt>
                <c:pt idx="11">
                  <c:v>106</c:v>
                </c:pt>
                <c:pt idx="12">
                  <c:v>151</c:v>
                </c:pt>
                <c:pt idx="13">
                  <c:v>150</c:v>
                </c:pt>
                <c:pt idx="14">
                  <c:v>143</c:v>
                </c:pt>
                <c:pt idx="15">
                  <c:v>150</c:v>
                </c:pt>
                <c:pt idx="16">
                  <c:v>173</c:v>
                </c:pt>
                <c:pt idx="17">
                  <c:v>136</c:v>
                </c:pt>
                <c:pt idx="18">
                  <c:v>106</c:v>
                </c:pt>
                <c:pt idx="19">
                  <c:v>164</c:v>
                </c:pt>
                <c:pt idx="20">
                  <c:v>153</c:v>
                </c:pt>
                <c:pt idx="21">
                  <c:v>156</c:v>
                </c:pt>
                <c:pt idx="22">
                  <c:v>186</c:v>
                </c:pt>
                <c:pt idx="23">
                  <c:v>113</c:v>
                </c:pt>
                <c:pt idx="24">
                  <c:v>201</c:v>
                </c:pt>
                <c:pt idx="25">
                  <c:v>194</c:v>
                </c:pt>
                <c:pt idx="26">
                  <c:v>147</c:v>
                </c:pt>
                <c:pt idx="27">
                  <c:v>131</c:v>
                </c:pt>
                <c:pt idx="28">
                  <c:v>124</c:v>
                </c:pt>
                <c:pt idx="29">
                  <c:v>143</c:v>
                </c:pt>
                <c:pt idx="30">
                  <c:v>135</c:v>
                </c:pt>
                <c:pt idx="31">
                  <c:v>195</c:v>
                </c:pt>
                <c:pt idx="32">
                  <c:v>108</c:v>
                </c:pt>
                <c:pt idx="33">
                  <c:v>104</c:v>
                </c:pt>
                <c:pt idx="34">
                  <c:v>104</c:v>
                </c:pt>
                <c:pt idx="35">
                  <c:v>150</c:v>
                </c:pt>
                <c:pt idx="36">
                  <c:v>165</c:v>
                </c:pt>
                <c:pt idx="37">
                  <c:v>130</c:v>
                </c:pt>
                <c:pt idx="38">
                  <c:v>142</c:v>
                </c:pt>
                <c:pt idx="39">
                  <c:v>125</c:v>
                </c:pt>
                <c:pt idx="40">
                  <c:v>106</c:v>
                </c:pt>
                <c:pt idx="41">
                  <c:v>123</c:v>
                </c:pt>
                <c:pt idx="42">
                  <c:v>103</c:v>
                </c:pt>
                <c:pt idx="43">
                  <c:v>118</c:v>
                </c:pt>
                <c:pt idx="44">
                  <c:v>140</c:v>
                </c:pt>
                <c:pt idx="45">
                  <c:v>123</c:v>
                </c:pt>
                <c:pt idx="46">
                  <c:v>149</c:v>
                </c:pt>
                <c:pt idx="47">
                  <c:v>132</c:v>
                </c:pt>
                <c:pt idx="48">
                  <c:v>114</c:v>
                </c:pt>
                <c:pt idx="49">
                  <c:v>143</c:v>
                </c:pt>
                <c:pt idx="50">
                  <c:v>116</c:v>
                </c:pt>
                <c:pt idx="51">
                  <c:v>131</c:v>
                </c:pt>
                <c:pt idx="52">
                  <c:v>154</c:v>
                </c:pt>
                <c:pt idx="53">
                  <c:v>122</c:v>
                </c:pt>
                <c:pt idx="54">
                  <c:v>93</c:v>
                </c:pt>
                <c:pt idx="55">
                  <c:v>122</c:v>
                </c:pt>
                <c:pt idx="56">
                  <c:v>98</c:v>
                </c:pt>
                <c:pt idx="57">
                  <c:v>91</c:v>
                </c:pt>
                <c:pt idx="58">
                  <c:v>158</c:v>
                </c:pt>
                <c:pt idx="59">
                  <c:v>96</c:v>
                </c:pt>
                <c:pt idx="60">
                  <c:v>127</c:v>
                </c:pt>
                <c:pt idx="61">
                  <c:v>110</c:v>
                </c:pt>
                <c:pt idx="62">
                  <c:v>150</c:v>
                </c:pt>
                <c:pt idx="63">
                  <c:v>144</c:v>
                </c:pt>
                <c:pt idx="64">
                  <c:v>152</c:v>
                </c:pt>
                <c:pt idx="65">
                  <c:v>96</c:v>
                </c:pt>
                <c:pt idx="66">
                  <c:v>94</c:v>
                </c:pt>
                <c:pt idx="67">
                  <c:v>126</c:v>
                </c:pt>
                <c:pt idx="68">
                  <c:v>126</c:v>
                </c:pt>
                <c:pt idx="69">
                  <c:v>106</c:v>
                </c:pt>
                <c:pt idx="70">
                  <c:v>112</c:v>
                </c:pt>
                <c:pt idx="71">
                  <c:v>123</c:v>
                </c:pt>
                <c:pt idx="72">
                  <c:v>96</c:v>
                </c:pt>
                <c:pt idx="73">
                  <c:v>113</c:v>
                </c:pt>
                <c:pt idx="74">
                  <c:v>176</c:v>
                </c:pt>
                <c:pt idx="75">
                  <c:v>118</c:v>
                </c:pt>
                <c:pt idx="76">
                  <c:v>95</c:v>
                </c:pt>
                <c:pt idx="77">
                  <c:v>106</c:v>
                </c:pt>
                <c:pt idx="78">
                  <c:v>124</c:v>
                </c:pt>
                <c:pt idx="79">
                  <c:v>132</c:v>
                </c:pt>
                <c:pt idx="80">
                  <c:v>97</c:v>
                </c:pt>
                <c:pt idx="81">
                  <c:v>130</c:v>
                </c:pt>
                <c:pt idx="82">
                  <c:v>128</c:v>
                </c:pt>
                <c:pt idx="83">
                  <c:v>136</c:v>
                </c:pt>
                <c:pt idx="84">
                  <c:v>93</c:v>
                </c:pt>
                <c:pt idx="85">
                  <c:v>130</c:v>
                </c:pt>
                <c:pt idx="86">
                  <c:v>102</c:v>
                </c:pt>
                <c:pt idx="87">
                  <c:v>101</c:v>
                </c:pt>
                <c:pt idx="88">
                  <c:v>100</c:v>
                </c:pt>
                <c:pt idx="89">
                  <c:v>120</c:v>
                </c:pt>
                <c:pt idx="90">
                  <c:v>98</c:v>
                </c:pt>
                <c:pt idx="91">
                  <c:v>109</c:v>
                </c:pt>
                <c:pt idx="92">
                  <c:v>121</c:v>
                </c:pt>
                <c:pt idx="93">
                  <c:v>169</c:v>
                </c:pt>
                <c:pt idx="94">
                  <c:v>148</c:v>
                </c:pt>
                <c:pt idx="95">
                  <c:v>182</c:v>
                </c:pt>
                <c:pt idx="96">
                  <c:v>106</c:v>
                </c:pt>
                <c:pt idx="97">
                  <c:v>166</c:v>
                </c:pt>
                <c:pt idx="98">
                  <c:v>132</c:v>
                </c:pt>
                <c:pt idx="99">
                  <c:v>137</c:v>
                </c:pt>
                <c:pt idx="100">
                  <c:v>109</c:v>
                </c:pt>
                <c:pt idx="101">
                  <c:v>98</c:v>
                </c:pt>
                <c:pt idx="102">
                  <c:v>113</c:v>
                </c:pt>
                <c:pt idx="103">
                  <c:v>93</c:v>
                </c:pt>
                <c:pt idx="104">
                  <c:v>123</c:v>
                </c:pt>
                <c:pt idx="105">
                  <c:v>126</c:v>
                </c:pt>
                <c:pt idx="106">
                  <c:v>113</c:v>
                </c:pt>
                <c:pt idx="107">
                  <c:v>184</c:v>
                </c:pt>
                <c:pt idx="108">
                  <c:v>144</c:v>
                </c:pt>
                <c:pt idx="109">
                  <c:v>206</c:v>
                </c:pt>
                <c:pt idx="110">
                  <c:v>138</c:v>
                </c:pt>
                <c:pt idx="111">
                  <c:v>157</c:v>
                </c:pt>
                <c:pt idx="112">
                  <c:v>102</c:v>
                </c:pt>
                <c:pt idx="113">
                  <c:v>104</c:v>
                </c:pt>
                <c:pt idx="114">
                  <c:v>115</c:v>
                </c:pt>
                <c:pt idx="115">
                  <c:v>111</c:v>
                </c:pt>
                <c:pt idx="116">
                  <c:v>128</c:v>
                </c:pt>
                <c:pt idx="117">
                  <c:v>89</c:v>
                </c:pt>
                <c:pt idx="118">
                  <c:v>105</c:v>
                </c:pt>
                <c:pt idx="119">
                  <c:v>119</c:v>
                </c:pt>
                <c:pt idx="120">
                  <c:v>129</c:v>
                </c:pt>
                <c:pt idx="121">
                  <c:v>102</c:v>
                </c:pt>
                <c:pt idx="122">
                  <c:v>138</c:v>
                </c:pt>
                <c:pt idx="123">
                  <c:v>112</c:v>
                </c:pt>
                <c:pt idx="124">
                  <c:v>120</c:v>
                </c:pt>
                <c:pt idx="125">
                  <c:v>146</c:v>
                </c:pt>
                <c:pt idx="126">
                  <c:v>115</c:v>
                </c:pt>
                <c:pt idx="127">
                  <c:v>96</c:v>
                </c:pt>
                <c:pt idx="128">
                  <c:v>88</c:v>
                </c:pt>
                <c:pt idx="129">
                  <c:v>99</c:v>
                </c:pt>
                <c:pt idx="130">
                  <c:v>113</c:v>
                </c:pt>
                <c:pt idx="131">
                  <c:v>131</c:v>
                </c:pt>
                <c:pt idx="132">
                  <c:v>119</c:v>
                </c:pt>
                <c:pt idx="133">
                  <c:v>91</c:v>
                </c:pt>
                <c:pt idx="134">
                  <c:v>90</c:v>
                </c:pt>
                <c:pt idx="135">
                  <c:v>103</c:v>
                </c:pt>
                <c:pt idx="136">
                  <c:v>124</c:v>
                </c:pt>
                <c:pt idx="137">
                  <c:v>131</c:v>
                </c:pt>
                <c:pt idx="138">
                  <c:v>88</c:v>
                </c:pt>
                <c:pt idx="139">
                  <c:v>85</c:v>
                </c:pt>
                <c:pt idx="140">
                  <c:v>111</c:v>
                </c:pt>
                <c:pt idx="141">
                  <c:v>92</c:v>
                </c:pt>
                <c:pt idx="142">
                  <c:v>196</c:v>
                </c:pt>
                <c:pt idx="143">
                  <c:v>93</c:v>
                </c:pt>
                <c:pt idx="144">
                  <c:v>133</c:v>
                </c:pt>
                <c:pt idx="145">
                  <c:v>116</c:v>
                </c:pt>
                <c:pt idx="146">
                  <c:v>153</c:v>
                </c:pt>
                <c:pt idx="147">
                  <c:v>88</c:v>
                </c:pt>
                <c:pt idx="148">
                  <c:v>115</c:v>
                </c:pt>
                <c:pt idx="149">
                  <c:v>95</c:v>
                </c:pt>
                <c:pt idx="150">
                  <c:v>133</c:v>
                </c:pt>
                <c:pt idx="151">
                  <c:v>97</c:v>
                </c:pt>
                <c:pt idx="152">
                  <c:v>90</c:v>
                </c:pt>
                <c:pt idx="153">
                  <c:v>154</c:v>
                </c:pt>
                <c:pt idx="154">
                  <c:v>150</c:v>
                </c:pt>
                <c:pt idx="155">
                  <c:v>127</c:v>
                </c:pt>
                <c:pt idx="156">
                  <c:v>121</c:v>
                </c:pt>
                <c:pt idx="157">
                  <c:v>102</c:v>
                </c:pt>
                <c:pt idx="158">
                  <c:v>126</c:v>
                </c:pt>
                <c:pt idx="159">
                  <c:v>121</c:v>
                </c:pt>
                <c:pt idx="160">
                  <c:v>215</c:v>
                </c:pt>
                <c:pt idx="161">
                  <c:v>127</c:v>
                </c:pt>
                <c:pt idx="162">
                  <c:v>138</c:v>
                </c:pt>
                <c:pt idx="163">
                  <c:v>122</c:v>
                </c:pt>
                <c:pt idx="164">
                  <c:v>124</c:v>
                </c:pt>
                <c:pt idx="165">
                  <c:v>106</c:v>
                </c:pt>
                <c:pt idx="166">
                  <c:v>124</c:v>
                </c:pt>
                <c:pt idx="167">
                  <c:v>128</c:v>
                </c:pt>
                <c:pt idx="168">
                  <c:v>138</c:v>
                </c:pt>
                <c:pt idx="169">
                  <c:v>115</c:v>
                </c:pt>
                <c:pt idx="170">
                  <c:v>100</c:v>
                </c:pt>
                <c:pt idx="171">
                  <c:v>135</c:v>
                </c:pt>
                <c:pt idx="172">
                  <c:v>117</c:v>
                </c:pt>
                <c:pt idx="173">
                  <c:v>156</c:v>
                </c:pt>
                <c:pt idx="174">
                  <c:v>96</c:v>
                </c:pt>
                <c:pt idx="175">
                  <c:v>107</c:v>
                </c:pt>
                <c:pt idx="176">
                  <c:v>92</c:v>
                </c:pt>
                <c:pt idx="177">
                  <c:v>115</c:v>
                </c:pt>
                <c:pt idx="178">
                  <c:v>92</c:v>
                </c:pt>
                <c:pt idx="179">
                  <c:v>117</c:v>
                </c:pt>
                <c:pt idx="180">
                  <c:v>146</c:v>
                </c:pt>
                <c:pt idx="181">
                  <c:v>94</c:v>
                </c:pt>
                <c:pt idx="182">
                  <c:v>116</c:v>
                </c:pt>
                <c:pt idx="183">
                  <c:v>147</c:v>
                </c:pt>
                <c:pt idx="184">
                  <c:v>90</c:v>
                </c:pt>
                <c:pt idx="185">
                  <c:v>101</c:v>
                </c:pt>
                <c:pt idx="186">
                  <c:v>138</c:v>
                </c:pt>
                <c:pt idx="187">
                  <c:v>107</c:v>
                </c:pt>
                <c:pt idx="188">
                  <c:v>142</c:v>
                </c:pt>
                <c:pt idx="189">
                  <c:v>165</c:v>
                </c:pt>
                <c:pt idx="190">
                  <c:v>100</c:v>
                </c:pt>
                <c:pt idx="191">
                  <c:v>82</c:v>
                </c:pt>
                <c:pt idx="192">
                  <c:v>98</c:v>
                </c:pt>
                <c:pt idx="193">
                  <c:v>95</c:v>
                </c:pt>
                <c:pt idx="194">
                  <c:v>159</c:v>
                </c:pt>
                <c:pt idx="195">
                  <c:v>96</c:v>
                </c:pt>
                <c:pt idx="196">
                  <c:v>143</c:v>
                </c:pt>
                <c:pt idx="197">
                  <c:v>123</c:v>
                </c:pt>
                <c:pt idx="198">
                  <c:v>174</c:v>
                </c:pt>
                <c:pt idx="199">
                  <c:v>101</c:v>
                </c:pt>
                <c:pt idx="200">
                  <c:v>134</c:v>
                </c:pt>
                <c:pt idx="201">
                  <c:v>132</c:v>
                </c:pt>
                <c:pt idx="202">
                  <c:v>129</c:v>
                </c:pt>
                <c:pt idx="203">
                  <c:v>106</c:v>
                </c:pt>
                <c:pt idx="204">
                  <c:v>113</c:v>
                </c:pt>
                <c:pt idx="205">
                  <c:v>102</c:v>
                </c:pt>
                <c:pt idx="206">
                  <c:v>135</c:v>
                </c:pt>
                <c:pt idx="207">
                  <c:v>125</c:v>
                </c:pt>
                <c:pt idx="208">
                  <c:v>110</c:v>
                </c:pt>
                <c:pt idx="209">
                  <c:v>124</c:v>
                </c:pt>
                <c:pt idx="210">
                  <c:v>123</c:v>
                </c:pt>
                <c:pt idx="211">
                  <c:v>130</c:v>
                </c:pt>
                <c:pt idx="212">
                  <c:v>92</c:v>
                </c:pt>
                <c:pt idx="213">
                  <c:v>127</c:v>
                </c:pt>
                <c:pt idx="214">
                  <c:v>123</c:v>
                </c:pt>
                <c:pt idx="215">
                  <c:v>123</c:v>
                </c:pt>
                <c:pt idx="216">
                  <c:v>107</c:v>
                </c:pt>
                <c:pt idx="217">
                  <c:v>124</c:v>
                </c:pt>
                <c:pt idx="218">
                  <c:v>77</c:v>
                </c:pt>
                <c:pt idx="219">
                  <c:v>109</c:v>
                </c:pt>
                <c:pt idx="220">
                  <c:v>134</c:v>
                </c:pt>
                <c:pt idx="221">
                  <c:v>117</c:v>
                </c:pt>
                <c:pt idx="222">
                  <c:v>135</c:v>
                </c:pt>
                <c:pt idx="223">
                  <c:v>121</c:v>
                </c:pt>
                <c:pt idx="224">
                  <c:v>117</c:v>
                </c:pt>
                <c:pt idx="225">
                  <c:v>124</c:v>
                </c:pt>
                <c:pt idx="226">
                  <c:v>140</c:v>
                </c:pt>
                <c:pt idx="227">
                  <c:v>142</c:v>
                </c:pt>
                <c:pt idx="228">
                  <c:v>92</c:v>
                </c:pt>
                <c:pt idx="229">
                  <c:v>138</c:v>
                </c:pt>
                <c:pt idx="230">
                  <c:v>136</c:v>
                </c:pt>
                <c:pt idx="231">
                  <c:v>98</c:v>
                </c:pt>
                <c:pt idx="232">
                  <c:v>153</c:v>
                </c:pt>
                <c:pt idx="233">
                  <c:v>120</c:v>
                </c:pt>
                <c:pt idx="234">
                  <c:v>101</c:v>
                </c:pt>
                <c:pt idx="235">
                  <c:v>91</c:v>
                </c:pt>
                <c:pt idx="236">
                  <c:v>108</c:v>
                </c:pt>
                <c:pt idx="237">
                  <c:v>112</c:v>
                </c:pt>
                <c:pt idx="238">
                  <c:v>100</c:v>
                </c:pt>
                <c:pt idx="239">
                  <c:v>108</c:v>
                </c:pt>
                <c:pt idx="240">
                  <c:v>114</c:v>
                </c:pt>
                <c:pt idx="241">
                  <c:v>119</c:v>
                </c:pt>
                <c:pt idx="242">
                  <c:v>142</c:v>
                </c:pt>
                <c:pt idx="243">
                  <c:v>125</c:v>
                </c:pt>
                <c:pt idx="244">
                  <c:v>126</c:v>
                </c:pt>
                <c:pt idx="245">
                  <c:v>119</c:v>
                </c:pt>
                <c:pt idx="246">
                  <c:v>170</c:v>
                </c:pt>
                <c:pt idx="247">
                  <c:v>85</c:v>
                </c:pt>
                <c:pt idx="248">
                  <c:v>119</c:v>
                </c:pt>
                <c:pt idx="249">
                  <c:v>102</c:v>
                </c:pt>
                <c:pt idx="250">
                  <c:v>103</c:v>
                </c:pt>
                <c:pt idx="251">
                  <c:v>76</c:v>
                </c:pt>
                <c:pt idx="252">
                  <c:v>120</c:v>
                </c:pt>
                <c:pt idx="253">
                  <c:v>127</c:v>
                </c:pt>
                <c:pt idx="254">
                  <c:v>105</c:v>
                </c:pt>
                <c:pt idx="255">
                  <c:v>121</c:v>
                </c:pt>
                <c:pt idx="256">
                  <c:v>114</c:v>
                </c:pt>
                <c:pt idx="257">
                  <c:v>129</c:v>
                </c:pt>
                <c:pt idx="258">
                  <c:v>171</c:v>
                </c:pt>
                <c:pt idx="259">
                  <c:v>120</c:v>
                </c:pt>
                <c:pt idx="260">
                  <c:v>165</c:v>
                </c:pt>
                <c:pt idx="261">
                  <c:v>82</c:v>
                </c:pt>
                <c:pt idx="262">
                  <c:v>115</c:v>
                </c:pt>
                <c:pt idx="263">
                  <c:v>194</c:v>
                </c:pt>
                <c:pt idx="264">
                  <c:v>84</c:v>
                </c:pt>
                <c:pt idx="265">
                  <c:v>97</c:v>
                </c:pt>
                <c:pt idx="266">
                  <c:v>151</c:v>
                </c:pt>
                <c:pt idx="267">
                  <c:v>136</c:v>
                </c:pt>
                <c:pt idx="268">
                  <c:v>104</c:v>
                </c:pt>
                <c:pt idx="269">
                  <c:v>127</c:v>
                </c:pt>
                <c:pt idx="270">
                  <c:v>171</c:v>
                </c:pt>
                <c:pt idx="271">
                  <c:v>145</c:v>
                </c:pt>
                <c:pt idx="272">
                  <c:v>174</c:v>
                </c:pt>
                <c:pt idx="273">
                  <c:v>144</c:v>
                </c:pt>
                <c:pt idx="274">
                  <c:v>119</c:v>
                </c:pt>
                <c:pt idx="275">
                  <c:v>153</c:v>
                </c:pt>
                <c:pt idx="276">
                  <c:v>140</c:v>
                </c:pt>
                <c:pt idx="277">
                  <c:v>176</c:v>
                </c:pt>
                <c:pt idx="278">
                  <c:v>141</c:v>
                </c:pt>
                <c:pt idx="279">
                  <c:v>106</c:v>
                </c:pt>
                <c:pt idx="280">
                  <c:v>98</c:v>
                </c:pt>
                <c:pt idx="281">
                  <c:v>116</c:v>
                </c:pt>
                <c:pt idx="282">
                  <c:v>115</c:v>
                </c:pt>
                <c:pt idx="283">
                  <c:v>165</c:v>
                </c:pt>
                <c:pt idx="284">
                  <c:v>91</c:v>
                </c:pt>
                <c:pt idx="285">
                  <c:v>78</c:v>
                </c:pt>
                <c:pt idx="286">
                  <c:v>103</c:v>
                </c:pt>
                <c:pt idx="287">
                  <c:v>131</c:v>
                </c:pt>
                <c:pt idx="288">
                  <c:v>104</c:v>
                </c:pt>
                <c:pt idx="289">
                  <c:v>101</c:v>
                </c:pt>
                <c:pt idx="290">
                  <c:v>102</c:v>
                </c:pt>
                <c:pt idx="291">
                  <c:v>103</c:v>
                </c:pt>
                <c:pt idx="292">
                  <c:v>121</c:v>
                </c:pt>
                <c:pt idx="293">
                  <c:v>143</c:v>
                </c:pt>
                <c:pt idx="294">
                  <c:v>240</c:v>
                </c:pt>
                <c:pt idx="295">
                  <c:v>121</c:v>
                </c:pt>
                <c:pt idx="296">
                  <c:v>129</c:v>
                </c:pt>
                <c:pt idx="297">
                  <c:v>172</c:v>
                </c:pt>
                <c:pt idx="298">
                  <c:v>101</c:v>
                </c:pt>
                <c:pt idx="299">
                  <c:v>87</c:v>
                </c:pt>
                <c:pt idx="300">
                  <c:v>101</c:v>
                </c:pt>
                <c:pt idx="301">
                  <c:v>95</c:v>
                </c:pt>
                <c:pt idx="302">
                  <c:v>102</c:v>
                </c:pt>
                <c:pt idx="303">
                  <c:v>131</c:v>
                </c:pt>
                <c:pt idx="304">
                  <c:v>114</c:v>
                </c:pt>
                <c:pt idx="305">
                  <c:v>94</c:v>
                </c:pt>
                <c:pt idx="306">
                  <c:v>122</c:v>
                </c:pt>
                <c:pt idx="307">
                  <c:v>95</c:v>
                </c:pt>
                <c:pt idx="308">
                  <c:v>115</c:v>
                </c:pt>
                <c:pt idx="309">
                  <c:v>88</c:v>
                </c:pt>
                <c:pt idx="310">
                  <c:v>110</c:v>
                </c:pt>
                <c:pt idx="311">
                  <c:v>130</c:v>
                </c:pt>
                <c:pt idx="312">
                  <c:v>216</c:v>
                </c:pt>
                <c:pt idx="313">
                  <c:v>146</c:v>
                </c:pt>
                <c:pt idx="314">
                  <c:v>85</c:v>
                </c:pt>
                <c:pt idx="315">
                  <c:v>93</c:v>
                </c:pt>
                <c:pt idx="316">
                  <c:v>152</c:v>
                </c:pt>
                <c:pt idx="317">
                  <c:v>85</c:v>
                </c:pt>
                <c:pt idx="318">
                  <c:v>126</c:v>
                </c:pt>
                <c:pt idx="319">
                  <c:v>146</c:v>
                </c:pt>
                <c:pt idx="320">
                  <c:v>89</c:v>
                </c:pt>
                <c:pt idx="321">
                  <c:v>88</c:v>
                </c:pt>
                <c:pt idx="322">
                  <c:v>105</c:v>
                </c:pt>
                <c:pt idx="323">
                  <c:v>135</c:v>
                </c:pt>
                <c:pt idx="324">
                  <c:v>100</c:v>
                </c:pt>
                <c:pt idx="325">
                  <c:v>192</c:v>
                </c:pt>
                <c:pt idx="326">
                  <c:v>172</c:v>
                </c:pt>
                <c:pt idx="327">
                  <c:v>102</c:v>
                </c:pt>
                <c:pt idx="328">
                  <c:v>100</c:v>
                </c:pt>
                <c:pt idx="329">
                  <c:v>119</c:v>
                </c:pt>
                <c:pt idx="330">
                  <c:v>92</c:v>
                </c:pt>
                <c:pt idx="331">
                  <c:v>105</c:v>
                </c:pt>
                <c:pt idx="332">
                  <c:v>107</c:v>
                </c:pt>
                <c:pt idx="333">
                  <c:v>101</c:v>
                </c:pt>
                <c:pt idx="334">
                  <c:v>137</c:v>
                </c:pt>
                <c:pt idx="335">
                  <c:v>115</c:v>
                </c:pt>
                <c:pt idx="336">
                  <c:v>124</c:v>
                </c:pt>
                <c:pt idx="337">
                  <c:v>118</c:v>
                </c:pt>
                <c:pt idx="338">
                  <c:v>98</c:v>
                </c:pt>
                <c:pt idx="339">
                  <c:v>82</c:v>
                </c:pt>
                <c:pt idx="340">
                  <c:v>98</c:v>
                </c:pt>
                <c:pt idx="341">
                  <c:v>90</c:v>
                </c:pt>
                <c:pt idx="342">
                  <c:v>130</c:v>
                </c:pt>
                <c:pt idx="343">
                  <c:v>90</c:v>
                </c:pt>
                <c:pt idx="344">
                  <c:v>94</c:v>
                </c:pt>
                <c:pt idx="345">
                  <c:v>114</c:v>
                </c:pt>
                <c:pt idx="346">
                  <c:v>94</c:v>
                </c:pt>
                <c:pt idx="347">
                  <c:v>151</c:v>
                </c:pt>
                <c:pt idx="348">
                  <c:v>88</c:v>
                </c:pt>
                <c:pt idx="349">
                  <c:v>121</c:v>
                </c:pt>
                <c:pt idx="350">
                  <c:v>158</c:v>
                </c:pt>
                <c:pt idx="351">
                  <c:v>128</c:v>
                </c:pt>
                <c:pt idx="352">
                  <c:v>128</c:v>
                </c:pt>
                <c:pt idx="353">
                  <c:v>95</c:v>
                </c:pt>
                <c:pt idx="354">
                  <c:v>92</c:v>
                </c:pt>
                <c:pt idx="355">
                  <c:v>121</c:v>
                </c:pt>
                <c:pt idx="356">
                  <c:v>113</c:v>
                </c:pt>
                <c:pt idx="357">
                  <c:v>106</c:v>
                </c:pt>
                <c:pt idx="358">
                  <c:v>146</c:v>
                </c:pt>
                <c:pt idx="359">
                  <c:v>88</c:v>
                </c:pt>
                <c:pt idx="360">
                  <c:v>150</c:v>
                </c:pt>
                <c:pt idx="361">
                  <c:v>119</c:v>
                </c:pt>
                <c:pt idx="362">
                  <c:v>128</c:v>
                </c:pt>
                <c:pt idx="363">
                  <c:v>106</c:v>
                </c:pt>
                <c:pt idx="364">
                  <c:v>117</c:v>
                </c:pt>
                <c:pt idx="365">
                  <c:v>129</c:v>
                </c:pt>
                <c:pt idx="366">
                  <c:v>116</c:v>
                </c:pt>
                <c:pt idx="367">
                  <c:v>114</c:v>
                </c:pt>
                <c:pt idx="368">
                  <c:v>114</c:v>
                </c:pt>
                <c:pt idx="369">
                  <c:v>96</c:v>
                </c:pt>
                <c:pt idx="370">
                  <c:v>132</c:v>
                </c:pt>
                <c:pt idx="371">
                  <c:v>104</c:v>
                </c:pt>
                <c:pt idx="372">
                  <c:v>111</c:v>
                </c:pt>
                <c:pt idx="373">
                  <c:v>138</c:v>
                </c:pt>
                <c:pt idx="374">
                  <c:v>129</c:v>
                </c:pt>
                <c:pt idx="375">
                  <c:v>144</c:v>
                </c:pt>
                <c:pt idx="376">
                  <c:v>110</c:v>
                </c:pt>
                <c:pt idx="377">
                  <c:v>140</c:v>
                </c:pt>
                <c:pt idx="378">
                  <c:v>113</c:v>
                </c:pt>
                <c:pt idx="379">
                  <c:v>143</c:v>
                </c:pt>
                <c:pt idx="380">
                  <c:v>108</c:v>
                </c:pt>
                <c:pt idx="381">
                  <c:v>108</c:v>
                </c:pt>
                <c:pt idx="382">
                  <c:v>124</c:v>
                </c:pt>
                <c:pt idx="383">
                  <c:v>116</c:v>
                </c:pt>
                <c:pt idx="384">
                  <c:v>110</c:v>
                </c:pt>
                <c:pt idx="385">
                  <c:v>91</c:v>
                </c:pt>
                <c:pt idx="386">
                  <c:v>107</c:v>
                </c:pt>
                <c:pt idx="387">
                  <c:v>115</c:v>
                </c:pt>
                <c:pt idx="388">
                  <c:v>100</c:v>
                </c:pt>
                <c:pt idx="389">
                  <c:v>104</c:v>
                </c:pt>
                <c:pt idx="390">
                  <c:v>138</c:v>
                </c:pt>
                <c:pt idx="391">
                  <c:v>140</c:v>
                </c:pt>
                <c:pt idx="392">
                  <c:v>120</c:v>
                </c:pt>
                <c:pt idx="393">
                  <c:v>122</c:v>
                </c:pt>
                <c:pt idx="394">
                  <c:v>83</c:v>
                </c:pt>
                <c:pt idx="395">
                  <c:v>139</c:v>
                </c:pt>
                <c:pt idx="396">
                  <c:v>131</c:v>
                </c:pt>
                <c:pt idx="397">
                  <c:v>104</c:v>
                </c:pt>
                <c:pt idx="398">
                  <c:v>130</c:v>
                </c:pt>
                <c:pt idx="399">
                  <c:v>145</c:v>
                </c:pt>
                <c:pt idx="400">
                  <c:v>104</c:v>
                </c:pt>
                <c:pt idx="401">
                  <c:v>97</c:v>
                </c:pt>
                <c:pt idx="402">
                  <c:v>178</c:v>
                </c:pt>
                <c:pt idx="403">
                  <c:v>108</c:v>
                </c:pt>
                <c:pt idx="404">
                  <c:v>106</c:v>
                </c:pt>
                <c:pt idx="405">
                  <c:v>112</c:v>
                </c:pt>
                <c:pt idx="406">
                  <c:v>135</c:v>
                </c:pt>
                <c:pt idx="407">
                  <c:v>109</c:v>
                </c:pt>
                <c:pt idx="408">
                  <c:v>86</c:v>
                </c:pt>
                <c:pt idx="409">
                  <c:v>95</c:v>
                </c:pt>
                <c:pt idx="410">
                  <c:v>107</c:v>
                </c:pt>
                <c:pt idx="411">
                  <c:v>82</c:v>
                </c:pt>
                <c:pt idx="412">
                  <c:v>88</c:v>
                </c:pt>
                <c:pt idx="413">
                  <c:v>120</c:v>
                </c:pt>
                <c:pt idx="414">
                  <c:v>162</c:v>
                </c:pt>
                <c:pt idx="415">
                  <c:v>123</c:v>
                </c:pt>
                <c:pt idx="416">
                  <c:v>101</c:v>
                </c:pt>
                <c:pt idx="417">
                  <c:v>113</c:v>
                </c:pt>
                <c:pt idx="418">
                  <c:v>110</c:v>
                </c:pt>
                <c:pt idx="419">
                  <c:v>142</c:v>
                </c:pt>
                <c:pt idx="420">
                  <c:v>102</c:v>
                </c:pt>
                <c:pt idx="421">
                  <c:v>126</c:v>
                </c:pt>
                <c:pt idx="422">
                  <c:v>83</c:v>
                </c:pt>
                <c:pt idx="423">
                  <c:v>85</c:v>
                </c:pt>
                <c:pt idx="424">
                  <c:v>120</c:v>
                </c:pt>
                <c:pt idx="425">
                  <c:v>116</c:v>
                </c:pt>
                <c:pt idx="426">
                  <c:v>113</c:v>
                </c:pt>
                <c:pt idx="427">
                  <c:v>87</c:v>
                </c:pt>
                <c:pt idx="428">
                  <c:v>101</c:v>
                </c:pt>
                <c:pt idx="429">
                  <c:v>110</c:v>
                </c:pt>
                <c:pt idx="430">
                  <c:v>128</c:v>
                </c:pt>
                <c:pt idx="431">
                  <c:v>138</c:v>
                </c:pt>
                <c:pt idx="432">
                  <c:v>88</c:v>
                </c:pt>
                <c:pt idx="433">
                  <c:v>91</c:v>
                </c:pt>
                <c:pt idx="434">
                  <c:v>138</c:v>
                </c:pt>
                <c:pt idx="435">
                  <c:v>99</c:v>
                </c:pt>
                <c:pt idx="436">
                  <c:v>117</c:v>
                </c:pt>
                <c:pt idx="437">
                  <c:v>117</c:v>
                </c:pt>
                <c:pt idx="438">
                  <c:v>123</c:v>
                </c:pt>
                <c:pt idx="439">
                  <c:v>118</c:v>
                </c:pt>
                <c:pt idx="440">
                  <c:v>154</c:v>
                </c:pt>
                <c:pt idx="441">
                  <c:v>118</c:v>
                </c:pt>
                <c:pt idx="442">
                  <c:v>90</c:v>
                </c:pt>
                <c:pt idx="443">
                  <c:v>113</c:v>
                </c:pt>
                <c:pt idx="444">
                  <c:v>88</c:v>
                </c:pt>
                <c:pt idx="445">
                  <c:v>93</c:v>
                </c:pt>
                <c:pt idx="446">
                  <c:v>104</c:v>
                </c:pt>
                <c:pt idx="447">
                  <c:v>135</c:v>
                </c:pt>
                <c:pt idx="448">
                  <c:v>134</c:v>
                </c:pt>
                <c:pt idx="449">
                  <c:v>98</c:v>
                </c:pt>
                <c:pt idx="450">
                  <c:v>80</c:v>
                </c:pt>
                <c:pt idx="451">
                  <c:v>83</c:v>
                </c:pt>
                <c:pt idx="452">
                  <c:v>102</c:v>
                </c:pt>
                <c:pt idx="453">
                  <c:v>130</c:v>
                </c:pt>
                <c:pt idx="454">
                  <c:v>129</c:v>
                </c:pt>
                <c:pt idx="455">
                  <c:v>89</c:v>
                </c:pt>
                <c:pt idx="456">
                  <c:v>74</c:v>
                </c:pt>
                <c:pt idx="457">
                  <c:v>96</c:v>
                </c:pt>
                <c:pt idx="458">
                  <c:v>114</c:v>
                </c:pt>
                <c:pt idx="459">
                  <c:v>99</c:v>
                </c:pt>
                <c:pt idx="460">
                  <c:v>129</c:v>
                </c:pt>
                <c:pt idx="461">
                  <c:v>113</c:v>
                </c:pt>
                <c:pt idx="462">
                  <c:v>90</c:v>
                </c:pt>
                <c:pt idx="463">
                  <c:v>118</c:v>
                </c:pt>
                <c:pt idx="464">
                  <c:v>106</c:v>
                </c:pt>
                <c:pt idx="465">
                  <c:v>89</c:v>
                </c:pt>
                <c:pt idx="466">
                  <c:v>145</c:v>
                </c:pt>
                <c:pt idx="467">
                  <c:v>114</c:v>
                </c:pt>
                <c:pt idx="468">
                  <c:v>87</c:v>
                </c:pt>
                <c:pt idx="469">
                  <c:v>119</c:v>
                </c:pt>
                <c:pt idx="470">
                  <c:v>91</c:v>
                </c:pt>
                <c:pt idx="471">
                  <c:v>118</c:v>
                </c:pt>
                <c:pt idx="472">
                  <c:v>116</c:v>
                </c:pt>
                <c:pt idx="473">
                  <c:v>177</c:v>
                </c:pt>
                <c:pt idx="474">
                  <c:v>97</c:v>
                </c:pt>
                <c:pt idx="475">
                  <c:v>106</c:v>
                </c:pt>
                <c:pt idx="476">
                  <c:v>106</c:v>
                </c:pt>
                <c:pt idx="477">
                  <c:v>94</c:v>
                </c:pt>
                <c:pt idx="478">
                  <c:v>104</c:v>
                </c:pt>
                <c:pt idx="479">
                  <c:v>102</c:v>
                </c:pt>
                <c:pt idx="480">
                  <c:v>105</c:v>
                </c:pt>
                <c:pt idx="481">
                  <c:v>135</c:v>
                </c:pt>
                <c:pt idx="482">
                  <c:v>73</c:v>
                </c:pt>
                <c:pt idx="483">
                  <c:v>94</c:v>
                </c:pt>
                <c:pt idx="484">
                  <c:v>95</c:v>
                </c:pt>
                <c:pt idx="485">
                  <c:v>124</c:v>
                </c:pt>
                <c:pt idx="486">
                  <c:v>136</c:v>
                </c:pt>
                <c:pt idx="487">
                  <c:v>91</c:v>
                </c:pt>
                <c:pt idx="488">
                  <c:v>107</c:v>
                </c:pt>
                <c:pt idx="489">
                  <c:v>108</c:v>
                </c:pt>
                <c:pt idx="490">
                  <c:v>99</c:v>
                </c:pt>
                <c:pt idx="491">
                  <c:v>92</c:v>
                </c:pt>
                <c:pt idx="492">
                  <c:v>87</c:v>
                </c:pt>
                <c:pt idx="493">
                  <c:v>110</c:v>
                </c:pt>
                <c:pt idx="494">
                  <c:v>98</c:v>
                </c:pt>
                <c:pt idx="495">
                  <c:v>154</c:v>
                </c:pt>
                <c:pt idx="496">
                  <c:v>129</c:v>
                </c:pt>
                <c:pt idx="497">
                  <c:v>86</c:v>
                </c:pt>
                <c:pt idx="498">
                  <c:v>109</c:v>
                </c:pt>
                <c:pt idx="499">
                  <c:v>104</c:v>
                </c:pt>
                <c:pt idx="500">
                  <c:v>110</c:v>
                </c:pt>
                <c:pt idx="501">
                  <c:v>136</c:v>
                </c:pt>
                <c:pt idx="502">
                  <c:v>115</c:v>
                </c:pt>
                <c:pt idx="503">
                  <c:v>99</c:v>
                </c:pt>
                <c:pt idx="504">
                  <c:v>117</c:v>
                </c:pt>
                <c:pt idx="505">
                  <c:v>125</c:v>
                </c:pt>
                <c:pt idx="506">
                  <c:v>110</c:v>
                </c:pt>
                <c:pt idx="507">
                  <c:v>125</c:v>
                </c:pt>
                <c:pt idx="508">
                  <c:v>102</c:v>
                </c:pt>
                <c:pt idx="509">
                  <c:v>128</c:v>
                </c:pt>
                <c:pt idx="510">
                  <c:v>100</c:v>
                </c:pt>
                <c:pt idx="511">
                  <c:v>124</c:v>
                </c:pt>
                <c:pt idx="512">
                  <c:v>102</c:v>
                </c:pt>
                <c:pt idx="513">
                  <c:v>90</c:v>
                </c:pt>
                <c:pt idx="514">
                  <c:v>130</c:v>
                </c:pt>
                <c:pt idx="515">
                  <c:v>118</c:v>
                </c:pt>
                <c:pt idx="516">
                  <c:v>163</c:v>
                </c:pt>
                <c:pt idx="517">
                  <c:v>142</c:v>
                </c:pt>
                <c:pt idx="518">
                  <c:v>100</c:v>
                </c:pt>
                <c:pt idx="519">
                  <c:v>116</c:v>
                </c:pt>
                <c:pt idx="520">
                  <c:v>131</c:v>
                </c:pt>
                <c:pt idx="521">
                  <c:v>91</c:v>
                </c:pt>
                <c:pt idx="522">
                  <c:v>123</c:v>
                </c:pt>
                <c:pt idx="523">
                  <c:v>134</c:v>
                </c:pt>
                <c:pt idx="524">
                  <c:v>148</c:v>
                </c:pt>
                <c:pt idx="525">
                  <c:v>110</c:v>
                </c:pt>
                <c:pt idx="526">
                  <c:v>113</c:v>
                </c:pt>
                <c:pt idx="527">
                  <c:v>94</c:v>
                </c:pt>
                <c:pt idx="528">
                  <c:v>116</c:v>
                </c:pt>
                <c:pt idx="529">
                  <c:v>99</c:v>
                </c:pt>
                <c:pt idx="530">
                  <c:v>93</c:v>
                </c:pt>
                <c:pt idx="531">
                  <c:v>113</c:v>
                </c:pt>
                <c:pt idx="532">
                  <c:v>106</c:v>
                </c:pt>
                <c:pt idx="533">
                  <c:v>91</c:v>
                </c:pt>
                <c:pt idx="534">
                  <c:v>128</c:v>
                </c:pt>
                <c:pt idx="535">
                  <c:v>98</c:v>
                </c:pt>
                <c:pt idx="536">
                  <c:v>134</c:v>
                </c:pt>
                <c:pt idx="537">
                  <c:v>97</c:v>
                </c:pt>
                <c:pt idx="538">
                  <c:v>112</c:v>
                </c:pt>
                <c:pt idx="539">
                  <c:v>153</c:v>
                </c:pt>
                <c:pt idx="540">
                  <c:v>110</c:v>
                </c:pt>
                <c:pt idx="541">
                  <c:v>122</c:v>
                </c:pt>
                <c:pt idx="542">
                  <c:v>87</c:v>
                </c:pt>
                <c:pt idx="543">
                  <c:v>178</c:v>
                </c:pt>
                <c:pt idx="544">
                  <c:v>125</c:v>
                </c:pt>
                <c:pt idx="545">
                  <c:v>87</c:v>
                </c:pt>
                <c:pt idx="546">
                  <c:v>152</c:v>
                </c:pt>
                <c:pt idx="547">
                  <c:v>116</c:v>
                </c:pt>
                <c:pt idx="548">
                  <c:v>109</c:v>
                </c:pt>
                <c:pt idx="549">
                  <c:v>108</c:v>
                </c:pt>
                <c:pt idx="550">
                  <c:v>85</c:v>
                </c:pt>
                <c:pt idx="551">
                  <c:v>106</c:v>
                </c:pt>
                <c:pt idx="552">
                  <c:v>93</c:v>
                </c:pt>
                <c:pt idx="553">
                  <c:v>117</c:v>
                </c:pt>
                <c:pt idx="554">
                  <c:v>116</c:v>
                </c:pt>
                <c:pt idx="555">
                  <c:v>132</c:v>
                </c:pt>
                <c:pt idx="556">
                  <c:v>92</c:v>
                </c:pt>
                <c:pt idx="557">
                  <c:v>139</c:v>
                </c:pt>
                <c:pt idx="558">
                  <c:v>153</c:v>
                </c:pt>
                <c:pt idx="559">
                  <c:v>142</c:v>
                </c:pt>
                <c:pt idx="560">
                  <c:v>124</c:v>
                </c:pt>
                <c:pt idx="561">
                  <c:v>117</c:v>
                </c:pt>
                <c:pt idx="562">
                  <c:v>141</c:v>
                </c:pt>
                <c:pt idx="563">
                  <c:v>110</c:v>
                </c:pt>
                <c:pt idx="564">
                  <c:v>109</c:v>
                </c:pt>
                <c:pt idx="565">
                  <c:v>88</c:v>
                </c:pt>
                <c:pt idx="566">
                  <c:v>124</c:v>
                </c:pt>
                <c:pt idx="567">
                  <c:v>119</c:v>
                </c:pt>
                <c:pt idx="568">
                  <c:v>103</c:v>
                </c:pt>
                <c:pt idx="569">
                  <c:v>116</c:v>
                </c:pt>
                <c:pt idx="570">
                  <c:v>125</c:v>
                </c:pt>
                <c:pt idx="571">
                  <c:v>125</c:v>
                </c:pt>
                <c:pt idx="572">
                  <c:v>146</c:v>
                </c:pt>
                <c:pt idx="573">
                  <c:v>118</c:v>
                </c:pt>
                <c:pt idx="574">
                  <c:v>171</c:v>
                </c:pt>
                <c:pt idx="575">
                  <c:v>136</c:v>
                </c:pt>
                <c:pt idx="576">
                  <c:v>92</c:v>
                </c:pt>
                <c:pt idx="577">
                  <c:v>116</c:v>
                </c:pt>
                <c:pt idx="578">
                  <c:v>127</c:v>
                </c:pt>
                <c:pt idx="579">
                  <c:v>136</c:v>
                </c:pt>
                <c:pt idx="580">
                  <c:v>111</c:v>
                </c:pt>
                <c:pt idx="581">
                  <c:v>116</c:v>
                </c:pt>
                <c:pt idx="582">
                  <c:v>113</c:v>
                </c:pt>
                <c:pt idx="583">
                  <c:v>97</c:v>
                </c:pt>
                <c:pt idx="584">
                  <c:v>88</c:v>
                </c:pt>
                <c:pt idx="585">
                  <c:v>136</c:v>
                </c:pt>
                <c:pt idx="586">
                  <c:v>125</c:v>
                </c:pt>
                <c:pt idx="587">
                  <c:v>116</c:v>
                </c:pt>
                <c:pt idx="588">
                  <c:v>98</c:v>
                </c:pt>
                <c:pt idx="589">
                  <c:v>91</c:v>
                </c:pt>
                <c:pt idx="590">
                  <c:v>97</c:v>
                </c:pt>
                <c:pt idx="591">
                  <c:v>95</c:v>
                </c:pt>
                <c:pt idx="592">
                  <c:v>88</c:v>
                </c:pt>
                <c:pt idx="593">
                  <c:v>133</c:v>
                </c:pt>
                <c:pt idx="594">
                  <c:v>106</c:v>
                </c:pt>
                <c:pt idx="595">
                  <c:v>116</c:v>
                </c:pt>
                <c:pt idx="596">
                  <c:v>115</c:v>
                </c:pt>
                <c:pt idx="597">
                  <c:v>99</c:v>
                </c:pt>
                <c:pt idx="598">
                  <c:v>124</c:v>
                </c:pt>
                <c:pt idx="599">
                  <c:v>124</c:v>
                </c:pt>
                <c:pt idx="600">
                  <c:v>124</c:v>
                </c:pt>
                <c:pt idx="601">
                  <c:v>87</c:v>
                </c:pt>
                <c:pt idx="602">
                  <c:v>105</c:v>
                </c:pt>
                <c:pt idx="603">
                  <c:v>125</c:v>
                </c:pt>
                <c:pt idx="604">
                  <c:v>141</c:v>
                </c:pt>
                <c:pt idx="605">
                  <c:v>121</c:v>
                </c:pt>
                <c:pt idx="606">
                  <c:v>111</c:v>
                </c:pt>
                <c:pt idx="607">
                  <c:v>157</c:v>
                </c:pt>
                <c:pt idx="608">
                  <c:v>128</c:v>
                </c:pt>
                <c:pt idx="609">
                  <c:v>105</c:v>
                </c:pt>
                <c:pt idx="610">
                  <c:v>113</c:v>
                </c:pt>
                <c:pt idx="611">
                  <c:v>121</c:v>
                </c:pt>
                <c:pt idx="612">
                  <c:v>102</c:v>
                </c:pt>
                <c:pt idx="613">
                  <c:v>169</c:v>
                </c:pt>
                <c:pt idx="614">
                  <c:v>132</c:v>
                </c:pt>
                <c:pt idx="615">
                  <c:v>127</c:v>
                </c:pt>
                <c:pt idx="616">
                  <c:v>103</c:v>
                </c:pt>
                <c:pt idx="617">
                  <c:v>136</c:v>
                </c:pt>
                <c:pt idx="618">
                  <c:v>150</c:v>
                </c:pt>
                <c:pt idx="619">
                  <c:v>136</c:v>
                </c:pt>
                <c:pt idx="620">
                  <c:v>140</c:v>
                </c:pt>
                <c:pt idx="621">
                  <c:v>104</c:v>
                </c:pt>
                <c:pt idx="622">
                  <c:v>158</c:v>
                </c:pt>
                <c:pt idx="623">
                  <c:v>119</c:v>
                </c:pt>
                <c:pt idx="624">
                  <c:v>106</c:v>
                </c:pt>
                <c:pt idx="625">
                  <c:v>136</c:v>
                </c:pt>
                <c:pt idx="626">
                  <c:v>95</c:v>
                </c:pt>
                <c:pt idx="627">
                  <c:v>137</c:v>
                </c:pt>
                <c:pt idx="628">
                  <c:v>130</c:v>
                </c:pt>
                <c:pt idx="629">
                  <c:v>124</c:v>
                </c:pt>
                <c:pt idx="630">
                  <c:v>108</c:v>
                </c:pt>
                <c:pt idx="631">
                  <c:v>104</c:v>
                </c:pt>
                <c:pt idx="632">
                  <c:v>129</c:v>
                </c:pt>
                <c:pt idx="633">
                  <c:v>117</c:v>
                </c:pt>
                <c:pt idx="634">
                  <c:v>99</c:v>
                </c:pt>
                <c:pt idx="635">
                  <c:v>159</c:v>
                </c:pt>
                <c:pt idx="636">
                  <c:v>118</c:v>
                </c:pt>
                <c:pt idx="637">
                  <c:v>105</c:v>
                </c:pt>
                <c:pt idx="638">
                  <c:v>103</c:v>
                </c:pt>
                <c:pt idx="639">
                  <c:v>122</c:v>
                </c:pt>
                <c:pt idx="640">
                  <c:v>143</c:v>
                </c:pt>
                <c:pt idx="641">
                  <c:v>96</c:v>
                </c:pt>
                <c:pt idx="642">
                  <c:v>111</c:v>
                </c:pt>
                <c:pt idx="643">
                  <c:v>121</c:v>
                </c:pt>
                <c:pt idx="644">
                  <c:v>135</c:v>
                </c:pt>
                <c:pt idx="645">
                  <c:v>101</c:v>
                </c:pt>
                <c:pt idx="646">
                  <c:v>151</c:v>
                </c:pt>
                <c:pt idx="647">
                  <c:v>131</c:v>
                </c:pt>
                <c:pt idx="648">
                  <c:v>100</c:v>
                </c:pt>
                <c:pt idx="649">
                  <c:v>105</c:v>
                </c:pt>
                <c:pt idx="650">
                  <c:v>92</c:v>
                </c:pt>
                <c:pt idx="651">
                  <c:v>130</c:v>
                </c:pt>
                <c:pt idx="652">
                  <c:v>100</c:v>
                </c:pt>
                <c:pt idx="653">
                  <c:v>102</c:v>
                </c:pt>
                <c:pt idx="654">
                  <c:v>133</c:v>
                </c:pt>
                <c:pt idx="655">
                  <c:v>121</c:v>
                </c:pt>
                <c:pt idx="656">
                  <c:v>147</c:v>
                </c:pt>
                <c:pt idx="657">
                  <c:v>94</c:v>
                </c:pt>
                <c:pt idx="658">
                  <c:v>94</c:v>
                </c:pt>
                <c:pt idx="659">
                  <c:v>127</c:v>
                </c:pt>
                <c:pt idx="660">
                  <c:v>212</c:v>
                </c:pt>
                <c:pt idx="661">
                  <c:v>141</c:v>
                </c:pt>
                <c:pt idx="662">
                  <c:v>103</c:v>
                </c:pt>
                <c:pt idx="663">
                  <c:v>98</c:v>
                </c:pt>
                <c:pt idx="664">
                  <c:v>116</c:v>
                </c:pt>
                <c:pt idx="665">
                  <c:v>114</c:v>
                </c:pt>
                <c:pt idx="666">
                  <c:v>87</c:v>
                </c:pt>
                <c:pt idx="667">
                  <c:v>125</c:v>
                </c:pt>
                <c:pt idx="668">
                  <c:v>187</c:v>
                </c:pt>
                <c:pt idx="669">
                  <c:v>93</c:v>
                </c:pt>
                <c:pt idx="670">
                  <c:v>95</c:v>
                </c:pt>
                <c:pt idx="671">
                  <c:v>117</c:v>
                </c:pt>
                <c:pt idx="672">
                  <c:v>106</c:v>
                </c:pt>
                <c:pt idx="673">
                  <c:v>115</c:v>
                </c:pt>
                <c:pt idx="674">
                  <c:v>189</c:v>
                </c:pt>
                <c:pt idx="675">
                  <c:v>81</c:v>
                </c:pt>
                <c:pt idx="676">
                  <c:v>149</c:v>
                </c:pt>
                <c:pt idx="677">
                  <c:v>119</c:v>
                </c:pt>
                <c:pt idx="678">
                  <c:v>130</c:v>
                </c:pt>
                <c:pt idx="679">
                  <c:v>116</c:v>
                </c:pt>
                <c:pt idx="680">
                  <c:v>103</c:v>
                </c:pt>
                <c:pt idx="681">
                  <c:v>99</c:v>
                </c:pt>
                <c:pt idx="682">
                  <c:v>92</c:v>
                </c:pt>
                <c:pt idx="683">
                  <c:v>109</c:v>
                </c:pt>
                <c:pt idx="684">
                  <c:v>87</c:v>
                </c:pt>
                <c:pt idx="685">
                  <c:v>111</c:v>
                </c:pt>
                <c:pt idx="686">
                  <c:v>101</c:v>
                </c:pt>
                <c:pt idx="687">
                  <c:v>83</c:v>
                </c:pt>
                <c:pt idx="688">
                  <c:v>113</c:v>
                </c:pt>
                <c:pt idx="689">
                  <c:v>107</c:v>
                </c:pt>
                <c:pt idx="690">
                  <c:v>94</c:v>
                </c:pt>
                <c:pt idx="691">
                  <c:v>132</c:v>
                </c:pt>
                <c:pt idx="692">
                  <c:v>140</c:v>
                </c:pt>
                <c:pt idx="693">
                  <c:v>125</c:v>
                </c:pt>
                <c:pt idx="694">
                  <c:v>111</c:v>
                </c:pt>
                <c:pt idx="695">
                  <c:v>156</c:v>
                </c:pt>
                <c:pt idx="696">
                  <c:v>170</c:v>
                </c:pt>
                <c:pt idx="697">
                  <c:v>120</c:v>
                </c:pt>
                <c:pt idx="698">
                  <c:v>100</c:v>
                </c:pt>
                <c:pt idx="699">
                  <c:v>115</c:v>
                </c:pt>
                <c:pt idx="700">
                  <c:v>130</c:v>
                </c:pt>
                <c:pt idx="701">
                  <c:v>105</c:v>
                </c:pt>
                <c:pt idx="702">
                  <c:v>111</c:v>
                </c:pt>
                <c:pt idx="703">
                  <c:v>106</c:v>
                </c:pt>
                <c:pt idx="704">
                  <c:v>89</c:v>
                </c:pt>
                <c:pt idx="705">
                  <c:v>100</c:v>
                </c:pt>
                <c:pt idx="706">
                  <c:v>91</c:v>
                </c:pt>
                <c:pt idx="707">
                  <c:v>146</c:v>
                </c:pt>
                <c:pt idx="708">
                  <c:v>98</c:v>
                </c:pt>
                <c:pt idx="709">
                  <c:v>101</c:v>
                </c:pt>
                <c:pt idx="710">
                  <c:v>94</c:v>
                </c:pt>
                <c:pt idx="711">
                  <c:v>132</c:v>
                </c:pt>
                <c:pt idx="712">
                  <c:v>115</c:v>
                </c:pt>
                <c:pt idx="713">
                  <c:v>92</c:v>
                </c:pt>
                <c:pt idx="714">
                  <c:v>124</c:v>
                </c:pt>
                <c:pt idx="715">
                  <c:v>119</c:v>
                </c:pt>
                <c:pt idx="716">
                  <c:v>124</c:v>
                </c:pt>
                <c:pt idx="717">
                  <c:v>93</c:v>
                </c:pt>
                <c:pt idx="718">
                  <c:v>98</c:v>
                </c:pt>
                <c:pt idx="719">
                  <c:v>92</c:v>
                </c:pt>
                <c:pt idx="720">
                  <c:v>105</c:v>
                </c:pt>
                <c:pt idx="721">
                  <c:v>124</c:v>
                </c:pt>
                <c:pt idx="722">
                  <c:v>99</c:v>
                </c:pt>
                <c:pt idx="723">
                  <c:v>116</c:v>
                </c:pt>
                <c:pt idx="724">
                  <c:v>124</c:v>
                </c:pt>
                <c:pt idx="725">
                  <c:v>96</c:v>
                </c:pt>
                <c:pt idx="726">
                  <c:v>104</c:v>
                </c:pt>
                <c:pt idx="727">
                  <c:v>100</c:v>
                </c:pt>
                <c:pt idx="728">
                  <c:v>115</c:v>
                </c:pt>
                <c:pt idx="729">
                  <c:v>101</c:v>
                </c:pt>
                <c:pt idx="730">
                  <c:v>113</c:v>
                </c:pt>
                <c:pt idx="731">
                  <c:v>100</c:v>
                </c:pt>
                <c:pt idx="732">
                  <c:v>134</c:v>
                </c:pt>
                <c:pt idx="733">
                  <c:v>125</c:v>
                </c:pt>
                <c:pt idx="734">
                  <c:v>94</c:v>
                </c:pt>
                <c:pt idx="735">
                  <c:v>107</c:v>
                </c:pt>
                <c:pt idx="736">
                  <c:v>91</c:v>
                </c:pt>
                <c:pt idx="737">
                  <c:v>116</c:v>
                </c:pt>
                <c:pt idx="738">
                  <c:v>100</c:v>
                </c:pt>
                <c:pt idx="739">
                  <c:v>117</c:v>
                </c:pt>
                <c:pt idx="740">
                  <c:v>110</c:v>
                </c:pt>
                <c:pt idx="741">
                  <c:v>96</c:v>
                </c:pt>
                <c:pt idx="742">
                  <c:v>101</c:v>
                </c:pt>
                <c:pt idx="743">
                  <c:v>111</c:v>
                </c:pt>
                <c:pt idx="744">
                  <c:v>117</c:v>
                </c:pt>
                <c:pt idx="745">
                  <c:v>126</c:v>
                </c:pt>
                <c:pt idx="746">
                  <c:v>152</c:v>
                </c:pt>
                <c:pt idx="747">
                  <c:v>101</c:v>
                </c:pt>
                <c:pt idx="748">
                  <c:v>87</c:v>
                </c:pt>
                <c:pt idx="749">
                  <c:v>85</c:v>
                </c:pt>
                <c:pt idx="750">
                  <c:v>130</c:v>
                </c:pt>
                <c:pt idx="751">
                  <c:v>104</c:v>
                </c:pt>
                <c:pt idx="752">
                  <c:v>121</c:v>
                </c:pt>
                <c:pt idx="753">
                  <c:v>140</c:v>
                </c:pt>
                <c:pt idx="754">
                  <c:v>131</c:v>
                </c:pt>
                <c:pt idx="755">
                  <c:v>91</c:v>
                </c:pt>
                <c:pt idx="756">
                  <c:v>118</c:v>
                </c:pt>
                <c:pt idx="757">
                  <c:v>130</c:v>
                </c:pt>
                <c:pt idx="758">
                  <c:v>90</c:v>
                </c:pt>
                <c:pt idx="759">
                  <c:v>103</c:v>
                </c:pt>
                <c:pt idx="760">
                  <c:v>122</c:v>
                </c:pt>
                <c:pt idx="761">
                  <c:v>106</c:v>
                </c:pt>
                <c:pt idx="762">
                  <c:v>103</c:v>
                </c:pt>
                <c:pt idx="763">
                  <c:v>107</c:v>
                </c:pt>
                <c:pt idx="764">
                  <c:v>156</c:v>
                </c:pt>
                <c:pt idx="765">
                  <c:v>127</c:v>
                </c:pt>
                <c:pt idx="766">
                  <c:v>132</c:v>
                </c:pt>
                <c:pt idx="767">
                  <c:v>108</c:v>
                </c:pt>
                <c:pt idx="768">
                  <c:v>114</c:v>
                </c:pt>
                <c:pt idx="769">
                  <c:v>133</c:v>
                </c:pt>
                <c:pt idx="770">
                  <c:v>103</c:v>
                </c:pt>
                <c:pt idx="771">
                  <c:v>95</c:v>
                </c:pt>
                <c:pt idx="772">
                  <c:v>90</c:v>
                </c:pt>
                <c:pt idx="773">
                  <c:v>87</c:v>
                </c:pt>
                <c:pt idx="774">
                  <c:v>114</c:v>
                </c:pt>
                <c:pt idx="775">
                  <c:v>103</c:v>
                </c:pt>
                <c:pt idx="776">
                  <c:v>125</c:v>
                </c:pt>
                <c:pt idx="777">
                  <c:v>97</c:v>
                </c:pt>
                <c:pt idx="778">
                  <c:v>125</c:v>
                </c:pt>
                <c:pt idx="779">
                  <c:v>136</c:v>
                </c:pt>
                <c:pt idx="780">
                  <c:v>116</c:v>
                </c:pt>
                <c:pt idx="781">
                  <c:v>103</c:v>
                </c:pt>
                <c:pt idx="782">
                  <c:v>97</c:v>
                </c:pt>
                <c:pt idx="783">
                  <c:v>96</c:v>
                </c:pt>
                <c:pt idx="784">
                  <c:v>131</c:v>
                </c:pt>
                <c:pt idx="785">
                  <c:v>95</c:v>
                </c:pt>
                <c:pt idx="786">
                  <c:v>86</c:v>
                </c:pt>
                <c:pt idx="787">
                  <c:v>142</c:v>
                </c:pt>
                <c:pt idx="788">
                  <c:v>92</c:v>
                </c:pt>
                <c:pt idx="789">
                  <c:v>108</c:v>
                </c:pt>
                <c:pt idx="790">
                  <c:v>84</c:v>
                </c:pt>
                <c:pt idx="791">
                  <c:v>188</c:v>
                </c:pt>
                <c:pt idx="792">
                  <c:v>95</c:v>
                </c:pt>
                <c:pt idx="793">
                  <c:v>118</c:v>
                </c:pt>
                <c:pt idx="794">
                  <c:v>92</c:v>
                </c:pt>
                <c:pt idx="795">
                  <c:v>74</c:v>
                </c:pt>
                <c:pt idx="796">
                  <c:v>134</c:v>
                </c:pt>
                <c:pt idx="797">
                  <c:v>101</c:v>
                </c:pt>
                <c:pt idx="798">
                  <c:v>100</c:v>
                </c:pt>
                <c:pt idx="799">
                  <c:v>132</c:v>
                </c:pt>
                <c:pt idx="800">
                  <c:v>105</c:v>
                </c:pt>
                <c:pt idx="801">
                  <c:v>123</c:v>
                </c:pt>
                <c:pt idx="802">
                  <c:v>117</c:v>
                </c:pt>
                <c:pt idx="803">
                  <c:v>98</c:v>
                </c:pt>
                <c:pt idx="804">
                  <c:v>128</c:v>
                </c:pt>
                <c:pt idx="805">
                  <c:v>114</c:v>
                </c:pt>
                <c:pt idx="806">
                  <c:v>111</c:v>
                </c:pt>
                <c:pt idx="807">
                  <c:v>85</c:v>
                </c:pt>
                <c:pt idx="808">
                  <c:v>137</c:v>
                </c:pt>
                <c:pt idx="809">
                  <c:v>97</c:v>
                </c:pt>
                <c:pt idx="810">
                  <c:v>104</c:v>
                </c:pt>
                <c:pt idx="811">
                  <c:v>110</c:v>
                </c:pt>
                <c:pt idx="812">
                  <c:v>133</c:v>
                </c:pt>
                <c:pt idx="813">
                  <c:v>94</c:v>
                </c:pt>
                <c:pt idx="814">
                  <c:v>104</c:v>
                </c:pt>
                <c:pt idx="815">
                  <c:v>91</c:v>
                </c:pt>
                <c:pt idx="816">
                  <c:v>145</c:v>
                </c:pt>
                <c:pt idx="817">
                  <c:v>135</c:v>
                </c:pt>
                <c:pt idx="818">
                  <c:v>122</c:v>
                </c:pt>
                <c:pt idx="819">
                  <c:v>110</c:v>
                </c:pt>
                <c:pt idx="820">
                  <c:v>95</c:v>
                </c:pt>
                <c:pt idx="821">
                  <c:v>102</c:v>
                </c:pt>
                <c:pt idx="822">
                  <c:v>94</c:v>
                </c:pt>
                <c:pt idx="823">
                  <c:v>126</c:v>
                </c:pt>
                <c:pt idx="824">
                  <c:v>118</c:v>
                </c:pt>
                <c:pt idx="825">
                  <c:v>99</c:v>
                </c:pt>
                <c:pt idx="826">
                  <c:v>88</c:v>
                </c:pt>
                <c:pt idx="827">
                  <c:v>141</c:v>
                </c:pt>
                <c:pt idx="828">
                  <c:v>107</c:v>
                </c:pt>
                <c:pt idx="829">
                  <c:v>116</c:v>
                </c:pt>
                <c:pt idx="830">
                  <c:v>143</c:v>
                </c:pt>
                <c:pt idx="831">
                  <c:v>114</c:v>
                </c:pt>
                <c:pt idx="832">
                  <c:v>93</c:v>
                </c:pt>
                <c:pt idx="833">
                  <c:v>280</c:v>
                </c:pt>
                <c:pt idx="834">
                  <c:v>100</c:v>
                </c:pt>
                <c:pt idx="835">
                  <c:v>107</c:v>
                </c:pt>
                <c:pt idx="836">
                  <c:v>119</c:v>
                </c:pt>
                <c:pt idx="837">
                  <c:v>95</c:v>
                </c:pt>
                <c:pt idx="838">
                  <c:v>119</c:v>
                </c:pt>
                <c:pt idx="839">
                  <c:v>133</c:v>
                </c:pt>
                <c:pt idx="840">
                  <c:v>117</c:v>
                </c:pt>
                <c:pt idx="841">
                  <c:v>123</c:v>
                </c:pt>
                <c:pt idx="842">
                  <c:v>92</c:v>
                </c:pt>
                <c:pt idx="843">
                  <c:v>170</c:v>
                </c:pt>
                <c:pt idx="844">
                  <c:v>123</c:v>
                </c:pt>
                <c:pt idx="845">
                  <c:v>110</c:v>
                </c:pt>
                <c:pt idx="846">
                  <c:v>116</c:v>
                </c:pt>
                <c:pt idx="847">
                  <c:v>121</c:v>
                </c:pt>
                <c:pt idx="848">
                  <c:v>128</c:v>
                </c:pt>
                <c:pt idx="849">
                  <c:v>99</c:v>
                </c:pt>
                <c:pt idx="850">
                  <c:v>94</c:v>
                </c:pt>
                <c:pt idx="851">
                  <c:v>127</c:v>
                </c:pt>
                <c:pt idx="852">
                  <c:v>89</c:v>
                </c:pt>
                <c:pt idx="853">
                  <c:v>123</c:v>
                </c:pt>
                <c:pt idx="854">
                  <c:v>135</c:v>
                </c:pt>
                <c:pt idx="855">
                  <c:v>118</c:v>
                </c:pt>
                <c:pt idx="856">
                  <c:v>189</c:v>
                </c:pt>
                <c:pt idx="857">
                  <c:v>172</c:v>
                </c:pt>
                <c:pt idx="858">
                  <c:v>124</c:v>
                </c:pt>
                <c:pt idx="859">
                  <c:v>141</c:v>
                </c:pt>
                <c:pt idx="860">
                  <c:v>157</c:v>
                </c:pt>
                <c:pt idx="861">
                  <c:v>106</c:v>
                </c:pt>
                <c:pt idx="862">
                  <c:v>108</c:v>
                </c:pt>
                <c:pt idx="863">
                  <c:v>125</c:v>
                </c:pt>
                <c:pt idx="864">
                  <c:v>107</c:v>
                </c:pt>
                <c:pt idx="865">
                  <c:v>215</c:v>
                </c:pt>
                <c:pt idx="866">
                  <c:v>118</c:v>
                </c:pt>
                <c:pt idx="867">
                  <c:v>118</c:v>
                </c:pt>
                <c:pt idx="868">
                  <c:v>178</c:v>
                </c:pt>
                <c:pt idx="869">
                  <c:v>92</c:v>
                </c:pt>
                <c:pt idx="870">
                  <c:v>104</c:v>
                </c:pt>
                <c:pt idx="871">
                  <c:v>116</c:v>
                </c:pt>
                <c:pt idx="872">
                  <c:v>90</c:v>
                </c:pt>
                <c:pt idx="873">
                  <c:v>130</c:v>
                </c:pt>
                <c:pt idx="874">
                  <c:v>90</c:v>
                </c:pt>
                <c:pt idx="875">
                  <c:v>106</c:v>
                </c:pt>
                <c:pt idx="876">
                  <c:v>155</c:v>
                </c:pt>
                <c:pt idx="877">
                  <c:v>139</c:v>
                </c:pt>
                <c:pt idx="878">
                  <c:v>112</c:v>
                </c:pt>
                <c:pt idx="879">
                  <c:v>139</c:v>
                </c:pt>
                <c:pt idx="880">
                  <c:v>115</c:v>
                </c:pt>
                <c:pt idx="881">
                  <c:v>143</c:v>
                </c:pt>
                <c:pt idx="882">
                  <c:v>96</c:v>
                </c:pt>
                <c:pt idx="883">
                  <c:v>112</c:v>
                </c:pt>
                <c:pt idx="884">
                  <c:v>131</c:v>
                </c:pt>
                <c:pt idx="885">
                  <c:v>116</c:v>
                </c:pt>
                <c:pt idx="886">
                  <c:v>112</c:v>
                </c:pt>
                <c:pt idx="887">
                  <c:v>123</c:v>
                </c:pt>
                <c:pt idx="888">
                  <c:v>104</c:v>
                </c:pt>
                <c:pt idx="889">
                  <c:v>107</c:v>
                </c:pt>
                <c:pt idx="890">
                  <c:v>124</c:v>
                </c:pt>
                <c:pt idx="891">
                  <c:v>96</c:v>
                </c:pt>
                <c:pt idx="892">
                  <c:v>125</c:v>
                </c:pt>
                <c:pt idx="893">
                  <c:v>129</c:v>
                </c:pt>
                <c:pt idx="894">
                  <c:v>90</c:v>
                </c:pt>
                <c:pt idx="895">
                  <c:v>109</c:v>
                </c:pt>
                <c:pt idx="896">
                  <c:v>121</c:v>
                </c:pt>
                <c:pt idx="897">
                  <c:v>95</c:v>
                </c:pt>
                <c:pt idx="898">
                  <c:v>118</c:v>
                </c:pt>
                <c:pt idx="899">
                  <c:v>80</c:v>
                </c:pt>
                <c:pt idx="900">
                  <c:v>99</c:v>
                </c:pt>
                <c:pt idx="901">
                  <c:v>133</c:v>
                </c:pt>
                <c:pt idx="902">
                  <c:v>127</c:v>
                </c:pt>
                <c:pt idx="903">
                  <c:v>106</c:v>
                </c:pt>
                <c:pt idx="904">
                  <c:v>98</c:v>
                </c:pt>
                <c:pt idx="905">
                  <c:v>132</c:v>
                </c:pt>
                <c:pt idx="906">
                  <c:v>114</c:v>
                </c:pt>
                <c:pt idx="907">
                  <c:v>78</c:v>
                </c:pt>
                <c:pt idx="908">
                  <c:v>101</c:v>
                </c:pt>
                <c:pt idx="909">
                  <c:v>113</c:v>
                </c:pt>
                <c:pt idx="910">
                  <c:v>98</c:v>
                </c:pt>
                <c:pt idx="911">
                  <c:v>124</c:v>
                </c:pt>
                <c:pt idx="912">
                  <c:v>109</c:v>
                </c:pt>
                <c:pt idx="913">
                  <c:v>128</c:v>
                </c:pt>
                <c:pt idx="914">
                  <c:v>144</c:v>
                </c:pt>
                <c:pt idx="915">
                  <c:v>95</c:v>
                </c:pt>
                <c:pt idx="916">
                  <c:v>105</c:v>
                </c:pt>
                <c:pt idx="917">
                  <c:v>121</c:v>
                </c:pt>
                <c:pt idx="918">
                  <c:v>125</c:v>
                </c:pt>
                <c:pt idx="919">
                  <c:v>129</c:v>
                </c:pt>
                <c:pt idx="920">
                  <c:v>132</c:v>
                </c:pt>
                <c:pt idx="921">
                  <c:v>118</c:v>
                </c:pt>
                <c:pt idx="922">
                  <c:v>113</c:v>
                </c:pt>
                <c:pt idx="923">
                  <c:v>140</c:v>
                </c:pt>
                <c:pt idx="924">
                  <c:v>89</c:v>
                </c:pt>
                <c:pt idx="925">
                  <c:v>104</c:v>
                </c:pt>
                <c:pt idx="926">
                  <c:v>106</c:v>
                </c:pt>
                <c:pt idx="927">
                  <c:v>141</c:v>
                </c:pt>
                <c:pt idx="928">
                  <c:v>124</c:v>
                </c:pt>
                <c:pt idx="929">
                  <c:v>98</c:v>
                </c:pt>
                <c:pt idx="930">
                  <c:v>108</c:v>
                </c:pt>
                <c:pt idx="931">
                  <c:v>114</c:v>
                </c:pt>
                <c:pt idx="932">
                  <c:v>101</c:v>
                </c:pt>
                <c:pt idx="933">
                  <c:v>93</c:v>
                </c:pt>
                <c:pt idx="934">
                  <c:v>119</c:v>
                </c:pt>
                <c:pt idx="935">
                  <c:v>119</c:v>
                </c:pt>
                <c:pt idx="936">
                  <c:v>99</c:v>
                </c:pt>
                <c:pt idx="937">
                  <c:v>137</c:v>
                </c:pt>
                <c:pt idx="938">
                  <c:v>117</c:v>
                </c:pt>
                <c:pt idx="939">
                  <c:v>87</c:v>
                </c:pt>
                <c:pt idx="940">
                  <c:v>129</c:v>
                </c:pt>
                <c:pt idx="941">
                  <c:v>115</c:v>
                </c:pt>
                <c:pt idx="942">
                  <c:v>132</c:v>
                </c:pt>
                <c:pt idx="943">
                  <c:v>131</c:v>
                </c:pt>
                <c:pt idx="944">
                  <c:v>95</c:v>
                </c:pt>
                <c:pt idx="945">
                  <c:v>125</c:v>
                </c:pt>
                <c:pt idx="946">
                  <c:v>98</c:v>
                </c:pt>
                <c:pt idx="947">
                  <c:v>110</c:v>
                </c:pt>
                <c:pt idx="948">
                  <c:v>118</c:v>
                </c:pt>
                <c:pt idx="949">
                  <c:v>101</c:v>
                </c:pt>
                <c:pt idx="950">
                  <c:v>90</c:v>
                </c:pt>
                <c:pt idx="951">
                  <c:v>119</c:v>
                </c:pt>
                <c:pt idx="952">
                  <c:v>139</c:v>
                </c:pt>
                <c:pt idx="953">
                  <c:v>130</c:v>
                </c:pt>
                <c:pt idx="954">
                  <c:v>100</c:v>
                </c:pt>
                <c:pt idx="955">
                  <c:v>114</c:v>
                </c:pt>
                <c:pt idx="956">
                  <c:v>96</c:v>
                </c:pt>
                <c:pt idx="957">
                  <c:v>110</c:v>
                </c:pt>
                <c:pt idx="958">
                  <c:v>158</c:v>
                </c:pt>
                <c:pt idx="959">
                  <c:v>102</c:v>
                </c:pt>
                <c:pt idx="960">
                  <c:v>84</c:v>
                </c:pt>
                <c:pt idx="961">
                  <c:v>115</c:v>
                </c:pt>
                <c:pt idx="962">
                  <c:v>99</c:v>
                </c:pt>
                <c:pt idx="963">
                  <c:v>135</c:v>
                </c:pt>
                <c:pt idx="964">
                  <c:v>108</c:v>
                </c:pt>
                <c:pt idx="965">
                  <c:v>127</c:v>
                </c:pt>
                <c:pt idx="966">
                  <c:v>107</c:v>
                </c:pt>
                <c:pt idx="967">
                  <c:v>95</c:v>
                </c:pt>
                <c:pt idx="968">
                  <c:v>124</c:v>
                </c:pt>
                <c:pt idx="969">
                  <c:v>109</c:v>
                </c:pt>
                <c:pt idx="970">
                  <c:v>102</c:v>
                </c:pt>
                <c:pt idx="971">
                  <c:v>88</c:v>
                </c:pt>
                <c:pt idx="972">
                  <c:v>87</c:v>
                </c:pt>
                <c:pt idx="973">
                  <c:v>104</c:v>
                </c:pt>
                <c:pt idx="974">
                  <c:v>96</c:v>
                </c:pt>
                <c:pt idx="975">
                  <c:v>85</c:v>
                </c:pt>
                <c:pt idx="976">
                  <c:v>104</c:v>
                </c:pt>
                <c:pt idx="977">
                  <c:v>190</c:v>
                </c:pt>
                <c:pt idx="978">
                  <c:v>127</c:v>
                </c:pt>
                <c:pt idx="979">
                  <c:v>120</c:v>
                </c:pt>
                <c:pt idx="980">
                  <c:v>118</c:v>
                </c:pt>
                <c:pt idx="981">
                  <c:v>112</c:v>
                </c:pt>
                <c:pt idx="982">
                  <c:v>114</c:v>
                </c:pt>
                <c:pt idx="983">
                  <c:v>137</c:v>
                </c:pt>
                <c:pt idx="984">
                  <c:v>112</c:v>
                </c:pt>
                <c:pt idx="985">
                  <c:v>120</c:v>
                </c:pt>
                <c:pt idx="986">
                  <c:v>123</c:v>
                </c:pt>
                <c:pt idx="987">
                  <c:v>93</c:v>
                </c:pt>
                <c:pt idx="988">
                  <c:v>123</c:v>
                </c:pt>
                <c:pt idx="989">
                  <c:v>122</c:v>
                </c:pt>
                <c:pt idx="990">
                  <c:v>115</c:v>
                </c:pt>
                <c:pt idx="991">
                  <c:v>123</c:v>
                </c:pt>
                <c:pt idx="992">
                  <c:v>96</c:v>
                </c:pt>
                <c:pt idx="993">
                  <c:v>105</c:v>
                </c:pt>
                <c:pt idx="994">
                  <c:v>113</c:v>
                </c:pt>
                <c:pt idx="995">
                  <c:v>132</c:v>
                </c:pt>
                <c:pt idx="996">
                  <c:v>75</c:v>
                </c:pt>
                <c:pt idx="997">
                  <c:v>108</c:v>
                </c:pt>
                <c:pt idx="998">
                  <c:v>105</c:v>
                </c:pt>
                <c:pt idx="999">
                  <c:v>102</c:v>
                </c:pt>
                <c:pt idx="1000">
                  <c:v>118</c:v>
                </c:pt>
                <c:pt idx="1001">
                  <c:v>111</c:v>
                </c:pt>
                <c:pt idx="1002">
                  <c:v>81</c:v>
                </c:pt>
                <c:pt idx="1003">
                  <c:v>116</c:v>
                </c:pt>
                <c:pt idx="1004">
                  <c:v>86</c:v>
                </c:pt>
                <c:pt idx="1005">
                  <c:v>127</c:v>
                </c:pt>
                <c:pt idx="1006">
                  <c:v>91</c:v>
                </c:pt>
                <c:pt idx="1007">
                  <c:v>98</c:v>
                </c:pt>
                <c:pt idx="1008">
                  <c:v>84</c:v>
                </c:pt>
                <c:pt idx="1009">
                  <c:v>109</c:v>
                </c:pt>
                <c:pt idx="1010">
                  <c:v>93</c:v>
                </c:pt>
                <c:pt idx="1011">
                  <c:v>113</c:v>
                </c:pt>
                <c:pt idx="1012">
                  <c:v>141</c:v>
                </c:pt>
                <c:pt idx="1013">
                  <c:v>119</c:v>
                </c:pt>
                <c:pt idx="1014">
                  <c:v>97</c:v>
                </c:pt>
                <c:pt idx="1015">
                  <c:v>117</c:v>
                </c:pt>
                <c:pt idx="1016">
                  <c:v>101</c:v>
                </c:pt>
                <c:pt idx="1017">
                  <c:v>153</c:v>
                </c:pt>
                <c:pt idx="1018">
                  <c:v>122</c:v>
                </c:pt>
                <c:pt idx="1019">
                  <c:v>102</c:v>
                </c:pt>
                <c:pt idx="1020">
                  <c:v>83</c:v>
                </c:pt>
                <c:pt idx="1021">
                  <c:v>103</c:v>
                </c:pt>
                <c:pt idx="1022">
                  <c:v>110</c:v>
                </c:pt>
                <c:pt idx="1023">
                  <c:v>136</c:v>
                </c:pt>
                <c:pt idx="1024">
                  <c:v>91</c:v>
                </c:pt>
                <c:pt idx="1025">
                  <c:v>89</c:v>
                </c:pt>
                <c:pt idx="1026">
                  <c:v>107</c:v>
                </c:pt>
                <c:pt idx="1027">
                  <c:v>129</c:v>
                </c:pt>
                <c:pt idx="1028">
                  <c:v>95</c:v>
                </c:pt>
                <c:pt idx="1029">
                  <c:v>122</c:v>
                </c:pt>
                <c:pt idx="1030">
                  <c:v>110</c:v>
                </c:pt>
                <c:pt idx="1031">
                  <c:v>135</c:v>
                </c:pt>
                <c:pt idx="1032">
                  <c:v>95</c:v>
                </c:pt>
                <c:pt idx="1033">
                  <c:v>109</c:v>
                </c:pt>
                <c:pt idx="1034">
                  <c:v>93</c:v>
                </c:pt>
                <c:pt idx="1035">
                  <c:v>94</c:v>
                </c:pt>
                <c:pt idx="1036">
                  <c:v>117</c:v>
                </c:pt>
                <c:pt idx="1037">
                  <c:v>112</c:v>
                </c:pt>
                <c:pt idx="1038">
                  <c:v>111</c:v>
                </c:pt>
                <c:pt idx="1039">
                  <c:v>96</c:v>
                </c:pt>
                <c:pt idx="1040">
                  <c:v>141</c:v>
                </c:pt>
                <c:pt idx="1041">
                  <c:v>94</c:v>
                </c:pt>
                <c:pt idx="1042">
                  <c:v>87</c:v>
                </c:pt>
                <c:pt idx="1043">
                  <c:v>88</c:v>
                </c:pt>
                <c:pt idx="1044">
                  <c:v>177</c:v>
                </c:pt>
                <c:pt idx="1045">
                  <c:v>133</c:v>
                </c:pt>
                <c:pt idx="1046">
                  <c:v>119</c:v>
                </c:pt>
                <c:pt idx="1047">
                  <c:v>102</c:v>
                </c:pt>
                <c:pt idx="1048">
                  <c:v>101</c:v>
                </c:pt>
                <c:pt idx="1049">
                  <c:v>91</c:v>
                </c:pt>
                <c:pt idx="1050">
                  <c:v>117</c:v>
                </c:pt>
                <c:pt idx="1051">
                  <c:v>86</c:v>
                </c:pt>
                <c:pt idx="1052">
                  <c:v>124</c:v>
                </c:pt>
                <c:pt idx="1053">
                  <c:v>134</c:v>
                </c:pt>
                <c:pt idx="1054">
                  <c:v>100</c:v>
                </c:pt>
                <c:pt idx="1055">
                  <c:v>220</c:v>
                </c:pt>
                <c:pt idx="1056">
                  <c:v>212</c:v>
                </c:pt>
                <c:pt idx="1057">
                  <c:v>128</c:v>
                </c:pt>
                <c:pt idx="1058">
                  <c:v>106</c:v>
                </c:pt>
                <c:pt idx="1059">
                  <c:v>160</c:v>
                </c:pt>
                <c:pt idx="1060">
                  <c:v>114</c:v>
                </c:pt>
                <c:pt idx="1061">
                  <c:v>99</c:v>
                </c:pt>
                <c:pt idx="1062">
                  <c:v>74</c:v>
                </c:pt>
                <c:pt idx="1063">
                  <c:v>139</c:v>
                </c:pt>
                <c:pt idx="1064">
                  <c:v>103</c:v>
                </c:pt>
                <c:pt idx="1065">
                  <c:v>101</c:v>
                </c:pt>
                <c:pt idx="1066">
                  <c:v>130</c:v>
                </c:pt>
                <c:pt idx="1067">
                  <c:v>130</c:v>
                </c:pt>
                <c:pt idx="1068">
                  <c:v>110</c:v>
                </c:pt>
                <c:pt idx="1069">
                  <c:v>147</c:v>
                </c:pt>
                <c:pt idx="1070">
                  <c:v>96</c:v>
                </c:pt>
                <c:pt idx="1071">
                  <c:v>118</c:v>
                </c:pt>
                <c:pt idx="1072">
                  <c:v>88</c:v>
                </c:pt>
                <c:pt idx="1073">
                  <c:v>325</c:v>
                </c:pt>
                <c:pt idx="1074">
                  <c:v>102</c:v>
                </c:pt>
                <c:pt idx="1075">
                  <c:v>110</c:v>
                </c:pt>
                <c:pt idx="1076">
                  <c:v>136</c:v>
                </c:pt>
                <c:pt idx="1077">
                  <c:v>103</c:v>
                </c:pt>
                <c:pt idx="1078">
                  <c:v>103</c:v>
                </c:pt>
                <c:pt idx="1079">
                  <c:v>90</c:v>
                </c:pt>
                <c:pt idx="1080">
                  <c:v>154</c:v>
                </c:pt>
                <c:pt idx="1081">
                  <c:v>99</c:v>
                </c:pt>
                <c:pt idx="1082">
                  <c:v>93</c:v>
                </c:pt>
                <c:pt idx="1083">
                  <c:v>109</c:v>
                </c:pt>
                <c:pt idx="1084">
                  <c:v>124</c:v>
                </c:pt>
                <c:pt idx="1085">
                  <c:v>84</c:v>
                </c:pt>
                <c:pt idx="1086">
                  <c:v>90</c:v>
                </c:pt>
                <c:pt idx="1087">
                  <c:v>117</c:v>
                </c:pt>
                <c:pt idx="1088">
                  <c:v>123</c:v>
                </c:pt>
                <c:pt idx="1089">
                  <c:v>251</c:v>
                </c:pt>
                <c:pt idx="1090">
                  <c:v>105</c:v>
                </c:pt>
                <c:pt idx="1091">
                  <c:v>115</c:v>
                </c:pt>
                <c:pt idx="1092">
                  <c:v>122</c:v>
                </c:pt>
                <c:pt idx="1093">
                  <c:v>119</c:v>
                </c:pt>
                <c:pt idx="1094">
                  <c:v>81</c:v>
                </c:pt>
                <c:pt idx="1095">
                  <c:v>133</c:v>
                </c:pt>
                <c:pt idx="1096">
                  <c:v>100</c:v>
                </c:pt>
                <c:pt idx="1097">
                  <c:v>120</c:v>
                </c:pt>
                <c:pt idx="1098">
                  <c:v>104</c:v>
                </c:pt>
                <c:pt idx="1099">
                  <c:v>122</c:v>
                </c:pt>
                <c:pt idx="1100">
                  <c:v>80</c:v>
                </c:pt>
                <c:pt idx="1101">
                  <c:v>91</c:v>
                </c:pt>
                <c:pt idx="1102">
                  <c:v>112</c:v>
                </c:pt>
                <c:pt idx="1103">
                  <c:v>100</c:v>
                </c:pt>
                <c:pt idx="1104">
                  <c:v>105</c:v>
                </c:pt>
                <c:pt idx="1105">
                  <c:v>110</c:v>
                </c:pt>
                <c:pt idx="1106">
                  <c:v>144</c:v>
                </c:pt>
                <c:pt idx="1107">
                  <c:v>108</c:v>
                </c:pt>
                <c:pt idx="1108">
                  <c:v>107</c:v>
                </c:pt>
                <c:pt idx="1109">
                  <c:v>102</c:v>
                </c:pt>
                <c:pt idx="1110">
                  <c:v>100</c:v>
                </c:pt>
                <c:pt idx="1111">
                  <c:v>126</c:v>
                </c:pt>
                <c:pt idx="1112">
                  <c:v>138</c:v>
                </c:pt>
                <c:pt idx="1113">
                  <c:v>108</c:v>
                </c:pt>
                <c:pt idx="1114">
                  <c:v>105</c:v>
                </c:pt>
                <c:pt idx="1115">
                  <c:v>108</c:v>
                </c:pt>
                <c:pt idx="1116">
                  <c:v>89</c:v>
                </c:pt>
                <c:pt idx="1117">
                  <c:v>129</c:v>
                </c:pt>
                <c:pt idx="1118">
                  <c:v>84</c:v>
                </c:pt>
                <c:pt idx="1119">
                  <c:v>149</c:v>
                </c:pt>
                <c:pt idx="1120">
                  <c:v>94</c:v>
                </c:pt>
                <c:pt idx="1121">
                  <c:v>121</c:v>
                </c:pt>
                <c:pt idx="1122">
                  <c:v>128</c:v>
                </c:pt>
                <c:pt idx="1123">
                  <c:v>134</c:v>
                </c:pt>
                <c:pt idx="1124">
                  <c:v>120</c:v>
                </c:pt>
                <c:pt idx="1125">
                  <c:v>129</c:v>
                </c:pt>
                <c:pt idx="1126">
                  <c:v>89</c:v>
                </c:pt>
                <c:pt idx="1127">
                  <c:v>116</c:v>
                </c:pt>
                <c:pt idx="1128">
                  <c:v>118</c:v>
                </c:pt>
                <c:pt idx="1129">
                  <c:v>107</c:v>
                </c:pt>
                <c:pt idx="1130">
                  <c:v>155</c:v>
                </c:pt>
                <c:pt idx="1131">
                  <c:v>123</c:v>
                </c:pt>
                <c:pt idx="1132">
                  <c:v>128</c:v>
                </c:pt>
                <c:pt idx="1133">
                  <c:v>139</c:v>
                </c:pt>
                <c:pt idx="1134">
                  <c:v>109</c:v>
                </c:pt>
                <c:pt idx="1135">
                  <c:v>120</c:v>
                </c:pt>
                <c:pt idx="1136">
                  <c:v>121</c:v>
                </c:pt>
                <c:pt idx="1137">
                  <c:v>102</c:v>
                </c:pt>
                <c:pt idx="1138">
                  <c:v>117</c:v>
                </c:pt>
                <c:pt idx="1139">
                  <c:v>178</c:v>
                </c:pt>
                <c:pt idx="1140">
                  <c:v>147</c:v>
                </c:pt>
                <c:pt idx="1141">
                  <c:v>90</c:v>
                </c:pt>
                <c:pt idx="1142">
                  <c:v>105</c:v>
                </c:pt>
                <c:pt idx="1143">
                  <c:v>114</c:v>
                </c:pt>
                <c:pt idx="1144">
                  <c:v>206</c:v>
                </c:pt>
                <c:pt idx="1145">
                  <c:v>99</c:v>
                </c:pt>
                <c:pt idx="1146">
                  <c:v>123</c:v>
                </c:pt>
                <c:pt idx="1147">
                  <c:v>102</c:v>
                </c:pt>
                <c:pt idx="1148">
                  <c:v>109</c:v>
                </c:pt>
                <c:pt idx="1149">
                  <c:v>82</c:v>
                </c:pt>
                <c:pt idx="1150">
                  <c:v>142</c:v>
                </c:pt>
                <c:pt idx="1151">
                  <c:v>106</c:v>
                </c:pt>
                <c:pt idx="1152">
                  <c:v>106</c:v>
                </c:pt>
                <c:pt idx="1153">
                  <c:v>108</c:v>
                </c:pt>
                <c:pt idx="1154">
                  <c:v>98</c:v>
                </c:pt>
                <c:pt idx="1155">
                  <c:v>131</c:v>
                </c:pt>
                <c:pt idx="1156">
                  <c:v>118</c:v>
                </c:pt>
                <c:pt idx="1157">
                  <c:v>113</c:v>
                </c:pt>
                <c:pt idx="1158">
                  <c:v>130</c:v>
                </c:pt>
                <c:pt idx="1159">
                  <c:v>116</c:v>
                </c:pt>
                <c:pt idx="1160">
                  <c:v>89</c:v>
                </c:pt>
                <c:pt idx="1161">
                  <c:v>139</c:v>
                </c:pt>
                <c:pt idx="1162">
                  <c:v>130</c:v>
                </c:pt>
                <c:pt idx="1163">
                  <c:v>107</c:v>
                </c:pt>
                <c:pt idx="1164">
                  <c:v>116</c:v>
                </c:pt>
                <c:pt idx="1165">
                  <c:v>96</c:v>
                </c:pt>
                <c:pt idx="1166">
                  <c:v>99</c:v>
                </c:pt>
                <c:pt idx="1167">
                  <c:v>104</c:v>
                </c:pt>
                <c:pt idx="1168">
                  <c:v>105</c:v>
                </c:pt>
                <c:pt idx="1169">
                  <c:v>101</c:v>
                </c:pt>
                <c:pt idx="1170">
                  <c:v>134</c:v>
                </c:pt>
                <c:pt idx="1171">
                  <c:v>135</c:v>
                </c:pt>
                <c:pt idx="1172">
                  <c:v>98</c:v>
                </c:pt>
                <c:pt idx="1173">
                  <c:v>155</c:v>
                </c:pt>
                <c:pt idx="1174">
                  <c:v>106</c:v>
                </c:pt>
                <c:pt idx="1175">
                  <c:v>102</c:v>
                </c:pt>
                <c:pt idx="1176">
                  <c:v>95</c:v>
                </c:pt>
                <c:pt idx="1177">
                  <c:v>103</c:v>
                </c:pt>
                <c:pt idx="1178">
                  <c:v>109</c:v>
                </c:pt>
                <c:pt idx="1179">
                  <c:v>95</c:v>
                </c:pt>
                <c:pt idx="1180">
                  <c:v>111</c:v>
                </c:pt>
                <c:pt idx="1181">
                  <c:v>123</c:v>
                </c:pt>
                <c:pt idx="1182">
                  <c:v>140</c:v>
                </c:pt>
                <c:pt idx="1183">
                  <c:v>94</c:v>
                </c:pt>
                <c:pt idx="1184">
                  <c:v>94</c:v>
                </c:pt>
                <c:pt idx="1185">
                  <c:v>92</c:v>
                </c:pt>
                <c:pt idx="1186">
                  <c:v>102</c:v>
                </c:pt>
                <c:pt idx="1187">
                  <c:v>123</c:v>
                </c:pt>
                <c:pt idx="1188">
                  <c:v>104</c:v>
                </c:pt>
                <c:pt idx="1189">
                  <c:v>102</c:v>
                </c:pt>
                <c:pt idx="1190">
                  <c:v>136</c:v>
                </c:pt>
                <c:pt idx="1191">
                  <c:v>93</c:v>
                </c:pt>
                <c:pt idx="1192">
                  <c:v>129</c:v>
                </c:pt>
                <c:pt idx="1193">
                  <c:v>107</c:v>
                </c:pt>
                <c:pt idx="1194">
                  <c:v>117</c:v>
                </c:pt>
                <c:pt idx="1195">
                  <c:v>116</c:v>
                </c:pt>
                <c:pt idx="1196">
                  <c:v>135</c:v>
                </c:pt>
                <c:pt idx="1197">
                  <c:v>107</c:v>
                </c:pt>
                <c:pt idx="1198">
                  <c:v>90</c:v>
                </c:pt>
                <c:pt idx="1199">
                  <c:v>99</c:v>
                </c:pt>
                <c:pt idx="1200">
                  <c:v>104</c:v>
                </c:pt>
                <c:pt idx="1201">
                  <c:v>115</c:v>
                </c:pt>
                <c:pt idx="1202">
                  <c:v>119</c:v>
                </c:pt>
                <c:pt idx="1203">
                  <c:v>99</c:v>
                </c:pt>
                <c:pt idx="1204">
                  <c:v>112</c:v>
                </c:pt>
                <c:pt idx="1205">
                  <c:v>128</c:v>
                </c:pt>
                <c:pt idx="1206">
                  <c:v>112</c:v>
                </c:pt>
                <c:pt idx="1207">
                  <c:v>86</c:v>
                </c:pt>
                <c:pt idx="1208">
                  <c:v>108</c:v>
                </c:pt>
                <c:pt idx="1209">
                  <c:v>128</c:v>
                </c:pt>
                <c:pt idx="1210">
                  <c:v>84</c:v>
                </c:pt>
                <c:pt idx="1211">
                  <c:v>111</c:v>
                </c:pt>
                <c:pt idx="1212">
                  <c:v>131</c:v>
                </c:pt>
                <c:pt idx="1213">
                  <c:v>123</c:v>
                </c:pt>
                <c:pt idx="1214">
                  <c:v>101</c:v>
                </c:pt>
                <c:pt idx="1215">
                  <c:v>102</c:v>
                </c:pt>
                <c:pt idx="1216">
                  <c:v>114</c:v>
                </c:pt>
                <c:pt idx="1217">
                  <c:v>107</c:v>
                </c:pt>
                <c:pt idx="1218">
                  <c:v>87</c:v>
                </c:pt>
                <c:pt idx="1219">
                  <c:v>103</c:v>
                </c:pt>
                <c:pt idx="1220">
                  <c:v>99</c:v>
                </c:pt>
                <c:pt idx="1221">
                  <c:v>122</c:v>
                </c:pt>
                <c:pt idx="1222">
                  <c:v>91</c:v>
                </c:pt>
                <c:pt idx="1223">
                  <c:v>103</c:v>
                </c:pt>
                <c:pt idx="1224">
                  <c:v>107</c:v>
                </c:pt>
                <c:pt idx="1225">
                  <c:v>106</c:v>
                </c:pt>
                <c:pt idx="1226">
                  <c:v>101</c:v>
                </c:pt>
                <c:pt idx="1227">
                  <c:v>109</c:v>
                </c:pt>
                <c:pt idx="1228">
                  <c:v>89</c:v>
                </c:pt>
                <c:pt idx="1229">
                  <c:v>119</c:v>
                </c:pt>
                <c:pt idx="1230">
                  <c:v>83</c:v>
                </c:pt>
                <c:pt idx="1231">
                  <c:v>108</c:v>
                </c:pt>
                <c:pt idx="1232">
                  <c:v>102</c:v>
                </c:pt>
                <c:pt idx="1233">
                  <c:v>93</c:v>
                </c:pt>
                <c:pt idx="1234">
                  <c:v>84</c:v>
                </c:pt>
                <c:pt idx="1235">
                  <c:v>107</c:v>
                </c:pt>
                <c:pt idx="1236">
                  <c:v>91</c:v>
                </c:pt>
                <c:pt idx="1237">
                  <c:v>94</c:v>
                </c:pt>
                <c:pt idx="1238">
                  <c:v>115</c:v>
                </c:pt>
                <c:pt idx="1239">
                  <c:v>93</c:v>
                </c:pt>
                <c:pt idx="1240">
                  <c:v>105</c:v>
                </c:pt>
                <c:pt idx="1241">
                  <c:v>107</c:v>
                </c:pt>
                <c:pt idx="1242">
                  <c:v>101</c:v>
                </c:pt>
                <c:pt idx="1243">
                  <c:v>111</c:v>
                </c:pt>
                <c:pt idx="1244">
                  <c:v>113</c:v>
                </c:pt>
                <c:pt idx="1245">
                  <c:v>112</c:v>
                </c:pt>
                <c:pt idx="1246">
                  <c:v>126</c:v>
                </c:pt>
                <c:pt idx="1247">
                  <c:v>98</c:v>
                </c:pt>
                <c:pt idx="1248">
                  <c:v>159</c:v>
                </c:pt>
                <c:pt idx="1249">
                  <c:v>107</c:v>
                </c:pt>
                <c:pt idx="1250">
                  <c:v>87</c:v>
                </c:pt>
                <c:pt idx="1251">
                  <c:v>119</c:v>
                </c:pt>
                <c:pt idx="1252">
                  <c:v>110</c:v>
                </c:pt>
                <c:pt idx="1253">
                  <c:v>125</c:v>
                </c:pt>
                <c:pt idx="1254">
                  <c:v>113</c:v>
                </c:pt>
                <c:pt idx="1255">
                  <c:v>150</c:v>
                </c:pt>
                <c:pt idx="1256">
                  <c:v>108</c:v>
                </c:pt>
                <c:pt idx="1257">
                  <c:v>96</c:v>
                </c:pt>
                <c:pt idx="1258">
                  <c:v>93</c:v>
                </c:pt>
                <c:pt idx="1259">
                  <c:v>100</c:v>
                </c:pt>
                <c:pt idx="1260">
                  <c:v>118</c:v>
                </c:pt>
                <c:pt idx="1261">
                  <c:v>122</c:v>
                </c:pt>
                <c:pt idx="1262">
                  <c:v>120</c:v>
                </c:pt>
                <c:pt idx="1263">
                  <c:v>146</c:v>
                </c:pt>
                <c:pt idx="1264">
                  <c:v>115</c:v>
                </c:pt>
                <c:pt idx="1265">
                  <c:v>123</c:v>
                </c:pt>
                <c:pt idx="1266">
                  <c:v>94</c:v>
                </c:pt>
                <c:pt idx="1267">
                  <c:v>102</c:v>
                </c:pt>
                <c:pt idx="1268">
                  <c:v>98</c:v>
                </c:pt>
                <c:pt idx="1269">
                  <c:v>133</c:v>
                </c:pt>
                <c:pt idx="1270">
                  <c:v>118</c:v>
                </c:pt>
                <c:pt idx="1271">
                  <c:v>105</c:v>
                </c:pt>
                <c:pt idx="1272">
                  <c:v>109</c:v>
                </c:pt>
                <c:pt idx="1273">
                  <c:v>129</c:v>
                </c:pt>
                <c:pt idx="1274">
                  <c:v>109</c:v>
                </c:pt>
                <c:pt idx="1275">
                  <c:v>127</c:v>
                </c:pt>
                <c:pt idx="1276">
                  <c:v>118</c:v>
                </c:pt>
                <c:pt idx="1277">
                  <c:v>110</c:v>
                </c:pt>
                <c:pt idx="1278">
                  <c:v>90</c:v>
                </c:pt>
                <c:pt idx="1279">
                  <c:v>144</c:v>
                </c:pt>
                <c:pt idx="1280">
                  <c:v>130</c:v>
                </c:pt>
                <c:pt idx="1281">
                  <c:v>112</c:v>
                </c:pt>
                <c:pt idx="1282">
                  <c:v>133</c:v>
                </c:pt>
                <c:pt idx="1283">
                  <c:v>150</c:v>
                </c:pt>
                <c:pt idx="1284">
                  <c:v>110</c:v>
                </c:pt>
                <c:pt idx="1285">
                  <c:v>96</c:v>
                </c:pt>
                <c:pt idx="1286">
                  <c:v>96</c:v>
                </c:pt>
                <c:pt idx="1287">
                  <c:v>123</c:v>
                </c:pt>
                <c:pt idx="1288">
                  <c:v>188</c:v>
                </c:pt>
                <c:pt idx="1289">
                  <c:v>107</c:v>
                </c:pt>
                <c:pt idx="1290">
                  <c:v>110</c:v>
                </c:pt>
                <c:pt idx="1291">
                  <c:v>113</c:v>
                </c:pt>
                <c:pt idx="1292">
                  <c:v>122</c:v>
                </c:pt>
                <c:pt idx="1293">
                  <c:v>116</c:v>
                </c:pt>
                <c:pt idx="1294">
                  <c:v>93</c:v>
                </c:pt>
                <c:pt idx="1295">
                  <c:v>118</c:v>
                </c:pt>
                <c:pt idx="1296">
                  <c:v>93</c:v>
                </c:pt>
                <c:pt idx="1297">
                  <c:v>121</c:v>
                </c:pt>
                <c:pt idx="1298">
                  <c:v>101</c:v>
                </c:pt>
                <c:pt idx="1299">
                  <c:v>107</c:v>
                </c:pt>
                <c:pt idx="1300">
                  <c:v>124</c:v>
                </c:pt>
                <c:pt idx="1301">
                  <c:v>109</c:v>
                </c:pt>
                <c:pt idx="1302">
                  <c:v>105</c:v>
                </c:pt>
                <c:pt idx="1303">
                  <c:v>130</c:v>
                </c:pt>
                <c:pt idx="1304">
                  <c:v>127</c:v>
                </c:pt>
                <c:pt idx="1305">
                  <c:v>114</c:v>
                </c:pt>
                <c:pt idx="1306">
                  <c:v>106</c:v>
                </c:pt>
                <c:pt idx="1307">
                  <c:v>95</c:v>
                </c:pt>
                <c:pt idx="1308">
                  <c:v>81</c:v>
                </c:pt>
                <c:pt idx="1309">
                  <c:v>95</c:v>
                </c:pt>
                <c:pt idx="1310">
                  <c:v>108</c:v>
                </c:pt>
                <c:pt idx="1311">
                  <c:v>105</c:v>
                </c:pt>
                <c:pt idx="1312">
                  <c:v>95</c:v>
                </c:pt>
                <c:pt idx="1313">
                  <c:v>126</c:v>
                </c:pt>
                <c:pt idx="1314">
                  <c:v>102</c:v>
                </c:pt>
                <c:pt idx="1315">
                  <c:v>121</c:v>
                </c:pt>
                <c:pt idx="1316">
                  <c:v>129</c:v>
                </c:pt>
                <c:pt idx="1317">
                  <c:v>88</c:v>
                </c:pt>
                <c:pt idx="1318">
                  <c:v>106</c:v>
                </c:pt>
                <c:pt idx="1319">
                  <c:v>110</c:v>
                </c:pt>
                <c:pt idx="1320">
                  <c:v>109</c:v>
                </c:pt>
                <c:pt idx="1321">
                  <c:v>143</c:v>
                </c:pt>
                <c:pt idx="1322">
                  <c:v>120</c:v>
                </c:pt>
                <c:pt idx="1323">
                  <c:v>128</c:v>
                </c:pt>
                <c:pt idx="1324">
                  <c:v>123</c:v>
                </c:pt>
                <c:pt idx="1325">
                  <c:v>129</c:v>
                </c:pt>
                <c:pt idx="1326">
                  <c:v>105</c:v>
                </c:pt>
                <c:pt idx="1327">
                  <c:v>162</c:v>
                </c:pt>
                <c:pt idx="1328">
                  <c:v>138</c:v>
                </c:pt>
                <c:pt idx="1329">
                  <c:v>100</c:v>
                </c:pt>
                <c:pt idx="1330">
                  <c:v>90</c:v>
                </c:pt>
                <c:pt idx="1331">
                  <c:v>108</c:v>
                </c:pt>
                <c:pt idx="1332">
                  <c:v>101</c:v>
                </c:pt>
                <c:pt idx="1333">
                  <c:v>109</c:v>
                </c:pt>
                <c:pt idx="1334">
                  <c:v>132</c:v>
                </c:pt>
                <c:pt idx="1335">
                  <c:v>123</c:v>
                </c:pt>
                <c:pt idx="1336">
                  <c:v>87</c:v>
                </c:pt>
                <c:pt idx="1337">
                  <c:v>109</c:v>
                </c:pt>
                <c:pt idx="1338">
                  <c:v>109</c:v>
                </c:pt>
                <c:pt idx="1339">
                  <c:v>92</c:v>
                </c:pt>
                <c:pt idx="1340">
                  <c:v>125</c:v>
                </c:pt>
                <c:pt idx="1341">
                  <c:v>202</c:v>
                </c:pt>
                <c:pt idx="1342">
                  <c:v>134</c:v>
                </c:pt>
                <c:pt idx="1343">
                  <c:v>88</c:v>
                </c:pt>
                <c:pt idx="1344">
                  <c:v>92</c:v>
                </c:pt>
                <c:pt idx="1345">
                  <c:v>91</c:v>
                </c:pt>
                <c:pt idx="1346">
                  <c:v>75</c:v>
                </c:pt>
                <c:pt idx="1347">
                  <c:v>98</c:v>
                </c:pt>
                <c:pt idx="1348">
                  <c:v>147</c:v>
                </c:pt>
                <c:pt idx="1349">
                  <c:v>100</c:v>
                </c:pt>
                <c:pt idx="1350">
                  <c:v>120</c:v>
                </c:pt>
                <c:pt idx="1351">
                  <c:v>104</c:v>
                </c:pt>
                <c:pt idx="1352">
                  <c:v>103</c:v>
                </c:pt>
                <c:pt idx="1353">
                  <c:v>109</c:v>
                </c:pt>
                <c:pt idx="1354">
                  <c:v>104</c:v>
                </c:pt>
                <c:pt idx="1355">
                  <c:v>112</c:v>
                </c:pt>
                <c:pt idx="1356">
                  <c:v>95</c:v>
                </c:pt>
                <c:pt idx="1357">
                  <c:v>102</c:v>
                </c:pt>
                <c:pt idx="1358">
                  <c:v>150</c:v>
                </c:pt>
                <c:pt idx="1359">
                  <c:v>101</c:v>
                </c:pt>
                <c:pt idx="1360">
                  <c:v>108</c:v>
                </c:pt>
                <c:pt idx="1361">
                  <c:v>98</c:v>
                </c:pt>
                <c:pt idx="1362">
                  <c:v>137</c:v>
                </c:pt>
                <c:pt idx="1363">
                  <c:v>112</c:v>
                </c:pt>
                <c:pt idx="1364">
                  <c:v>101</c:v>
                </c:pt>
                <c:pt idx="1365">
                  <c:v>103</c:v>
                </c:pt>
                <c:pt idx="1366">
                  <c:v>101</c:v>
                </c:pt>
                <c:pt idx="1367">
                  <c:v>112</c:v>
                </c:pt>
                <c:pt idx="1368">
                  <c:v>102</c:v>
                </c:pt>
                <c:pt idx="1369">
                  <c:v>101</c:v>
                </c:pt>
                <c:pt idx="1370">
                  <c:v>155</c:v>
                </c:pt>
                <c:pt idx="1371">
                  <c:v>109</c:v>
                </c:pt>
                <c:pt idx="1372">
                  <c:v>140</c:v>
                </c:pt>
                <c:pt idx="1373">
                  <c:v>108</c:v>
                </c:pt>
                <c:pt idx="1374">
                  <c:v>96</c:v>
                </c:pt>
                <c:pt idx="1375">
                  <c:v>123</c:v>
                </c:pt>
                <c:pt idx="1376">
                  <c:v>106</c:v>
                </c:pt>
                <c:pt idx="1377">
                  <c:v>76</c:v>
                </c:pt>
                <c:pt idx="1378">
                  <c:v>107</c:v>
                </c:pt>
                <c:pt idx="1379">
                  <c:v>82</c:v>
                </c:pt>
                <c:pt idx="1380">
                  <c:v>109</c:v>
                </c:pt>
                <c:pt idx="1381">
                  <c:v>99</c:v>
                </c:pt>
                <c:pt idx="1382">
                  <c:v>91</c:v>
                </c:pt>
                <c:pt idx="1383">
                  <c:v>87</c:v>
                </c:pt>
                <c:pt idx="1384">
                  <c:v>125</c:v>
                </c:pt>
                <c:pt idx="1385">
                  <c:v>118</c:v>
                </c:pt>
                <c:pt idx="1386">
                  <c:v>98</c:v>
                </c:pt>
                <c:pt idx="1387">
                  <c:v>92</c:v>
                </c:pt>
                <c:pt idx="1388">
                  <c:v>92</c:v>
                </c:pt>
                <c:pt idx="1389">
                  <c:v>115</c:v>
                </c:pt>
                <c:pt idx="1390">
                  <c:v>120</c:v>
                </c:pt>
                <c:pt idx="1391">
                  <c:v>111</c:v>
                </c:pt>
                <c:pt idx="1392">
                  <c:v>94</c:v>
                </c:pt>
                <c:pt idx="1393">
                  <c:v>100</c:v>
                </c:pt>
                <c:pt idx="1394">
                  <c:v>101</c:v>
                </c:pt>
                <c:pt idx="1395">
                  <c:v>139</c:v>
                </c:pt>
                <c:pt idx="1396">
                  <c:v>91</c:v>
                </c:pt>
                <c:pt idx="1397">
                  <c:v>109</c:v>
                </c:pt>
                <c:pt idx="1398">
                  <c:v>102</c:v>
                </c:pt>
                <c:pt idx="1399">
                  <c:v>103</c:v>
                </c:pt>
                <c:pt idx="1400">
                  <c:v>83</c:v>
                </c:pt>
                <c:pt idx="1401">
                  <c:v>123</c:v>
                </c:pt>
                <c:pt idx="1402">
                  <c:v>101</c:v>
                </c:pt>
                <c:pt idx="1403">
                  <c:v>117</c:v>
                </c:pt>
                <c:pt idx="1404">
                  <c:v>114</c:v>
                </c:pt>
                <c:pt idx="1405">
                  <c:v>330</c:v>
                </c:pt>
                <c:pt idx="1406">
                  <c:v>121</c:v>
                </c:pt>
                <c:pt idx="1407">
                  <c:v>114</c:v>
                </c:pt>
                <c:pt idx="1408">
                  <c:v>148</c:v>
                </c:pt>
                <c:pt idx="1409">
                  <c:v>113</c:v>
                </c:pt>
                <c:pt idx="1410">
                  <c:v>91</c:v>
                </c:pt>
                <c:pt idx="1411">
                  <c:v>139</c:v>
                </c:pt>
                <c:pt idx="1412">
                  <c:v>96</c:v>
                </c:pt>
                <c:pt idx="1413">
                  <c:v>102</c:v>
                </c:pt>
                <c:pt idx="1414">
                  <c:v>96</c:v>
                </c:pt>
                <c:pt idx="1415">
                  <c:v>101</c:v>
                </c:pt>
                <c:pt idx="1416">
                  <c:v>128</c:v>
                </c:pt>
                <c:pt idx="1417">
                  <c:v>109</c:v>
                </c:pt>
                <c:pt idx="1418">
                  <c:v>114</c:v>
                </c:pt>
                <c:pt idx="1419">
                  <c:v>105</c:v>
                </c:pt>
                <c:pt idx="1420">
                  <c:v>141</c:v>
                </c:pt>
                <c:pt idx="1421">
                  <c:v>138</c:v>
                </c:pt>
                <c:pt idx="1422">
                  <c:v>101</c:v>
                </c:pt>
                <c:pt idx="1423">
                  <c:v>99</c:v>
                </c:pt>
                <c:pt idx="1424">
                  <c:v>85</c:v>
                </c:pt>
                <c:pt idx="1425">
                  <c:v>89</c:v>
                </c:pt>
                <c:pt idx="1426">
                  <c:v>99</c:v>
                </c:pt>
                <c:pt idx="1427">
                  <c:v>105</c:v>
                </c:pt>
                <c:pt idx="1428">
                  <c:v>97</c:v>
                </c:pt>
                <c:pt idx="1429">
                  <c:v>140</c:v>
                </c:pt>
                <c:pt idx="1430">
                  <c:v>118</c:v>
                </c:pt>
                <c:pt idx="1431">
                  <c:v>94</c:v>
                </c:pt>
                <c:pt idx="1432">
                  <c:v>124</c:v>
                </c:pt>
                <c:pt idx="1433">
                  <c:v>134</c:v>
                </c:pt>
                <c:pt idx="1434">
                  <c:v>113</c:v>
                </c:pt>
                <c:pt idx="1435">
                  <c:v>124</c:v>
                </c:pt>
                <c:pt idx="1436">
                  <c:v>97</c:v>
                </c:pt>
                <c:pt idx="1437">
                  <c:v>123</c:v>
                </c:pt>
                <c:pt idx="1438">
                  <c:v>99</c:v>
                </c:pt>
                <c:pt idx="1439">
                  <c:v>101</c:v>
                </c:pt>
                <c:pt idx="1440">
                  <c:v>92</c:v>
                </c:pt>
                <c:pt idx="1441">
                  <c:v>131</c:v>
                </c:pt>
                <c:pt idx="1442">
                  <c:v>107</c:v>
                </c:pt>
                <c:pt idx="1443">
                  <c:v>103</c:v>
                </c:pt>
                <c:pt idx="1444">
                  <c:v>129</c:v>
                </c:pt>
                <c:pt idx="1445">
                  <c:v>107</c:v>
                </c:pt>
                <c:pt idx="1446">
                  <c:v>89</c:v>
                </c:pt>
                <c:pt idx="1447">
                  <c:v>113</c:v>
                </c:pt>
                <c:pt idx="1448">
                  <c:v>93</c:v>
                </c:pt>
                <c:pt idx="1449">
                  <c:v>120</c:v>
                </c:pt>
                <c:pt idx="1450">
                  <c:v>98</c:v>
                </c:pt>
                <c:pt idx="1451">
                  <c:v>105</c:v>
                </c:pt>
                <c:pt idx="1452">
                  <c:v>98</c:v>
                </c:pt>
                <c:pt idx="1453">
                  <c:v>96</c:v>
                </c:pt>
                <c:pt idx="1454">
                  <c:v>87</c:v>
                </c:pt>
                <c:pt idx="1455">
                  <c:v>107</c:v>
                </c:pt>
                <c:pt idx="1456">
                  <c:v>90</c:v>
                </c:pt>
                <c:pt idx="1457">
                  <c:v>121</c:v>
                </c:pt>
                <c:pt idx="1458">
                  <c:v>119</c:v>
                </c:pt>
                <c:pt idx="1459">
                  <c:v>107</c:v>
                </c:pt>
                <c:pt idx="1460">
                  <c:v>110</c:v>
                </c:pt>
                <c:pt idx="1461">
                  <c:v>100</c:v>
                </c:pt>
                <c:pt idx="1462">
                  <c:v>75</c:v>
                </c:pt>
                <c:pt idx="1463">
                  <c:v>132</c:v>
                </c:pt>
                <c:pt idx="1464">
                  <c:v>105</c:v>
                </c:pt>
                <c:pt idx="1465">
                  <c:v>289</c:v>
                </c:pt>
                <c:pt idx="1466">
                  <c:v>102</c:v>
                </c:pt>
                <c:pt idx="1467">
                  <c:v>143</c:v>
                </c:pt>
                <c:pt idx="1468">
                  <c:v>113</c:v>
                </c:pt>
                <c:pt idx="1469">
                  <c:v>161</c:v>
                </c:pt>
                <c:pt idx="1470">
                  <c:v>138</c:v>
                </c:pt>
                <c:pt idx="1471">
                  <c:v>126</c:v>
                </c:pt>
                <c:pt idx="1472">
                  <c:v>99</c:v>
                </c:pt>
                <c:pt idx="1473">
                  <c:v>101</c:v>
                </c:pt>
                <c:pt idx="1474">
                  <c:v>103</c:v>
                </c:pt>
                <c:pt idx="1475">
                  <c:v>118</c:v>
                </c:pt>
                <c:pt idx="1476">
                  <c:v>99</c:v>
                </c:pt>
                <c:pt idx="1477">
                  <c:v>105</c:v>
                </c:pt>
                <c:pt idx="1478">
                  <c:v>113</c:v>
                </c:pt>
                <c:pt idx="1479">
                  <c:v>93</c:v>
                </c:pt>
                <c:pt idx="1480">
                  <c:v>108</c:v>
                </c:pt>
                <c:pt idx="1481">
                  <c:v>74</c:v>
                </c:pt>
                <c:pt idx="1482">
                  <c:v>116</c:v>
                </c:pt>
                <c:pt idx="1483">
                  <c:v>104</c:v>
                </c:pt>
                <c:pt idx="1484">
                  <c:v>106</c:v>
                </c:pt>
                <c:pt idx="1485">
                  <c:v>120</c:v>
                </c:pt>
                <c:pt idx="1486">
                  <c:v>135</c:v>
                </c:pt>
                <c:pt idx="1487">
                  <c:v>132</c:v>
                </c:pt>
                <c:pt idx="1488">
                  <c:v>92</c:v>
                </c:pt>
                <c:pt idx="1489">
                  <c:v>99</c:v>
                </c:pt>
                <c:pt idx="1490">
                  <c:v>90</c:v>
                </c:pt>
                <c:pt idx="1491">
                  <c:v>111</c:v>
                </c:pt>
                <c:pt idx="1492">
                  <c:v>103</c:v>
                </c:pt>
                <c:pt idx="1493">
                  <c:v>127</c:v>
                </c:pt>
                <c:pt idx="1494">
                  <c:v>112</c:v>
                </c:pt>
                <c:pt idx="1495">
                  <c:v>87</c:v>
                </c:pt>
                <c:pt idx="1496">
                  <c:v>138</c:v>
                </c:pt>
                <c:pt idx="1497">
                  <c:v>132</c:v>
                </c:pt>
                <c:pt idx="1498">
                  <c:v>103</c:v>
                </c:pt>
                <c:pt idx="1499">
                  <c:v>123</c:v>
                </c:pt>
                <c:pt idx="1500">
                  <c:v>111</c:v>
                </c:pt>
                <c:pt idx="1501">
                  <c:v>102</c:v>
                </c:pt>
                <c:pt idx="1502">
                  <c:v>78</c:v>
                </c:pt>
                <c:pt idx="1503">
                  <c:v>132</c:v>
                </c:pt>
                <c:pt idx="1504">
                  <c:v>133</c:v>
                </c:pt>
                <c:pt idx="1505">
                  <c:v>108</c:v>
                </c:pt>
                <c:pt idx="1506">
                  <c:v>125</c:v>
                </c:pt>
                <c:pt idx="1507">
                  <c:v>98</c:v>
                </c:pt>
                <c:pt idx="1508">
                  <c:v>119</c:v>
                </c:pt>
                <c:pt idx="1509">
                  <c:v>87</c:v>
                </c:pt>
                <c:pt idx="1510">
                  <c:v>91</c:v>
                </c:pt>
                <c:pt idx="1511">
                  <c:v>100</c:v>
                </c:pt>
                <c:pt idx="1512">
                  <c:v>118</c:v>
                </c:pt>
                <c:pt idx="1513">
                  <c:v>109</c:v>
                </c:pt>
                <c:pt idx="1514">
                  <c:v>99</c:v>
                </c:pt>
                <c:pt idx="1515">
                  <c:v>114</c:v>
                </c:pt>
                <c:pt idx="1516">
                  <c:v>89</c:v>
                </c:pt>
                <c:pt idx="1517">
                  <c:v>95</c:v>
                </c:pt>
                <c:pt idx="1518">
                  <c:v>98</c:v>
                </c:pt>
                <c:pt idx="1519">
                  <c:v>94</c:v>
                </c:pt>
                <c:pt idx="1520">
                  <c:v>85</c:v>
                </c:pt>
                <c:pt idx="1521">
                  <c:v>124</c:v>
                </c:pt>
                <c:pt idx="1522">
                  <c:v>131</c:v>
                </c:pt>
                <c:pt idx="1523">
                  <c:v>107</c:v>
                </c:pt>
                <c:pt idx="1524">
                  <c:v>99</c:v>
                </c:pt>
                <c:pt idx="1525">
                  <c:v>83</c:v>
                </c:pt>
                <c:pt idx="1526">
                  <c:v>131</c:v>
                </c:pt>
                <c:pt idx="1527">
                  <c:v>85</c:v>
                </c:pt>
                <c:pt idx="1528">
                  <c:v>126</c:v>
                </c:pt>
                <c:pt idx="1529">
                  <c:v>123</c:v>
                </c:pt>
                <c:pt idx="1530">
                  <c:v>105</c:v>
                </c:pt>
                <c:pt idx="1531">
                  <c:v>125</c:v>
                </c:pt>
                <c:pt idx="1532">
                  <c:v>77</c:v>
                </c:pt>
                <c:pt idx="1533">
                  <c:v>121</c:v>
                </c:pt>
                <c:pt idx="1534">
                  <c:v>124</c:v>
                </c:pt>
                <c:pt idx="1535">
                  <c:v>99</c:v>
                </c:pt>
                <c:pt idx="1536">
                  <c:v>112</c:v>
                </c:pt>
                <c:pt idx="1537">
                  <c:v>111</c:v>
                </c:pt>
                <c:pt idx="1538">
                  <c:v>107</c:v>
                </c:pt>
                <c:pt idx="1539">
                  <c:v>104</c:v>
                </c:pt>
                <c:pt idx="1540">
                  <c:v>113</c:v>
                </c:pt>
                <c:pt idx="1541">
                  <c:v>113</c:v>
                </c:pt>
                <c:pt idx="1542">
                  <c:v>95</c:v>
                </c:pt>
                <c:pt idx="1543">
                  <c:v>86</c:v>
                </c:pt>
                <c:pt idx="1544">
                  <c:v>126</c:v>
                </c:pt>
                <c:pt idx="1545">
                  <c:v>101</c:v>
                </c:pt>
                <c:pt idx="1546">
                  <c:v>102</c:v>
                </c:pt>
                <c:pt idx="1547">
                  <c:v>111</c:v>
                </c:pt>
                <c:pt idx="1548">
                  <c:v>95</c:v>
                </c:pt>
                <c:pt idx="1549">
                  <c:v>98</c:v>
                </c:pt>
                <c:pt idx="1550">
                  <c:v>100</c:v>
                </c:pt>
                <c:pt idx="1551">
                  <c:v>118</c:v>
                </c:pt>
                <c:pt idx="1552">
                  <c:v>125</c:v>
                </c:pt>
                <c:pt idx="1553">
                  <c:v>94</c:v>
                </c:pt>
                <c:pt idx="1554">
                  <c:v>79</c:v>
                </c:pt>
                <c:pt idx="1555">
                  <c:v>106</c:v>
                </c:pt>
                <c:pt idx="1556">
                  <c:v>63</c:v>
                </c:pt>
                <c:pt idx="1557">
                  <c:v>85</c:v>
                </c:pt>
                <c:pt idx="1558">
                  <c:v>108</c:v>
                </c:pt>
                <c:pt idx="1559">
                  <c:v>139</c:v>
                </c:pt>
                <c:pt idx="1560">
                  <c:v>127</c:v>
                </c:pt>
                <c:pt idx="1561">
                  <c:v>106</c:v>
                </c:pt>
                <c:pt idx="1562">
                  <c:v>95</c:v>
                </c:pt>
                <c:pt idx="1563">
                  <c:v>118</c:v>
                </c:pt>
                <c:pt idx="1564">
                  <c:v>108</c:v>
                </c:pt>
                <c:pt idx="1565">
                  <c:v>105</c:v>
                </c:pt>
                <c:pt idx="1566">
                  <c:v>131</c:v>
                </c:pt>
                <c:pt idx="1567">
                  <c:v>104</c:v>
                </c:pt>
                <c:pt idx="1568">
                  <c:v>133</c:v>
                </c:pt>
                <c:pt idx="1569">
                  <c:v>94</c:v>
                </c:pt>
                <c:pt idx="1570">
                  <c:v>109</c:v>
                </c:pt>
                <c:pt idx="1571">
                  <c:v>96</c:v>
                </c:pt>
                <c:pt idx="1572">
                  <c:v>105</c:v>
                </c:pt>
                <c:pt idx="1573">
                  <c:v>99</c:v>
                </c:pt>
                <c:pt idx="1574">
                  <c:v>112</c:v>
                </c:pt>
                <c:pt idx="1575">
                  <c:v>108</c:v>
                </c:pt>
                <c:pt idx="1576">
                  <c:v>126</c:v>
                </c:pt>
                <c:pt idx="1577">
                  <c:v>98</c:v>
                </c:pt>
                <c:pt idx="1578">
                  <c:v>104</c:v>
                </c:pt>
                <c:pt idx="1579">
                  <c:v>110</c:v>
                </c:pt>
                <c:pt idx="1580">
                  <c:v>130</c:v>
                </c:pt>
                <c:pt idx="1581">
                  <c:v>93</c:v>
                </c:pt>
                <c:pt idx="1582">
                  <c:v>96</c:v>
                </c:pt>
                <c:pt idx="1583">
                  <c:v>114</c:v>
                </c:pt>
                <c:pt idx="1584">
                  <c:v>106</c:v>
                </c:pt>
                <c:pt idx="1585">
                  <c:v>150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107</c:v>
                </c:pt>
                <c:pt idx="1590">
                  <c:v>102</c:v>
                </c:pt>
                <c:pt idx="1591">
                  <c:v>101</c:v>
                </c:pt>
                <c:pt idx="1592">
                  <c:v>86</c:v>
                </c:pt>
                <c:pt idx="1593">
                  <c:v>108</c:v>
                </c:pt>
                <c:pt idx="1594">
                  <c:v>123</c:v>
                </c:pt>
                <c:pt idx="1595">
                  <c:v>88</c:v>
                </c:pt>
                <c:pt idx="1596">
                  <c:v>109</c:v>
                </c:pt>
                <c:pt idx="1597">
                  <c:v>122</c:v>
                </c:pt>
                <c:pt idx="1598">
                  <c:v>251</c:v>
                </c:pt>
                <c:pt idx="1599">
                  <c:v>118</c:v>
                </c:pt>
                <c:pt idx="1600">
                  <c:v>131</c:v>
                </c:pt>
                <c:pt idx="1601">
                  <c:v>109</c:v>
                </c:pt>
                <c:pt idx="1602">
                  <c:v>88</c:v>
                </c:pt>
                <c:pt idx="1603">
                  <c:v>103</c:v>
                </c:pt>
                <c:pt idx="1604">
                  <c:v>87</c:v>
                </c:pt>
                <c:pt idx="1605">
                  <c:v>160</c:v>
                </c:pt>
                <c:pt idx="1606">
                  <c:v>121</c:v>
                </c:pt>
                <c:pt idx="1607">
                  <c:v>129</c:v>
                </c:pt>
                <c:pt idx="1608">
                  <c:v>115</c:v>
                </c:pt>
                <c:pt idx="1609">
                  <c:v>153</c:v>
                </c:pt>
                <c:pt idx="1610">
                  <c:v>128</c:v>
                </c:pt>
                <c:pt idx="1611">
                  <c:v>89</c:v>
                </c:pt>
                <c:pt idx="1612">
                  <c:v>122</c:v>
                </c:pt>
                <c:pt idx="1613">
                  <c:v>99</c:v>
                </c:pt>
                <c:pt idx="1614">
                  <c:v>99</c:v>
                </c:pt>
                <c:pt idx="1615">
                  <c:v>147</c:v>
                </c:pt>
                <c:pt idx="1616">
                  <c:v>112</c:v>
                </c:pt>
                <c:pt idx="1617">
                  <c:v>88</c:v>
                </c:pt>
                <c:pt idx="1618">
                  <c:v>94</c:v>
                </c:pt>
                <c:pt idx="1619">
                  <c:v>90</c:v>
                </c:pt>
                <c:pt idx="1620">
                  <c:v>167</c:v>
                </c:pt>
                <c:pt idx="1621">
                  <c:v>118</c:v>
                </c:pt>
                <c:pt idx="1622">
                  <c:v>83</c:v>
                </c:pt>
                <c:pt idx="1623">
                  <c:v>104</c:v>
                </c:pt>
                <c:pt idx="1624">
                  <c:v>102</c:v>
                </c:pt>
                <c:pt idx="1625">
                  <c:v>131</c:v>
                </c:pt>
                <c:pt idx="1626">
                  <c:v>101</c:v>
                </c:pt>
                <c:pt idx="1627">
                  <c:v>130</c:v>
                </c:pt>
                <c:pt idx="1628">
                  <c:v>120</c:v>
                </c:pt>
                <c:pt idx="1629">
                  <c:v>135</c:v>
                </c:pt>
                <c:pt idx="1630">
                  <c:v>110</c:v>
                </c:pt>
                <c:pt idx="1631">
                  <c:v>103</c:v>
                </c:pt>
                <c:pt idx="1632">
                  <c:v>110</c:v>
                </c:pt>
                <c:pt idx="1633">
                  <c:v>91</c:v>
                </c:pt>
                <c:pt idx="1634">
                  <c:v>105</c:v>
                </c:pt>
                <c:pt idx="1635">
                  <c:v>127</c:v>
                </c:pt>
                <c:pt idx="1636">
                  <c:v>82</c:v>
                </c:pt>
                <c:pt idx="1637">
                  <c:v>99</c:v>
                </c:pt>
                <c:pt idx="1638">
                  <c:v>90</c:v>
                </c:pt>
                <c:pt idx="1639">
                  <c:v>115</c:v>
                </c:pt>
                <c:pt idx="1640">
                  <c:v>96</c:v>
                </c:pt>
                <c:pt idx="1641">
                  <c:v>104</c:v>
                </c:pt>
                <c:pt idx="1642">
                  <c:v>117</c:v>
                </c:pt>
                <c:pt idx="1643">
                  <c:v>83</c:v>
                </c:pt>
                <c:pt idx="1644">
                  <c:v>99</c:v>
                </c:pt>
                <c:pt idx="1645">
                  <c:v>81</c:v>
                </c:pt>
                <c:pt idx="1646">
                  <c:v>135</c:v>
                </c:pt>
                <c:pt idx="1647">
                  <c:v>117</c:v>
                </c:pt>
                <c:pt idx="1648">
                  <c:v>139</c:v>
                </c:pt>
                <c:pt idx="1649">
                  <c:v>123</c:v>
                </c:pt>
                <c:pt idx="1650">
                  <c:v>117</c:v>
                </c:pt>
                <c:pt idx="1651">
                  <c:v>97</c:v>
                </c:pt>
                <c:pt idx="1652">
                  <c:v>81</c:v>
                </c:pt>
                <c:pt idx="1653">
                  <c:v>103</c:v>
                </c:pt>
                <c:pt idx="1654">
                  <c:v>119</c:v>
                </c:pt>
                <c:pt idx="1655">
                  <c:v>94</c:v>
                </c:pt>
                <c:pt idx="1656">
                  <c:v>89</c:v>
                </c:pt>
                <c:pt idx="1657">
                  <c:v>98</c:v>
                </c:pt>
                <c:pt idx="1658">
                  <c:v>107</c:v>
                </c:pt>
                <c:pt idx="1659">
                  <c:v>108</c:v>
                </c:pt>
                <c:pt idx="1660">
                  <c:v>134</c:v>
                </c:pt>
                <c:pt idx="1661">
                  <c:v>110</c:v>
                </c:pt>
                <c:pt idx="1662">
                  <c:v>103</c:v>
                </c:pt>
                <c:pt idx="1663">
                  <c:v>100</c:v>
                </c:pt>
                <c:pt idx="1664">
                  <c:v>131</c:v>
                </c:pt>
                <c:pt idx="1665">
                  <c:v>133</c:v>
                </c:pt>
                <c:pt idx="1666">
                  <c:v>109</c:v>
                </c:pt>
                <c:pt idx="1667">
                  <c:v>114</c:v>
                </c:pt>
                <c:pt idx="1668">
                  <c:v>164</c:v>
                </c:pt>
                <c:pt idx="1669">
                  <c:v>92</c:v>
                </c:pt>
                <c:pt idx="1670">
                  <c:v>122</c:v>
                </c:pt>
                <c:pt idx="1671">
                  <c:v>110</c:v>
                </c:pt>
                <c:pt idx="1672">
                  <c:v>116</c:v>
                </c:pt>
                <c:pt idx="1673">
                  <c:v>115</c:v>
                </c:pt>
                <c:pt idx="1674">
                  <c:v>148</c:v>
                </c:pt>
                <c:pt idx="1675">
                  <c:v>118</c:v>
                </c:pt>
                <c:pt idx="1676">
                  <c:v>101</c:v>
                </c:pt>
                <c:pt idx="1677">
                  <c:v>82</c:v>
                </c:pt>
                <c:pt idx="1678">
                  <c:v>110</c:v>
                </c:pt>
                <c:pt idx="1679">
                  <c:v>193</c:v>
                </c:pt>
                <c:pt idx="1680">
                  <c:v>130</c:v>
                </c:pt>
                <c:pt idx="1681">
                  <c:v>111</c:v>
                </c:pt>
                <c:pt idx="1682">
                  <c:v>110</c:v>
                </c:pt>
                <c:pt idx="1683">
                  <c:v>123</c:v>
                </c:pt>
                <c:pt idx="1684">
                  <c:v>109</c:v>
                </c:pt>
                <c:pt idx="1685">
                  <c:v>99</c:v>
                </c:pt>
                <c:pt idx="1686">
                  <c:v>106</c:v>
                </c:pt>
                <c:pt idx="1687">
                  <c:v>89</c:v>
                </c:pt>
                <c:pt idx="1688">
                  <c:v>98</c:v>
                </c:pt>
                <c:pt idx="1689">
                  <c:v>93</c:v>
                </c:pt>
                <c:pt idx="1690">
                  <c:v>112</c:v>
                </c:pt>
                <c:pt idx="1691">
                  <c:v>101</c:v>
                </c:pt>
                <c:pt idx="1692">
                  <c:v>104</c:v>
                </c:pt>
                <c:pt idx="1693">
                  <c:v>120</c:v>
                </c:pt>
                <c:pt idx="1694">
                  <c:v>91</c:v>
                </c:pt>
                <c:pt idx="1695">
                  <c:v>97</c:v>
                </c:pt>
                <c:pt idx="1696">
                  <c:v>133</c:v>
                </c:pt>
                <c:pt idx="1697">
                  <c:v>123</c:v>
                </c:pt>
                <c:pt idx="1698">
                  <c:v>114</c:v>
                </c:pt>
                <c:pt idx="1699">
                  <c:v>111</c:v>
                </c:pt>
                <c:pt idx="1700">
                  <c:v>117</c:v>
                </c:pt>
                <c:pt idx="1701">
                  <c:v>121</c:v>
                </c:pt>
                <c:pt idx="1702">
                  <c:v>139</c:v>
                </c:pt>
                <c:pt idx="1703">
                  <c:v>115</c:v>
                </c:pt>
                <c:pt idx="1704">
                  <c:v>175</c:v>
                </c:pt>
                <c:pt idx="1705">
                  <c:v>85</c:v>
                </c:pt>
                <c:pt idx="1706">
                  <c:v>90</c:v>
                </c:pt>
                <c:pt idx="1707">
                  <c:v>107</c:v>
                </c:pt>
                <c:pt idx="1708">
                  <c:v>100</c:v>
                </c:pt>
                <c:pt idx="1709">
                  <c:v>129</c:v>
                </c:pt>
                <c:pt idx="1710">
                  <c:v>109</c:v>
                </c:pt>
                <c:pt idx="1711">
                  <c:v>94</c:v>
                </c:pt>
                <c:pt idx="1712">
                  <c:v>133</c:v>
                </c:pt>
                <c:pt idx="1713">
                  <c:v>105</c:v>
                </c:pt>
                <c:pt idx="1714">
                  <c:v>100</c:v>
                </c:pt>
                <c:pt idx="1715">
                  <c:v>113</c:v>
                </c:pt>
                <c:pt idx="1716">
                  <c:v>118</c:v>
                </c:pt>
                <c:pt idx="1717">
                  <c:v>110</c:v>
                </c:pt>
                <c:pt idx="1718">
                  <c:v>110</c:v>
                </c:pt>
                <c:pt idx="1719">
                  <c:v>99</c:v>
                </c:pt>
                <c:pt idx="1720">
                  <c:v>101</c:v>
                </c:pt>
                <c:pt idx="1721">
                  <c:v>103</c:v>
                </c:pt>
                <c:pt idx="1722">
                  <c:v>95</c:v>
                </c:pt>
                <c:pt idx="1723">
                  <c:v>117</c:v>
                </c:pt>
                <c:pt idx="1724">
                  <c:v>129</c:v>
                </c:pt>
                <c:pt idx="1725">
                  <c:v>120</c:v>
                </c:pt>
                <c:pt idx="1726">
                  <c:v>125</c:v>
                </c:pt>
                <c:pt idx="1727">
                  <c:v>133</c:v>
                </c:pt>
                <c:pt idx="1728">
                  <c:v>116</c:v>
                </c:pt>
                <c:pt idx="1729">
                  <c:v>129</c:v>
                </c:pt>
                <c:pt idx="1730">
                  <c:v>93</c:v>
                </c:pt>
                <c:pt idx="1731">
                  <c:v>118</c:v>
                </c:pt>
                <c:pt idx="1732">
                  <c:v>129</c:v>
                </c:pt>
                <c:pt idx="1733">
                  <c:v>185</c:v>
                </c:pt>
                <c:pt idx="1734">
                  <c:v>146</c:v>
                </c:pt>
                <c:pt idx="1735">
                  <c:v>128</c:v>
                </c:pt>
                <c:pt idx="1736">
                  <c:v>93</c:v>
                </c:pt>
                <c:pt idx="1737">
                  <c:v>97</c:v>
                </c:pt>
                <c:pt idx="1738">
                  <c:v>82</c:v>
                </c:pt>
                <c:pt idx="1739">
                  <c:v>85</c:v>
                </c:pt>
                <c:pt idx="1740">
                  <c:v>88</c:v>
                </c:pt>
                <c:pt idx="1741">
                  <c:v>119</c:v>
                </c:pt>
                <c:pt idx="1742">
                  <c:v>122</c:v>
                </c:pt>
                <c:pt idx="1743">
                  <c:v>99</c:v>
                </c:pt>
                <c:pt idx="1744">
                  <c:v>97</c:v>
                </c:pt>
                <c:pt idx="1745">
                  <c:v>121</c:v>
                </c:pt>
                <c:pt idx="1746">
                  <c:v>95</c:v>
                </c:pt>
                <c:pt idx="1747">
                  <c:v>105</c:v>
                </c:pt>
                <c:pt idx="1748">
                  <c:v>108</c:v>
                </c:pt>
                <c:pt idx="1749">
                  <c:v>134</c:v>
                </c:pt>
                <c:pt idx="1750">
                  <c:v>115</c:v>
                </c:pt>
                <c:pt idx="1751">
                  <c:v>86</c:v>
                </c:pt>
                <c:pt idx="1752">
                  <c:v>101</c:v>
                </c:pt>
                <c:pt idx="1753">
                  <c:v>96</c:v>
                </c:pt>
                <c:pt idx="1754">
                  <c:v>101</c:v>
                </c:pt>
                <c:pt idx="1755">
                  <c:v>100</c:v>
                </c:pt>
                <c:pt idx="1756">
                  <c:v>117</c:v>
                </c:pt>
                <c:pt idx="1757">
                  <c:v>101</c:v>
                </c:pt>
                <c:pt idx="1758">
                  <c:v>98</c:v>
                </c:pt>
                <c:pt idx="1759">
                  <c:v>146</c:v>
                </c:pt>
                <c:pt idx="1760">
                  <c:v>102</c:v>
                </c:pt>
                <c:pt idx="1761">
                  <c:v>97</c:v>
                </c:pt>
                <c:pt idx="1762">
                  <c:v>142</c:v>
                </c:pt>
                <c:pt idx="1763">
                  <c:v>98</c:v>
                </c:pt>
                <c:pt idx="1764">
                  <c:v>219</c:v>
                </c:pt>
                <c:pt idx="1765">
                  <c:v>109</c:v>
                </c:pt>
                <c:pt idx="1766">
                  <c:v>97</c:v>
                </c:pt>
                <c:pt idx="1767">
                  <c:v>158</c:v>
                </c:pt>
                <c:pt idx="1768">
                  <c:v>85</c:v>
                </c:pt>
                <c:pt idx="1769">
                  <c:v>80</c:v>
                </c:pt>
                <c:pt idx="1770">
                  <c:v>86</c:v>
                </c:pt>
                <c:pt idx="1771">
                  <c:v>119</c:v>
                </c:pt>
                <c:pt idx="1772">
                  <c:v>98</c:v>
                </c:pt>
                <c:pt idx="1773">
                  <c:v>97</c:v>
                </c:pt>
                <c:pt idx="1774">
                  <c:v>124</c:v>
                </c:pt>
                <c:pt idx="1775">
                  <c:v>97</c:v>
                </c:pt>
                <c:pt idx="1776">
                  <c:v>105</c:v>
                </c:pt>
                <c:pt idx="1777">
                  <c:v>104</c:v>
                </c:pt>
                <c:pt idx="1778">
                  <c:v>101</c:v>
                </c:pt>
                <c:pt idx="1779">
                  <c:v>101</c:v>
                </c:pt>
                <c:pt idx="1780">
                  <c:v>114</c:v>
                </c:pt>
                <c:pt idx="1781">
                  <c:v>105</c:v>
                </c:pt>
                <c:pt idx="1782">
                  <c:v>90</c:v>
                </c:pt>
                <c:pt idx="1783">
                  <c:v>97</c:v>
                </c:pt>
                <c:pt idx="1784">
                  <c:v>144</c:v>
                </c:pt>
                <c:pt idx="1785">
                  <c:v>114</c:v>
                </c:pt>
                <c:pt idx="1786">
                  <c:v>124</c:v>
                </c:pt>
                <c:pt idx="1787">
                  <c:v>89</c:v>
                </c:pt>
                <c:pt idx="1788">
                  <c:v>160</c:v>
                </c:pt>
                <c:pt idx="1789">
                  <c:v>93</c:v>
                </c:pt>
                <c:pt idx="1790">
                  <c:v>88</c:v>
                </c:pt>
                <c:pt idx="1791">
                  <c:v>142</c:v>
                </c:pt>
                <c:pt idx="1792">
                  <c:v>92</c:v>
                </c:pt>
                <c:pt idx="1793">
                  <c:v>117</c:v>
                </c:pt>
                <c:pt idx="1794">
                  <c:v>111</c:v>
                </c:pt>
                <c:pt idx="1795">
                  <c:v>121</c:v>
                </c:pt>
                <c:pt idx="1796">
                  <c:v>107</c:v>
                </c:pt>
                <c:pt idx="1797">
                  <c:v>106</c:v>
                </c:pt>
                <c:pt idx="1798">
                  <c:v>136</c:v>
                </c:pt>
                <c:pt idx="1799">
                  <c:v>97</c:v>
                </c:pt>
                <c:pt idx="1800">
                  <c:v>108</c:v>
                </c:pt>
                <c:pt idx="1801">
                  <c:v>97</c:v>
                </c:pt>
                <c:pt idx="1802">
                  <c:v>99</c:v>
                </c:pt>
                <c:pt idx="1803">
                  <c:v>103</c:v>
                </c:pt>
                <c:pt idx="1804">
                  <c:v>95</c:v>
                </c:pt>
                <c:pt idx="1805">
                  <c:v>93</c:v>
                </c:pt>
                <c:pt idx="1806">
                  <c:v>98</c:v>
                </c:pt>
                <c:pt idx="1807">
                  <c:v>90</c:v>
                </c:pt>
                <c:pt idx="1808">
                  <c:v>107</c:v>
                </c:pt>
                <c:pt idx="1809">
                  <c:v>90</c:v>
                </c:pt>
                <c:pt idx="1810">
                  <c:v>115</c:v>
                </c:pt>
                <c:pt idx="1811">
                  <c:v>93</c:v>
                </c:pt>
                <c:pt idx="1812">
                  <c:v>99</c:v>
                </c:pt>
                <c:pt idx="1813">
                  <c:v>107</c:v>
                </c:pt>
                <c:pt idx="1814">
                  <c:v>110</c:v>
                </c:pt>
                <c:pt idx="1815">
                  <c:v>101</c:v>
                </c:pt>
                <c:pt idx="1816">
                  <c:v>85</c:v>
                </c:pt>
                <c:pt idx="1817">
                  <c:v>132</c:v>
                </c:pt>
                <c:pt idx="1818">
                  <c:v>90</c:v>
                </c:pt>
                <c:pt idx="1819">
                  <c:v>145</c:v>
                </c:pt>
                <c:pt idx="1820">
                  <c:v>110</c:v>
                </c:pt>
                <c:pt idx="1821">
                  <c:v>122</c:v>
                </c:pt>
                <c:pt idx="1822">
                  <c:v>107</c:v>
                </c:pt>
                <c:pt idx="1823">
                  <c:v>127</c:v>
                </c:pt>
                <c:pt idx="1824">
                  <c:v>99</c:v>
                </c:pt>
                <c:pt idx="1825">
                  <c:v>140</c:v>
                </c:pt>
                <c:pt idx="1826">
                  <c:v>133</c:v>
                </c:pt>
                <c:pt idx="1827">
                  <c:v>271</c:v>
                </c:pt>
                <c:pt idx="1828">
                  <c:v>112</c:v>
                </c:pt>
                <c:pt idx="1829">
                  <c:v>99</c:v>
                </c:pt>
                <c:pt idx="1830">
                  <c:v>100</c:v>
                </c:pt>
                <c:pt idx="1831">
                  <c:v>92</c:v>
                </c:pt>
                <c:pt idx="1832">
                  <c:v>105</c:v>
                </c:pt>
                <c:pt idx="1833">
                  <c:v>110</c:v>
                </c:pt>
                <c:pt idx="1834">
                  <c:v>116</c:v>
                </c:pt>
                <c:pt idx="1835">
                  <c:v>88</c:v>
                </c:pt>
                <c:pt idx="1836">
                  <c:v>111</c:v>
                </c:pt>
                <c:pt idx="1837">
                  <c:v>95</c:v>
                </c:pt>
                <c:pt idx="1838">
                  <c:v>95</c:v>
                </c:pt>
                <c:pt idx="1839">
                  <c:v>127</c:v>
                </c:pt>
                <c:pt idx="1840">
                  <c:v>104</c:v>
                </c:pt>
                <c:pt idx="1841">
                  <c:v>95</c:v>
                </c:pt>
                <c:pt idx="1842">
                  <c:v>121</c:v>
                </c:pt>
                <c:pt idx="1843">
                  <c:v>92</c:v>
                </c:pt>
                <c:pt idx="1844">
                  <c:v>107</c:v>
                </c:pt>
                <c:pt idx="1845">
                  <c:v>117</c:v>
                </c:pt>
                <c:pt idx="1846">
                  <c:v>107</c:v>
                </c:pt>
                <c:pt idx="1847">
                  <c:v>131</c:v>
                </c:pt>
                <c:pt idx="1848">
                  <c:v>122</c:v>
                </c:pt>
                <c:pt idx="1849">
                  <c:v>134</c:v>
                </c:pt>
                <c:pt idx="1850">
                  <c:v>117</c:v>
                </c:pt>
                <c:pt idx="1851">
                  <c:v>138</c:v>
                </c:pt>
                <c:pt idx="1852">
                  <c:v>100</c:v>
                </c:pt>
                <c:pt idx="1853">
                  <c:v>119</c:v>
                </c:pt>
                <c:pt idx="1854">
                  <c:v>137</c:v>
                </c:pt>
                <c:pt idx="1855">
                  <c:v>119</c:v>
                </c:pt>
                <c:pt idx="1856">
                  <c:v>139</c:v>
                </c:pt>
                <c:pt idx="1857">
                  <c:v>120</c:v>
                </c:pt>
                <c:pt idx="1858">
                  <c:v>98</c:v>
                </c:pt>
                <c:pt idx="1859">
                  <c:v>106</c:v>
                </c:pt>
                <c:pt idx="1860">
                  <c:v>98</c:v>
                </c:pt>
                <c:pt idx="1861">
                  <c:v>107</c:v>
                </c:pt>
                <c:pt idx="1862">
                  <c:v>88</c:v>
                </c:pt>
                <c:pt idx="1863">
                  <c:v>137</c:v>
                </c:pt>
                <c:pt idx="1864">
                  <c:v>100</c:v>
                </c:pt>
                <c:pt idx="1865">
                  <c:v>115</c:v>
                </c:pt>
                <c:pt idx="1866">
                  <c:v>101</c:v>
                </c:pt>
                <c:pt idx="1867">
                  <c:v>110</c:v>
                </c:pt>
                <c:pt idx="1868">
                  <c:v>94</c:v>
                </c:pt>
                <c:pt idx="1869">
                  <c:v>88</c:v>
                </c:pt>
                <c:pt idx="1870">
                  <c:v>127</c:v>
                </c:pt>
                <c:pt idx="1871">
                  <c:v>95</c:v>
                </c:pt>
                <c:pt idx="1872">
                  <c:v>87</c:v>
                </c:pt>
                <c:pt idx="1873">
                  <c:v>118</c:v>
                </c:pt>
                <c:pt idx="1874">
                  <c:v>107</c:v>
                </c:pt>
                <c:pt idx="1875">
                  <c:v>124</c:v>
                </c:pt>
                <c:pt idx="1876">
                  <c:v>89</c:v>
                </c:pt>
                <c:pt idx="1877">
                  <c:v>88</c:v>
                </c:pt>
                <c:pt idx="1878">
                  <c:v>118</c:v>
                </c:pt>
                <c:pt idx="1879">
                  <c:v>93</c:v>
                </c:pt>
                <c:pt idx="1880">
                  <c:v>80</c:v>
                </c:pt>
                <c:pt idx="1881">
                  <c:v>120</c:v>
                </c:pt>
                <c:pt idx="1882">
                  <c:v>98</c:v>
                </c:pt>
                <c:pt idx="1883">
                  <c:v>119</c:v>
                </c:pt>
                <c:pt idx="1884">
                  <c:v>88</c:v>
                </c:pt>
                <c:pt idx="1885">
                  <c:v>90</c:v>
                </c:pt>
                <c:pt idx="1886">
                  <c:v>127</c:v>
                </c:pt>
                <c:pt idx="1887">
                  <c:v>119</c:v>
                </c:pt>
                <c:pt idx="1888">
                  <c:v>85</c:v>
                </c:pt>
                <c:pt idx="1889">
                  <c:v>98</c:v>
                </c:pt>
                <c:pt idx="1890">
                  <c:v>101</c:v>
                </c:pt>
                <c:pt idx="1891">
                  <c:v>112</c:v>
                </c:pt>
                <c:pt idx="1892">
                  <c:v>97</c:v>
                </c:pt>
                <c:pt idx="1893">
                  <c:v>126</c:v>
                </c:pt>
                <c:pt idx="1894">
                  <c:v>97</c:v>
                </c:pt>
                <c:pt idx="1895">
                  <c:v>100</c:v>
                </c:pt>
                <c:pt idx="1896">
                  <c:v>114</c:v>
                </c:pt>
                <c:pt idx="1897">
                  <c:v>88</c:v>
                </c:pt>
                <c:pt idx="1898">
                  <c:v>93</c:v>
                </c:pt>
                <c:pt idx="1899">
                  <c:v>92</c:v>
                </c:pt>
                <c:pt idx="1900">
                  <c:v>98</c:v>
                </c:pt>
                <c:pt idx="1901">
                  <c:v>94</c:v>
                </c:pt>
                <c:pt idx="1902">
                  <c:v>102</c:v>
                </c:pt>
                <c:pt idx="1903">
                  <c:v>98</c:v>
                </c:pt>
                <c:pt idx="1904">
                  <c:v>111</c:v>
                </c:pt>
                <c:pt idx="1905">
                  <c:v>100</c:v>
                </c:pt>
                <c:pt idx="1906">
                  <c:v>141</c:v>
                </c:pt>
                <c:pt idx="1907">
                  <c:v>114</c:v>
                </c:pt>
                <c:pt idx="1908">
                  <c:v>96</c:v>
                </c:pt>
                <c:pt idx="1909">
                  <c:v>111</c:v>
                </c:pt>
                <c:pt idx="1910">
                  <c:v>127</c:v>
                </c:pt>
                <c:pt idx="1911">
                  <c:v>107</c:v>
                </c:pt>
                <c:pt idx="1912">
                  <c:v>97</c:v>
                </c:pt>
                <c:pt idx="1913">
                  <c:v>127</c:v>
                </c:pt>
                <c:pt idx="1914">
                  <c:v>110</c:v>
                </c:pt>
                <c:pt idx="1915">
                  <c:v>135</c:v>
                </c:pt>
                <c:pt idx="1916">
                  <c:v>84</c:v>
                </c:pt>
                <c:pt idx="1917">
                  <c:v>122</c:v>
                </c:pt>
                <c:pt idx="1918">
                  <c:v>114</c:v>
                </c:pt>
                <c:pt idx="1919">
                  <c:v>132</c:v>
                </c:pt>
                <c:pt idx="1920">
                  <c:v>170</c:v>
                </c:pt>
                <c:pt idx="1921">
                  <c:v>133</c:v>
                </c:pt>
                <c:pt idx="1922">
                  <c:v>112</c:v>
                </c:pt>
                <c:pt idx="1923">
                  <c:v>108</c:v>
                </c:pt>
                <c:pt idx="1924">
                  <c:v>115</c:v>
                </c:pt>
                <c:pt idx="1925">
                  <c:v>83</c:v>
                </c:pt>
                <c:pt idx="1926">
                  <c:v>105</c:v>
                </c:pt>
                <c:pt idx="1927">
                  <c:v>96</c:v>
                </c:pt>
                <c:pt idx="1928">
                  <c:v>94</c:v>
                </c:pt>
                <c:pt idx="1929">
                  <c:v>142</c:v>
                </c:pt>
                <c:pt idx="1930">
                  <c:v>104</c:v>
                </c:pt>
                <c:pt idx="1931">
                  <c:v>106</c:v>
                </c:pt>
                <c:pt idx="1932">
                  <c:v>106</c:v>
                </c:pt>
                <c:pt idx="1933">
                  <c:v>98</c:v>
                </c:pt>
                <c:pt idx="1934">
                  <c:v>100</c:v>
                </c:pt>
                <c:pt idx="1935">
                  <c:v>95</c:v>
                </c:pt>
                <c:pt idx="1936">
                  <c:v>107</c:v>
                </c:pt>
                <c:pt idx="1937">
                  <c:v>104</c:v>
                </c:pt>
                <c:pt idx="1938">
                  <c:v>104</c:v>
                </c:pt>
                <c:pt idx="1939">
                  <c:v>143</c:v>
                </c:pt>
                <c:pt idx="1940">
                  <c:v>77</c:v>
                </c:pt>
                <c:pt idx="1941">
                  <c:v>96</c:v>
                </c:pt>
                <c:pt idx="1942">
                  <c:v>145</c:v>
                </c:pt>
                <c:pt idx="1943">
                  <c:v>116</c:v>
                </c:pt>
                <c:pt idx="1944">
                  <c:v>100</c:v>
                </c:pt>
                <c:pt idx="1945">
                  <c:v>104</c:v>
                </c:pt>
                <c:pt idx="1946">
                  <c:v>92</c:v>
                </c:pt>
                <c:pt idx="1947">
                  <c:v>105</c:v>
                </c:pt>
                <c:pt idx="1948">
                  <c:v>120</c:v>
                </c:pt>
                <c:pt idx="1949">
                  <c:v>116</c:v>
                </c:pt>
                <c:pt idx="1950">
                  <c:v>119</c:v>
                </c:pt>
                <c:pt idx="1951">
                  <c:v>101</c:v>
                </c:pt>
                <c:pt idx="1952">
                  <c:v>117</c:v>
                </c:pt>
                <c:pt idx="1953">
                  <c:v>112</c:v>
                </c:pt>
                <c:pt idx="1954">
                  <c:v>136</c:v>
                </c:pt>
                <c:pt idx="1955">
                  <c:v>81</c:v>
                </c:pt>
                <c:pt idx="1956">
                  <c:v>87</c:v>
                </c:pt>
                <c:pt idx="1957">
                  <c:v>96</c:v>
                </c:pt>
                <c:pt idx="1958">
                  <c:v>106</c:v>
                </c:pt>
                <c:pt idx="1959">
                  <c:v>122</c:v>
                </c:pt>
                <c:pt idx="1960">
                  <c:v>123</c:v>
                </c:pt>
                <c:pt idx="1961">
                  <c:v>92</c:v>
                </c:pt>
                <c:pt idx="1962">
                  <c:v>110</c:v>
                </c:pt>
                <c:pt idx="1963">
                  <c:v>104</c:v>
                </c:pt>
                <c:pt idx="1964">
                  <c:v>98</c:v>
                </c:pt>
                <c:pt idx="1965">
                  <c:v>120</c:v>
                </c:pt>
                <c:pt idx="1966">
                  <c:v>112</c:v>
                </c:pt>
                <c:pt idx="1967">
                  <c:v>127</c:v>
                </c:pt>
                <c:pt idx="1968">
                  <c:v>102</c:v>
                </c:pt>
                <c:pt idx="1969">
                  <c:v>91</c:v>
                </c:pt>
                <c:pt idx="1970">
                  <c:v>114</c:v>
                </c:pt>
                <c:pt idx="1971">
                  <c:v>115</c:v>
                </c:pt>
                <c:pt idx="1972">
                  <c:v>115</c:v>
                </c:pt>
                <c:pt idx="1973">
                  <c:v>120</c:v>
                </c:pt>
                <c:pt idx="1974">
                  <c:v>135</c:v>
                </c:pt>
                <c:pt idx="1975">
                  <c:v>90</c:v>
                </c:pt>
                <c:pt idx="1976">
                  <c:v>100</c:v>
                </c:pt>
                <c:pt idx="1977">
                  <c:v>105</c:v>
                </c:pt>
                <c:pt idx="1978">
                  <c:v>138</c:v>
                </c:pt>
                <c:pt idx="1979">
                  <c:v>94</c:v>
                </c:pt>
                <c:pt idx="1980">
                  <c:v>101</c:v>
                </c:pt>
                <c:pt idx="1981">
                  <c:v>131</c:v>
                </c:pt>
                <c:pt idx="1982">
                  <c:v>91</c:v>
                </c:pt>
                <c:pt idx="1983">
                  <c:v>112</c:v>
                </c:pt>
                <c:pt idx="1984">
                  <c:v>95</c:v>
                </c:pt>
                <c:pt idx="1985">
                  <c:v>100</c:v>
                </c:pt>
                <c:pt idx="1986">
                  <c:v>108</c:v>
                </c:pt>
                <c:pt idx="1987">
                  <c:v>101</c:v>
                </c:pt>
                <c:pt idx="1988">
                  <c:v>109</c:v>
                </c:pt>
                <c:pt idx="1989">
                  <c:v>115</c:v>
                </c:pt>
                <c:pt idx="1990">
                  <c:v>117</c:v>
                </c:pt>
                <c:pt idx="1991">
                  <c:v>107</c:v>
                </c:pt>
                <c:pt idx="1992">
                  <c:v>134</c:v>
                </c:pt>
                <c:pt idx="1993">
                  <c:v>118</c:v>
                </c:pt>
                <c:pt idx="1994">
                  <c:v>121</c:v>
                </c:pt>
                <c:pt idx="1995">
                  <c:v>105</c:v>
                </c:pt>
                <c:pt idx="1996">
                  <c:v>110</c:v>
                </c:pt>
                <c:pt idx="1997">
                  <c:v>114</c:v>
                </c:pt>
                <c:pt idx="1998">
                  <c:v>100</c:v>
                </c:pt>
                <c:pt idx="1999">
                  <c:v>85</c:v>
                </c:pt>
                <c:pt idx="2000">
                  <c:v>72</c:v>
                </c:pt>
                <c:pt idx="2001">
                  <c:v>128</c:v>
                </c:pt>
                <c:pt idx="2002">
                  <c:v>72</c:v>
                </c:pt>
                <c:pt idx="2003">
                  <c:v>89</c:v>
                </c:pt>
                <c:pt idx="2004">
                  <c:v>96</c:v>
                </c:pt>
                <c:pt idx="2005">
                  <c:v>77</c:v>
                </c:pt>
                <c:pt idx="2006">
                  <c:v>111</c:v>
                </c:pt>
                <c:pt idx="2007">
                  <c:v>93</c:v>
                </c:pt>
                <c:pt idx="2008">
                  <c:v>128</c:v>
                </c:pt>
                <c:pt idx="2009">
                  <c:v>110</c:v>
                </c:pt>
                <c:pt idx="2010">
                  <c:v>137</c:v>
                </c:pt>
                <c:pt idx="2011">
                  <c:v>124</c:v>
                </c:pt>
                <c:pt idx="2012">
                  <c:v>93</c:v>
                </c:pt>
                <c:pt idx="2013">
                  <c:v>115</c:v>
                </c:pt>
                <c:pt idx="2014">
                  <c:v>105</c:v>
                </c:pt>
                <c:pt idx="2015">
                  <c:v>127</c:v>
                </c:pt>
                <c:pt idx="2016">
                  <c:v>82</c:v>
                </c:pt>
                <c:pt idx="2017">
                  <c:v>143</c:v>
                </c:pt>
                <c:pt idx="2018">
                  <c:v>103</c:v>
                </c:pt>
                <c:pt idx="2019">
                  <c:v>104</c:v>
                </c:pt>
                <c:pt idx="2020">
                  <c:v>98</c:v>
                </c:pt>
                <c:pt idx="2021">
                  <c:v>92</c:v>
                </c:pt>
                <c:pt idx="2022">
                  <c:v>123</c:v>
                </c:pt>
                <c:pt idx="2023">
                  <c:v>88</c:v>
                </c:pt>
                <c:pt idx="2024">
                  <c:v>128</c:v>
                </c:pt>
                <c:pt idx="2025">
                  <c:v>107</c:v>
                </c:pt>
                <c:pt idx="2026">
                  <c:v>91</c:v>
                </c:pt>
                <c:pt idx="2027">
                  <c:v>90</c:v>
                </c:pt>
                <c:pt idx="2028">
                  <c:v>115</c:v>
                </c:pt>
                <c:pt idx="2029">
                  <c:v>113</c:v>
                </c:pt>
                <c:pt idx="2030">
                  <c:v>113</c:v>
                </c:pt>
                <c:pt idx="2031">
                  <c:v>87</c:v>
                </c:pt>
                <c:pt idx="2032">
                  <c:v>101</c:v>
                </c:pt>
                <c:pt idx="2033">
                  <c:v>111</c:v>
                </c:pt>
                <c:pt idx="2034">
                  <c:v>108</c:v>
                </c:pt>
                <c:pt idx="2035">
                  <c:v>105</c:v>
                </c:pt>
                <c:pt idx="2036">
                  <c:v>109</c:v>
                </c:pt>
                <c:pt idx="2037">
                  <c:v>109</c:v>
                </c:pt>
                <c:pt idx="2038">
                  <c:v>99</c:v>
                </c:pt>
                <c:pt idx="2039">
                  <c:v>98</c:v>
                </c:pt>
                <c:pt idx="2040">
                  <c:v>104</c:v>
                </c:pt>
                <c:pt idx="2041">
                  <c:v>109</c:v>
                </c:pt>
                <c:pt idx="2042">
                  <c:v>75</c:v>
                </c:pt>
                <c:pt idx="2043">
                  <c:v>119</c:v>
                </c:pt>
                <c:pt idx="2044">
                  <c:v>90</c:v>
                </c:pt>
                <c:pt idx="2045">
                  <c:v>97</c:v>
                </c:pt>
                <c:pt idx="2046">
                  <c:v>89</c:v>
                </c:pt>
                <c:pt idx="2047">
                  <c:v>106</c:v>
                </c:pt>
                <c:pt idx="2048">
                  <c:v>96</c:v>
                </c:pt>
                <c:pt idx="2049">
                  <c:v>104</c:v>
                </c:pt>
                <c:pt idx="2050">
                  <c:v>108</c:v>
                </c:pt>
                <c:pt idx="2051">
                  <c:v>112</c:v>
                </c:pt>
                <c:pt idx="2052">
                  <c:v>104</c:v>
                </c:pt>
                <c:pt idx="2053">
                  <c:v>113</c:v>
                </c:pt>
                <c:pt idx="2054">
                  <c:v>98</c:v>
                </c:pt>
                <c:pt idx="2055">
                  <c:v>114</c:v>
                </c:pt>
                <c:pt idx="2056">
                  <c:v>124</c:v>
                </c:pt>
                <c:pt idx="2057">
                  <c:v>148</c:v>
                </c:pt>
                <c:pt idx="2058">
                  <c:v>108</c:v>
                </c:pt>
                <c:pt idx="2059">
                  <c:v>95</c:v>
                </c:pt>
                <c:pt idx="2060">
                  <c:v>108</c:v>
                </c:pt>
                <c:pt idx="2061">
                  <c:v>68</c:v>
                </c:pt>
                <c:pt idx="2062">
                  <c:v>103</c:v>
                </c:pt>
                <c:pt idx="2063">
                  <c:v>99</c:v>
                </c:pt>
                <c:pt idx="2064">
                  <c:v>88</c:v>
                </c:pt>
                <c:pt idx="2065">
                  <c:v>128</c:v>
                </c:pt>
                <c:pt idx="2066">
                  <c:v>124</c:v>
                </c:pt>
                <c:pt idx="2067">
                  <c:v>84</c:v>
                </c:pt>
                <c:pt idx="2068">
                  <c:v>101</c:v>
                </c:pt>
                <c:pt idx="2069">
                  <c:v>98</c:v>
                </c:pt>
                <c:pt idx="2070">
                  <c:v>225</c:v>
                </c:pt>
                <c:pt idx="2071">
                  <c:v>88</c:v>
                </c:pt>
                <c:pt idx="2072">
                  <c:v>88</c:v>
                </c:pt>
                <c:pt idx="2073">
                  <c:v>94</c:v>
                </c:pt>
                <c:pt idx="2074">
                  <c:v>117</c:v>
                </c:pt>
                <c:pt idx="2075">
                  <c:v>95</c:v>
                </c:pt>
                <c:pt idx="2076">
                  <c:v>99</c:v>
                </c:pt>
                <c:pt idx="2077">
                  <c:v>96</c:v>
                </c:pt>
                <c:pt idx="2078">
                  <c:v>98</c:v>
                </c:pt>
                <c:pt idx="2079">
                  <c:v>123</c:v>
                </c:pt>
                <c:pt idx="2080">
                  <c:v>101</c:v>
                </c:pt>
                <c:pt idx="2081">
                  <c:v>102</c:v>
                </c:pt>
                <c:pt idx="2082">
                  <c:v>94</c:v>
                </c:pt>
                <c:pt idx="2083">
                  <c:v>102</c:v>
                </c:pt>
                <c:pt idx="2084">
                  <c:v>108</c:v>
                </c:pt>
                <c:pt idx="2085">
                  <c:v>116</c:v>
                </c:pt>
                <c:pt idx="2086">
                  <c:v>93</c:v>
                </c:pt>
                <c:pt idx="2087">
                  <c:v>102</c:v>
                </c:pt>
                <c:pt idx="2088">
                  <c:v>103</c:v>
                </c:pt>
                <c:pt idx="2089">
                  <c:v>115</c:v>
                </c:pt>
                <c:pt idx="2090">
                  <c:v>96</c:v>
                </c:pt>
                <c:pt idx="2091">
                  <c:v>98</c:v>
                </c:pt>
                <c:pt idx="2092">
                  <c:v>101</c:v>
                </c:pt>
                <c:pt idx="2093">
                  <c:v>106</c:v>
                </c:pt>
                <c:pt idx="2094">
                  <c:v>101</c:v>
                </c:pt>
                <c:pt idx="2095">
                  <c:v>111</c:v>
                </c:pt>
                <c:pt idx="2096">
                  <c:v>99</c:v>
                </c:pt>
                <c:pt idx="2097">
                  <c:v>88</c:v>
                </c:pt>
                <c:pt idx="2098">
                  <c:v>83</c:v>
                </c:pt>
                <c:pt idx="2099">
                  <c:v>91</c:v>
                </c:pt>
                <c:pt idx="2100">
                  <c:v>108</c:v>
                </c:pt>
                <c:pt idx="2101">
                  <c:v>148</c:v>
                </c:pt>
                <c:pt idx="2102">
                  <c:v>77</c:v>
                </c:pt>
                <c:pt idx="2103">
                  <c:v>110</c:v>
                </c:pt>
                <c:pt idx="2104">
                  <c:v>83</c:v>
                </c:pt>
                <c:pt idx="2105">
                  <c:v>107</c:v>
                </c:pt>
                <c:pt idx="2106">
                  <c:v>100</c:v>
                </c:pt>
                <c:pt idx="2107">
                  <c:v>87</c:v>
                </c:pt>
                <c:pt idx="2108">
                  <c:v>154</c:v>
                </c:pt>
                <c:pt idx="2109">
                  <c:v>106</c:v>
                </c:pt>
                <c:pt idx="2110">
                  <c:v>99</c:v>
                </c:pt>
                <c:pt idx="2111">
                  <c:v>100</c:v>
                </c:pt>
                <c:pt idx="2112">
                  <c:v>116</c:v>
                </c:pt>
                <c:pt idx="2113">
                  <c:v>94</c:v>
                </c:pt>
                <c:pt idx="2114">
                  <c:v>111</c:v>
                </c:pt>
                <c:pt idx="2115">
                  <c:v>100</c:v>
                </c:pt>
                <c:pt idx="2116">
                  <c:v>125</c:v>
                </c:pt>
                <c:pt idx="2117">
                  <c:v>119</c:v>
                </c:pt>
                <c:pt idx="2118">
                  <c:v>135</c:v>
                </c:pt>
                <c:pt idx="2119">
                  <c:v>93</c:v>
                </c:pt>
                <c:pt idx="2120">
                  <c:v>114</c:v>
                </c:pt>
                <c:pt idx="2121">
                  <c:v>124</c:v>
                </c:pt>
                <c:pt idx="2122">
                  <c:v>134</c:v>
                </c:pt>
                <c:pt idx="2123">
                  <c:v>114</c:v>
                </c:pt>
                <c:pt idx="2124">
                  <c:v>124</c:v>
                </c:pt>
                <c:pt idx="2125">
                  <c:v>104</c:v>
                </c:pt>
                <c:pt idx="2126">
                  <c:v>118</c:v>
                </c:pt>
                <c:pt idx="2127">
                  <c:v>80</c:v>
                </c:pt>
                <c:pt idx="2128">
                  <c:v>107</c:v>
                </c:pt>
                <c:pt idx="2129">
                  <c:v>125</c:v>
                </c:pt>
                <c:pt idx="2130">
                  <c:v>115</c:v>
                </c:pt>
                <c:pt idx="2131">
                  <c:v>88</c:v>
                </c:pt>
                <c:pt idx="2132">
                  <c:v>122</c:v>
                </c:pt>
                <c:pt idx="2133">
                  <c:v>103</c:v>
                </c:pt>
                <c:pt idx="2134">
                  <c:v>101</c:v>
                </c:pt>
                <c:pt idx="2135">
                  <c:v>107</c:v>
                </c:pt>
                <c:pt idx="2136">
                  <c:v>118</c:v>
                </c:pt>
                <c:pt idx="2137">
                  <c:v>107</c:v>
                </c:pt>
                <c:pt idx="2138">
                  <c:v>100</c:v>
                </c:pt>
                <c:pt idx="2139">
                  <c:v>110</c:v>
                </c:pt>
                <c:pt idx="2140">
                  <c:v>125</c:v>
                </c:pt>
                <c:pt idx="2141">
                  <c:v>184</c:v>
                </c:pt>
                <c:pt idx="2142">
                  <c:v>236</c:v>
                </c:pt>
                <c:pt idx="2143">
                  <c:v>97</c:v>
                </c:pt>
                <c:pt idx="2144">
                  <c:v>113</c:v>
                </c:pt>
                <c:pt idx="2145">
                  <c:v>95</c:v>
                </c:pt>
                <c:pt idx="2146">
                  <c:v>103</c:v>
                </c:pt>
                <c:pt idx="2147">
                  <c:v>91</c:v>
                </c:pt>
                <c:pt idx="2148">
                  <c:v>116</c:v>
                </c:pt>
                <c:pt idx="2149">
                  <c:v>93</c:v>
                </c:pt>
                <c:pt idx="2150">
                  <c:v>113</c:v>
                </c:pt>
                <c:pt idx="2151">
                  <c:v>101</c:v>
                </c:pt>
                <c:pt idx="2152">
                  <c:v>95</c:v>
                </c:pt>
                <c:pt idx="2153">
                  <c:v>109</c:v>
                </c:pt>
                <c:pt idx="2154">
                  <c:v>85</c:v>
                </c:pt>
                <c:pt idx="2155">
                  <c:v>101</c:v>
                </c:pt>
                <c:pt idx="2156">
                  <c:v>125</c:v>
                </c:pt>
                <c:pt idx="2157">
                  <c:v>132</c:v>
                </c:pt>
                <c:pt idx="2158">
                  <c:v>131</c:v>
                </c:pt>
                <c:pt idx="2159">
                  <c:v>129</c:v>
                </c:pt>
                <c:pt idx="2160">
                  <c:v>100</c:v>
                </c:pt>
                <c:pt idx="2161">
                  <c:v>97</c:v>
                </c:pt>
                <c:pt idx="2162">
                  <c:v>92</c:v>
                </c:pt>
                <c:pt idx="2163">
                  <c:v>116</c:v>
                </c:pt>
                <c:pt idx="2164">
                  <c:v>90</c:v>
                </c:pt>
                <c:pt idx="2165">
                  <c:v>81</c:v>
                </c:pt>
                <c:pt idx="2166">
                  <c:v>97</c:v>
                </c:pt>
                <c:pt idx="2167">
                  <c:v>118</c:v>
                </c:pt>
                <c:pt idx="2168">
                  <c:v>100</c:v>
                </c:pt>
                <c:pt idx="2169">
                  <c:v>97</c:v>
                </c:pt>
                <c:pt idx="2170">
                  <c:v>114</c:v>
                </c:pt>
                <c:pt idx="2171">
                  <c:v>130</c:v>
                </c:pt>
                <c:pt idx="2172">
                  <c:v>82</c:v>
                </c:pt>
                <c:pt idx="2173">
                  <c:v>96</c:v>
                </c:pt>
                <c:pt idx="2174">
                  <c:v>105</c:v>
                </c:pt>
                <c:pt idx="2175">
                  <c:v>122</c:v>
                </c:pt>
                <c:pt idx="2176">
                  <c:v>88</c:v>
                </c:pt>
                <c:pt idx="2177">
                  <c:v>110</c:v>
                </c:pt>
                <c:pt idx="2178">
                  <c:v>103</c:v>
                </c:pt>
                <c:pt idx="2179">
                  <c:v>106</c:v>
                </c:pt>
                <c:pt idx="2180">
                  <c:v>98</c:v>
                </c:pt>
                <c:pt idx="2181">
                  <c:v>68</c:v>
                </c:pt>
                <c:pt idx="2182">
                  <c:v>94</c:v>
                </c:pt>
                <c:pt idx="2183">
                  <c:v>99</c:v>
                </c:pt>
                <c:pt idx="2184">
                  <c:v>107</c:v>
                </c:pt>
                <c:pt idx="2185">
                  <c:v>180</c:v>
                </c:pt>
                <c:pt idx="2186">
                  <c:v>89</c:v>
                </c:pt>
                <c:pt idx="2187">
                  <c:v>97</c:v>
                </c:pt>
                <c:pt idx="2188">
                  <c:v>113</c:v>
                </c:pt>
                <c:pt idx="2189">
                  <c:v>131</c:v>
                </c:pt>
                <c:pt idx="2190">
                  <c:v>103</c:v>
                </c:pt>
                <c:pt idx="2191">
                  <c:v>119</c:v>
                </c:pt>
                <c:pt idx="2192">
                  <c:v>98</c:v>
                </c:pt>
                <c:pt idx="2193">
                  <c:v>111</c:v>
                </c:pt>
                <c:pt idx="2194">
                  <c:v>94</c:v>
                </c:pt>
                <c:pt idx="2195">
                  <c:v>81</c:v>
                </c:pt>
                <c:pt idx="2196">
                  <c:v>89</c:v>
                </c:pt>
                <c:pt idx="2197">
                  <c:v>106</c:v>
                </c:pt>
                <c:pt idx="2198">
                  <c:v>86</c:v>
                </c:pt>
                <c:pt idx="2199">
                  <c:v>103</c:v>
                </c:pt>
                <c:pt idx="2200">
                  <c:v>121</c:v>
                </c:pt>
                <c:pt idx="2201">
                  <c:v>109</c:v>
                </c:pt>
                <c:pt idx="2202">
                  <c:v>109</c:v>
                </c:pt>
                <c:pt idx="2203">
                  <c:v>123</c:v>
                </c:pt>
                <c:pt idx="2204">
                  <c:v>94</c:v>
                </c:pt>
                <c:pt idx="2205">
                  <c:v>94</c:v>
                </c:pt>
                <c:pt idx="2206">
                  <c:v>115</c:v>
                </c:pt>
                <c:pt idx="2207">
                  <c:v>107</c:v>
                </c:pt>
                <c:pt idx="2208">
                  <c:v>91</c:v>
                </c:pt>
                <c:pt idx="2209">
                  <c:v>125</c:v>
                </c:pt>
                <c:pt idx="2210">
                  <c:v>122</c:v>
                </c:pt>
                <c:pt idx="2211">
                  <c:v>102</c:v>
                </c:pt>
                <c:pt idx="2212">
                  <c:v>90</c:v>
                </c:pt>
                <c:pt idx="2213">
                  <c:v>98</c:v>
                </c:pt>
                <c:pt idx="2214">
                  <c:v>109</c:v>
                </c:pt>
                <c:pt idx="2215">
                  <c:v>90</c:v>
                </c:pt>
                <c:pt idx="2216">
                  <c:v>112</c:v>
                </c:pt>
                <c:pt idx="2217">
                  <c:v>94</c:v>
                </c:pt>
                <c:pt idx="2218">
                  <c:v>105</c:v>
                </c:pt>
                <c:pt idx="2219">
                  <c:v>104</c:v>
                </c:pt>
                <c:pt idx="2220">
                  <c:v>112</c:v>
                </c:pt>
                <c:pt idx="2221">
                  <c:v>108</c:v>
                </c:pt>
                <c:pt idx="2222">
                  <c:v>112</c:v>
                </c:pt>
                <c:pt idx="2223">
                  <c:v>127</c:v>
                </c:pt>
                <c:pt idx="2224">
                  <c:v>111</c:v>
                </c:pt>
                <c:pt idx="2225">
                  <c:v>126</c:v>
                </c:pt>
                <c:pt idx="2226">
                  <c:v>114</c:v>
                </c:pt>
                <c:pt idx="2227">
                  <c:v>99</c:v>
                </c:pt>
                <c:pt idx="2228">
                  <c:v>150</c:v>
                </c:pt>
                <c:pt idx="2229">
                  <c:v>112</c:v>
                </c:pt>
                <c:pt idx="2230">
                  <c:v>108</c:v>
                </c:pt>
                <c:pt idx="2231">
                  <c:v>116</c:v>
                </c:pt>
                <c:pt idx="2232">
                  <c:v>144</c:v>
                </c:pt>
                <c:pt idx="2233">
                  <c:v>93</c:v>
                </c:pt>
                <c:pt idx="2234">
                  <c:v>103</c:v>
                </c:pt>
                <c:pt idx="2235">
                  <c:v>121</c:v>
                </c:pt>
                <c:pt idx="2236">
                  <c:v>105</c:v>
                </c:pt>
                <c:pt idx="2237">
                  <c:v>119</c:v>
                </c:pt>
                <c:pt idx="2238">
                  <c:v>98</c:v>
                </c:pt>
                <c:pt idx="2239">
                  <c:v>80</c:v>
                </c:pt>
                <c:pt idx="2240">
                  <c:v>121</c:v>
                </c:pt>
                <c:pt idx="2241">
                  <c:v>94</c:v>
                </c:pt>
                <c:pt idx="2242">
                  <c:v>93</c:v>
                </c:pt>
                <c:pt idx="2243">
                  <c:v>116</c:v>
                </c:pt>
                <c:pt idx="2244">
                  <c:v>101</c:v>
                </c:pt>
                <c:pt idx="2245">
                  <c:v>154</c:v>
                </c:pt>
                <c:pt idx="2246">
                  <c:v>170</c:v>
                </c:pt>
                <c:pt idx="2247">
                  <c:v>99</c:v>
                </c:pt>
                <c:pt idx="2248">
                  <c:v>104</c:v>
                </c:pt>
                <c:pt idx="2249">
                  <c:v>126</c:v>
                </c:pt>
                <c:pt idx="2250">
                  <c:v>110</c:v>
                </c:pt>
                <c:pt idx="2251">
                  <c:v>101</c:v>
                </c:pt>
                <c:pt idx="2252">
                  <c:v>87</c:v>
                </c:pt>
                <c:pt idx="2253">
                  <c:v>123</c:v>
                </c:pt>
                <c:pt idx="2254">
                  <c:v>109</c:v>
                </c:pt>
                <c:pt idx="2255">
                  <c:v>90</c:v>
                </c:pt>
                <c:pt idx="2256">
                  <c:v>96</c:v>
                </c:pt>
                <c:pt idx="2257">
                  <c:v>82</c:v>
                </c:pt>
                <c:pt idx="2258">
                  <c:v>86</c:v>
                </c:pt>
                <c:pt idx="2259">
                  <c:v>108</c:v>
                </c:pt>
                <c:pt idx="2260">
                  <c:v>98</c:v>
                </c:pt>
                <c:pt idx="2261">
                  <c:v>129</c:v>
                </c:pt>
                <c:pt idx="2262">
                  <c:v>112</c:v>
                </c:pt>
                <c:pt idx="2263">
                  <c:v>108</c:v>
                </c:pt>
                <c:pt idx="2264">
                  <c:v>121</c:v>
                </c:pt>
                <c:pt idx="2265">
                  <c:v>89</c:v>
                </c:pt>
                <c:pt idx="2266">
                  <c:v>89</c:v>
                </c:pt>
                <c:pt idx="2267">
                  <c:v>73</c:v>
                </c:pt>
                <c:pt idx="2268">
                  <c:v>132</c:v>
                </c:pt>
                <c:pt idx="2269">
                  <c:v>96</c:v>
                </c:pt>
                <c:pt idx="2270">
                  <c:v>98</c:v>
                </c:pt>
                <c:pt idx="2271">
                  <c:v>107</c:v>
                </c:pt>
                <c:pt idx="2272">
                  <c:v>134</c:v>
                </c:pt>
                <c:pt idx="2273">
                  <c:v>122</c:v>
                </c:pt>
                <c:pt idx="2274">
                  <c:v>97</c:v>
                </c:pt>
                <c:pt idx="2275">
                  <c:v>110</c:v>
                </c:pt>
                <c:pt idx="2276">
                  <c:v>102</c:v>
                </c:pt>
                <c:pt idx="2277">
                  <c:v>98</c:v>
                </c:pt>
                <c:pt idx="2278">
                  <c:v>120</c:v>
                </c:pt>
                <c:pt idx="2279">
                  <c:v>160</c:v>
                </c:pt>
                <c:pt idx="2280">
                  <c:v>83</c:v>
                </c:pt>
                <c:pt idx="2281">
                  <c:v>102</c:v>
                </c:pt>
                <c:pt idx="2282">
                  <c:v>122</c:v>
                </c:pt>
                <c:pt idx="2283">
                  <c:v>126</c:v>
                </c:pt>
                <c:pt idx="2284">
                  <c:v>136</c:v>
                </c:pt>
                <c:pt idx="2285">
                  <c:v>120</c:v>
                </c:pt>
                <c:pt idx="2286">
                  <c:v>108</c:v>
                </c:pt>
                <c:pt idx="2287">
                  <c:v>126</c:v>
                </c:pt>
                <c:pt idx="2288">
                  <c:v>128</c:v>
                </c:pt>
                <c:pt idx="2289">
                  <c:v>113</c:v>
                </c:pt>
                <c:pt idx="2290">
                  <c:v>89</c:v>
                </c:pt>
                <c:pt idx="2291">
                  <c:v>129</c:v>
                </c:pt>
                <c:pt idx="2292">
                  <c:v>94</c:v>
                </c:pt>
                <c:pt idx="2293">
                  <c:v>106</c:v>
                </c:pt>
                <c:pt idx="2294">
                  <c:v>100</c:v>
                </c:pt>
                <c:pt idx="2295">
                  <c:v>89</c:v>
                </c:pt>
                <c:pt idx="2296">
                  <c:v>94</c:v>
                </c:pt>
                <c:pt idx="2297">
                  <c:v>83</c:v>
                </c:pt>
                <c:pt idx="2298">
                  <c:v>111</c:v>
                </c:pt>
                <c:pt idx="2299">
                  <c:v>80</c:v>
                </c:pt>
                <c:pt idx="2300">
                  <c:v>112</c:v>
                </c:pt>
                <c:pt idx="2301">
                  <c:v>94</c:v>
                </c:pt>
                <c:pt idx="2302">
                  <c:v>130</c:v>
                </c:pt>
                <c:pt idx="2303">
                  <c:v>91</c:v>
                </c:pt>
                <c:pt idx="2304">
                  <c:v>91</c:v>
                </c:pt>
                <c:pt idx="2305">
                  <c:v>110</c:v>
                </c:pt>
                <c:pt idx="2306">
                  <c:v>121</c:v>
                </c:pt>
                <c:pt idx="2307">
                  <c:v>114</c:v>
                </c:pt>
                <c:pt idx="2308">
                  <c:v>96</c:v>
                </c:pt>
                <c:pt idx="2309">
                  <c:v>94</c:v>
                </c:pt>
                <c:pt idx="2310">
                  <c:v>109</c:v>
                </c:pt>
                <c:pt idx="2311">
                  <c:v>107</c:v>
                </c:pt>
                <c:pt idx="2312">
                  <c:v>96</c:v>
                </c:pt>
                <c:pt idx="2313">
                  <c:v>88</c:v>
                </c:pt>
                <c:pt idx="2314">
                  <c:v>113</c:v>
                </c:pt>
                <c:pt idx="2315">
                  <c:v>101</c:v>
                </c:pt>
                <c:pt idx="2316">
                  <c:v>105</c:v>
                </c:pt>
                <c:pt idx="2317">
                  <c:v>125</c:v>
                </c:pt>
                <c:pt idx="2318">
                  <c:v>100</c:v>
                </c:pt>
                <c:pt idx="2319">
                  <c:v>112</c:v>
                </c:pt>
                <c:pt idx="2320">
                  <c:v>112</c:v>
                </c:pt>
                <c:pt idx="2321">
                  <c:v>95</c:v>
                </c:pt>
                <c:pt idx="2322">
                  <c:v>110</c:v>
                </c:pt>
                <c:pt idx="2323">
                  <c:v>118</c:v>
                </c:pt>
                <c:pt idx="2324">
                  <c:v>97</c:v>
                </c:pt>
                <c:pt idx="2325">
                  <c:v>120</c:v>
                </c:pt>
                <c:pt idx="2326">
                  <c:v>135</c:v>
                </c:pt>
                <c:pt idx="2327">
                  <c:v>101</c:v>
                </c:pt>
                <c:pt idx="2328">
                  <c:v>92</c:v>
                </c:pt>
                <c:pt idx="2329">
                  <c:v>92</c:v>
                </c:pt>
                <c:pt idx="2330">
                  <c:v>161</c:v>
                </c:pt>
                <c:pt idx="2331">
                  <c:v>92</c:v>
                </c:pt>
                <c:pt idx="2332">
                  <c:v>122</c:v>
                </c:pt>
                <c:pt idx="2333">
                  <c:v>91</c:v>
                </c:pt>
                <c:pt idx="2334">
                  <c:v>93</c:v>
                </c:pt>
                <c:pt idx="2335">
                  <c:v>94</c:v>
                </c:pt>
                <c:pt idx="2336">
                  <c:v>95</c:v>
                </c:pt>
                <c:pt idx="2337">
                  <c:v>105</c:v>
                </c:pt>
                <c:pt idx="2338">
                  <c:v>103</c:v>
                </c:pt>
                <c:pt idx="2339">
                  <c:v>102</c:v>
                </c:pt>
                <c:pt idx="2340">
                  <c:v>116</c:v>
                </c:pt>
                <c:pt idx="2341">
                  <c:v>110</c:v>
                </c:pt>
                <c:pt idx="2342">
                  <c:v>120</c:v>
                </c:pt>
                <c:pt idx="2343">
                  <c:v>122</c:v>
                </c:pt>
                <c:pt idx="2344">
                  <c:v>118</c:v>
                </c:pt>
                <c:pt idx="2345">
                  <c:v>107</c:v>
                </c:pt>
                <c:pt idx="2346">
                  <c:v>102</c:v>
                </c:pt>
                <c:pt idx="2347">
                  <c:v>154</c:v>
                </c:pt>
                <c:pt idx="2348">
                  <c:v>114</c:v>
                </c:pt>
                <c:pt idx="2349">
                  <c:v>109</c:v>
                </c:pt>
                <c:pt idx="2350">
                  <c:v>94</c:v>
                </c:pt>
                <c:pt idx="2351">
                  <c:v>100</c:v>
                </c:pt>
                <c:pt idx="2352">
                  <c:v>98</c:v>
                </c:pt>
                <c:pt idx="2353">
                  <c:v>102</c:v>
                </c:pt>
                <c:pt idx="2354">
                  <c:v>94</c:v>
                </c:pt>
                <c:pt idx="2355">
                  <c:v>92</c:v>
                </c:pt>
                <c:pt idx="2356">
                  <c:v>113</c:v>
                </c:pt>
                <c:pt idx="2357">
                  <c:v>115</c:v>
                </c:pt>
                <c:pt idx="2358">
                  <c:v>95</c:v>
                </c:pt>
                <c:pt idx="2359">
                  <c:v>87</c:v>
                </c:pt>
                <c:pt idx="2360">
                  <c:v>88</c:v>
                </c:pt>
                <c:pt idx="2361">
                  <c:v>97</c:v>
                </c:pt>
                <c:pt idx="2362">
                  <c:v>94</c:v>
                </c:pt>
                <c:pt idx="2363">
                  <c:v>112</c:v>
                </c:pt>
                <c:pt idx="2364">
                  <c:v>98</c:v>
                </c:pt>
                <c:pt idx="2365">
                  <c:v>104</c:v>
                </c:pt>
                <c:pt idx="2366">
                  <c:v>120</c:v>
                </c:pt>
                <c:pt idx="2367">
                  <c:v>99</c:v>
                </c:pt>
                <c:pt idx="2368">
                  <c:v>109</c:v>
                </c:pt>
                <c:pt idx="2369">
                  <c:v>106</c:v>
                </c:pt>
                <c:pt idx="2370">
                  <c:v>123</c:v>
                </c:pt>
                <c:pt idx="2371">
                  <c:v>86</c:v>
                </c:pt>
                <c:pt idx="2372">
                  <c:v>120</c:v>
                </c:pt>
                <c:pt idx="2373">
                  <c:v>227</c:v>
                </c:pt>
                <c:pt idx="2374">
                  <c:v>119</c:v>
                </c:pt>
                <c:pt idx="2375">
                  <c:v>115</c:v>
                </c:pt>
                <c:pt idx="2376">
                  <c:v>114</c:v>
                </c:pt>
                <c:pt idx="2377">
                  <c:v>90</c:v>
                </c:pt>
                <c:pt idx="2378">
                  <c:v>94</c:v>
                </c:pt>
                <c:pt idx="2379">
                  <c:v>98</c:v>
                </c:pt>
                <c:pt idx="2380">
                  <c:v>126</c:v>
                </c:pt>
                <c:pt idx="2381">
                  <c:v>100</c:v>
                </c:pt>
                <c:pt idx="2382">
                  <c:v>89</c:v>
                </c:pt>
                <c:pt idx="2383">
                  <c:v>111</c:v>
                </c:pt>
                <c:pt idx="2384">
                  <c:v>100</c:v>
                </c:pt>
                <c:pt idx="2385">
                  <c:v>115</c:v>
                </c:pt>
                <c:pt idx="2386">
                  <c:v>106</c:v>
                </c:pt>
                <c:pt idx="2387">
                  <c:v>124</c:v>
                </c:pt>
                <c:pt idx="2388">
                  <c:v>107</c:v>
                </c:pt>
                <c:pt idx="2389">
                  <c:v>99</c:v>
                </c:pt>
                <c:pt idx="2390">
                  <c:v>90</c:v>
                </c:pt>
                <c:pt idx="2391">
                  <c:v>101</c:v>
                </c:pt>
                <c:pt idx="2392">
                  <c:v>119</c:v>
                </c:pt>
                <c:pt idx="2393">
                  <c:v>103</c:v>
                </c:pt>
                <c:pt idx="2394">
                  <c:v>134</c:v>
                </c:pt>
                <c:pt idx="2395">
                  <c:v>155</c:v>
                </c:pt>
                <c:pt idx="2396">
                  <c:v>94</c:v>
                </c:pt>
                <c:pt idx="2397">
                  <c:v>95</c:v>
                </c:pt>
                <c:pt idx="2398">
                  <c:v>89</c:v>
                </c:pt>
                <c:pt idx="2399">
                  <c:v>97</c:v>
                </c:pt>
                <c:pt idx="2400">
                  <c:v>90</c:v>
                </c:pt>
                <c:pt idx="2401">
                  <c:v>92</c:v>
                </c:pt>
                <c:pt idx="2402">
                  <c:v>100</c:v>
                </c:pt>
                <c:pt idx="2403">
                  <c:v>117</c:v>
                </c:pt>
                <c:pt idx="2404">
                  <c:v>84</c:v>
                </c:pt>
                <c:pt idx="2405">
                  <c:v>140</c:v>
                </c:pt>
                <c:pt idx="2406">
                  <c:v>108</c:v>
                </c:pt>
                <c:pt idx="2407">
                  <c:v>109</c:v>
                </c:pt>
                <c:pt idx="2408">
                  <c:v>131</c:v>
                </c:pt>
                <c:pt idx="2409">
                  <c:v>114</c:v>
                </c:pt>
                <c:pt idx="2410">
                  <c:v>97</c:v>
                </c:pt>
                <c:pt idx="2411">
                  <c:v>122</c:v>
                </c:pt>
                <c:pt idx="2412">
                  <c:v>87</c:v>
                </c:pt>
                <c:pt idx="2413">
                  <c:v>85</c:v>
                </c:pt>
                <c:pt idx="2414">
                  <c:v>101</c:v>
                </c:pt>
                <c:pt idx="2415">
                  <c:v>121</c:v>
                </c:pt>
                <c:pt idx="2416">
                  <c:v>107</c:v>
                </c:pt>
                <c:pt idx="2417">
                  <c:v>111</c:v>
                </c:pt>
                <c:pt idx="2418">
                  <c:v>97</c:v>
                </c:pt>
                <c:pt idx="2419">
                  <c:v>97</c:v>
                </c:pt>
                <c:pt idx="2420">
                  <c:v>125</c:v>
                </c:pt>
                <c:pt idx="2421">
                  <c:v>124</c:v>
                </c:pt>
                <c:pt idx="2422">
                  <c:v>76</c:v>
                </c:pt>
                <c:pt idx="2423">
                  <c:v>107</c:v>
                </c:pt>
                <c:pt idx="2424">
                  <c:v>91</c:v>
                </c:pt>
                <c:pt idx="2425">
                  <c:v>96</c:v>
                </c:pt>
                <c:pt idx="2426">
                  <c:v>142</c:v>
                </c:pt>
                <c:pt idx="2427">
                  <c:v>103</c:v>
                </c:pt>
                <c:pt idx="2428">
                  <c:v>117</c:v>
                </c:pt>
                <c:pt idx="2429">
                  <c:v>116</c:v>
                </c:pt>
                <c:pt idx="2430">
                  <c:v>118</c:v>
                </c:pt>
                <c:pt idx="2431">
                  <c:v>108</c:v>
                </c:pt>
                <c:pt idx="2432">
                  <c:v>94</c:v>
                </c:pt>
                <c:pt idx="2433">
                  <c:v>97</c:v>
                </c:pt>
                <c:pt idx="2434">
                  <c:v>97</c:v>
                </c:pt>
                <c:pt idx="2435">
                  <c:v>91</c:v>
                </c:pt>
                <c:pt idx="2436">
                  <c:v>107</c:v>
                </c:pt>
                <c:pt idx="2437">
                  <c:v>95</c:v>
                </c:pt>
                <c:pt idx="2438">
                  <c:v>102</c:v>
                </c:pt>
                <c:pt idx="2439">
                  <c:v>88</c:v>
                </c:pt>
                <c:pt idx="2440">
                  <c:v>106</c:v>
                </c:pt>
                <c:pt idx="2441">
                  <c:v>92</c:v>
                </c:pt>
                <c:pt idx="2442">
                  <c:v>105</c:v>
                </c:pt>
                <c:pt idx="2443">
                  <c:v>107</c:v>
                </c:pt>
                <c:pt idx="2444">
                  <c:v>120</c:v>
                </c:pt>
                <c:pt idx="2445">
                  <c:v>103</c:v>
                </c:pt>
                <c:pt idx="2446">
                  <c:v>92</c:v>
                </c:pt>
                <c:pt idx="2447">
                  <c:v>147</c:v>
                </c:pt>
                <c:pt idx="2448">
                  <c:v>98</c:v>
                </c:pt>
                <c:pt idx="2449">
                  <c:v>103</c:v>
                </c:pt>
                <c:pt idx="2450">
                  <c:v>111</c:v>
                </c:pt>
                <c:pt idx="2451">
                  <c:v>98</c:v>
                </c:pt>
                <c:pt idx="2452">
                  <c:v>111</c:v>
                </c:pt>
                <c:pt idx="2453">
                  <c:v>111</c:v>
                </c:pt>
                <c:pt idx="2454">
                  <c:v>145</c:v>
                </c:pt>
                <c:pt idx="2455">
                  <c:v>84</c:v>
                </c:pt>
                <c:pt idx="2456">
                  <c:v>115</c:v>
                </c:pt>
                <c:pt idx="2457">
                  <c:v>105</c:v>
                </c:pt>
                <c:pt idx="2458">
                  <c:v>98</c:v>
                </c:pt>
                <c:pt idx="2459">
                  <c:v>110</c:v>
                </c:pt>
                <c:pt idx="2460">
                  <c:v>103</c:v>
                </c:pt>
                <c:pt idx="2461">
                  <c:v>90</c:v>
                </c:pt>
                <c:pt idx="2462">
                  <c:v>105</c:v>
                </c:pt>
                <c:pt idx="2463">
                  <c:v>93</c:v>
                </c:pt>
                <c:pt idx="2464">
                  <c:v>101</c:v>
                </c:pt>
                <c:pt idx="2465">
                  <c:v>115</c:v>
                </c:pt>
                <c:pt idx="2466">
                  <c:v>120</c:v>
                </c:pt>
                <c:pt idx="2467">
                  <c:v>111</c:v>
                </c:pt>
                <c:pt idx="2468">
                  <c:v>131</c:v>
                </c:pt>
                <c:pt idx="2469">
                  <c:v>139</c:v>
                </c:pt>
                <c:pt idx="2470">
                  <c:v>120</c:v>
                </c:pt>
                <c:pt idx="2471">
                  <c:v>119</c:v>
                </c:pt>
                <c:pt idx="2472">
                  <c:v>125</c:v>
                </c:pt>
                <c:pt idx="2473">
                  <c:v>108</c:v>
                </c:pt>
                <c:pt idx="2474">
                  <c:v>145</c:v>
                </c:pt>
                <c:pt idx="2475">
                  <c:v>98</c:v>
                </c:pt>
                <c:pt idx="2476">
                  <c:v>101</c:v>
                </c:pt>
                <c:pt idx="2477">
                  <c:v>109</c:v>
                </c:pt>
                <c:pt idx="2478">
                  <c:v>123</c:v>
                </c:pt>
                <c:pt idx="2479">
                  <c:v>99</c:v>
                </c:pt>
                <c:pt idx="2480">
                  <c:v>107</c:v>
                </c:pt>
                <c:pt idx="2481">
                  <c:v>81</c:v>
                </c:pt>
                <c:pt idx="2482">
                  <c:v>105</c:v>
                </c:pt>
                <c:pt idx="2483">
                  <c:v>82</c:v>
                </c:pt>
                <c:pt idx="2484">
                  <c:v>109</c:v>
                </c:pt>
                <c:pt idx="2485">
                  <c:v>95</c:v>
                </c:pt>
                <c:pt idx="2486">
                  <c:v>100</c:v>
                </c:pt>
                <c:pt idx="2487">
                  <c:v>91</c:v>
                </c:pt>
                <c:pt idx="2488">
                  <c:v>90</c:v>
                </c:pt>
                <c:pt idx="2489">
                  <c:v>108</c:v>
                </c:pt>
                <c:pt idx="2490">
                  <c:v>103</c:v>
                </c:pt>
                <c:pt idx="2491">
                  <c:v>96</c:v>
                </c:pt>
                <c:pt idx="2492">
                  <c:v>117</c:v>
                </c:pt>
                <c:pt idx="2493">
                  <c:v>93</c:v>
                </c:pt>
                <c:pt idx="2494">
                  <c:v>115</c:v>
                </c:pt>
                <c:pt idx="2495">
                  <c:v>85</c:v>
                </c:pt>
                <c:pt idx="2496">
                  <c:v>112</c:v>
                </c:pt>
                <c:pt idx="2497">
                  <c:v>86</c:v>
                </c:pt>
                <c:pt idx="2498">
                  <c:v>86</c:v>
                </c:pt>
                <c:pt idx="2499">
                  <c:v>137</c:v>
                </c:pt>
                <c:pt idx="2500">
                  <c:v>90</c:v>
                </c:pt>
                <c:pt idx="2501">
                  <c:v>107</c:v>
                </c:pt>
                <c:pt idx="2502">
                  <c:v>98</c:v>
                </c:pt>
                <c:pt idx="2503">
                  <c:v>84</c:v>
                </c:pt>
                <c:pt idx="2504">
                  <c:v>139</c:v>
                </c:pt>
                <c:pt idx="2505">
                  <c:v>127</c:v>
                </c:pt>
                <c:pt idx="2506">
                  <c:v>150</c:v>
                </c:pt>
                <c:pt idx="2507">
                  <c:v>132</c:v>
                </c:pt>
                <c:pt idx="2508">
                  <c:v>115</c:v>
                </c:pt>
                <c:pt idx="2509">
                  <c:v>186</c:v>
                </c:pt>
                <c:pt idx="2510">
                  <c:v>90</c:v>
                </c:pt>
                <c:pt idx="2511">
                  <c:v>134</c:v>
                </c:pt>
                <c:pt idx="2512">
                  <c:v>97</c:v>
                </c:pt>
                <c:pt idx="2513">
                  <c:v>107</c:v>
                </c:pt>
                <c:pt idx="2514">
                  <c:v>99</c:v>
                </c:pt>
                <c:pt idx="2515">
                  <c:v>124</c:v>
                </c:pt>
                <c:pt idx="2516">
                  <c:v>110</c:v>
                </c:pt>
                <c:pt idx="2517">
                  <c:v>178</c:v>
                </c:pt>
                <c:pt idx="2518">
                  <c:v>125</c:v>
                </c:pt>
                <c:pt idx="2519">
                  <c:v>121</c:v>
                </c:pt>
                <c:pt idx="2520">
                  <c:v>100</c:v>
                </c:pt>
                <c:pt idx="2521">
                  <c:v>115</c:v>
                </c:pt>
                <c:pt idx="2522">
                  <c:v>108</c:v>
                </c:pt>
                <c:pt idx="2523">
                  <c:v>220</c:v>
                </c:pt>
                <c:pt idx="2524">
                  <c:v>112</c:v>
                </c:pt>
                <c:pt idx="2525">
                  <c:v>99</c:v>
                </c:pt>
                <c:pt idx="2526">
                  <c:v>109</c:v>
                </c:pt>
                <c:pt idx="2527">
                  <c:v>83</c:v>
                </c:pt>
                <c:pt idx="2528">
                  <c:v>107</c:v>
                </c:pt>
                <c:pt idx="2529">
                  <c:v>102</c:v>
                </c:pt>
                <c:pt idx="2530">
                  <c:v>100</c:v>
                </c:pt>
                <c:pt idx="2531">
                  <c:v>97</c:v>
                </c:pt>
                <c:pt idx="2532">
                  <c:v>92</c:v>
                </c:pt>
                <c:pt idx="2533">
                  <c:v>84</c:v>
                </c:pt>
                <c:pt idx="2534">
                  <c:v>86</c:v>
                </c:pt>
                <c:pt idx="2535">
                  <c:v>120</c:v>
                </c:pt>
                <c:pt idx="2536">
                  <c:v>89</c:v>
                </c:pt>
                <c:pt idx="2537">
                  <c:v>117</c:v>
                </c:pt>
                <c:pt idx="2538">
                  <c:v>97</c:v>
                </c:pt>
                <c:pt idx="2539">
                  <c:v>91</c:v>
                </c:pt>
                <c:pt idx="2540">
                  <c:v>100</c:v>
                </c:pt>
                <c:pt idx="2541">
                  <c:v>72</c:v>
                </c:pt>
                <c:pt idx="2542">
                  <c:v>84</c:v>
                </c:pt>
                <c:pt idx="2543">
                  <c:v>126</c:v>
                </c:pt>
                <c:pt idx="2544">
                  <c:v>108</c:v>
                </c:pt>
                <c:pt idx="2545">
                  <c:v>112</c:v>
                </c:pt>
                <c:pt idx="2546">
                  <c:v>90</c:v>
                </c:pt>
                <c:pt idx="2547">
                  <c:v>91</c:v>
                </c:pt>
                <c:pt idx="2548">
                  <c:v>135</c:v>
                </c:pt>
                <c:pt idx="2549">
                  <c:v>141</c:v>
                </c:pt>
                <c:pt idx="2550">
                  <c:v>104</c:v>
                </c:pt>
                <c:pt idx="2551">
                  <c:v>84</c:v>
                </c:pt>
                <c:pt idx="2552">
                  <c:v>118</c:v>
                </c:pt>
                <c:pt idx="2553">
                  <c:v>82</c:v>
                </c:pt>
                <c:pt idx="2554">
                  <c:v>95</c:v>
                </c:pt>
                <c:pt idx="2555">
                  <c:v>94</c:v>
                </c:pt>
                <c:pt idx="2556">
                  <c:v>99</c:v>
                </c:pt>
                <c:pt idx="2557">
                  <c:v>121</c:v>
                </c:pt>
                <c:pt idx="2558">
                  <c:v>84</c:v>
                </c:pt>
                <c:pt idx="2559">
                  <c:v>93</c:v>
                </c:pt>
                <c:pt idx="2560">
                  <c:v>93</c:v>
                </c:pt>
                <c:pt idx="2561">
                  <c:v>120</c:v>
                </c:pt>
                <c:pt idx="2562">
                  <c:v>112</c:v>
                </c:pt>
                <c:pt idx="2563">
                  <c:v>107</c:v>
                </c:pt>
                <c:pt idx="2564">
                  <c:v>112</c:v>
                </c:pt>
                <c:pt idx="2565">
                  <c:v>96</c:v>
                </c:pt>
                <c:pt idx="2566">
                  <c:v>91</c:v>
                </c:pt>
                <c:pt idx="2567">
                  <c:v>125</c:v>
                </c:pt>
                <c:pt idx="2568">
                  <c:v>102</c:v>
                </c:pt>
                <c:pt idx="2569">
                  <c:v>87</c:v>
                </c:pt>
                <c:pt idx="2570">
                  <c:v>118</c:v>
                </c:pt>
                <c:pt idx="2571">
                  <c:v>115</c:v>
                </c:pt>
                <c:pt idx="2572">
                  <c:v>91</c:v>
                </c:pt>
                <c:pt idx="2573">
                  <c:v>88</c:v>
                </c:pt>
                <c:pt idx="2574">
                  <c:v>127</c:v>
                </c:pt>
                <c:pt idx="2575">
                  <c:v>94</c:v>
                </c:pt>
                <c:pt idx="2576">
                  <c:v>115</c:v>
                </c:pt>
                <c:pt idx="2577">
                  <c:v>90</c:v>
                </c:pt>
                <c:pt idx="2578">
                  <c:v>102</c:v>
                </c:pt>
                <c:pt idx="2579">
                  <c:v>117</c:v>
                </c:pt>
                <c:pt idx="2580">
                  <c:v>109</c:v>
                </c:pt>
                <c:pt idx="2581">
                  <c:v>121</c:v>
                </c:pt>
                <c:pt idx="2582">
                  <c:v>100</c:v>
                </c:pt>
                <c:pt idx="2583">
                  <c:v>109</c:v>
                </c:pt>
                <c:pt idx="2584">
                  <c:v>101</c:v>
                </c:pt>
                <c:pt idx="2585">
                  <c:v>106</c:v>
                </c:pt>
                <c:pt idx="2586">
                  <c:v>94</c:v>
                </c:pt>
                <c:pt idx="2587">
                  <c:v>140</c:v>
                </c:pt>
                <c:pt idx="2588">
                  <c:v>132</c:v>
                </c:pt>
                <c:pt idx="2589">
                  <c:v>99</c:v>
                </c:pt>
                <c:pt idx="2590">
                  <c:v>90</c:v>
                </c:pt>
                <c:pt idx="2591">
                  <c:v>105</c:v>
                </c:pt>
                <c:pt idx="2592">
                  <c:v>108</c:v>
                </c:pt>
                <c:pt idx="2593">
                  <c:v>69</c:v>
                </c:pt>
                <c:pt idx="2594">
                  <c:v>148</c:v>
                </c:pt>
                <c:pt idx="2595">
                  <c:v>118</c:v>
                </c:pt>
                <c:pt idx="2596">
                  <c:v>132</c:v>
                </c:pt>
                <c:pt idx="2597">
                  <c:v>130</c:v>
                </c:pt>
                <c:pt idx="2598">
                  <c:v>95</c:v>
                </c:pt>
                <c:pt idx="2599">
                  <c:v>80</c:v>
                </c:pt>
                <c:pt idx="2600">
                  <c:v>94</c:v>
                </c:pt>
                <c:pt idx="2601">
                  <c:v>122</c:v>
                </c:pt>
                <c:pt idx="2602">
                  <c:v>102</c:v>
                </c:pt>
                <c:pt idx="2603">
                  <c:v>116</c:v>
                </c:pt>
                <c:pt idx="2604">
                  <c:v>78</c:v>
                </c:pt>
                <c:pt idx="2605">
                  <c:v>114</c:v>
                </c:pt>
                <c:pt idx="2606">
                  <c:v>112</c:v>
                </c:pt>
                <c:pt idx="2607">
                  <c:v>110</c:v>
                </c:pt>
                <c:pt idx="2608">
                  <c:v>104</c:v>
                </c:pt>
                <c:pt idx="2609">
                  <c:v>81</c:v>
                </c:pt>
                <c:pt idx="2610">
                  <c:v>154</c:v>
                </c:pt>
                <c:pt idx="2611">
                  <c:v>102</c:v>
                </c:pt>
                <c:pt idx="2612">
                  <c:v>89</c:v>
                </c:pt>
                <c:pt idx="2613">
                  <c:v>132</c:v>
                </c:pt>
                <c:pt idx="2614">
                  <c:v>103</c:v>
                </c:pt>
                <c:pt idx="2615">
                  <c:v>93</c:v>
                </c:pt>
                <c:pt idx="2616">
                  <c:v>93</c:v>
                </c:pt>
                <c:pt idx="2617">
                  <c:v>96</c:v>
                </c:pt>
                <c:pt idx="2618">
                  <c:v>89</c:v>
                </c:pt>
                <c:pt idx="2619">
                  <c:v>92</c:v>
                </c:pt>
                <c:pt idx="2620">
                  <c:v>97</c:v>
                </c:pt>
                <c:pt idx="2621">
                  <c:v>93</c:v>
                </c:pt>
                <c:pt idx="2622">
                  <c:v>89</c:v>
                </c:pt>
                <c:pt idx="2623">
                  <c:v>123</c:v>
                </c:pt>
                <c:pt idx="2624">
                  <c:v>93</c:v>
                </c:pt>
                <c:pt idx="2625">
                  <c:v>133</c:v>
                </c:pt>
                <c:pt idx="2626">
                  <c:v>121</c:v>
                </c:pt>
                <c:pt idx="2627">
                  <c:v>102</c:v>
                </c:pt>
                <c:pt idx="2628">
                  <c:v>99</c:v>
                </c:pt>
                <c:pt idx="2629">
                  <c:v>98</c:v>
                </c:pt>
                <c:pt idx="2630">
                  <c:v>118</c:v>
                </c:pt>
                <c:pt idx="2631">
                  <c:v>104</c:v>
                </c:pt>
                <c:pt idx="2632">
                  <c:v>109</c:v>
                </c:pt>
                <c:pt idx="2633">
                  <c:v>115</c:v>
                </c:pt>
                <c:pt idx="2634">
                  <c:v>92</c:v>
                </c:pt>
                <c:pt idx="2635">
                  <c:v>91</c:v>
                </c:pt>
                <c:pt idx="2636">
                  <c:v>94</c:v>
                </c:pt>
                <c:pt idx="2637">
                  <c:v>93</c:v>
                </c:pt>
                <c:pt idx="2638">
                  <c:v>100</c:v>
                </c:pt>
                <c:pt idx="2639">
                  <c:v>293</c:v>
                </c:pt>
                <c:pt idx="2640">
                  <c:v>93</c:v>
                </c:pt>
                <c:pt idx="2641">
                  <c:v>123</c:v>
                </c:pt>
                <c:pt idx="2642">
                  <c:v>119</c:v>
                </c:pt>
                <c:pt idx="2643">
                  <c:v>107</c:v>
                </c:pt>
                <c:pt idx="2644">
                  <c:v>106</c:v>
                </c:pt>
                <c:pt idx="2645">
                  <c:v>109</c:v>
                </c:pt>
                <c:pt idx="2646">
                  <c:v>81</c:v>
                </c:pt>
                <c:pt idx="2647">
                  <c:v>95</c:v>
                </c:pt>
                <c:pt idx="2648">
                  <c:v>86</c:v>
                </c:pt>
                <c:pt idx="2649">
                  <c:v>113</c:v>
                </c:pt>
                <c:pt idx="2650">
                  <c:v>122</c:v>
                </c:pt>
                <c:pt idx="2651">
                  <c:v>90</c:v>
                </c:pt>
                <c:pt idx="2652">
                  <c:v>108</c:v>
                </c:pt>
                <c:pt idx="2653">
                  <c:v>113</c:v>
                </c:pt>
                <c:pt idx="2654">
                  <c:v>110</c:v>
                </c:pt>
                <c:pt idx="2655">
                  <c:v>109</c:v>
                </c:pt>
                <c:pt idx="2656">
                  <c:v>125</c:v>
                </c:pt>
                <c:pt idx="2657">
                  <c:v>101</c:v>
                </c:pt>
                <c:pt idx="2658">
                  <c:v>97</c:v>
                </c:pt>
                <c:pt idx="2659">
                  <c:v>172</c:v>
                </c:pt>
                <c:pt idx="2660">
                  <c:v>104</c:v>
                </c:pt>
                <c:pt idx="2661">
                  <c:v>99</c:v>
                </c:pt>
                <c:pt idx="2662">
                  <c:v>129</c:v>
                </c:pt>
                <c:pt idx="2663">
                  <c:v>91</c:v>
                </c:pt>
                <c:pt idx="2664">
                  <c:v>100</c:v>
                </c:pt>
                <c:pt idx="2665">
                  <c:v>111</c:v>
                </c:pt>
                <c:pt idx="2666">
                  <c:v>114</c:v>
                </c:pt>
                <c:pt idx="2667">
                  <c:v>86</c:v>
                </c:pt>
                <c:pt idx="2668">
                  <c:v>107</c:v>
                </c:pt>
                <c:pt idx="2669">
                  <c:v>90</c:v>
                </c:pt>
                <c:pt idx="2670">
                  <c:v>120</c:v>
                </c:pt>
                <c:pt idx="2671">
                  <c:v>134</c:v>
                </c:pt>
                <c:pt idx="2672">
                  <c:v>110</c:v>
                </c:pt>
                <c:pt idx="2673">
                  <c:v>132</c:v>
                </c:pt>
                <c:pt idx="2674">
                  <c:v>113</c:v>
                </c:pt>
                <c:pt idx="2675">
                  <c:v>111</c:v>
                </c:pt>
                <c:pt idx="2676">
                  <c:v>99</c:v>
                </c:pt>
                <c:pt idx="2677">
                  <c:v>104</c:v>
                </c:pt>
                <c:pt idx="2678">
                  <c:v>103</c:v>
                </c:pt>
                <c:pt idx="2679">
                  <c:v>134</c:v>
                </c:pt>
                <c:pt idx="2680">
                  <c:v>106</c:v>
                </c:pt>
                <c:pt idx="2681">
                  <c:v>125</c:v>
                </c:pt>
                <c:pt idx="2682">
                  <c:v>109</c:v>
                </c:pt>
                <c:pt idx="2683">
                  <c:v>200</c:v>
                </c:pt>
                <c:pt idx="2684">
                  <c:v>112</c:v>
                </c:pt>
                <c:pt idx="2685">
                  <c:v>116</c:v>
                </c:pt>
                <c:pt idx="2686">
                  <c:v>120</c:v>
                </c:pt>
                <c:pt idx="2687">
                  <c:v>107</c:v>
                </c:pt>
                <c:pt idx="2688">
                  <c:v>107</c:v>
                </c:pt>
                <c:pt idx="2689">
                  <c:v>81</c:v>
                </c:pt>
                <c:pt idx="2690">
                  <c:v>101</c:v>
                </c:pt>
                <c:pt idx="2691">
                  <c:v>122</c:v>
                </c:pt>
                <c:pt idx="2692">
                  <c:v>97</c:v>
                </c:pt>
                <c:pt idx="2693">
                  <c:v>92</c:v>
                </c:pt>
                <c:pt idx="2694">
                  <c:v>110</c:v>
                </c:pt>
                <c:pt idx="2695">
                  <c:v>86</c:v>
                </c:pt>
                <c:pt idx="2696">
                  <c:v>91</c:v>
                </c:pt>
                <c:pt idx="2697">
                  <c:v>100</c:v>
                </c:pt>
                <c:pt idx="2698">
                  <c:v>111</c:v>
                </c:pt>
                <c:pt idx="2699">
                  <c:v>89</c:v>
                </c:pt>
                <c:pt idx="2700">
                  <c:v>84</c:v>
                </c:pt>
                <c:pt idx="2701">
                  <c:v>98</c:v>
                </c:pt>
                <c:pt idx="2702">
                  <c:v>95</c:v>
                </c:pt>
                <c:pt idx="2703">
                  <c:v>100</c:v>
                </c:pt>
                <c:pt idx="2704">
                  <c:v>109</c:v>
                </c:pt>
                <c:pt idx="2705">
                  <c:v>118</c:v>
                </c:pt>
                <c:pt idx="2706">
                  <c:v>88</c:v>
                </c:pt>
                <c:pt idx="2707">
                  <c:v>86</c:v>
                </c:pt>
                <c:pt idx="2708">
                  <c:v>118</c:v>
                </c:pt>
                <c:pt idx="2709">
                  <c:v>125</c:v>
                </c:pt>
                <c:pt idx="2710">
                  <c:v>125</c:v>
                </c:pt>
                <c:pt idx="2711">
                  <c:v>94</c:v>
                </c:pt>
                <c:pt idx="2712">
                  <c:v>113</c:v>
                </c:pt>
                <c:pt idx="2713">
                  <c:v>104</c:v>
                </c:pt>
                <c:pt idx="2714">
                  <c:v>95</c:v>
                </c:pt>
                <c:pt idx="2715">
                  <c:v>102</c:v>
                </c:pt>
                <c:pt idx="2716">
                  <c:v>104</c:v>
                </c:pt>
                <c:pt idx="2717">
                  <c:v>95</c:v>
                </c:pt>
                <c:pt idx="2718">
                  <c:v>118</c:v>
                </c:pt>
                <c:pt idx="2719">
                  <c:v>193</c:v>
                </c:pt>
                <c:pt idx="2720">
                  <c:v>97</c:v>
                </c:pt>
                <c:pt idx="2721">
                  <c:v>98</c:v>
                </c:pt>
                <c:pt idx="2722">
                  <c:v>103</c:v>
                </c:pt>
                <c:pt idx="2723">
                  <c:v>161</c:v>
                </c:pt>
                <c:pt idx="2724">
                  <c:v>120</c:v>
                </c:pt>
                <c:pt idx="2725">
                  <c:v>97</c:v>
                </c:pt>
                <c:pt idx="2726">
                  <c:v>99</c:v>
                </c:pt>
                <c:pt idx="2727">
                  <c:v>145</c:v>
                </c:pt>
                <c:pt idx="2728">
                  <c:v>126</c:v>
                </c:pt>
                <c:pt idx="2729">
                  <c:v>121</c:v>
                </c:pt>
                <c:pt idx="2730">
                  <c:v>117</c:v>
                </c:pt>
                <c:pt idx="2731">
                  <c:v>98</c:v>
                </c:pt>
                <c:pt idx="2732">
                  <c:v>109</c:v>
                </c:pt>
                <c:pt idx="2733">
                  <c:v>95</c:v>
                </c:pt>
                <c:pt idx="2734">
                  <c:v>96</c:v>
                </c:pt>
                <c:pt idx="2735">
                  <c:v>101</c:v>
                </c:pt>
                <c:pt idx="2736">
                  <c:v>107</c:v>
                </c:pt>
                <c:pt idx="2737">
                  <c:v>119</c:v>
                </c:pt>
                <c:pt idx="2738">
                  <c:v>100</c:v>
                </c:pt>
                <c:pt idx="2739">
                  <c:v>98</c:v>
                </c:pt>
                <c:pt idx="2740">
                  <c:v>92</c:v>
                </c:pt>
                <c:pt idx="2741">
                  <c:v>90</c:v>
                </c:pt>
                <c:pt idx="2742">
                  <c:v>90</c:v>
                </c:pt>
                <c:pt idx="2743">
                  <c:v>153</c:v>
                </c:pt>
                <c:pt idx="2744">
                  <c:v>124</c:v>
                </c:pt>
                <c:pt idx="2745">
                  <c:v>82</c:v>
                </c:pt>
                <c:pt idx="2746">
                  <c:v>107</c:v>
                </c:pt>
                <c:pt idx="2747">
                  <c:v>97</c:v>
                </c:pt>
                <c:pt idx="2748">
                  <c:v>80</c:v>
                </c:pt>
                <c:pt idx="2749">
                  <c:v>85</c:v>
                </c:pt>
                <c:pt idx="2750">
                  <c:v>97</c:v>
                </c:pt>
                <c:pt idx="2751">
                  <c:v>109</c:v>
                </c:pt>
                <c:pt idx="2752">
                  <c:v>140</c:v>
                </c:pt>
                <c:pt idx="2753">
                  <c:v>90</c:v>
                </c:pt>
                <c:pt idx="2754">
                  <c:v>130</c:v>
                </c:pt>
                <c:pt idx="2755">
                  <c:v>98</c:v>
                </c:pt>
                <c:pt idx="2756">
                  <c:v>101</c:v>
                </c:pt>
                <c:pt idx="2757">
                  <c:v>114</c:v>
                </c:pt>
                <c:pt idx="2758">
                  <c:v>100</c:v>
                </c:pt>
                <c:pt idx="2759">
                  <c:v>85</c:v>
                </c:pt>
                <c:pt idx="2760">
                  <c:v>103</c:v>
                </c:pt>
                <c:pt idx="2761">
                  <c:v>100</c:v>
                </c:pt>
                <c:pt idx="2762">
                  <c:v>114</c:v>
                </c:pt>
                <c:pt idx="2763">
                  <c:v>97</c:v>
                </c:pt>
                <c:pt idx="2764">
                  <c:v>116</c:v>
                </c:pt>
                <c:pt idx="2765">
                  <c:v>96</c:v>
                </c:pt>
                <c:pt idx="2766">
                  <c:v>98</c:v>
                </c:pt>
                <c:pt idx="2767">
                  <c:v>105</c:v>
                </c:pt>
                <c:pt idx="2768">
                  <c:v>123</c:v>
                </c:pt>
                <c:pt idx="2769">
                  <c:v>93</c:v>
                </c:pt>
                <c:pt idx="2770">
                  <c:v>97</c:v>
                </c:pt>
                <c:pt idx="2771">
                  <c:v>122</c:v>
                </c:pt>
                <c:pt idx="2772">
                  <c:v>101</c:v>
                </c:pt>
                <c:pt idx="2773">
                  <c:v>100</c:v>
                </c:pt>
                <c:pt idx="2774">
                  <c:v>129</c:v>
                </c:pt>
                <c:pt idx="2775">
                  <c:v>81</c:v>
                </c:pt>
                <c:pt idx="2776">
                  <c:v>96</c:v>
                </c:pt>
                <c:pt idx="2777">
                  <c:v>84</c:v>
                </c:pt>
                <c:pt idx="2778">
                  <c:v>110</c:v>
                </c:pt>
                <c:pt idx="2779">
                  <c:v>130</c:v>
                </c:pt>
                <c:pt idx="2780">
                  <c:v>84</c:v>
                </c:pt>
                <c:pt idx="2781">
                  <c:v>106</c:v>
                </c:pt>
                <c:pt idx="2782">
                  <c:v>76</c:v>
                </c:pt>
                <c:pt idx="2783">
                  <c:v>99</c:v>
                </c:pt>
                <c:pt idx="2784">
                  <c:v>96</c:v>
                </c:pt>
                <c:pt idx="2785">
                  <c:v>104</c:v>
                </c:pt>
                <c:pt idx="2786">
                  <c:v>108</c:v>
                </c:pt>
                <c:pt idx="2787">
                  <c:v>108</c:v>
                </c:pt>
                <c:pt idx="2788">
                  <c:v>87</c:v>
                </c:pt>
                <c:pt idx="2789">
                  <c:v>89</c:v>
                </c:pt>
                <c:pt idx="2790">
                  <c:v>97</c:v>
                </c:pt>
                <c:pt idx="2791">
                  <c:v>106</c:v>
                </c:pt>
                <c:pt idx="2792">
                  <c:v>100</c:v>
                </c:pt>
                <c:pt idx="2793">
                  <c:v>89</c:v>
                </c:pt>
                <c:pt idx="2794">
                  <c:v>95</c:v>
                </c:pt>
                <c:pt idx="2795">
                  <c:v>97</c:v>
                </c:pt>
                <c:pt idx="2796">
                  <c:v>94</c:v>
                </c:pt>
                <c:pt idx="2797">
                  <c:v>95</c:v>
                </c:pt>
                <c:pt idx="2798">
                  <c:v>101</c:v>
                </c:pt>
                <c:pt idx="2799">
                  <c:v>101</c:v>
                </c:pt>
                <c:pt idx="2800">
                  <c:v>82</c:v>
                </c:pt>
                <c:pt idx="2801">
                  <c:v>74</c:v>
                </c:pt>
                <c:pt idx="2802">
                  <c:v>130</c:v>
                </c:pt>
                <c:pt idx="2803">
                  <c:v>112</c:v>
                </c:pt>
                <c:pt idx="2804">
                  <c:v>96</c:v>
                </c:pt>
                <c:pt idx="2805">
                  <c:v>89</c:v>
                </c:pt>
                <c:pt idx="2806">
                  <c:v>121</c:v>
                </c:pt>
                <c:pt idx="2807">
                  <c:v>85</c:v>
                </c:pt>
                <c:pt idx="2808">
                  <c:v>120</c:v>
                </c:pt>
                <c:pt idx="2809">
                  <c:v>106</c:v>
                </c:pt>
                <c:pt idx="2810">
                  <c:v>83</c:v>
                </c:pt>
                <c:pt idx="2811">
                  <c:v>120</c:v>
                </c:pt>
                <c:pt idx="2812">
                  <c:v>111</c:v>
                </c:pt>
                <c:pt idx="2813">
                  <c:v>100</c:v>
                </c:pt>
                <c:pt idx="2814">
                  <c:v>89</c:v>
                </c:pt>
                <c:pt idx="2815">
                  <c:v>115</c:v>
                </c:pt>
                <c:pt idx="2816">
                  <c:v>135</c:v>
                </c:pt>
                <c:pt idx="2817">
                  <c:v>92</c:v>
                </c:pt>
                <c:pt idx="2818">
                  <c:v>120</c:v>
                </c:pt>
                <c:pt idx="2819">
                  <c:v>97</c:v>
                </c:pt>
                <c:pt idx="2820">
                  <c:v>135</c:v>
                </c:pt>
                <c:pt idx="2821">
                  <c:v>93</c:v>
                </c:pt>
                <c:pt idx="2822">
                  <c:v>118</c:v>
                </c:pt>
                <c:pt idx="2823">
                  <c:v>97</c:v>
                </c:pt>
                <c:pt idx="2824">
                  <c:v>98</c:v>
                </c:pt>
                <c:pt idx="2825">
                  <c:v>98</c:v>
                </c:pt>
                <c:pt idx="2826">
                  <c:v>101</c:v>
                </c:pt>
                <c:pt idx="2827">
                  <c:v>132</c:v>
                </c:pt>
                <c:pt idx="2828">
                  <c:v>106</c:v>
                </c:pt>
                <c:pt idx="2829">
                  <c:v>87</c:v>
                </c:pt>
                <c:pt idx="2830">
                  <c:v>98</c:v>
                </c:pt>
                <c:pt idx="2831">
                  <c:v>96</c:v>
                </c:pt>
                <c:pt idx="2832">
                  <c:v>104</c:v>
                </c:pt>
                <c:pt idx="2833">
                  <c:v>93</c:v>
                </c:pt>
                <c:pt idx="2834">
                  <c:v>95</c:v>
                </c:pt>
                <c:pt idx="2835">
                  <c:v>89</c:v>
                </c:pt>
                <c:pt idx="2836">
                  <c:v>107</c:v>
                </c:pt>
                <c:pt idx="2837">
                  <c:v>85</c:v>
                </c:pt>
                <c:pt idx="2838">
                  <c:v>93</c:v>
                </c:pt>
                <c:pt idx="2839">
                  <c:v>101</c:v>
                </c:pt>
                <c:pt idx="2840">
                  <c:v>103</c:v>
                </c:pt>
                <c:pt idx="2841">
                  <c:v>111</c:v>
                </c:pt>
                <c:pt idx="2842">
                  <c:v>86</c:v>
                </c:pt>
                <c:pt idx="2843">
                  <c:v>90</c:v>
                </c:pt>
                <c:pt idx="2844">
                  <c:v>82</c:v>
                </c:pt>
                <c:pt idx="2845">
                  <c:v>83</c:v>
                </c:pt>
                <c:pt idx="2846">
                  <c:v>125</c:v>
                </c:pt>
                <c:pt idx="2847">
                  <c:v>86</c:v>
                </c:pt>
                <c:pt idx="2848">
                  <c:v>91</c:v>
                </c:pt>
                <c:pt idx="2849">
                  <c:v>90</c:v>
                </c:pt>
                <c:pt idx="2850">
                  <c:v>90</c:v>
                </c:pt>
                <c:pt idx="2851">
                  <c:v>93</c:v>
                </c:pt>
                <c:pt idx="2852">
                  <c:v>104</c:v>
                </c:pt>
                <c:pt idx="2853">
                  <c:v>85</c:v>
                </c:pt>
                <c:pt idx="2854">
                  <c:v>81</c:v>
                </c:pt>
                <c:pt idx="2855">
                  <c:v>135</c:v>
                </c:pt>
                <c:pt idx="2856">
                  <c:v>144</c:v>
                </c:pt>
                <c:pt idx="2857">
                  <c:v>98</c:v>
                </c:pt>
                <c:pt idx="2858">
                  <c:v>117</c:v>
                </c:pt>
                <c:pt idx="2859">
                  <c:v>127</c:v>
                </c:pt>
                <c:pt idx="2860">
                  <c:v>98</c:v>
                </c:pt>
                <c:pt idx="2861">
                  <c:v>197</c:v>
                </c:pt>
                <c:pt idx="2862">
                  <c:v>104</c:v>
                </c:pt>
                <c:pt idx="2863">
                  <c:v>90</c:v>
                </c:pt>
                <c:pt idx="2864">
                  <c:v>130</c:v>
                </c:pt>
                <c:pt idx="2865">
                  <c:v>176</c:v>
                </c:pt>
                <c:pt idx="2866">
                  <c:v>116</c:v>
                </c:pt>
                <c:pt idx="2867">
                  <c:v>88</c:v>
                </c:pt>
                <c:pt idx="2868">
                  <c:v>106</c:v>
                </c:pt>
                <c:pt idx="2869">
                  <c:v>181</c:v>
                </c:pt>
                <c:pt idx="2870">
                  <c:v>130</c:v>
                </c:pt>
                <c:pt idx="2871">
                  <c:v>123</c:v>
                </c:pt>
                <c:pt idx="2872">
                  <c:v>120</c:v>
                </c:pt>
                <c:pt idx="2873">
                  <c:v>87</c:v>
                </c:pt>
                <c:pt idx="2874">
                  <c:v>123</c:v>
                </c:pt>
                <c:pt idx="2875">
                  <c:v>103</c:v>
                </c:pt>
                <c:pt idx="2876">
                  <c:v>91</c:v>
                </c:pt>
                <c:pt idx="2877">
                  <c:v>88</c:v>
                </c:pt>
                <c:pt idx="2878">
                  <c:v>126</c:v>
                </c:pt>
                <c:pt idx="2879">
                  <c:v>120</c:v>
                </c:pt>
                <c:pt idx="2880">
                  <c:v>94</c:v>
                </c:pt>
                <c:pt idx="2881">
                  <c:v>137</c:v>
                </c:pt>
                <c:pt idx="2882">
                  <c:v>119</c:v>
                </c:pt>
                <c:pt idx="2883">
                  <c:v>99</c:v>
                </c:pt>
                <c:pt idx="2884">
                  <c:v>79</c:v>
                </c:pt>
                <c:pt idx="2885">
                  <c:v>95</c:v>
                </c:pt>
                <c:pt idx="2886">
                  <c:v>103</c:v>
                </c:pt>
                <c:pt idx="2887">
                  <c:v>92</c:v>
                </c:pt>
                <c:pt idx="2888">
                  <c:v>84</c:v>
                </c:pt>
                <c:pt idx="2889">
                  <c:v>300</c:v>
                </c:pt>
                <c:pt idx="2890">
                  <c:v>120</c:v>
                </c:pt>
                <c:pt idx="2891">
                  <c:v>121</c:v>
                </c:pt>
                <c:pt idx="2892">
                  <c:v>97</c:v>
                </c:pt>
                <c:pt idx="2893">
                  <c:v>86</c:v>
                </c:pt>
                <c:pt idx="2894">
                  <c:v>45</c:v>
                </c:pt>
                <c:pt idx="2895">
                  <c:v>97</c:v>
                </c:pt>
                <c:pt idx="2896">
                  <c:v>93</c:v>
                </c:pt>
                <c:pt idx="2897">
                  <c:v>84</c:v>
                </c:pt>
                <c:pt idx="2898">
                  <c:v>96</c:v>
                </c:pt>
                <c:pt idx="2899">
                  <c:v>112</c:v>
                </c:pt>
                <c:pt idx="2900">
                  <c:v>125</c:v>
                </c:pt>
                <c:pt idx="2901">
                  <c:v>96</c:v>
                </c:pt>
                <c:pt idx="2902">
                  <c:v>103</c:v>
                </c:pt>
                <c:pt idx="2903">
                  <c:v>101</c:v>
                </c:pt>
                <c:pt idx="2904">
                  <c:v>104</c:v>
                </c:pt>
                <c:pt idx="2905">
                  <c:v>119</c:v>
                </c:pt>
                <c:pt idx="2906">
                  <c:v>128</c:v>
                </c:pt>
                <c:pt idx="2907">
                  <c:v>106</c:v>
                </c:pt>
                <c:pt idx="2908">
                  <c:v>126</c:v>
                </c:pt>
                <c:pt idx="2909">
                  <c:v>150</c:v>
                </c:pt>
                <c:pt idx="2910">
                  <c:v>178</c:v>
                </c:pt>
                <c:pt idx="2911">
                  <c:v>117</c:v>
                </c:pt>
                <c:pt idx="2912">
                  <c:v>119</c:v>
                </c:pt>
                <c:pt idx="2913">
                  <c:v>174</c:v>
                </c:pt>
                <c:pt idx="2914">
                  <c:v>111</c:v>
                </c:pt>
                <c:pt idx="2915">
                  <c:v>101</c:v>
                </c:pt>
                <c:pt idx="2916">
                  <c:v>89</c:v>
                </c:pt>
                <c:pt idx="2917">
                  <c:v>113</c:v>
                </c:pt>
                <c:pt idx="2918">
                  <c:v>95</c:v>
                </c:pt>
                <c:pt idx="2919">
                  <c:v>112</c:v>
                </c:pt>
                <c:pt idx="2920">
                  <c:v>109</c:v>
                </c:pt>
                <c:pt idx="2921">
                  <c:v>108</c:v>
                </c:pt>
                <c:pt idx="2922">
                  <c:v>100</c:v>
                </c:pt>
                <c:pt idx="2923">
                  <c:v>90</c:v>
                </c:pt>
                <c:pt idx="2924">
                  <c:v>94</c:v>
                </c:pt>
                <c:pt idx="2925">
                  <c:v>111</c:v>
                </c:pt>
                <c:pt idx="2926">
                  <c:v>142</c:v>
                </c:pt>
                <c:pt idx="2927">
                  <c:v>107</c:v>
                </c:pt>
                <c:pt idx="2928">
                  <c:v>91</c:v>
                </c:pt>
                <c:pt idx="2929">
                  <c:v>82</c:v>
                </c:pt>
                <c:pt idx="2930">
                  <c:v>97</c:v>
                </c:pt>
                <c:pt idx="2931">
                  <c:v>102</c:v>
                </c:pt>
                <c:pt idx="2932">
                  <c:v>93</c:v>
                </c:pt>
                <c:pt idx="2933">
                  <c:v>138</c:v>
                </c:pt>
                <c:pt idx="2934">
                  <c:v>93</c:v>
                </c:pt>
                <c:pt idx="2935">
                  <c:v>92</c:v>
                </c:pt>
                <c:pt idx="2936">
                  <c:v>92</c:v>
                </c:pt>
                <c:pt idx="2937">
                  <c:v>104</c:v>
                </c:pt>
                <c:pt idx="2938">
                  <c:v>89</c:v>
                </c:pt>
                <c:pt idx="2939">
                  <c:v>92</c:v>
                </c:pt>
                <c:pt idx="2940">
                  <c:v>90</c:v>
                </c:pt>
                <c:pt idx="2941">
                  <c:v>129</c:v>
                </c:pt>
                <c:pt idx="2942">
                  <c:v>111</c:v>
                </c:pt>
                <c:pt idx="2943">
                  <c:v>79</c:v>
                </c:pt>
                <c:pt idx="2944">
                  <c:v>104</c:v>
                </c:pt>
                <c:pt idx="2945">
                  <c:v>101</c:v>
                </c:pt>
                <c:pt idx="2946">
                  <c:v>113</c:v>
                </c:pt>
                <c:pt idx="2947">
                  <c:v>92</c:v>
                </c:pt>
                <c:pt idx="2948">
                  <c:v>106</c:v>
                </c:pt>
                <c:pt idx="2949">
                  <c:v>75</c:v>
                </c:pt>
                <c:pt idx="2950">
                  <c:v>104</c:v>
                </c:pt>
                <c:pt idx="2951">
                  <c:v>108</c:v>
                </c:pt>
                <c:pt idx="2952">
                  <c:v>99</c:v>
                </c:pt>
                <c:pt idx="2953">
                  <c:v>109</c:v>
                </c:pt>
                <c:pt idx="2954">
                  <c:v>93</c:v>
                </c:pt>
                <c:pt idx="2955">
                  <c:v>99</c:v>
                </c:pt>
                <c:pt idx="2956">
                  <c:v>98</c:v>
                </c:pt>
                <c:pt idx="2957">
                  <c:v>95</c:v>
                </c:pt>
                <c:pt idx="2958">
                  <c:v>107</c:v>
                </c:pt>
                <c:pt idx="2959">
                  <c:v>102</c:v>
                </c:pt>
                <c:pt idx="2960">
                  <c:v>97</c:v>
                </c:pt>
                <c:pt idx="2961">
                  <c:v>124</c:v>
                </c:pt>
                <c:pt idx="2962">
                  <c:v>90</c:v>
                </c:pt>
                <c:pt idx="2963">
                  <c:v>90</c:v>
                </c:pt>
                <c:pt idx="2964">
                  <c:v>99</c:v>
                </c:pt>
                <c:pt idx="2965">
                  <c:v>115</c:v>
                </c:pt>
                <c:pt idx="2966">
                  <c:v>89</c:v>
                </c:pt>
                <c:pt idx="2967">
                  <c:v>92</c:v>
                </c:pt>
                <c:pt idx="2968">
                  <c:v>94</c:v>
                </c:pt>
                <c:pt idx="2969">
                  <c:v>100</c:v>
                </c:pt>
                <c:pt idx="2970">
                  <c:v>109</c:v>
                </c:pt>
                <c:pt idx="2971">
                  <c:v>105</c:v>
                </c:pt>
                <c:pt idx="2972">
                  <c:v>102</c:v>
                </c:pt>
                <c:pt idx="2973">
                  <c:v>97</c:v>
                </c:pt>
                <c:pt idx="2974">
                  <c:v>118</c:v>
                </c:pt>
                <c:pt idx="2975">
                  <c:v>92</c:v>
                </c:pt>
                <c:pt idx="2976">
                  <c:v>103</c:v>
                </c:pt>
                <c:pt idx="2977">
                  <c:v>93</c:v>
                </c:pt>
                <c:pt idx="2978">
                  <c:v>113</c:v>
                </c:pt>
                <c:pt idx="2979">
                  <c:v>153</c:v>
                </c:pt>
                <c:pt idx="2980">
                  <c:v>89</c:v>
                </c:pt>
                <c:pt idx="2981">
                  <c:v>118</c:v>
                </c:pt>
                <c:pt idx="2982">
                  <c:v>97</c:v>
                </c:pt>
                <c:pt idx="2983">
                  <c:v>100</c:v>
                </c:pt>
                <c:pt idx="2984">
                  <c:v>96</c:v>
                </c:pt>
                <c:pt idx="2985">
                  <c:v>120</c:v>
                </c:pt>
                <c:pt idx="2986">
                  <c:v>175</c:v>
                </c:pt>
                <c:pt idx="2987">
                  <c:v>95</c:v>
                </c:pt>
                <c:pt idx="2988">
                  <c:v>95</c:v>
                </c:pt>
                <c:pt idx="2989">
                  <c:v>121</c:v>
                </c:pt>
                <c:pt idx="2990">
                  <c:v>110</c:v>
                </c:pt>
                <c:pt idx="2991">
                  <c:v>96</c:v>
                </c:pt>
                <c:pt idx="2992">
                  <c:v>121</c:v>
                </c:pt>
                <c:pt idx="2993">
                  <c:v>95</c:v>
                </c:pt>
                <c:pt idx="2994">
                  <c:v>112</c:v>
                </c:pt>
                <c:pt idx="2995">
                  <c:v>93</c:v>
                </c:pt>
                <c:pt idx="2996">
                  <c:v>110</c:v>
                </c:pt>
                <c:pt idx="2997">
                  <c:v>104</c:v>
                </c:pt>
                <c:pt idx="2998">
                  <c:v>119</c:v>
                </c:pt>
                <c:pt idx="2999">
                  <c:v>125</c:v>
                </c:pt>
                <c:pt idx="3000">
                  <c:v>96</c:v>
                </c:pt>
                <c:pt idx="3001">
                  <c:v>100</c:v>
                </c:pt>
                <c:pt idx="3002">
                  <c:v>89</c:v>
                </c:pt>
                <c:pt idx="3003">
                  <c:v>92</c:v>
                </c:pt>
                <c:pt idx="3004">
                  <c:v>109</c:v>
                </c:pt>
                <c:pt idx="3005">
                  <c:v>103</c:v>
                </c:pt>
                <c:pt idx="3006">
                  <c:v>95</c:v>
                </c:pt>
                <c:pt idx="3007">
                  <c:v>105</c:v>
                </c:pt>
                <c:pt idx="3008">
                  <c:v>106</c:v>
                </c:pt>
                <c:pt idx="3009">
                  <c:v>100</c:v>
                </c:pt>
                <c:pt idx="3010">
                  <c:v>103</c:v>
                </c:pt>
                <c:pt idx="3011">
                  <c:v>116</c:v>
                </c:pt>
                <c:pt idx="3012">
                  <c:v>99</c:v>
                </c:pt>
                <c:pt idx="3013">
                  <c:v>164</c:v>
                </c:pt>
                <c:pt idx="3014">
                  <c:v>96</c:v>
                </c:pt>
                <c:pt idx="3015">
                  <c:v>122</c:v>
                </c:pt>
                <c:pt idx="3016">
                  <c:v>94</c:v>
                </c:pt>
                <c:pt idx="3017">
                  <c:v>93</c:v>
                </c:pt>
                <c:pt idx="3018">
                  <c:v>96</c:v>
                </c:pt>
                <c:pt idx="3019">
                  <c:v>113</c:v>
                </c:pt>
                <c:pt idx="3020">
                  <c:v>192</c:v>
                </c:pt>
                <c:pt idx="3021">
                  <c:v>99</c:v>
                </c:pt>
                <c:pt idx="3022">
                  <c:v>91</c:v>
                </c:pt>
                <c:pt idx="3023">
                  <c:v>100</c:v>
                </c:pt>
                <c:pt idx="3024">
                  <c:v>105</c:v>
                </c:pt>
                <c:pt idx="3025">
                  <c:v>99</c:v>
                </c:pt>
                <c:pt idx="3026">
                  <c:v>112</c:v>
                </c:pt>
                <c:pt idx="3027">
                  <c:v>99</c:v>
                </c:pt>
                <c:pt idx="3028">
                  <c:v>125</c:v>
                </c:pt>
                <c:pt idx="3029">
                  <c:v>107</c:v>
                </c:pt>
                <c:pt idx="3030">
                  <c:v>107</c:v>
                </c:pt>
                <c:pt idx="3031">
                  <c:v>97</c:v>
                </c:pt>
                <c:pt idx="3032">
                  <c:v>95</c:v>
                </c:pt>
                <c:pt idx="3033">
                  <c:v>106</c:v>
                </c:pt>
                <c:pt idx="3034">
                  <c:v>103</c:v>
                </c:pt>
                <c:pt idx="3035">
                  <c:v>96</c:v>
                </c:pt>
                <c:pt idx="3036">
                  <c:v>103</c:v>
                </c:pt>
                <c:pt idx="3037">
                  <c:v>108</c:v>
                </c:pt>
                <c:pt idx="3038">
                  <c:v>118</c:v>
                </c:pt>
                <c:pt idx="3039">
                  <c:v>97</c:v>
                </c:pt>
                <c:pt idx="3040">
                  <c:v>115</c:v>
                </c:pt>
                <c:pt idx="3041">
                  <c:v>102</c:v>
                </c:pt>
                <c:pt idx="3042">
                  <c:v>125</c:v>
                </c:pt>
                <c:pt idx="3043">
                  <c:v>108</c:v>
                </c:pt>
                <c:pt idx="3044">
                  <c:v>101</c:v>
                </c:pt>
                <c:pt idx="3045">
                  <c:v>101</c:v>
                </c:pt>
                <c:pt idx="3046">
                  <c:v>139</c:v>
                </c:pt>
                <c:pt idx="3047">
                  <c:v>125</c:v>
                </c:pt>
                <c:pt idx="3048">
                  <c:v>115</c:v>
                </c:pt>
                <c:pt idx="3049">
                  <c:v>99</c:v>
                </c:pt>
                <c:pt idx="3050">
                  <c:v>88</c:v>
                </c:pt>
                <c:pt idx="3051">
                  <c:v>112</c:v>
                </c:pt>
                <c:pt idx="3052">
                  <c:v>108</c:v>
                </c:pt>
                <c:pt idx="3053">
                  <c:v>104</c:v>
                </c:pt>
                <c:pt idx="3054">
                  <c:v>108</c:v>
                </c:pt>
                <c:pt idx="3055">
                  <c:v>102</c:v>
                </c:pt>
                <c:pt idx="3056">
                  <c:v>88</c:v>
                </c:pt>
                <c:pt idx="3057">
                  <c:v>91</c:v>
                </c:pt>
                <c:pt idx="3058">
                  <c:v>141</c:v>
                </c:pt>
                <c:pt idx="3059">
                  <c:v>101</c:v>
                </c:pt>
                <c:pt idx="3060">
                  <c:v>105</c:v>
                </c:pt>
                <c:pt idx="3061">
                  <c:v>100</c:v>
                </c:pt>
                <c:pt idx="3062">
                  <c:v>116</c:v>
                </c:pt>
                <c:pt idx="3063">
                  <c:v>97</c:v>
                </c:pt>
                <c:pt idx="3064">
                  <c:v>106</c:v>
                </c:pt>
                <c:pt idx="3065">
                  <c:v>105</c:v>
                </c:pt>
                <c:pt idx="3066">
                  <c:v>122</c:v>
                </c:pt>
                <c:pt idx="3067">
                  <c:v>107</c:v>
                </c:pt>
                <c:pt idx="3068">
                  <c:v>121</c:v>
                </c:pt>
                <c:pt idx="3069">
                  <c:v>98</c:v>
                </c:pt>
                <c:pt idx="3070">
                  <c:v>123</c:v>
                </c:pt>
                <c:pt idx="3071">
                  <c:v>110</c:v>
                </c:pt>
                <c:pt idx="3072">
                  <c:v>120</c:v>
                </c:pt>
                <c:pt idx="3073">
                  <c:v>122</c:v>
                </c:pt>
                <c:pt idx="3074">
                  <c:v>110</c:v>
                </c:pt>
                <c:pt idx="3075">
                  <c:v>139</c:v>
                </c:pt>
                <c:pt idx="3076">
                  <c:v>124</c:v>
                </c:pt>
                <c:pt idx="3077">
                  <c:v>152</c:v>
                </c:pt>
                <c:pt idx="3078">
                  <c:v>98</c:v>
                </c:pt>
                <c:pt idx="3079">
                  <c:v>106</c:v>
                </c:pt>
                <c:pt idx="3080">
                  <c:v>106</c:v>
                </c:pt>
                <c:pt idx="3081">
                  <c:v>106</c:v>
                </c:pt>
                <c:pt idx="3082">
                  <c:v>89</c:v>
                </c:pt>
                <c:pt idx="3083">
                  <c:v>94</c:v>
                </c:pt>
                <c:pt idx="3084">
                  <c:v>109</c:v>
                </c:pt>
                <c:pt idx="3085">
                  <c:v>144</c:v>
                </c:pt>
                <c:pt idx="3086">
                  <c:v>90</c:v>
                </c:pt>
                <c:pt idx="3087">
                  <c:v>106</c:v>
                </c:pt>
                <c:pt idx="3088">
                  <c:v>121</c:v>
                </c:pt>
                <c:pt idx="3089">
                  <c:v>89</c:v>
                </c:pt>
                <c:pt idx="3090">
                  <c:v>104</c:v>
                </c:pt>
                <c:pt idx="3091">
                  <c:v>99</c:v>
                </c:pt>
                <c:pt idx="3092">
                  <c:v>98</c:v>
                </c:pt>
                <c:pt idx="3093">
                  <c:v>121</c:v>
                </c:pt>
                <c:pt idx="3094">
                  <c:v>96</c:v>
                </c:pt>
                <c:pt idx="3095">
                  <c:v>99</c:v>
                </c:pt>
                <c:pt idx="3096">
                  <c:v>42</c:v>
                </c:pt>
                <c:pt idx="3097">
                  <c:v>122</c:v>
                </c:pt>
                <c:pt idx="3098">
                  <c:v>101</c:v>
                </c:pt>
                <c:pt idx="3099">
                  <c:v>102</c:v>
                </c:pt>
                <c:pt idx="3100">
                  <c:v>84</c:v>
                </c:pt>
                <c:pt idx="3101">
                  <c:v>104</c:v>
                </c:pt>
                <c:pt idx="3102">
                  <c:v>96</c:v>
                </c:pt>
                <c:pt idx="3103">
                  <c:v>94</c:v>
                </c:pt>
                <c:pt idx="3104">
                  <c:v>90</c:v>
                </c:pt>
                <c:pt idx="3105">
                  <c:v>90</c:v>
                </c:pt>
                <c:pt idx="3106">
                  <c:v>106</c:v>
                </c:pt>
                <c:pt idx="3107">
                  <c:v>96</c:v>
                </c:pt>
                <c:pt idx="3108">
                  <c:v>95</c:v>
                </c:pt>
                <c:pt idx="3109">
                  <c:v>99</c:v>
                </c:pt>
                <c:pt idx="3110">
                  <c:v>99</c:v>
                </c:pt>
                <c:pt idx="3111">
                  <c:v>95</c:v>
                </c:pt>
                <c:pt idx="3112">
                  <c:v>99</c:v>
                </c:pt>
                <c:pt idx="3113">
                  <c:v>107</c:v>
                </c:pt>
                <c:pt idx="3114">
                  <c:v>90</c:v>
                </c:pt>
                <c:pt idx="3115">
                  <c:v>96</c:v>
                </c:pt>
                <c:pt idx="3116">
                  <c:v>104</c:v>
                </c:pt>
                <c:pt idx="3117">
                  <c:v>97</c:v>
                </c:pt>
                <c:pt idx="3118">
                  <c:v>107</c:v>
                </c:pt>
                <c:pt idx="3119">
                  <c:v>85</c:v>
                </c:pt>
                <c:pt idx="3120">
                  <c:v>95</c:v>
                </c:pt>
                <c:pt idx="3121">
                  <c:v>111</c:v>
                </c:pt>
                <c:pt idx="3122">
                  <c:v>86</c:v>
                </c:pt>
                <c:pt idx="3123">
                  <c:v>103</c:v>
                </c:pt>
                <c:pt idx="3124">
                  <c:v>111</c:v>
                </c:pt>
                <c:pt idx="3125">
                  <c:v>112</c:v>
                </c:pt>
                <c:pt idx="3126">
                  <c:v>141</c:v>
                </c:pt>
                <c:pt idx="3127">
                  <c:v>95</c:v>
                </c:pt>
                <c:pt idx="3128">
                  <c:v>85</c:v>
                </c:pt>
                <c:pt idx="3129">
                  <c:v>129</c:v>
                </c:pt>
                <c:pt idx="3130">
                  <c:v>125</c:v>
                </c:pt>
                <c:pt idx="3131">
                  <c:v>116</c:v>
                </c:pt>
                <c:pt idx="3132">
                  <c:v>105</c:v>
                </c:pt>
                <c:pt idx="3133">
                  <c:v>90</c:v>
                </c:pt>
                <c:pt idx="3134">
                  <c:v>111</c:v>
                </c:pt>
                <c:pt idx="3135">
                  <c:v>91</c:v>
                </c:pt>
                <c:pt idx="3136">
                  <c:v>97</c:v>
                </c:pt>
                <c:pt idx="3137">
                  <c:v>92</c:v>
                </c:pt>
                <c:pt idx="3138">
                  <c:v>104</c:v>
                </c:pt>
                <c:pt idx="3139">
                  <c:v>120</c:v>
                </c:pt>
                <c:pt idx="3140">
                  <c:v>99</c:v>
                </c:pt>
                <c:pt idx="3141">
                  <c:v>93</c:v>
                </c:pt>
                <c:pt idx="3142">
                  <c:v>99</c:v>
                </c:pt>
                <c:pt idx="3143">
                  <c:v>96</c:v>
                </c:pt>
                <c:pt idx="3144">
                  <c:v>96</c:v>
                </c:pt>
                <c:pt idx="3145">
                  <c:v>100</c:v>
                </c:pt>
                <c:pt idx="3146">
                  <c:v>98</c:v>
                </c:pt>
                <c:pt idx="3147">
                  <c:v>106</c:v>
                </c:pt>
                <c:pt idx="3148">
                  <c:v>95</c:v>
                </c:pt>
                <c:pt idx="3149">
                  <c:v>104</c:v>
                </c:pt>
                <c:pt idx="3150">
                  <c:v>87</c:v>
                </c:pt>
                <c:pt idx="3151">
                  <c:v>81</c:v>
                </c:pt>
                <c:pt idx="3152">
                  <c:v>94</c:v>
                </c:pt>
                <c:pt idx="3153">
                  <c:v>89</c:v>
                </c:pt>
                <c:pt idx="3154">
                  <c:v>88</c:v>
                </c:pt>
                <c:pt idx="3155">
                  <c:v>115</c:v>
                </c:pt>
                <c:pt idx="3156">
                  <c:v>96</c:v>
                </c:pt>
                <c:pt idx="3157">
                  <c:v>135</c:v>
                </c:pt>
                <c:pt idx="3158">
                  <c:v>93</c:v>
                </c:pt>
                <c:pt idx="3159">
                  <c:v>109</c:v>
                </c:pt>
                <c:pt idx="3160">
                  <c:v>101</c:v>
                </c:pt>
                <c:pt idx="3161">
                  <c:v>117</c:v>
                </c:pt>
                <c:pt idx="3162">
                  <c:v>83</c:v>
                </c:pt>
                <c:pt idx="3163">
                  <c:v>113</c:v>
                </c:pt>
                <c:pt idx="3164">
                  <c:v>104</c:v>
                </c:pt>
                <c:pt idx="3165">
                  <c:v>97</c:v>
                </c:pt>
                <c:pt idx="3166">
                  <c:v>110</c:v>
                </c:pt>
                <c:pt idx="3167">
                  <c:v>103</c:v>
                </c:pt>
                <c:pt idx="3168">
                  <c:v>94</c:v>
                </c:pt>
                <c:pt idx="3169">
                  <c:v>77</c:v>
                </c:pt>
                <c:pt idx="3170">
                  <c:v>134</c:v>
                </c:pt>
                <c:pt idx="3171">
                  <c:v>90</c:v>
                </c:pt>
                <c:pt idx="3172">
                  <c:v>104</c:v>
                </c:pt>
                <c:pt idx="3173">
                  <c:v>93</c:v>
                </c:pt>
                <c:pt idx="3174">
                  <c:v>106</c:v>
                </c:pt>
                <c:pt idx="3175">
                  <c:v>109</c:v>
                </c:pt>
                <c:pt idx="3176">
                  <c:v>101</c:v>
                </c:pt>
                <c:pt idx="3177">
                  <c:v>100</c:v>
                </c:pt>
                <c:pt idx="3178">
                  <c:v>95</c:v>
                </c:pt>
                <c:pt idx="3179">
                  <c:v>94</c:v>
                </c:pt>
                <c:pt idx="3180">
                  <c:v>93</c:v>
                </c:pt>
                <c:pt idx="3181">
                  <c:v>106</c:v>
                </c:pt>
                <c:pt idx="3182">
                  <c:v>99</c:v>
                </c:pt>
                <c:pt idx="3183">
                  <c:v>82</c:v>
                </c:pt>
                <c:pt idx="3184">
                  <c:v>135</c:v>
                </c:pt>
                <c:pt idx="3185">
                  <c:v>88</c:v>
                </c:pt>
                <c:pt idx="3186">
                  <c:v>89</c:v>
                </c:pt>
                <c:pt idx="3187">
                  <c:v>110</c:v>
                </c:pt>
                <c:pt idx="3188">
                  <c:v>107</c:v>
                </c:pt>
                <c:pt idx="3189">
                  <c:v>86</c:v>
                </c:pt>
                <c:pt idx="3190">
                  <c:v>91</c:v>
                </c:pt>
                <c:pt idx="3191">
                  <c:v>103</c:v>
                </c:pt>
                <c:pt idx="3192">
                  <c:v>92</c:v>
                </c:pt>
                <c:pt idx="3193">
                  <c:v>99</c:v>
                </c:pt>
                <c:pt idx="3194">
                  <c:v>96</c:v>
                </c:pt>
                <c:pt idx="3195">
                  <c:v>82</c:v>
                </c:pt>
                <c:pt idx="3196">
                  <c:v>92</c:v>
                </c:pt>
                <c:pt idx="3197">
                  <c:v>112</c:v>
                </c:pt>
                <c:pt idx="3198">
                  <c:v>90</c:v>
                </c:pt>
                <c:pt idx="3199">
                  <c:v>150</c:v>
                </c:pt>
                <c:pt idx="3200">
                  <c:v>91</c:v>
                </c:pt>
                <c:pt idx="3201">
                  <c:v>95</c:v>
                </c:pt>
                <c:pt idx="3202">
                  <c:v>97</c:v>
                </c:pt>
                <c:pt idx="3203">
                  <c:v>41</c:v>
                </c:pt>
                <c:pt idx="3204">
                  <c:v>112</c:v>
                </c:pt>
                <c:pt idx="3205">
                  <c:v>122</c:v>
                </c:pt>
                <c:pt idx="3206">
                  <c:v>110</c:v>
                </c:pt>
                <c:pt idx="3207">
                  <c:v>108</c:v>
                </c:pt>
                <c:pt idx="3208">
                  <c:v>121</c:v>
                </c:pt>
                <c:pt idx="3209">
                  <c:v>97</c:v>
                </c:pt>
                <c:pt idx="3210">
                  <c:v>116</c:v>
                </c:pt>
                <c:pt idx="3211">
                  <c:v>94</c:v>
                </c:pt>
                <c:pt idx="3212">
                  <c:v>103</c:v>
                </c:pt>
                <c:pt idx="3213">
                  <c:v>112</c:v>
                </c:pt>
                <c:pt idx="3214">
                  <c:v>91</c:v>
                </c:pt>
                <c:pt idx="3215">
                  <c:v>98</c:v>
                </c:pt>
                <c:pt idx="3216">
                  <c:v>95</c:v>
                </c:pt>
                <c:pt idx="3217">
                  <c:v>99</c:v>
                </c:pt>
                <c:pt idx="3218">
                  <c:v>91</c:v>
                </c:pt>
                <c:pt idx="3219">
                  <c:v>97</c:v>
                </c:pt>
                <c:pt idx="3220">
                  <c:v>90</c:v>
                </c:pt>
                <c:pt idx="3221">
                  <c:v>90</c:v>
                </c:pt>
                <c:pt idx="3222">
                  <c:v>94</c:v>
                </c:pt>
                <c:pt idx="3223">
                  <c:v>90</c:v>
                </c:pt>
                <c:pt idx="3224">
                  <c:v>103</c:v>
                </c:pt>
                <c:pt idx="3225">
                  <c:v>105</c:v>
                </c:pt>
                <c:pt idx="3226">
                  <c:v>113</c:v>
                </c:pt>
                <c:pt idx="3227">
                  <c:v>99</c:v>
                </c:pt>
                <c:pt idx="3228">
                  <c:v>148</c:v>
                </c:pt>
                <c:pt idx="3229">
                  <c:v>93</c:v>
                </c:pt>
                <c:pt idx="3230">
                  <c:v>94</c:v>
                </c:pt>
                <c:pt idx="3231">
                  <c:v>121</c:v>
                </c:pt>
                <c:pt idx="3232">
                  <c:v>118</c:v>
                </c:pt>
                <c:pt idx="3233">
                  <c:v>101</c:v>
                </c:pt>
                <c:pt idx="3234">
                  <c:v>90</c:v>
                </c:pt>
                <c:pt idx="3235">
                  <c:v>100</c:v>
                </c:pt>
                <c:pt idx="3236">
                  <c:v>97</c:v>
                </c:pt>
                <c:pt idx="3237">
                  <c:v>96</c:v>
                </c:pt>
                <c:pt idx="3238">
                  <c:v>117</c:v>
                </c:pt>
                <c:pt idx="3239">
                  <c:v>108</c:v>
                </c:pt>
                <c:pt idx="3240">
                  <c:v>109</c:v>
                </c:pt>
                <c:pt idx="3241">
                  <c:v>102</c:v>
                </c:pt>
                <c:pt idx="3242">
                  <c:v>115</c:v>
                </c:pt>
                <c:pt idx="3243">
                  <c:v>98</c:v>
                </c:pt>
                <c:pt idx="3244">
                  <c:v>133</c:v>
                </c:pt>
                <c:pt idx="3245">
                  <c:v>122</c:v>
                </c:pt>
                <c:pt idx="3246">
                  <c:v>106</c:v>
                </c:pt>
                <c:pt idx="3247">
                  <c:v>112</c:v>
                </c:pt>
                <c:pt idx="3248">
                  <c:v>99</c:v>
                </c:pt>
                <c:pt idx="3249">
                  <c:v>110</c:v>
                </c:pt>
                <c:pt idx="3250">
                  <c:v>104</c:v>
                </c:pt>
                <c:pt idx="3251">
                  <c:v>133</c:v>
                </c:pt>
                <c:pt idx="3252">
                  <c:v>103</c:v>
                </c:pt>
                <c:pt idx="3253">
                  <c:v>112</c:v>
                </c:pt>
                <c:pt idx="3254">
                  <c:v>101</c:v>
                </c:pt>
                <c:pt idx="3255">
                  <c:v>133</c:v>
                </c:pt>
                <c:pt idx="3256">
                  <c:v>104</c:v>
                </c:pt>
                <c:pt idx="3257">
                  <c:v>112</c:v>
                </c:pt>
                <c:pt idx="3258">
                  <c:v>94</c:v>
                </c:pt>
                <c:pt idx="3259">
                  <c:v>90</c:v>
                </c:pt>
                <c:pt idx="3260">
                  <c:v>101</c:v>
                </c:pt>
                <c:pt idx="3261">
                  <c:v>93</c:v>
                </c:pt>
                <c:pt idx="3262">
                  <c:v>152</c:v>
                </c:pt>
                <c:pt idx="3263">
                  <c:v>112</c:v>
                </c:pt>
                <c:pt idx="3264">
                  <c:v>95</c:v>
                </c:pt>
                <c:pt idx="3265">
                  <c:v>111</c:v>
                </c:pt>
                <c:pt idx="3266">
                  <c:v>91</c:v>
                </c:pt>
                <c:pt idx="3267">
                  <c:v>106</c:v>
                </c:pt>
                <c:pt idx="3268">
                  <c:v>93</c:v>
                </c:pt>
                <c:pt idx="3269">
                  <c:v>93</c:v>
                </c:pt>
                <c:pt idx="3270">
                  <c:v>165</c:v>
                </c:pt>
                <c:pt idx="3271">
                  <c:v>96</c:v>
                </c:pt>
                <c:pt idx="3272">
                  <c:v>93</c:v>
                </c:pt>
                <c:pt idx="3273">
                  <c:v>82</c:v>
                </c:pt>
                <c:pt idx="3274">
                  <c:v>101</c:v>
                </c:pt>
                <c:pt idx="3275">
                  <c:v>81</c:v>
                </c:pt>
                <c:pt idx="3276">
                  <c:v>105</c:v>
                </c:pt>
                <c:pt idx="3277">
                  <c:v>86</c:v>
                </c:pt>
                <c:pt idx="3278">
                  <c:v>110</c:v>
                </c:pt>
                <c:pt idx="3279">
                  <c:v>110</c:v>
                </c:pt>
                <c:pt idx="3280">
                  <c:v>104</c:v>
                </c:pt>
                <c:pt idx="3281">
                  <c:v>96</c:v>
                </c:pt>
                <c:pt idx="3282">
                  <c:v>110</c:v>
                </c:pt>
                <c:pt idx="3283">
                  <c:v>84</c:v>
                </c:pt>
                <c:pt idx="3284">
                  <c:v>94</c:v>
                </c:pt>
                <c:pt idx="3285">
                  <c:v>93</c:v>
                </c:pt>
                <c:pt idx="3286">
                  <c:v>96</c:v>
                </c:pt>
                <c:pt idx="3287">
                  <c:v>101</c:v>
                </c:pt>
                <c:pt idx="3288">
                  <c:v>102</c:v>
                </c:pt>
                <c:pt idx="3289">
                  <c:v>87</c:v>
                </c:pt>
                <c:pt idx="3290">
                  <c:v>99</c:v>
                </c:pt>
                <c:pt idx="3291">
                  <c:v>106</c:v>
                </c:pt>
                <c:pt idx="3292">
                  <c:v>117</c:v>
                </c:pt>
                <c:pt idx="3293">
                  <c:v>99</c:v>
                </c:pt>
                <c:pt idx="3294">
                  <c:v>102</c:v>
                </c:pt>
                <c:pt idx="3295">
                  <c:v>85</c:v>
                </c:pt>
                <c:pt idx="3296">
                  <c:v>86</c:v>
                </c:pt>
                <c:pt idx="3297">
                  <c:v>120</c:v>
                </c:pt>
                <c:pt idx="3298">
                  <c:v>106</c:v>
                </c:pt>
                <c:pt idx="3299">
                  <c:v>103</c:v>
                </c:pt>
                <c:pt idx="3300">
                  <c:v>93</c:v>
                </c:pt>
                <c:pt idx="3301">
                  <c:v>112</c:v>
                </c:pt>
                <c:pt idx="3302">
                  <c:v>113</c:v>
                </c:pt>
                <c:pt idx="3303">
                  <c:v>98</c:v>
                </c:pt>
                <c:pt idx="3304">
                  <c:v>92</c:v>
                </c:pt>
                <c:pt idx="3305">
                  <c:v>106</c:v>
                </c:pt>
                <c:pt idx="3306">
                  <c:v>93</c:v>
                </c:pt>
                <c:pt idx="3307">
                  <c:v>226</c:v>
                </c:pt>
                <c:pt idx="3308">
                  <c:v>104</c:v>
                </c:pt>
                <c:pt idx="3309">
                  <c:v>152</c:v>
                </c:pt>
                <c:pt idx="3310">
                  <c:v>107</c:v>
                </c:pt>
                <c:pt idx="3311">
                  <c:v>95</c:v>
                </c:pt>
                <c:pt idx="3312">
                  <c:v>102</c:v>
                </c:pt>
                <c:pt idx="3313">
                  <c:v>99</c:v>
                </c:pt>
                <c:pt idx="3314">
                  <c:v>109</c:v>
                </c:pt>
                <c:pt idx="3315">
                  <c:v>91</c:v>
                </c:pt>
                <c:pt idx="3316">
                  <c:v>88</c:v>
                </c:pt>
                <c:pt idx="3317">
                  <c:v>97</c:v>
                </c:pt>
                <c:pt idx="3318">
                  <c:v>97</c:v>
                </c:pt>
                <c:pt idx="3319">
                  <c:v>85</c:v>
                </c:pt>
                <c:pt idx="3320">
                  <c:v>92</c:v>
                </c:pt>
                <c:pt idx="3321">
                  <c:v>93</c:v>
                </c:pt>
                <c:pt idx="3322">
                  <c:v>96</c:v>
                </c:pt>
                <c:pt idx="3323">
                  <c:v>105</c:v>
                </c:pt>
                <c:pt idx="3324">
                  <c:v>129</c:v>
                </c:pt>
                <c:pt idx="3325">
                  <c:v>37</c:v>
                </c:pt>
                <c:pt idx="3326">
                  <c:v>81</c:v>
                </c:pt>
                <c:pt idx="3327">
                  <c:v>106</c:v>
                </c:pt>
                <c:pt idx="3328">
                  <c:v>103</c:v>
                </c:pt>
                <c:pt idx="3329">
                  <c:v>101</c:v>
                </c:pt>
                <c:pt idx="3330">
                  <c:v>98</c:v>
                </c:pt>
                <c:pt idx="3331">
                  <c:v>91</c:v>
                </c:pt>
                <c:pt idx="3332">
                  <c:v>105</c:v>
                </c:pt>
                <c:pt idx="3333">
                  <c:v>100</c:v>
                </c:pt>
                <c:pt idx="3334">
                  <c:v>80</c:v>
                </c:pt>
                <c:pt idx="3335">
                  <c:v>107</c:v>
                </c:pt>
                <c:pt idx="3336">
                  <c:v>92</c:v>
                </c:pt>
                <c:pt idx="3337">
                  <c:v>107</c:v>
                </c:pt>
                <c:pt idx="3338">
                  <c:v>135</c:v>
                </c:pt>
                <c:pt idx="3339">
                  <c:v>99</c:v>
                </c:pt>
                <c:pt idx="3340">
                  <c:v>115</c:v>
                </c:pt>
                <c:pt idx="3341">
                  <c:v>91</c:v>
                </c:pt>
                <c:pt idx="3342">
                  <c:v>92</c:v>
                </c:pt>
                <c:pt idx="3343">
                  <c:v>101</c:v>
                </c:pt>
                <c:pt idx="3344">
                  <c:v>105</c:v>
                </c:pt>
                <c:pt idx="3345">
                  <c:v>109</c:v>
                </c:pt>
                <c:pt idx="3346">
                  <c:v>110</c:v>
                </c:pt>
                <c:pt idx="3347">
                  <c:v>94</c:v>
                </c:pt>
                <c:pt idx="3348">
                  <c:v>115</c:v>
                </c:pt>
                <c:pt idx="3349">
                  <c:v>98</c:v>
                </c:pt>
                <c:pt idx="3350">
                  <c:v>91</c:v>
                </c:pt>
                <c:pt idx="3351">
                  <c:v>120</c:v>
                </c:pt>
                <c:pt idx="3352">
                  <c:v>87</c:v>
                </c:pt>
                <c:pt idx="3353">
                  <c:v>117</c:v>
                </c:pt>
                <c:pt idx="3354">
                  <c:v>85</c:v>
                </c:pt>
                <c:pt idx="3355">
                  <c:v>110</c:v>
                </c:pt>
                <c:pt idx="3356">
                  <c:v>113</c:v>
                </c:pt>
                <c:pt idx="3357">
                  <c:v>98</c:v>
                </c:pt>
                <c:pt idx="3358">
                  <c:v>86</c:v>
                </c:pt>
                <c:pt idx="3359">
                  <c:v>161</c:v>
                </c:pt>
                <c:pt idx="3360">
                  <c:v>100</c:v>
                </c:pt>
                <c:pt idx="3361">
                  <c:v>91</c:v>
                </c:pt>
                <c:pt idx="3362">
                  <c:v>100</c:v>
                </c:pt>
                <c:pt idx="3363">
                  <c:v>84</c:v>
                </c:pt>
                <c:pt idx="3364">
                  <c:v>99</c:v>
                </c:pt>
                <c:pt idx="3365">
                  <c:v>109</c:v>
                </c:pt>
                <c:pt idx="3366">
                  <c:v>95</c:v>
                </c:pt>
                <c:pt idx="3367">
                  <c:v>97</c:v>
                </c:pt>
                <c:pt idx="3368">
                  <c:v>90</c:v>
                </c:pt>
                <c:pt idx="3369">
                  <c:v>96</c:v>
                </c:pt>
                <c:pt idx="3370">
                  <c:v>82</c:v>
                </c:pt>
                <c:pt idx="3371">
                  <c:v>109</c:v>
                </c:pt>
                <c:pt idx="3372">
                  <c:v>98</c:v>
                </c:pt>
                <c:pt idx="3373">
                  <c:v>95</c:v>
                </c:pt>
                <c:pt idx="3374">
                  <c:v>104</c:v>
                </c:pt>
                <c:pt idx="3375">
                  <c:v>87</c:v>
                </c:pt>
                <c:pt idx="3376">
                  <c:v>108</c:v>
                </c:pt>
                <c:pt idx="3377">
                  <c:v>94</c:v>
                </c:pt>
                <c:pt idx="3378">
                  <c:v>134</c:v>
                </c:pt>
                <c:pt idx="3379">
                  <c:v>89</c:v>
                </c:pt>
                <c:pt idx="3380">
                  <c:v>102</c:v>
                </c:pt>
                <c:pt idx="3381">
                  <c:v>120</c:v>
                </c:pt>
                <c:pt idx="3382">
                  <c:v>110</c:v>
                </c:pt>
                <c:pt idx="3383">
                  <c:v>86</c:v>
                </c:pt>
                <c:pt idx="3384">
                  <c:v>101</c:v>
                </c:pt>
                <c:pt idx="3385">
                  <c:v>87</c:v>
                </c:pt>
                <c:pt idx="3386">
                  <c:v>93</c:v>
                </c:pt>
                <c:pt idx="3387">
                  <c:v>98</c:v>
                </c:pt>
                <c:pt idx="3388">
                  <c:v>100</c:v>
                </c:pt>
                <c:pt idx="3389">
                  <c:v>88</c:v>
                </c:pt>
                <c:pt idx="3390">
                  <c:v>97</c:v>
                </c:pt>
                <c:pt idx="3391">
                  <c:v>122</c:v>
                </c:pt>
                <c:pt idx="3392">
                  <c:v>96</c:v>
                </c:pt>
                <c:pt idx="3393">
                  <c:v>113</c:v>
                </c:pt>
                <c:pt idx="3394">
                  <c:v>105</c:v>
                </c:pt>
                <c:pt idx="3395">
                  <c:v>93</c:v>
                </c:pt>
                <c:pt idx="3396">
                  <c:v>89</c:v>
                </c:pt>
                <c:pt idx="3397">
                  <c:v>116</c:v>
                </c:pt>
                <c:pt idx="3398">
                  <c:v>120</c:v>
                </c:pt>
                <c:pt idx="3399">
                  <c:v>88</c:v>
                </c:pt>
                <c:pt idx="3400">
                  <c:v>102</c:v>
                </c:pt>
                <c:pt idx="3401">
                  <c:v>106</c:v>
                </c:pt>
                <c:pt idx="3402">
                  <c:v>95</c:v>
                </c:pt>
                <c:pt idx="3403">
                  <c:v>113</c:v>
                </c:pt>
                <c:pt idx="3404">
                  <c:v>93</c:v>
                </c:pt>
                <c:pt idx="3405">
                  <c:v>97</c:v>
                </c:pt>
                <c:pt idx="3406">
                  <c:v>140</c:v>
                </c:pt>
                <c:pt idx="3407">
                  <c:v>86</c:v>
                </c:pt>
                <c:pt idx="3408">
                  <c:v>66</c:v>
                </c:pt>
                <c:pt idx="3409">
                  <c:v>86</c:v>
                </c:pt>
                <c:pt idx="3410">
                  <c:v>87</c:v>
                </c:pt>
                <c:pt idx="3411">
                  <c:v>149</c:v>
                </c:pt>
                <c:pt idx="3412">
                  <c:v>98</c:v>
                </c:pt>
                <c:pt idx="3413">
                  <c:v>75</c:v>
                </c:pt>
                <c:pt idx="3414">
                  <c:v>104</c:v>
                </c:pt>
                <c:pt idx="3415">
                  <c:v>102</c:v>
                </c:pt>
                <c:pt idx="3416">
                  <c:v>105</c:v>
                </c:pt>
                <c:pt idx="3417">
                  <c:v>107</c:v>
                </c:pt>
                <c:pt idx="3418">
                  <c:v>89</c:v>
                </c:pt>
                <c:pt idx="3419">
                  <c:v>106</c:v>
                </c:pt>
                <c:pt idx="3420">
                  <c:v>95</c:v>
                </c:pt>
                <c:pt idx="3421">
                  <c:v>34</c:v>
                </c:pt>
                <c:pt idx="3422">
                  <c:v>101</c:v>
                </c:pt>
                <c:pt idx="3423">
                  <c:v>112</c:v>
                </c:pt>
                <c:pt idx="3424">
                  <c:v>100</c:v>
                </c:pt>
                <c:pt idx="3425">
                  <c:v>100</c:v>
                </c:pt>
                <c:pt idx="3426">
                  <c:v>80</c:v>
                </c:pt>
                <c:pt idx="3427">
                  <c:v>106</c:v>
                </c:pt>
                <c:pt idx="3428">
                  <c:v>103</c:v>
                </c:pt>
                <c:pt idx="3429">
                  <c:v>90</c:v>
                </c:pt>
                <c:pt idx="3430">
                  <c:v>96</c:v>
                </c:pt>
                <c:pt idx="3431">
                  <c:v>120</c:v>
                </c:pt>
                <c:pt idx="3432">
                  <c:v>101</c:v>
                </c:pt>
                <c:pt idx="3433">
                  <c:v>101</c:v>
                </c:pt>
                <c:pt idx="3434">
                  <c:v>105</c:v>
                </c:pt>
                <c:pt idx="3435">
                  <c:v>120</c:v>
                </c:pt>
                <c:pt idx="3436">
                  <c:v>91</c:v>
                </c:pt>
                <c:pt idx="3437">
                  <c:v>92</c:v>
                </c:pt>
                <c:pt idx="3438">
                  <c:v>117</c:v>
                </c:pt>
                <c:pt idx="3439">
                  <c:v>120</c:v>
                </c:pt>
                <c:pt idx="3440">
                  <c:v>172</c:v>
                </c:pt>
                <c:pt idx="3441">
                  <c:v>89</c:v>
                </c:pt>
                <c:pt idx="3442">
                  <c:v>125</c:v>
                </c:pt>
                <c:pt idx="3443">
                  <c:v>115</c:v>
                </c:pt>
                <c:pt idx="3444">
                  <c:v>96</c:v>
                </c:pt>
                <c:pt idx="3445">
                  <c:v>100</c:v>
                </c:pt>
                <c:pt idx="3446">
                  <c:v>87</c:v>
                </c:pt>
                <c:pt idx="3447">
                  <c:v>102</c:v>
                </c:pt>
                <c:pt idx="3448">
                  <c:v>118</c:v>
                </c:pt>
                <c:pt idx="3449">
                  <c:v>86</c:v>
                </c:pt>
                <c:pt idx="3450">
                  <c:v>137</c:v>
                </c:pt>
                <c:pt idx="3451">
                  <c:v>129</c:v>
                </c:pt>
                <c:pt idx="3452">
                  <c:v>80</c:v>
                </c:pt>
                <c:pt idx="3453">
                  <c:v>89</c:v>
                </c:pt>
                <c:pt idx="3454">
                  <c:v>80</c:v>
                </c:pt>
                <c:pt idx="3455">
                  <c:v>115</c:v>
                </c:pt>
                <c:pt idx="3456">
                  <c:v>100</c:v>
                </c:pt>
                <c:pt idx="3457">
                  <c:v>100</c:v>
                </c:pt>
                <c:pt idx="3458">
                  <c:v>91</c:v>
                </c:pt>
                <c:pt idx="3459">
                  <c:v>96</c:v>
                </c:pt>
                <c:pt idx="3460">
                  <c:v>116</c:v>
                </c:pt>
                <c:pt idx="3461">
                  <c:v>97</c:v>
                </c:pt>
                <c:pt idx="3462">
                  <c:v>101</c:v>
                </c:pt>
                <c:pt idx="3463">
                  <c:v>98</c:v>
                </c:pt>
                <c:pt idx="3464">
                  <c:v>101</c:v>
                </c:pt>
                <c:pt idx="3465">
                  <c:v>90</c:v>
                </c:pt>
                <c:pt idx="3466">
                  <c:v>120</c:v>
                </c:pt>
                <c:pt idx="3467">
                  <c:v>102</c:v>
                </c:pt>
                <c:pt idx="3468">
                  <c:v>102</c:v>
                </c:pt>
                <c:pt idx="3469">
                  <c:v>100</c:v>
                </c:pt>
                <c:pt idx="3470">
                  <c:v>89</c:v>
                </c:pt>
                <c:pt idx="3471">
                  <c:v>86</c:v>
                </c:pt>
                <c:pt idx="3472">
                  <c:v>96</c:v>
                </c:pt>
                <c:pt idx="3473">
                  <c:v>91</c:v>
                </c:pt>
                <c:pt idx="3474">
                  <c:v>85</c:v>
                </c:pt>
                <c:pt idx="3475">
                  <c:v>129</c:v>
                </c:pt>
                <c:pt idx="3476">
                  <c:v>95</c:v>
                </c:pt>
                <c:pt idx="3477">
                  <c:v>92</c:v>
                </c:pt>
                <c:pt idx="3478">
                  <c:v>96</c:v>
                </c:pt>
                <c:pt idx="3479">
                  <c:v>119</c:v>
                </c:pt>
                <c:pt idx="3480">
                  <c:v>92</c:v>
                </c:pt>
                <c:pt idx="3481">
                  <c:v>106</c:v>
                </c:pt>
                <c:pt idx="3482">
                  <c:v>99</c:v>
                </c:pt>
                <c:pt idx="3483">
                  <c:v>103</c:v>
                </c:pt>
                <c:pt idx="3484">
                  <c:v>95</c:v>
                </c:pt>
                <c:pt idx="3485">
                  <c:v>95</c:v>
                </c:pt>
                <c:pt idx="3486">
                  <c:v>90</c:v>
                </c:pt>
                <c:pt idx="3487">
                  <c:v>89</c:v>
                </c:pt>
                <c:pt idx="3488">
                  <c:v>87</c:v>
                </c:pt>
                <c:pt idx="3489">
                  <c:v>118</c:v>
                </c:pt>
                <c:pt idx="3490">
                  <c:v>93</c:v>
                </c:pt>
                <c:pt idx="3491">
                  <c:v>109</c:v>
                </c:pt>
                <c:pt idx="3492">
                  <c:v>90</c:v>
                </c:pt>
                <c:pt idx="3493">
                  <c:v>108</c:v>
                </c:pt>
                <c:pt idx="3494">
                  <c:v>81</c:v>
                </c:pt>
                <c:pt idx="3495">
                  <c:v>93</c:v>
                </c:pt>
                <c:pt idx="3496">
                  <c:v>138</c:v>
                </c:pt>
                <c:pt idx="3497">
                  <c:v>105</c:v>
                </c:pt>
                <c:pt idx="3498">
                  <c:v>98</c:v>
                </c:pt>
                <c:pt idx="3499">
                  <c:v>86</c:v>
                </c:pt>
                <c:pt idx="3500">
                  <c:v>104</c:v>
                </c:pt>
                <c:pt idx="3501">
                  <c:v>100</c:v>
                </c:pt>
                <c:pt idx="3502">
                  <c:v>84</c:v>
                </c:pt>
                <c:pt idx="3503">
                  <c:v>95</c:v>
                </c:pt>
                <c:pt idx="3504">
                  <c:v>90</c:v>
                </c:pt>
                <c:pt idx="3505">
                  <c:v>108</c:v>
                </c:pt>
                <c:pt idx="3506">
                  <c:v>123</c:v>
                </c:pt>
                <c:pt idx="3507">
                  <c:v>111</c:v>
                </c:pt>
                <c:pt idx="3508">
                  <c:v>108</c:v>
                </c:pt>
                <c:pt idx="3509">
                  <c:v>92</c:v>
                </c:pt>
                <c:pt idx="3510">
                  <c:v>91</c:v>
                </c:pt>
                <c:pt idx="3511">
                  <c:v>88</c:v>
                </c:pt>
                <c:pt idx="3512">
                  <c:v>97</c:v>
                </c:pt>
                <c:pt idx="3513">
                  <c:v>103</c:v>
                </c:pt>
                <c:pt idx="3514">
                  <c:v>110</c:v>
                </c:pt>
                <c:pt idx="3515">
                  <c:v>103</c:v>
                </c:pt>
                <c:pt idx="3516">
                  <c:v>114</c:v>
                </c:pt>
                <c:pt idx="3517">
                  <c:v>112</c:v>
                </c:pt>
                <c:pt idx="3518">
                  <c:v>104</c:v>
                </c:pt>
                <c:pt idx="3519">
                  <c:v>99</c:v>
                </c:pt>
                <c:pt idx="3520">
                  <c:v>98</c:v>
                </c:pt>
                <c:pt idx="3521">
                  <c:v>100</c:v>
                </c:pt>
                <c:pt idx="3522">
                  <c:v>80</c:v>
                </c:pt>
                <c:pt idx="3523">
                  <c:v>87</c:v>
                </c:pt>
                <c:pt idx="3524">
                  <c:v>91</c:v>
                </c:pt>
                <c:pt idx="3525">
                  <c:v>84</c:v>
                </c:pt>
                <c:pt idx="3526">
                  <c:v>90</c:v>
                </c:pt>
                <c:pt idx="3527">
                  <c:v>98</c:v>
                </c:pt>
                <c:pt idx="3528">
                  <c:v>124</c:v>
                </c:pt>
                <c:pt idx="3529">
                  <c:v>95</c:v>
                </c:pt>
                <c:pt idx="3530">
                  <c:v>90</c:v>
                </c:pt>
                <c:pt idx="3531">
                  <c:v>101</c:v>
                </c:pt>
                <c:pt idx="3532">
                  <c:v>83</c:v>
                </c:pt>
                <c:pt idx="3533">
                  <c:v>106</c:v>
                </c:pt>
                <c:pt idx="3534">
                  <c:v>94</c:v>
                </c:pt>
                <c:pt idx="3535">
                  <c:v>120</c:v>
                </c:pt>
                <c:pt idx="3536">
                  <c:v>105</c:v>
                </c:pt>
                <c:pt idx="3537">
                  <c:v>95</c:v>
                </c:pt>
                <c:pt idx="3538">
                  <c:v>135</c:v>
                </c:pt>
                <c:pt idx="3539">
                  <c:v>105</c:v>
                </c:pt>
                <c:pt idx="3540">
                  <c:v>83</c:v>
                </c:pt>
                <c:pt idx="3541">
                  <c:v>87</c:v>
                </c:pt>
                <c:pt idx="3542">
                  <c:v>97</c:v>
                </c:pt>
                <c:pt idx="3543">
                  <c:v>87</c:v>
                </c:pt>
                <c:pt idx="3544">
                  <c:v>80</c:v>
                </c:pt>
                <c:pt idx="3545">
                  <c:v>100</c:v>
                </c:pt>
                <c:pt idx="3546">
                  <c:v>103</c:v>
                </c:pt>
                <c:pt idx="3547">
                  <c:v>100</c:v>
                </c:pt>
                <c:pt idx="3548">
                  <c:v>89</c:v>
                </c:pt>
                <c:pt idx="3549">
                  <c:v>114</c:v>
                </c:pt>
                <c:pt idx="3550">
                  <c:v>111</c:v>
                </c:pt>
                <c:pt idx="3551">
                  <c:v>85</c:v>
                </c:pt>
                <c:pt idx="3552">
                  <c:v>113</c:v>
                </c:pt>
                <c:pt idx="3553">
                  <c:v>99</c:v>
                </c:pt>
                <c:pt idx="3554">
                  <c:v>142</c:v>
                </c:pt>
                <c:pt idx="3555">
                  <c:v>112</c:v>
                </c:pt>
                <c:pt idx="3556">
                  <c:v>108</c:v>
                </c:pt>
                <c:pt idx="3557">
                  <c:v>88</c:v>
                </c:pt>
                <c:pt idx="3558">
                  <c:v>85</c:v>
                </c:pt>
                <c:pt idx="3559">
                  <c:v>110</c:v>
                </c:pt>
                <c:pt idx="3560">
                  <c:v>91</c:v>
                </c:pt>
                <c:pt idx="3561">
                  <c:v>94</c:v>
                </c:pt>
                <c:pt idx="3562">
                  <c:v>90</c:v>
                </c:pt>
                <c:pt idx="3563">
                  <c:v>92</c:v>
                </c:pt>
                <c:pt idx="3564">
                  <c:v>73</c:v>
                </c:pt>
                <c:pt idx="3565">
                  <c:v>110</c:v>
                </c:pt>
                <c:pt idx="3566">
                  <c:v>102</c:v>
                </c:pt>
                <c:pt idx="3567">
                  <c:v>145</c:v>
                </c:pt>
                <c:pt idx="3568">
                  <c:v>83</c:v>
                </c:pt>
                <c:pt idx="3569">
                  <c:v>91</c:v>
                </c:pt>
                <c:pt idx="3570">
                  <c:v>110</c:v>
                </c:pt>
                <c:pt idx="3571">
                  <c:v>86</c:v>
                </c:pt>
                <c:pt idx="3572">
                  <c:v>86</c:v>
                </c:pt>
                <c:pt idx="3573">
                  <c:v>120</c:v>
                </c:pt>
                <c:pt idx="3574">
                  <c:v>90</c:v>
                </c:pt>
                <c:pt idx="3575">
                  <c:v>99</c:v>
                </c:pt>
                <c:pt idx="3576">
                  <c:v>112</c:v>
                </c:pt>
                <c:pt idx="3577">
                  <c:v>103</c:v>
                </c:pt>
                <c:pt idx="3578">
                  <c:v>83</c:v>
                </c:pt>
                <c:pt idx="3579">
                  <c:v>109</c:v>
                </c:pt>
                <c:pt idx="3580">
                  <c:v>100</c:v>
                </c:pt>
                <c:pt idx="3581">
                  <c:v>95</c:v>
                </c:pt>
                <c:pt idx="3582">
                  <c:v>104</c:v>
                </c:pt>
                <c:pt idx="3583">
                  <c:v>97</c:v>
                </c:pt>
                <c:pt idx="3584">
                  <c:v>91</c:v>
                </c:pt>
                <c:pt idx="3585">
                  <c:v>84</c:v>
                </c:pt>
                <c:pt idx="3586">
                  <c:v>86</c:v>
                </c:pt>
                <c:pt idx="3587">
                  <c:v>92</c:v>
                </c:pt>
                <c:pt idx="3588">
                  <c:v>94</c:v>
                </c:pt>
                <c:pt idx="3589">
                  <c:v>100</c:v>
                </c:pt>
                <c:pt idx="3590">
                  <c:v>119</c:v>
                </c:pt>
                <c:pt idx="3591">
                  <c:v>167</c:v>
                </c:pt>
                <c:pt idx="3592">
                  <c:v>92</c:v>
                </c:pt>
                <c:pt idx="3593">
                  <c:v>108</c:v>
                </c:pt>
                <c:pt idx="3594">
                  <c:v>97</c:v>
                </c:pt>
                <c:pt idx="3595">
                  <c:v>88</c:v>
                </c:pt>
                <c:pt idx="3596">
                  <c:v>100</c:v>
                </c:pt>
                <c:pt idx="3597">
                  <c:v>88</c:v>
                </c:pt>
                <c:pt idx="3598">
                  <c:v>79</c:v>
                </c:pt>
                <c:pt idx="3599">
                  <c:v>96</c:v>
                </c:pt>
                <c:pt idx="3600">
                  <c:v>53</c:v>
                </c:pt>
                <c:pt idx="3601">
                  <c:v>97</c:v>
                </c:pt>
                <c:pt idx="3602">
                  <c:v>91</c:v>
                </c:pt>
                <c:pt idx="3603">
                  <c:v>93</c:v>
                </c:pt>
                <c:pt idx="3604">
                  <c:v>112</c:v>
                </c:pt>
                <c:pt idx="3605">
                  <c:v>160</c:v>
                </c:pt>
                <c:pt idx="3606">
                  <c:v>95</c:v>
                </c:pt>
                <c:pt idx="3607">
                  <c:v>93</c:v>
                </c:pt>
                <c:pt idx="3608">
                  <c:v>88</c:v>
                </c:pt>
                <c:pt idx="3609">
                  <c:v>82</c:v>
                </c:pt>
                <c:pt idx="3610">
                  <c:v>78</c:v>
                </c:pt>
                <c:pt idx="3611">
                  <c:v>97</c:v>
                </c:pt>
                <c:pt idx="3612">
                  <c:v>81</c:v>
                </c:pt>
                <c:pt idx="3613">
                  <c:v>88</c:v>
                </c:pt>
                <c:pt idx="3614">
                  <c:v>96</c:v>
                </c:pt>
                <c:pt idx="3615">
                  <c:v>108</c:v>
                </c:pt>
                <c:pt idx="3616">
                  <c:v>100</c:v>
                </c:pt>
                <c:pt idx="3617">
                  <c:v>113</c:v>
                </c:pt>
                <c:pt idx="3618">
                  <c:v>104</c:v>
                </c:pt>
                <c:pt idx="3619">
                  <c:v>91</c:v>
                </c:pt>
                <c:pt idx="3620">
                  <c:v>85</c:v>
                </c:pt>
                <c:pt idx="3621">
                  <c:v>101</c:v>
                </c:pt>
                <c:pt idx="3622">
                  <c:v>88</c:v>
                </c:pt>
                <c:pt idx="3623">
                  <c:v>107</c:v>
                </c:pt>
                <c:pt idx="3624">
                  <c:v>88</c:v>
                </c:pt>
                <c:pt idx="3625">
                  <c:v>95</c:v>
                </c:pt>
                <c:pt idx="3626">
                  <c:v>123</c:v>
                </c:pt>
                <c:pt idx="3627">
                  <c:v>88</c:v>
                </c:pt>
                <c:pt idx="3628">
                  <c:v>114</c:v>
                </c:pt>
                <c:pt idx="3629">
                  <c:v>88</c:v>
                </c:pt>
                <c:pt idx="3630">
                  <c:v>104</c:v>
                </c:pt>
                <c:pt idx="3631">
                  <c:v>93</c:v>
                </c:pt>
                <c:pt idx="3632">
                  <c:v>91</c:v>
                </c:pt>
                <c:pt idx="3633">
                  <c:v>90</c:v>
                </c:pt>
                <c:pt idx="3634">
                  <c:v>112</c:v>
                </c:pt>
                <c:pt idx="3635">
                  <c:v>86</c:v>
                </c:pt>
                <c:pt idx="3636">
                  <c:v>86</c:v>
                </c:pt>
                <c:pt idx="3637">
                  <c:v>95</c:v>
                </c:pt>
                <c:pt idx="3638">
                  <c:v>101</c:v>
                </c:pt>
                <c:pt idx="3639">
                  <c:v>88</c:v>
                </c:pt>
                <c:pt idx="3640">
                  <c:v>99</c:v>
                </c:pt>
                <c:pt idx="3641">
                  <c:v>170</c:v>
                </c:pt>
                <c:pt idx="3642">
                  <c:v>97</c:v>
                </c:pt>
                <c:pt idx="3643">
                  <c:v>106</c:v>
                </c:pt>
                <c:pt idx="3644">
                  <c:v>107</c:v>
                </c:pt>
                <c:pt idx="3645">
                  <c:v>84</c:v>
                </c:pt>
                <c:pt idx="3646">
                  <c:v>81</c:v>
                </c:pt>
                <c:pt idx="3647">
                  <c:v>81</c:v>
                </c:pt>
                <c:pt idx="3648">
                  <c:v>215</c:v>
                </c:pt>
                <c:pt idx="3649">
                  <c:v>106</c:v>
                </c:pt>
                <c:pt idx="3650">
                  <c:v>90</c:v>
                </c:pt>
                <c:pt idx="3651">
                  <c:v>87</c:v>
                </c:pt>
                <c:pt idx="3652">
                  <c:v>122</c:v>
                </c:pt>
                <c:pt idx="3653">
                  <c:v>86</c:v>
                </c:pt>
                <c:pt idx="3654">
                  <c:v>79</c:v>
                </c:pt>
                <c:pt idx="3655">
                  <c:v>97</c:v>
                </c:pt>
                <c:pt idx="3656">
                  <c:v>89</c:v>
                </c:pt>
                <c:pt idx="3657">
                  <c:v>120</c:v>
                </c:pt>
                <c:pt idx="3658">
                  <c:v>108</c:v>
                </c:pt>
                <c:pt idx="3659">
                  <c:v>102</c:v>
                </c:pt>
                <c:pt idx="3660">
                  <c:v>83</c:v>
                </c:pt>
                <c:pt idx="3661">
                  <c:v>93</c:v>
                </c:pt>
                <c:pt idx="3662">
                  <c:v>86</c:v>
                </c:pt>
                <c:pt idx="3663">
                  <c:v>101</c:v>
                </c:pt>
                <c:pt idx="3664">
                  <c:v>111</c:v>
                </c:pt>
                <c:pt idx="3665">
                  <c:v>90</c:v>
                </c:pt>
                <c:pt idx="3666">
                  <c:v>86</c:v>
                </c:pt>
                <c:pt idx="3667">
                  <c:v>98</c:v>
                </c:pt>
                <c:pt idx="3668">
                  <c:v>91</c:v>
                </c:pt>
                <c:pt idx="3669">
                  <c:v>91</c:v>
                </c:pt>
                <c:pt idx="3670">
                  <c:v>88</c:v>
                </c:pt>
                <c:pt idx="3671">
                  <c:v>202</c:v>
                </c:pt>
                <c:pt idx="3672">
                  <c:v>89</c:v>
                </c:pt>
                <c:pt idx="3673">
                  <c:v>84</c:v>
                </c:pt>
                <c:pt idx="3674">
                  <c:v>82</c:v>
                </c:pt>
                <c:pt idx="3675">
                  <c:v>100</c:v>
                </c:pt>
                <c:pt idx="3676">
                  <c:v>112</c:v>
                </c:pt>
                <c:pt idx="3677">
                  <c:v>94</c:v>
                </c:pt>
                <c:pt idx="3678">
                  <c:v>91</c:v>
                </c:pt>
                <c:pt idx="3679">
                  <c:v>87</c:v>
                </c:pt>
                <c:pt idx="3680">
                  <c:v>82</c:v>
                </c:pt>
                <c:pt idx="3681">
                  <c:v>91</c:v>
                </c:pt>
                <c:pt idx="3682">
                  <c:v>107</c:v>
                </c:pt>
                <c:pt idx="3683">
                  <c:v>84</c:v>
                </c:pt>
                <c:pt idx="3684">
                  <c:v>103</c:v>
                </c:pt>
                <c:pt idx="3685">
                  <c:v>89</c:v>
                </c:pt>
                <c:pt idx="3686">
                  <c:v>98</c:v>
                </c:pt>
                <c:pt idx="3687">
                  <c:v>133</c:v>
                </c:pt>
                <c:pt idx="3688">
                  <c:v>92</c:v>
                </c:pt>
                <c:pt idx="3689">
                  <c:v>90</c:v>
                </c:pt>
                <c:pt idx="3690">
                  <c:v>84</c:v>
                </c:pt>
                <c:pt idx="3691">
                  <c:v>91</c:v>
                </c:pt>
                <c:pt idx="3692">
                  <c:v>90</c:v>
                </c:pt>
                <c:pt idx="3693">
                  <c:v>96</c:v>
                </c:pt>
                <c:pt idx="3694">
                  <c:v>88</c:v>
                </c:pt>
                <c:pt idx="3695">
                  <c:v>92</c:v>
                </c:pt>
                <c:pt idx="3696">
                  <c:v>82</c:v>
                </c:pt>
                <c:pt idx="3697">
                  <c:v>101</c:v>
                </c:pt>
                <c:pt idx="3698">
                  <c:v>86</c:v>
                </c:pt>
                <c:pt idx="3699">
                  <c:v>100</c:v>
                </c:pt>
                <c:pt idx="3700">
                  <c:v>89</c:v>
                </c:pt>
                <c:pt idx="3701">
                  <c:v>84</c:v>
                </c:pt>
                <c:pt idx="3702">
                  <c:v>88</c:v>
                </c:pt>
                <c:pt idx="3703">
                  <c:v>90</c:v>
                </c:pt>
                <c:pt idx="3704">
                  <c:v>102</c:v>
                </c:pt>
                <c:pt idx="3705">
                  <c:v>98</c:v>
                </c:pt>
                <c:pt idx="3706">
                  <c:v>91</c:v>
                </c:pt>
                <c:pt idx="3707">
                  <c:v>80</c:v>
                </c:pt>
                <c:pt idx="3708">
                  <c:v>76</c:v>
                </c:pt>
                <c:pt idx="3709">
                  <c:v>80</c:v>
                </c:pt>
                <c:pt idx="3710">
                  <c:v>95</c:v>
                </c:pt>
                <c:pt idx="3711">
                  <c:v>94</c:v>
                </c:pt>
                <c:pt idx="3712">
                  <c:v>109</c:v>
                </c:pt>
                <c:pt idx="3713">
                  <c:v>95</c:v>
                </c:pt>
                <c:pt idx="3714">
                  <c:v>90</c:v>
                </c:pt>
                <c:pt idx="3715">
                  <c:v>113</c:v>
                </c:pt>
                <c:pt idx="3716">
                  <c:v>91</c:v>
                </c:pt>
                <c:pt idx="3717">
                  <c:v>98</c:v>
                </c:pt>
                <c:pt idx="3718">
                  <c:v>94</c:v>
                </c:pt>
                <c:pt idx="3719">
                  <c:v>96</c:v>
                </c:pt>
                <c:pt idx="3720">
                  <c:v>100</c:v>
                </c:pt>
                <c:pt idx="3721">
                  <c:v>90</c:v>
                </c:pt>
                <c:pt idx="3722">
                  <c:v>76</c:v>
                </c:pt>
                <c:pt idx="3723">
                  <c:v>75</c:v>
                </c:pt>
                <c:pt idx="3724">
                  <c:v>78</c:v>
                </c:pt>
                <c:pt idx="3725">
                  <c:v>90</c:v>
                </c:pt>
                <c:pt idx="3726">
                  <c:v>92</c:v>
                </c:pt>
                <c:pt idx="3727">
                  <c:v>99</c:v>
                </c:pt>
                <c:pt idx="3728">
                  <c:v>81</c:v>
                </c:pt>
                <c:pt idx="3729">
                  <c:v>86</c:v>
                </c:pt>
                <c:pt idx="3730">
                  <c:v>106</c:v>
                </c:pt>
                <c:pt idx="3731">
                  <c:v>80</c:v>
                </c:pt>
                <c:pt idx="3732">
                  <c:v>96</c:v>
                </c:pt>
                <c:pt idx="3733">
                  <c:v>99</c:v>
                </c:pt>
                <c:pt idx="3734">
                  <c:v>85</c:v>
                </c:pt>
                <c:pt idx="3735">
                  <c:v>101</c:v>
                </c:pt>
                <c:pt idx="3736">
                  <c:v>97</c:v>
                </c:pt>
                <c:pt idx="3737">
                  <c:v>103</c:v>
                </c:pt>
                <c:pt idx="3738">
                  <c:v>86</c:v>
                </c:pt>
                <c:pt idx="3739">
                  <c:v>106</c:v>
                </c:pt>
                <c:pt idx="3740">
                  <c:v>89</c:v>
                </c:pt>
                <c:pt idx="3741">
                  <c:v>97</c:v>
                </c:pt>
                <c:pt idx="3742">
                  <c:v>88</c:v>
                </c:pt>
                <c:pt idx="3743">
                  <c:v>92</c:v>
                </c:pt>
                <c:pt idx="3744">
                  <c:v>97</c:v>
                </c:pt>
                <c:pt idx="3745">
                  <c:v>78</c:v>
                </c:pt>
                <c:pt idx="3746">
                  <c:v>85</c:v>
                </c:pt>
                <c:pt idx="3747">
                  <c:v>88</c:v>
                </c:pt>
                <c:pt idx="3748">
                  <c:v>93</c:v>
                </c:pt>
                <c:pt idx="3749">
                  <c:v>72</c:v>
                </c:pt>
                <c:pt idx="3750">
                  <c:v>80</c:v>
                </c:pt>
                <c:pt idx="3751">
                  <c:v>91</c:v>
                </c:pt>
                <c:pt idx="3752">
                  <c:v>90</c:v>
                </c:pt>
                <c:pt idx="3753">
                  <c:v>111</c:v>
                </c:pt>
                <c:pt idx="3754">
                  <c:v>81</c:v>
                </c:pt>
                <c:pt idx="3755">
                  <c:v>81</c:v>
                </c:pt>
                <c:pt idx="3756">
                  <c:v>90</c:v>
                </c:pt>
                <c:pt idx="3757">
                  <c:v>88</c:v>
                </c:pt>
                <c:pt idx="3758">
                  <c:v>84</c:v>
                </c:pt>
                <c:pt idx="3759">
                  <c:v>87</c:v>
                </c:pt>
                <c:pt idx="3760">
                  <c:v>100</c:v>
                </c:pt>
                <c:pt idx="3761">
                  <c:v>82</c:v>
                </c:pt>
                <c:pt idx="3762">
                  <c:v>82</c:v>
                </c:pt>
                <c:pt idx="3763">
                  <c:v>98</c:v>
                </c:pt>
                <c:pt idx="3764">
                  <c:v>98</c:v>
                </c:pt>
                <c:pt idx="3765">
                  <c:v>90</c:v>
                </c:pt>
                <c:pt idx="3766">
                  <c:v>90</c:v>
                </c:pt>
                <c:pt idx="3767">
                  <c:v>78</c:v>
                </c:pt>
                <c:pt idx="3768">
                  <c:v>102</c:v>
                </c:pt>
                <c:pt idx="3769">
                  <c:v>65</c:v>
                </c:pt>
                <c:pt idx="3770">
                  <c:v>97</c:v>
                </c:pt>
                <c:pt idx="3771">
                  <c:v>100</c:v>
                </c:pt>
                <c:pt idx="3772">
                  <c:v>85</c:v>
                </c:pt>
                <c:pt idx="3773">
                  <c:v>88</c:v>
                </c:pt>
                <c:pt idx="3774">
                  <c:v>108</c:v>
                </c:pt>
                <c:pt idx="3775">
                  <c:v>110</c:v>
                </c:pt>
                <c:pt idx="3776">
                  <c:v>90</c:v>
                </c:pt>
                <c:pt idx="3777">
                  <c:v>111</c:v>
                </c:pt>
                <c:pt idx="3778">
                  <c:v>77</c:v>
                </c:pt>
                <c:pt idx="3779">
                  <c:v>80</c:v>
                </c:pt>
                <c:pt idx="3780">
                  <c:v>81</c:v>
                </c:pt>
                <c:pt idx="3781">
                  <c:v>95</c:v>
                </c:pt>
                <c:pt idx="378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BC-4CA2-84AE-503FC5A8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398320"/>
        <c:axId val="680397200"/>
      </c:scatterChart>
      <c:valAx>
        <c:axId val="738398320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97200"/>
        <c:crosses val="autoZero"/>
        <c:crossBetween val="midCat"/>
      </c:valAx>
      <c:valAx>
        <c:axId val="68039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9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8DC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27076505493554E-2"/>
          <c:y val="9.7224450994987735E-2"/>
          <c:w val="0.90719523607645691"/>
          <c:h val="0.71941673772601766"/>
        </c:manualLayout>
      </c:layout>
      <c:barChart>
        <c:barDir val="col"/>
        <c:grouping val="clustered"/>
        <c:varyColors val="0"/>
        <c:ser>
          <c:idx val="1"/>
          <c:order val="1"/>
          <c:tx>
            <c:v>Avg IMDB Rating</c:v>
          </c:tx>
          <c:spPr>
            <a:solidFill>
              <a:srgbClr val="4A4A4A"/>
            </a:solidFill>
            <a:ln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invertIfNegative val="0"/>
          <c:cat>
            <c:strRef>
              <c:f>Analysis_4!$B$5:$B$19</c:f>
              <c:strCache>
                <c:ptCount val="10"/>
                <c:pt idx="0">
                  <c:v>Christopher Nolan</c:v>
                </c:pt>
                <c:pt idx="1">
                  <c:v>Quentin Tarantino</c:v>
                </c:pt>
                <c:pt idx="2">
                  <c:v>James Cameron</c:v>
                </c:pt>
                <c:pt idx="3">
                  <c:v>Peter Jackson</c:v>
                </c:pt>
                <c:pt idx="4">
                  <c:v>Alejandro G. </c:v>
                </c:pt>
                <c:pt idx="5">
                  <c:v>David Fincher</c:v>
                </c:pt>
                <c:pt idx="6">
                  <c:v>Martin Scorsese</c:v>
                </c:pt>
                <c:pt idx="7">
                  <c:v>Francis Ford Coppola</c:v>
                </c:pt>
                <c:pt idx="8">
                  <c:v>Wes Anderson</c:v>
                </c:pt>
                <c:pt idx="9">
                  <c:v>Paul Greengrass</c:v>
                </c:pt>
              </c:strCache>
            </c:strRef>
          </c:cat>
          <c:val>
            <c:numRef>
              <c:f>Analysis_4!$D$5:$D$19</c:f>
              <c:numCache>
                <c:formatCode>0.0</c:formatCode>
                <c:ptCount val="10"/>
                <c:pt idx="0">
                  <c:v>8.4250000000000007</c:v>
                </c:pt>
                <c:pt idx="1">
                  <c:v>8.2000000000000011</c:v>
                </c:pt>
                <c:pt idx="2">
                  <c:v>7.9142857142857137</c:v>
                </c:pt>
                <c:pt idx="3">
                  <c:v>7.8888888888888893</c:v>
                </c:pt>
                <c:pt idx="4">
                  <c:v>7.8400000000000007</c:v>
                </c:pt>
                <c:pt idx="5">
                  <c:v>7.7499999999999982</c:v>
                </c:pt>
                <c:pt idx="6">
                  <c:v>7.6749999999999998</c:v>
                </c:pt>
                <c:pt idx="7">
                  <c:v>7.6555555555555559</c:v>
                </c:pt>
                <c:pt idx="8">
                  <c:v>7.6285714285714281</c:v>
                </c:pt>
                <c:pt idx="9">
                  <c:v>7.5857142857142872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9-42E4-9E22-7AB718648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axId val="239350128"/>
        <c:axId val="1915055056"/>
      </c:barChart>
      <c:lineChart>
        <c:grouping val="standard"/>
        <c:varyColors val="0"/>
        <c:ser>
          <c:idx val="0"/>
          <c:order val="0"/>
          <c:tx>
            <c:v>Movies Count</c:v>
          </c:tx>
          <c:spPr>
            <a:ln w="41275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E4572E"/>
              </a:solidFill>
              <a:ln w="12700">
                <a:solidFill>
                  <a:srgbClr val="E4572E"/>
                </a:solidFill>
              </a:ln>
              <a:effectLst/>
            </c:spPr>
          </c:marker>
          <c:cat>
            <c:strRef>
              <c:f>Analysis_4!$B$5:$B$19</c:f>
              <c:strCache>
                <c:ptCount val="10"/>
                <c:pt idx="0">
                  <c:v>Christopher Nolan</c:v>
                </c:pt>
                <c:pt idx="1">
                  <c:v>Quentin Tarantino</c:v>
                </c:pt>
                <c:pt idx="2">
                  <c:v>James Cameron</c:v>
                </c:pt>
                <c:pt idx="3">
                  <c:v>Peter Jackson</c:v>
                </c:pt>
                <c:pt idx="4">
                  <c:v>Alejandro G. </c:v>
                </c:pt>
                <c:pt idx="5">
                  <c:v>David Fincher</c:v>
                </c:pt>
                <c:pt idx="6">
                  <c:v>Martin Scorsese</c:v>
                </c:pt>
                <c:pt idx="7">
                  <c:v>Francis Ford Coppola</c:v>
                </c:pt>
                <c:pt idx="8">
                  <c:v>Wes Anderson</c:v>
                </c:pt>
                <c:pt idx="9">
                  <c:v>Paul Greengrass</c:v>
                </c:pt>
              </c:strCache>
            </c:strRef>
          </c:cat>
          <c:val>
            <c:numRef>
              <c:f>Analysis_4!$C$5:$C$19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  <c:pt idx="6">
                  <c:v>16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69-42E4-9E22-7AB718648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243872"/>
        <c:axId val="1915084816"/>
      </c:lineChart>
      <c:catAx>
        <c:axId val="2393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55056"/>
        <c:crosses val="autoZero"/>
        <c:auto val="1"/>
        <c:lblAlgn val="ctr"/>
        <c:lblOffset val="100"/>
        <c:noMultiLvlLbl val="0"/>
      </c:catAx>
      <c:valAx>
        <c:axId val="19150550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39350128"/>
        <c:crosses val="autoZero"/>
        <c:crossBetween val="between"/>
      </c:valAx>
      <c:valAx>
        <c:axId val="1915084816"/>
        <c:scaling>
          <c:orientation val="minMax"/>
          <c:max val="18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43872"/>
        <c:crosses val="max"/>
        <c:crossBetween val="between"/>
      </c:valAx>
      <c:catAx>
        <c:axId val="23924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5084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8DC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 Movies Project.xlsx]Analysis_5!PivotTable1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+mn-lt"/>
              </a:rPr>
              <a:t>Top</a:t>
            </a:r>
            <a:r>
              <a:rPr lang="en-US" sz="1200" b="1" baseline="0">
                <a:solidFill>
                  <a:schemeClr val="tx1"/>
                </a:solidFill>
                <a:latin typeface="+mn-lt"/>
              </a:rPr>
              <a:t> 10 Movies by Net_Profit</a:t>
            </a:r>
            <a:endParaRPr lang="en-US" sz="1200" b="1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514386754832442"/>
          <c:y val="9.41619585687382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A4A4A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4A4A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Analysis_5!$A$4:$A$13</c:f>
              <c:strCache>
                <c:ptCount val="10"/>
                <c:pt idx="0">
                  <c:v>The Hunger Games</c:v>
                </c:pt>
                <c:pt idx="1">
                  <c:v>The Dark Knight</c:v>
                </c:pt>
                <c:pt idx="2">
                  <c:v>Star Wars: Episode I - The Phantom Menace</c:v>
                </c:pt>
                <c:pt idx="3">
                  <c:v>The Lion King</c:v>
                </c:pt>
                <c:pt idx="4">
                  <c:v>The Avengers</c:v>
                </c:pt>
                <c:pt idx="5">
                  <c:v>E.T. The Extra-Terrestrial</c:v>
                </c:pt>
                <c:pt idx="6">
                  <c:v>Star Wars: Episode Iv - A New Hope</c:v>
                </c:pt>
                <c:pt idx="7">
                  <c:v>Titanic</c:v>
                </c:pt>
                <c:pt idx="8">
                  <c:v>Jurassic World</c:v>
                </c:pt>
                <c:pt idx="9">
                  <c:v>Avatar</c:v>
                </c:pt>
              </c:strCache>
            </c:strRef>
          </c:cat>
          <c:val>
            <c:numRef>
              <c:f>Analysis_5!$B$4:$B$13</c:f>
              <c:numCache>
                <c:formatCode>\$0.0,,"M"</c:formatCode>
                <c:ptCount val="10"/>
                <c:pt idx="0">
                  <c:v>329999255</c:v>
                </c:pt>
                <c:pt idx="1">
                  <c:v>348316061</c:v>
                </c:pt>
                <c:pt idx="2">
                  <c:v>359544677</c:v>
                </c:pt>
                <c:pt idx="3">
                  <c:v>377783777</c:v>
                </c:pt>
                <c:pt idx="4">
                  <c:v>403279547</c:v>
                </c:pt>
                <c:pt idx="5">
                  <c:v>424449459</c:v>
                </c:pt>
                <c:pt idx="6">
                  <c:v>449935665</c:v>
                </c:pt>
                <c:pt idx="7">
                  <c:v>458672302</c:v>
                </c:pt>
                <c:pt idx="8">
                  <c:v>502177271</c:v>
                </c:pt>
                <c:pt idx="9">
                  <c:v>523505847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7-4190-8A04-AC7B9E4FDF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426408575"/>
        <c:axId val="298066351"/>
      </c:barChart>
      <c:catAx>
        <c:axId val="42640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98066351"/>
        <c:crosses val="autoZero"/>
        <c:auto val="1"/>
        <c:lblAlgn val="ctr"/>
        <c:lblOffset val="100"/>
        <c:noMultiLvlLbl val="0"/>
      </c:catAx>
      <c:valAx>
        <c:axId val="298066351"/>
        <c:scaling>
          <c:orientation val="minMax"/>
        </c:scaling>
        <c:delete val="1"/>
        <c:axPos val="b"/>
        <c:numFmt formatCode="\$0.0,,&quot;M&quot;" sourceLinked="1"/>
        <c:majorTickMark val="none"/>
        <c:minorTickMark val="none"/>
        <c:tickLblPos val="nextTo"/>
        <c:crossAx val="42640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8DC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 Movies Project.xlsx]Analysis_3!Language Analysis Table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IN" sz="1200" b="1" baseline="0">
                <a:solidFill>
                  <a:schemeClr val="tx1"/>
                </a:solidFill>
                <a:latin typeface="Bahnschrift SemiBold SemiConden" panose="020B0502040204020203" pitchFamily="34" charset="0"/>
              </a:rPr>
              <a:t>Movies by language - Top 5</a:t>
            </a:r>
            <a:endParaRPr lang="en-IN" sz="1200" b="1">
              <a:solidFill>
                <a:schemeClr val="tx1"/>
              </a:solidFill>
              <a:latin typeface="Bahnschrift SemiBold SemiConden" panose="020B0502040204020203" pitchFamily="34" charset="0"/>
            </a:endParaRPr>
          </a:p>
        </c:rich>
      </c:tx>
      <c:layout>
        <c:manualLayout>
          <c:xMode val="edge"/>
          <c:yMode val="edge"/>
          <c:x val="0.22341081238719029"/>
          <c:y val="9.18692129629629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A4A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Analysis_3!$B$5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4A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Analysis_3!$A$6:$A$10</c:f>
              <c:strCache>
                <c:ptCount val="5"/>
                <c:pt idx="0">
                  <c:v>German</c:v>
                </c:pt>
                <c:pt idx="1">
                  <c:v>Mandarin</c:v>
                </c:pt>
                <c:pt idx="2">
                  <c:v>Spanish</c:v>
                </c:pt>
                <c:pt idx="3">
                  <c:v>French</c:v>
                </c:pt>
                <c:pt idx="4">
                  <c:v>English</c:v>
                </c:pt>
              </c:strCache>
            </c:strRef>
          </c:cat>
          <c:val>
            <c:numRef>
              <c:f>Analysis_3!$B$6:$B$10</c:f>
              <c:numCache>
                <c:formatCode>General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26</c:v>
                </c:pt>
                <c:pt idx="3">
                  <c:v>37</c:v>
                </c:pt>
                <c:pt idx="4">
                  <c:v>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E-4F50-BC7C-E4A82C0150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36119616"/>
        <c:axId val="1915036336"/>
      </c:barChart>
      <c:catAx>
        <c:axId val="203611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915036336"/>
        <c:crosses val="autoZero"/>
        <c:auto val="1"/>
        <c:lblAlgn val="ctr"/>
        <c:lblOffset val="100"/>
        <c:noMultiLvlLbl val="0"/>
      </c:catAx>
      <c:valAx>
        <c:axId val="1915036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611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8DC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3.png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0.xml"/><Relationship Id="rId5" Type="http://schemas.openxmlformats.org/officeDocument/2006/relationships/image" Target="../media/image5.png"/><Relationship Id="rId10" Type="http://schemas.openxmlformats.org/officeDocument/2006/relationships/chart" Target="../charts/chart9.xml"/><Relationship Id="rId4" Type="http://schemas.openxmlformats.org/officeDocument/2006/relationships/image" Target="../media/image4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605895</xdr:colOff>
      <xdr:row>1</xdr:row>
      <xdr:rowOff>22860</xdr:rowOff>
    </xdr:from>
    <xdr:to>
      <xdr:col>16</xdr:col>
      <xdr:colOff>7619</xdr:colOff>
      <xdr:row>26</xdr:row>
      <xdr:rowOff>144779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F4468-671C-7401-FCA7-A63B7B9EB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106680</xdr:colOff>
      <xdr:row>1</xdr:row>
      <xdr:rowOff>45720</xdr:rowOff>
    </xdr:from>
    <xdr:to>
      <xdr:col>10</xdr:col>
      <xdr:colOff>426720</xdr:colOff>
      <xdr:row>3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4BE28B-2D8F-C763-6D32-CB22BCC7216F}"/>
            </a:ext>
          </a:extLst>
        </xdr:cNvPr>
        <xdr:cNvSpPr txBox="1"/>
      </xdr:nvSpPr>
      <xdr:spPr>
        <a:xfrm>
          <a:off x="3764280" y="228600"/>
          <a:ext cx="2758440" cy="38862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>
              <a:latin typeface="Bahnschrift SemiBold Condensed" panose="020B0502040204020203" pitchFamily="34" charset="0"/>
            </a:rPr>
            <a:t>Count</a:t>
          </a:r>
          <a:r>
            <a:rPr lang="en-IN" sz="2400" baseline="0">
              <a:latin typeface="Bahnschrift SemiBold Condensed" panose="020B0502040204020203" pitchFamily="34" charset="0"/>
            </a:rPr>
            <a:t> of Movies by Genre</a:t>
          </a:r>
          <a:endParaRPr lang="en-IN" sz="2400">
            <a:latin typeface="Bahnschrift SemiBold Condensed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7620</xdr:colOff>
      <xdr:row>24</xdr:row>
      <xdr:rowOff>175260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A67BE7E-0E30-411F-B1A9-B6A465048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4</xdr:row>
      <xdr:rowOff>7620</xdr:rowOff>
    </xdr:from>
    <xdr:to>
      <xdr:col>16</xdr:col>
      <xdr:colOff>586740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89D1B-158B-89F8-D1EB-605CC17E3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236220</xdr:colOff>
      <xdr:row>3</xdr:row>
      <xdr:rowOff>17143</xdr:rowOff>
    </xdr:from>
    <xdr:to>
      <xdr:col>15</xdr:col>
      <xdr:colOff>487680</xdr:colOff>
      <xdr:row>36</xdr:row>
      <xdr:rowOff>108822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332AF5-B02F-586A-AC0E-805E6FFAB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175260</xdr:rowOff>
    </xdr:from>
    <xdr:to>
      <xdr:col>9</xdr:col>
      <xdr:colOff>91440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1344C-7791-693A-49A4-80F2C9A6F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30480</xdr:colOff>
      <xdr:row>0</xdr:row>
      <xdr:rowOff>30480</xdr:rowOff>
    </xdr:from>
    <xdr:to>
      <xdr:col>19</xdr:col>
      <xdr:colOff>236220</xdr:colOff>
      <xdr:row>36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84EC100-744A-3D3F-12AF-54DB56900E0B}"/>
            </a:ext>
          </a:extLst>
        </xdr:cNvPr>
        <xdr:cNvSpPr>
          <a:spLocks/>
        </xdr:cNvSpPr>
      </xdr:nvSpPr>
      <xdr:spPr>
        <a:xfrm>
          <a:off x="1249680" y="30480"/>
          <a:ext cx="10568940" cy="6705600"/>
        </a:xfrm>
        <a:prstGeom prst="rect">
          <a:avLst/>
        </a:prstGeom>
        <a:solidFill>
          <a:schemeClr val="bg1">
            <a:lumMod val="95000"/>
          </a:schemeClr>
        </a:solidFill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152400</xdr:colOff>
      <xdr:row>0</xdr:row>
      <xdr:rowOff>144780</xdr:rowOff>
    </xdr:from>
    <xdr:to>
      <xdr:col>4</xdr:col>
      <xdr:colOff>175260</xdr:colOff>
      <xdr:row>3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9D2B227-EF7F-3330-6478-CD0279C1FCDD}"/>
            </a:ext>
          </a:extLst>
        </xdr:cNvPr>
        <xdr:cNvSpPr/>
      </xdr:nvSpPr>
      <xdr:spPr>
        <a:xfrm>
          <a:off x="1371600" y="144780"/>
          <a:ext cx="1242060" cy="441960"/>
        </a:xfrm>
        <a:prstGeom prst="roundRect">
          <a:avLst>
            <a:gd name="adj" fmla="val 9524"/>
          </a:avLst>
        </a:prstGeom>
        <a:solidFill>
          <a:srgbClr val="F5C518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rgbClr val="1C1C1C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IMDb</a:t>
          </a:r>
          <a:endParaRPr lang="en-IN" sz="3200">
            <a:solidFill>
              <a:srgbClr val="1C1C1C"/>
            </a:solidFill>
            <a:effectLst/>
            <a:latin typeface="Arial Black" panose="020B0A04020102020204" pitchFamily="34" charset="0"/>
          </a:endParaRPr>
        </a:p>
        <a:p>
          <a:pPr algn="l"/>
          <a:endParaRPr lang="en-IN" sz="1100">
            <a:solidFill>
              <a:srgbClr val="1C1C1C"/>
            </a:solidFill>
          </a:endParaRPr>
        </a:p>
      </xdr:txBody>
    </xdr:sp>
    <xdr:clientData/>
  </xdr:twoCellAnchor>
  <xdr:twoCellAnchor>
    <xdr:from>
      <xdr:col>5</xdr:col>
      <xdr:colOff>259080</xdr:colOff>
      <xdr:row>0</xdr:row>
      <xdr:rowOff>129540</xdr:rowOff>
    </xdr:from>
    <xdr:to>
      <xdr:col>7</xdr:col>
      <xdr:colOff>365760</xdr:colOff>
      <xdr:row>4</xdr:row>
      <xdr:rowOff>106680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5679603-6D08-6731-9CC5-27174B5ECCC3}"/>
            </a:ext>
          </a:extLst>
        </xdr:cNvPr>
        <xdr:cNvSpPr/>
      </xdr:nvSpPr>
      <xdr:spPr>
        <a:xfrm>
          <a:off x="3307080" y="129540"/>
          <a:ext cx="1325880" cy="708660"/>
        </a:xfrm>
        <a:prstGeom prst="roundRect">
          <a:avLst>
            <a:gd name="adj" fmla="val 9524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1C1C1C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41910</xdr:colOff>
      <xdr:row>0</xdr:row>
      <xdr:rowOff>144780</xdr:rowOff>
    </xdr:from>
    <xdr:to>
      <xdr:col>13</xdr:col>
      <xdr:colOff>148590</xdr:colOff>
      <xdr:row>4</xdr:row>
      <xdr:rowOff>121920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72A9012-DE17-6FC5-9BD8-2B63DB37E551}"/>
            </a:ext>
          </a:extLst>
        </xdr:cNvPr>
        <xdr:cNvSpPr/>
      </xdr:nvSpPr>
      <xdr:spPr>
        <a:xfrm>
          <a:off x="6747510" y="144780"/>
          <a:ext cx="1325880" cy="708660"/>
        </a:xfrm>
        <a:prstGeom prst="roundRect">
          <a:avLst>
            <a:gd name="adj" fmla="val 9524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1C1C1C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531495</xdr:colOff>
      <xdr:row>0</xdr:row>
      <xdr:rowOff>144780</xdr:rowOff>
    </xdr:from>
    <xdr:to>
      <xdr:col>16</xdr:col>
      <xdr:colOff>28575</xdr:colOff>
      <xdr:row>4</xdr:row>
      <xdr:rowOff>121920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4A43E9B-4DFF-BB0D-8E90-1B73DBB826C9}"/>
            </a:ext>
          </a:extLst>
        </xdr:cNvPr>
        <xdr:cNvSpPr/>
      </xdr:nvSpPr>
      <xdr:spPr>
        <a:xfrm>
          <a:off x="8456295" y="144780"/>
          <a:ext cx="1325880" cy="708660"/>
        </a:xfrm>
        <a:prstGeom prst="roundRect">
          <a:avLst>
            <a:gd name="adj" fmla="val 9524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1C1C1C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411480</xdr:colOff>
      <xdr:row>0</xdr:row>
      <xdr:rowOff>144780</xdr:rowOff>
    </xdr:from>
    <xdr:to>
      <xdr:col>18</xdr:col>
      <xdr:colOff>518160</xdr:colOff>
      <xdr:row>4</xdr:row>
      <xdr:rowOff>121920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3FBA1B8-030F-12E1-D5CB-B7BAD8A87452}"/>
            </a:ext>
          </a:extLst>
        </xdr:cNvPr>
        <xdr:cNvSpPr/>
      </xdr:nvSpPr>
      <xdr:spPr>
        <a:xfrm>
          <a:off x="10165080" y="144780"/>
          <a:ext cx="1325880" cy="708660"/>
        </a:xfrm>
        <a:prstGeom prst="roundRect">
          <a:avLst>
            <a:gd name="adj" fmla="val 9524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1C1C1C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161925</xdr:colOff>
      <xdr:row>0</xdr:row>
      <xdr:rowOff>144780</xdr:rowOff>
    </xdr:from>
    <xdr:to>
      <xdr:col>10</xdr:col>
      <xdr:colOff>268605</xdr:colOff>
      <xdr:row>4</xdr:row>
      <xdr:rowOff>121920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90F283E-B5A4-A4A7-73A6-5699B2421892}"/>
            </a:ext>
          </a:extLst>
        </xdr:cNvPr>
        <xdr:cNvSpPr/>
      </xdr:nvSpPr>
      <xdr:spPr>
        <a:xfrm>
          <a:off x="5038725" y="144780"/>
          <a:ext cx="1325880" cy="708660"/>
        </a:xfrm>
        <a:prstGeom prst="roundRect">
          <a:avLst>
            <a:gd name="adj" fmla="val 9524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1C1C1C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259080</xdr:colOff>
      <xdr:row>0</xdr:row>
      <xdr:rowOff>175260</xdr:rowOff>
    </xdr:from>
    <xdr:to>
      <xdr:col>7</xdr:col>
      <xdr:colOff>358140</xdr:colOff>
      <xdr:row>2</xdr:row>
      <xdr:rowOff>121920</xdr:rowOff>
    </xdr:to>
    <xdr:sp macro="" textlink="'Genre Analysis'!F5">
      <xdr:nvSpPr>
        <xdr:cNvPr id="13" name="TextBox 12">
          <a:extLst>
            <a:ext uri="{FF2B5EF4-FFF2-40B4-BE49-F238E27FC236}">
              <a16:creationId xmlns:a16="http://schemas.microsoft.com/office/drawing/2014/main" id="{F48F4AF0-43B1-17D2-BE52-EDF24043391C}"/>
            </a:ext>
          </a:extLst>
        </xdr:cNvPr>
        <xdr:cNvSpPr txBox="1"/>
      </xdr:nvSpPr>
      <xdr:spPr>
        <a:xfrm>
          <a:off x="3307080" y="17526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08BEF2E-BFBD-44D2-B69D-C95042A45A7E}" type="TxLink">
            <a:rPr lang="en-US" sz="1100" b="0" i="0" u="none" strike="noStrike">
              <a:solidFill>
                <a:srgbClr val="1C1C1C"/>
              </a:solidFill>
              <a:latin typeface="Segoe UI Variable Display Semib" pitchFamily="2" charset="0"/>
              <a:ea typeface="Calibri"/>
              <a:cs typeface="Calibri"/>
            </a:rPr>
            <a:pPr algn="ctr"/>
            <a:t>Total Movies</a:t>
          </a:fld>
          <a:endParaRPr lang="en-IN" sz="1100">
            <a:solidFill>
              <a:srgbClr val="1C1C1C"/>
            </a:solidFill>
            <a:latin typeface="Segoe UI Variable Display Semib" pitchFamily="2" charset="0"/>
          </a:endParaRPr>
        </a:p>
      </xdr:txBody>
    </xdr:sp>
    <xdr:clientData/>
  </xdr:twoCellAnchor>
  <xdr:twoCellAnchor>
    <xdr:from>
      <xdr:col>8</xdr:col>
      <xdr:colOff>142875</xdr:colOff>
      <xdr:row>0</xdr:row>
      <xdr:rowOff>175260</xdr:rowOff>
    </xdr:from>
    <xdr:to>
      <xdr:col>10</xdr:col>
      <xdr:colOff>241935</xdr:colOff>
      <xdr:row>2</xdr:row>
      <xdr:rowOff>121920</xdr:rowOff>
    </xdr:to>
    <xdr:sp macro="" textlink="'Genre Analysis'!G5">
      <xdr:nvSpPr>
        <xdr:cNvPr id="14" name="TextBox 13">
          <a:extLst>
            <a:ext uri="{FF2B5EF4-FFF2-40B4-BE49-F238E27FC236}">
              <a16:creationId xmlns:a16="http://schemas.microsoft.com/office/drawing/2014/main" id="{36920097-26B6-0EE9-F5D9-DE074CF3C069}"/>
            </a:ext>
          </a:extLst>
        </xdr:cNvPr>
        <xdr:cNvSpPr txBox="1"/>
      </xdr:nvSpPr>
      <xdr:spPr>
        <a:xfrm>
          <a:off x="5019675" y="17526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C1DB9A2-98C4-4E21-96AF-7A9D29034C0B}" type="TxLink">
            <a:rPr lang="en-US" sz="1100" b="0" i="0" u="none" strike="noStrike">
              <a:solidFill>
                <a:srgbClr val="1C1C1C"/>
              </a:solidFill>
              <a:latin typeface="Segoe UI Variable Display Semib" pitchFamily="2" charset="0"/>
              <a:ea typeface="Calibri"/>
              <a:cs typeface="Calibri"/>
            </a:rPr>
            <a:pPr marL="0" indent="0" algn="ctr"/>
            <a:t>Highest Profit</a:t>
          </a:fld>
          <a:endParaRPr lang="en-IN" sz="1100" b="0" i="0" u="none" strike="noStrike">
            <a:solidFill>
              <a:srgbClr val="1C1C1C"/>
            </a:solidFill>
            <a:latin typeface="Segoe UI Variable Display Semib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26670</xdr:colOff>
      <xdr:row>0</xdr:row>
      <xdr:rowOff>175260</xdr:rowOff>
    </xdr:from>
    <xdr:to>
      <xdr:col>13</xdr:col>
      <xdr:colOff>125730</xdr:colOff>
      <xdr:row>2</xdr:row>
      <xdr:rowOff>121920</xdr:rowOff>
    </xdr:to>
    <xdr:sp macro="" textlink="'Genre Analysis'!H5">
      <xdr:nvSpPr>
        <xdr:cNvPr id="15" name="TextBox 14">
          <a:extLst>
            <a:ext uri="{FF2B5EF4-FFF2-40B4-BE49-F238E27FC236}">
              <a16:creationId xmlns:a16="http://schemas.microsoft.com/office/drawing/2014/main" id="{2B84AA87-975D-118D-4A67-CC7A8892A272}"/>
            </a:ext>
          </a:extLst>
        </xdr:cNvPr>
        <xdr:cNvSpPr txBox="1"/>
      </xdr:nvSpPr>
      <xdr:spPr>
        <a:xfrm>
          <a:off x="6732270" y="17526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EEF249E-65E9-44C7-8965-BAEF0E0A397D}" type="TxLink">
            <a:rPr lang="en-US" sz="1100" b="0" i="0" u="none" strike="noStrike">
              <a:solidFill>
                <a:srgbClr val="1C1C1C"/>
              </a:solidFill>
              <a:latin typeface="Segoe UI Variable Display Semib" pitchFamily="2" charset="0"/>
              <a:ea typeface="Calibri"/>
              <a:cs typeface="Calibri"/>
            </a:rPr>
            <a:pPr marL="0" indent="0" algn="ctr"/>
            <a:t>Avg Ratings</a:t>
          </a:fld>
          <a:endParaRPr lang="en-IN" sz="1100" b="0" i="0" u="none" strike="noStrike">
            <a:solidFill>
              <a:srgbClr val="1C1C1C"/>
            </a:solidFill>
            <a:latin typeface="Segoe UI Variable Display Semib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520065</xdr:colOff>
      <xdr:row>0</xdr:row>
      <xdr:rowOff>175260</xdr:rowOff>
    </xdr:from>
    <xdr:to>
      <xdr:col>16</xdr:col>
      <xdr:colOff>9525</xdr:colOff>
      <xdr:row>2</xdr:row>
      <xdr:rowOff>121920</xdr:rowOff>
    </xdr:to>
    <xdr:sp macro="" textlink="'Genre Analysis'!I5">
      <xdr:nvSpPr>
        <xdr:cNvPr id="16" name="TextBox 15">
          <a:extLst>
            <a:ext uri="{FF2B5EF4-FFF2-40B4-BE49-F238E27FC236}">
              <a16:creationId xmlns:a16="http://schemas.microsoft.com/office/drawing/2014/main" id="{F7036220-59BF-1535-0231-DB09FBDFC51F}"/>
            </a:ext>
          </a:extLst>
        </xdr:cNvPr>
        <xdr:cNvSpPr txBox="1"/>
      </xdr:nvSpPr>
      <xdr:spPr>
        <a:xfrm>
          <a:off x="8444865" y="17526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11B0F72-798A-4158-8A81-A7451EBF90CA}" type="TxLink">
            <a:rPr lang="en-US" sz="1100" b="0" i="0" u="none" strike="noStrike">
              <a:solidFill>
                <a:srgbClr val="1C1C1C"/>
              </a:solidFill>
              <a:latin typeface="Segoe UI Variable Display Semib" pitchFamily="2" charset="0"/>
              <a:ea typeface="Calibri"/>
              <a:cs typeface="Calibri"/>
            </a:rPr>
            <a:pPr marL="0" indent="0" algn="ctr"/>
            <a:t>Avg Duration</a:t>
          </a:fld>
          <a:endParaRPr lang="en-IN" sz="1100" b="0" i="0" u="none" strike="noStrike">
            <a:solidFill>
              <a:srgbClr val="1C1C1C"/>
            </a:solidFill>
            <a:latin typeface="Segoe UI Variable Display Semib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403860</xdr:colOff>
      <xdr:row>0</xdr:row>
      <xdr:rowOff>175260</xdr:rowOff>
    </xdr:from>
    <xdr:to>
      <xdr:col>18</xdr:col>
      <xdr:colOff>502920</xdr:colOff>
      <xdr:row>2</xdr:row>
      <xdr:rowOff>121920</xdr:rowOff>
    </xdr:to>
    <xdr:sp macro="" textlink="'Genre Analysis'!J5">
      <xdr:nvSpPr>
        <xdr:cNvPr id="17" name="TextBox 16">
          <a:extLst>
            <a:ext uri="{FF2B5EF4-FFF2-40B4-BE49-F238E27FC236}">
              <a16:creationId xmlns:a16="http://schemas.microsoft.com/office/drawing/2014/main" id="{3640F4BC-FDAF-C630-F2FF-71018838E10E}"/>
            </a:ext>
          </a:extLst>
        </xdr:cNvPr>
        <xdr:cNvSpPr txBox="1"/>
      </xdr:nvSpPr>
      <xdr:spPr>
        <a:xfrm>
          <a:off x="10157460" y="17526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487EB98-52BF-4138-A0D5-39DD81124730}" type="TxLink">
            <a:rPr lang="en-US" sz="1100" b="0" i="0" u="none" strike="noStrike">
              <a:solidFill>
                <a:srgbClr val="1C1C1C"/>
              </a:solidFill>
              <a:latin typeface="Segoe UI Variable Display Semib" pitchFamily="2" charset="0"/>
              <a:ea typeface="Calibri"/>
              <a:cs typeface="Calibri"/>
            </a:rPr>
            <a:pPr marL="0" indent="0" algn="ctr"/>
            <a:t>Total Genre</a:t>
          </a:fld>
          <a:endParaRPr lang="en-IN" sz="1100" b="0" i="0" u="none" strike="noStrike">
            <a:solidFill>
              <a:srgbClr val="1C1C1C"/>
            </a:solidFill>
            <a:latin typeface="Segoe UI Variable Display Semib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30480</xdr:colOff>
      <xdr:row>2</xdr:row>
      <xdr:rowOff>121920</xdr:rowOff>
    </xdr:from>
    <xdr:to>
      <xdr:col>13</xdr:col>
      <xdr:colOff>129540</xdr:colOff>
      <xdr:row>4</xdr:row>
      <xdr:rowOff>68580</xdr:rowOff>
    </xdr:to>
    <xdr:sp macro="" textlink="'Genre Analysis'!H6">
      <xdr:nvSpPr>
        <xdr:cNvPr id="27" name="TextBox 26">
          <a:extLst>
            <a:ext uri="{FF2B5EF4-FFF2-40B4-BE49-F238E27FC236}">
              <a16:creationId xmlns:a16="http://schemas.microsoft.com/office/drawing/2014/main" id="{C337B82C-C8F1-FC86-B9F5-694C146C24D0}"/>
            </a:ext>
          </a:extLst>
        </xdr:cNvPr>
        <xdr:cNvSpPr txBox="1"/>
      </xdr:nvSpPr>
      <xdr:spPr>
        <a:xfrm>
          <a:off x="6736080" y="48768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0FB1BF4-236B-4054-BDC5-285DBD376F53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6.5</a:t>
          </a:fld>
          <a:endParaRPr lang="en-IN" sz="20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259080</xdr:colOff>
      <xdr:row>2</xdr:row>
      <xdr:rowOff>121920</xdr:rowOff>
    </xdr:from>
    <xdr:to>
      <xdr:col>7</xdr:col>
      <xdr:colOff>358140</xdr:colOff>
      <xdr:row>4</xdr:row>
      <xdr:rowOff>68580</xdr:rowOff>
    </xdr:to>
    <xdr:sp macro="" textlink="'Genre Analysis'!F6">
      <xdr:nvSpPr>
        <xdr:cNvPr id="28" name="TextBox 27">
          <a:extLst>
            <a:ext uri="{FF2B5EF4-FFF2-40B4-BE49-F238E27FC236}">
              <a16:creationId xmlns:a16="http://schemas.microsoft.com/office/drawing/2014/main" id="{F075F92B-D8CB-4134-A39C-04C95C171F69}"/>
            </a:ext>
          </a:extLst>
        </xdr:cNvPr>
        <xdr:cNvSpPr txBox="1"/>
      </xdr:nvSpPr>
      <xdr:spPr>
        <a:xfrm>
          <a:off x="3307080" y="48768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B1EF75-55EF-4D00-B8F3-4CDE9EECE45A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3783</a:t>
          </a:fld>
          <a:endParaRPr lang="en-IN" sz="2000" b="1"/>
        </a:p>
      </xdr:txBody>
    </xdr:sp>
    <xdr:clientData/>
  </xdr:twoCellAnchor>
  <xdr:twoCellAnchor>
    <xdr:from>
      <xdr:col>8</xdr:col>
      <xdr:colOff>144780</xdr:colOff>
      <xdr:row>2</xdr:row>
      <xdr:rowOff>121920</xdr:rowOff>
    </xdr:from>
    <xdr:to>
      <xdr:col>10</xdr:col>
      <xdr:colOff>243840</xdr:colOff>
      <xdr:row>4</xdr:row>
      <xdr:rowOff>68580</xdr:rowOff>
    </xdr:to>
    <xdr:sp macro="" textlink="'Genre Analysis'!G6">
      <xdr:nvSpPr>
        <xdr:cNvPr id="29" name="TextBox 28">
          <a:extLst>
            <a:ext uri="{FF2B5EF4-FFF2-40B4-BE49-F238E27FC236}">
              <a16:creationId xmlns:a16="http://schemas.microsoft.com/office/drawing/2014/main" id="{55A12B4C-5144-46D5-B0F4-4BCA6312FE00}"/>
            </a:ext>
          </a:extLst>
        </xdr:cNvPr>
        <xdr:cNvSpPr txBox="1"/>
      </xdr:nvSpPr>
      <xdr:spPr>
        <a:xfrm>
          <a:off x="5021580" y="48768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B811282-F00F-4507-95B9-00D0C6A177C9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$523.5M</a:t>
          </a:fld>
          <a:endParaRPr lang="en-IN" sz="20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525780</xdr:colOff>
      <xdr:row>2</xdr:row>
      <xdr:rowOff>121920</xdr:rowOff>
    </xdr:from>
    <xdr:to>
      <xdr:col>16</xdr:col>
      <xdr:colOff>15240</xdr:colOff>
      <xdr:row>4</xdr:row>
      <xdr:rowOff>68580</xdr:rowOff>
    </xdr:to>
    <xdr:sp macro="" textlink="'Genre Analysis'!I6">
      <xdr:nvSpPr>
        <xdr:cNvPr id="30" name="TextBox 29">
          <a:extLst>
            <a:ext uri="{FF2B5EF4-FFF2-40B4-BE49-F238E27FC236}">
              <a16:creationId xmlns:a16="http://schemas.microsoft.com/office/drawing/2014/main" id="{DE161BC0-9DAB-4326-BE4F-2F5119E4975D}"/>
            </a:ext>
          </a:extLst>
        </xdr:cNvPr>
        <xdr:cNvSpPr txBox="1"/>
      </xdr:nvSpPr>
      <xdr:spPr>
        <a:xfrm>
          <a:off x="8450580" y="48768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4F8819B-2963-4400-A0AD-229AEA515D08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110</a:t>
          </a:fld>
          <a:endParaRPr lang="en-IN" sz="20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411480</xdr:colOff>
      <xdr:row>2</xdr:row>
      <xdr:rowOff>121920</xdr:rowOff>
    </xdr:from>
    <xdr:to>
      <xdr:col>18</xdr:col>
      <xdr:colOff>510540</xdr:colOff>
      <xdr:row>4</xdr:row>
      <xdr:rowOff>68580</xdr:rowOff>
    </xdr:to>
    <xdr:sp macro="" textlink="'Genre Analysis'!J6">
      <xdr:nvSpPr>
        <xdr:cNvPr id="31" name="TextBox 30">
          <a:extLst>
            <a:ext uri="{FF2B5EF4-FFF2-40B4-BE49-F238E27FC236}">
              <a16:creationId xmlns:a16="http://schemas.microsoft.com/office/drawing/2014/main" id="{028AF881-D7A1-44E9-8E60-055EC4921737}"/>
            </a:ext>
          </a:extLst>
        </xdr:cNvPr>
        <xdr:cNvSpPr txBox="1"/>
      </xdr:nvSpPr>
      <xdr:spPr>
        <a:xfrm>
          <a:off x="10165080" y="48768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F9059C6-358D-49F2-A60B-95FD43FA376F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23</a:t>
          </a:fld>
          <a:endParaRPr lang="en-IN" sz="20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7</xdr:col>
      <xdr:colOff>167642</xdr:colOff>
      <xdr:row>0</xdr:row>
      <xdr:rowOff>167640</xdr:rowOff>
    </xdr:from>
    <xdr:to>
      <xdr:col>7</xdr:col>
      <xdr:colOff>328342</xdr:colOff>
      <xdr:row>1</xdr:row>
      <xdr:rowOff>145460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26B73EA-02D1-CE1C-1A22-B95E4AC6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4842" y="167640"/>
          <a:ext cx="160700" cy="160700"/>
        </a:xfrm>
        <a:prstGeom prst="rect">
          <a:avLst/>
        </a:prstGeom>
      </xdr:spPr>
    </xdr:pic>
    <xdr:clientData/>
  </xdr:twoCellAnchor>
  <xdr:twoCellAnchor editAs="oneCell">
    <xdr:from>
      <xdr:col>12</xdr:col>
      <xdr:colOff>541021</xdr:colOff>
      <xdr:row>0</xdr:row>
      <xdr:rowOff>160019</xdr:rowOff>
    </xdr:from>
    <xdr:to>
      <xdr:col>13</xdr:col>
      <xdr:colOff>123648</xdr:colOff>
      <xdr:row>1</xdr:row>
      <xdr:rowOff>169366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2FD392D-9210-C9CF-614C-203ECB2C5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6221" y="160019"/>
          <a:ext cx="192227" cy="192227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0</xdr:row>
      <xdr:rowOff>174650</xdr:rowOff>
    </xdr:from>
    <xdr:to>
      <xdr:col>10</xdr:col>
      <xdr:colOff>213360</xdr:colOff>
      <xdr:row>1</xdr:row>
      <xdr:rowOff>128930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49FEE11-0DA1-DA09-5C53-BFD9A6110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174650"/>
          <a:ext cx="137160" cy="137160"/>
        </a:xfrm>
        <a:prstGeom prst="rect">
          <a:avLst/>
        </a:prstGeom>
      </xdr:spPr>
    </xdr:pic>
    <xdr:clientData/>
  </xdr:twoCellAnchor>
  <xdr:twoCellAnchor editAs="oneCell">
    <xdr:from>
      <xdr:col>15</xdr:col>
      <xdr:colOff>426721</xdr:colOff>
      <xdr:row>0</xdr:row>
      <xdr:rowOff>160701</xdr:rowOff>
    </xdr:from>
    <xdr:to>
      <xdr:col>15</xdr:col>
      <xdr:colOff>601980</xdr:colOff>
      <xdr:row>1</xdr:row>
      <xdr:rowOff>153080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B7DFCEC-528E-0F7C-8E2B-43F286210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0721" y="160701"/>
          <a:ext cx="175259" cy="175259"/>
        </a:xfrm>
        <a:prstGeom prst="rect">
          <a:avLst/>
        </a:prstGeom>
      </xdr:spPr>
    </xdr:pic>
    <xdr:clientData/>
  </xdr:twoCellAnchor>
  <xdr:twoCellAnchor editAs="oneCell">
    <xdr:from>
      <xdr:col>18</xdr:col>
      <xdr:colOff>297180</xdr:colOff>
      <xdr:row>1</xdr:row>
      <xdr:rowOff>0</xdr:rowOff>
    </xdr:from>
    <xdr:to>
      <xdr:col>18</xdr:col>
      <xdr:colOff>510540</xdr:colOff>
      <xdr:row>2</xdr:row>
      <xdr:rowOff>30480</xdr:rowOff>
    </xdr:to>
    <xdr:pic>
      <xdr:nvPicPr>
        <xdr:cNvPr id="41" name="Graphic 40" descr="List with solid fill">
          <a:extLst>
            <a:ext uri="{FF2B5EF4-FFF2-40B4-BE49-F238E27FC236}">
              <a16:creationId xmlns:a16="http://schemas.microsoft.com/office/drawing/2014/main" id="{18A2AB83-7D6A-C997-89DE-E582233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269980" y="182880"/>
          <a:ext cx="213360" cy="21336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5</xdr:row>
      <xdr:rowOff>114300</xdr:rowOff>
    </xdr:from>
    <xdr:to>
      <xdr:col>9</xdr:col>
      <xdr:colOff>556260</xdr:colOff>
      <xdr:row>20</xdr:row>
      <xdr:rowOff>137160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CA7AAD0-5C4E-4623-83FC-2A19640D1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605790</xdr:colOff>
      <xdr:row>5</xdr:row>
      <xdr:rowOff>115560</xdr:rowOff>
    </xdr:from>
    <xdr:to>
      <xdr:col>15</xdr:col>
      <xdr:colOff>41910</xdr:colOff>
      <xdr:row>20</xdr:row>
      <xdr:rowOff>137160</xdr:rowOff>
    </xdr:to>
    <xdr:graphicFrame macro="">
      <xdr:nvGraphicFramePr>
        <xdr:cNvPr id="44" name="Chart 1">
          <a:extLst>
            <a:ext uri="{FF2B5EF4-FFF2-40B4-BE49-F238E27FC236}">
              <a16:creationId xmlns:a16="http://schemas.microsoft.com/office/drawing/2014/main" id="{E810C8A8-D3B5-4610-AD70-8DAA60FDF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11</xdr:col>
      <xdr:colOff>190500</xdr:colOff>
      <xdr:row>21</xdr:row>
      <xdr:rowOff>99060</xdr:rowOff>
    </xdr:from>
    <xdr:to>
      <xdr:col>19</xdr:col>
      <xdr:colOff>167640</xdr:colOff>
      <xdr:row>36</xdr:row>
      <xdr:rowOff>53341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B14742E-86F4-4EB5-B3C9-7AF1D8DB5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91440</xdr:colOff>
      <xdr:row>21</xdr:row>
      <xdr:rowOff>99061</xdr:rowOff>
    </xdr:from>
    <xdr:to>
      <xdr:col>11</xdr:col>
      <xdr:colOff>121920</xdr:colOff>
      <xdr:row>36</xdr:row>
      <xdr:rowOff>53341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EDE1ADEA-4922-4C40-A866-1CC6B4E64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15</xdr:col>
      <xdr:colOff>91440</xdr:colOff>
      <xdr:row>5</xdr:row>
      <xdr:rowOff>115560</xdr:rowOff>
    </xdr:from>
    <xdr:to>
      <xdr:col>19</xdr:col>
      <xdr:colOff>190500</xdr:colOff>
      <xdr:row>20</xdr:row>
      <xdr:rowOff>137160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D9E7E1-994B-42D9-9107-4192FC489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525780</xdr:colOff>
      <xdr:row>21</xdr:row>
      <xdr:rowOff>106680</xdr:rowOff>
    </xdr:from>
    <xdr:to>
      <xdr:col>18</xdr:col>
      <xdr:colOff>289560</xdr:colOff>
      <xdr:row>22</xdr:row>
      <xdr:rowOff>175260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D1C4045-945D-00F9-B22B-D287D0180339}"/>
            </a:ext>
          </a:extLst>
        </xdr:cNvPr>
        <xdr:cNvSpPr txBox="1"/>
      </xdr:nvSpPr>
      <xdr:spPr>
        <a:xfrm>
          <a:off x="7840980" y="3947160"/>
          <a:ext cx="34213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Best</a:t>
          </a:r>
          <a:r>
            <a:rPr lang="en-US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Director based on IMDb Ratings 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</a:endParaRPr>
        </a:p>
      </xdr:txBody>
    </xdr:sp>
    <xdr:clientData/>
  </xdr:twoCellAnchor>
  <xdr:twoCellAnchor>
    <xdr:from>
      <xdr:col>3</xdr:col>
      <xdr:colOff>274320</xdr:colOff>
      <xdr:row>5</xdr:row>
      <xdr:rowOff>144780</xdr:rowOff>
    </xdr:from>
    <xdr:to>
      <xdr:col>9</xdr:col>
      <xdr:colOff>38100</xdr:colOff>
      <xdr:row>7</xdr:row>
      <xdr:rowOff>30480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6488B11-EBB3-F9B4-515E-D31713AAF008}"/>
            </a:ext>
          </a:extLst>
        </xdr:cNvPr>
        <xdr:cNvSpPr txBox="1"/>
      </xdr:nvSpPr>
      <xdr:spPr>
        <a:xfrm>
          <a:off x="2103120" y="1059180"/>
          <a:ext cx="3421380" cy="25146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Count</a:t>
          </a:r>
          <a:r>
            <a:rPr lang="en-US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</a:rPr>
            <a:t> of Movies by Genre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ay" refreshedDate="46307.714538194443" createdVersion="8" refreshedVersion="8" minRefreshableVersion="3" recordCount="3783" xr:uid="{E2525181-BB9B-4B92-B163-D6EF0AEAA6FB}">
  <cacheSource type="worksheet">
    <worksheetSource name="IMDB_Table"/>
  </cacheSource>
  <cacheFields count="16">
    <cacheField name="director_name" numFmtId="0">
      <sharedItems/>
    </cacheField>
    <cacheField name="num_critic_for_reviews" numFmtId="0">
      <sharedItems containsSemiMixedTypes="0" containsString="0" containsNumber="1" containsInteger="1" minValue="1" maxValue="813"/>
    </cacheField>
    <cacheField name="gross" numFmtId="165">
      <sharedItems containsSemiMixedTypes="0" containsString="0" containsNumber="1" containsInteger="1" minValue="162" maxValue="760505847"/>
    </cacheField>
    <cacheField name="genres" numFmtId="0">
      <sharedItems/>
    </cacheField>
    <cacheField name="actor_1_name" numFmtId="0">
      <sharedItems/>
    </cacheField>
    <cacheField name="movie_title" numFmtId="0">
      <sharedItems count="3782">
        <s v="Avatar"/>
        <s v="Pirates Of The Caribbean: At World'S End"/>
        <s v="Spectre"/>
        <s v="The Dark Knight Rises"/>
        <s v="John Carter"/>
        <s v="Spider-Man 3"/>
        <s v="Tangled"/>
        <s v="Avengers: Age Of Ultron"/>
        <s v="Harry Potter And The Half-Blood Prince"/>
        <s v="Batman V Superman: Dawn Of Justice"/>
        <s v="Superman Returns"/>
        <s v="Quantum Of Solace"/>
        <s v="Pirates Of The Caribbean: Dead Man'S Chest"/>
        <s v="The Lone Ranger"/>
        <s v="Man Of Steel"/>
        <s v="The Chronicles Of Narnia: Prince Caspian"/>
        <s v="The Avengers"/>
        <s v="Pirates Of The Caribbean: On Stranger Tides"/>
        <s v="Men In Black 3"/>
        <s v="The Hobbit: The Battle Of The Five Armies"/>
        <s v="The Amazing Spider-Man"/>
        <s v="Robin Hood"/>
        <s v="The Hobbit: The Desolation Of Smaug"/>
        <s v="The Golden Compass"/>
        <s v="King Kong"/>
        <s v="Titanic"/>
        <s v="Captain America: Civil War"/>
        <s v="Battleship"/>
        <s v="Jurassic World"/>
        <s v="Skyfall"/>
        <s v="Spider-Man 2"/>
        <s v="Iron Man 3"/>
        <s v="Alice In Wonderland"/>
        <s v="X-Men: The Last Stand"/>
        <s v="Monsters University"/>
        <s v="Transformers: Revenge Of The Fallen"/>
        <s v="Transformers: Age Of Extinction"/>
        <s v="Oz The Great And Powerful"/>
        <s v="The Amazing Spider-Man 2"/>
        <s v="Tron: Legacy"/>
        <s v="Cars 2"/>
        <s v="Green Lantern"/>
        <s v="Toy Story 3"/>
        <s v="Terminator Salvation"/>
        <s v="Furious 7"/>
        <s v="World War Z"/>
        <s v="X-Men: Days Of Future Past"/>
        <s v="Star Trek Into Darkness"/>
        <s v="Jack The Giant Slayer"/>
        <s v="The Great Gatsby"/>
        <s v="Prince Of Persia: The Sands Of Time"/>
        <s v="Pacific Rim"/>
        <s v="Transformers: Dark Of The Moon"/>
        <s v="Indiana Jones And The Kingdom Of The Crystal Skull"/>
        <s v="Brave"/>
        <s v="Star Trek Beyond"/>
        <s v="Wallâ·E"/>
        <s v="Rush Hour 3"/>
        <s v="2012"/>
        <s v="A Christmas Carol"/>
        <s v="Jupiter Ascending"/>
        <s v="The Legend Of Tarzan"/>
        <s v="The Chronicles Of Narnia: The Lion, The Witch And The Wardrobe"/>
        <s v="X-Men: Apocalypse"/>
        <s v="The Dark Knight"/>
        <s v="Up"/>
        <s v="Monsters Vs. Aliens"/>
        <s v="Iron Man"/>
        <s v="Hugo"/>
        <s v="Wild Wild West"/>
        <s v="The Mummy: Tomb Of The Dragon Emperor"/>
        <s v="Suicide Squad"/>
        <s v="Evan Almighty"/>
        <s v="Edge Of Tomorrow"/>
        <s v="Waterworld"/>
        <s v="G.I. Joe: The Rise Of Cobra"/>
        <s v="Inside Out"/>
        <s v="The Jungle Book"/>
        <s v="Iron Man 2"/>
        <s v="Snow White And The Huntsman"/>
        <s v="Maleficent"/>
        <s v="Dawn Of The Planet Of The Apes"/>
        <s v="47 Ronin"/>
        <s v="Captain America: The Winter Soldier"/>
        <s v="Shrek Forever After"/>
        <s v="Tomorrowland"/>
        <s v="Big Hero 6"/>
        <s v="Wreck-It Ralph"/>
        <s v="The Polar Express"/>
        <s v="Independence Day: Resurgence"/>
        <s v="How To Train Your Dragon"/>
        <s v="Terminator 3: Rise Of The Machines"/>
        <s v="Guardians Of The Galaxy"/>
        <s v="Interstellar"/>
        <s v="Inception"/>
        <s v="The Hobbit: An Unexpected Journey"/>
        <s v="The Fast And The Furious"/>
        <s v="The Curious Case Of Benjamin Button"/>
        <s v="X-Men: First Class"/>
        <s v="The Hunger Games: Mockingjay - Part 2"/>
        <s v="The Sorcerer'S Apprentice"/>
        <s v="Poseidon"/>
        <s v="Alice Through The Looking Glass"/>
        <s v="Shrek The Third"/>
        <s v="Warcraft"/>
        <s v="Terminator Genisys"/>
        <s v="The Chronicles Of Narnia: The Voyage Of The Dawn Treader"/>
        <s v="Pearl Harbor"/>
        <s v="Transformers"/>
        <s v="Alexander"/>
        <s v="Harry Potter And The Order Of The Phoenix"/>
        <s v="Harry Potter And The Goblet Of Fire"/>
        <s v="Hancock"/>
        <s v="I Am Legend"/>
        <s v="Charlie And The Chocolate Factory"/>
        <s v="Ratatouille"/>
        <s v="Batman Begins"/>
        <s v="Madagascar: Escape 2 Africa"/>
        <s v="Night At The Museum: Battle Of The Smithsonian"/>
        <s v="X-Men Origins: Wolverine"/>
        <s v="The Matrix Revolutions"/>
        <s v="Frozen"/>
        <s v="The Matrix Reloaded"/>
        <s v="Thor: The Dark World"/>
        <s v="Mad Max: Fury Road"/>
        <s v="Angels &amp; Demons"/>
        <s v="Thor"/>
        <s v="Bolt"/>
        <s v="G-Force"/>
        <s v="Wrath Of The Titans"/>
        <s v="Dark Shadows"/>
        <s v="Mission: Impossible - Rogue Nation"/>
        <s v="The Wolfman"/>
        <s v="Bee Movie"/>
        <s v="Kung Fu Panda 2"/>
        <s v="The Last Airbender"/>
        <s v="Mission: Impossible Iii"/>
        <s v="White House Down"/>
        <s v="Mars Needs Moms"/>
        <s v="Flushed Away"/>
        <s v="Pan"/>
        <s v="Mr. Peabody &amp; Sherman"/>
        <s v="Troy"/>
        <s v="Madagascar 3: Europe'S Most Wanted"/>
        <s v="Die Another Day"/>
        <s v="Ghostbusters"/>
        <s v="Armageddon"/>
        <s v="Men In Black Ii"/>
        <s v="Beowulf"/>
        <s v="Kung Fu Panda 3"/>
        <s v="Mission: Impossible - Ghost Protocol"/>
        <s v="Rise Of The Guardians"/>
        <s v="Fun With Dick And Jane"/>
        <s v="The Last Samurai"/>
        <s v="Exodus: Gods And Kings"/>
        <s v="Star Trek"/>
        <s v="Spider-Man"/>
        <s v="How To Train Your Dragon 2"/>
        <s v="Gods Of Egypt"/>
        <s v="Stealth"/>
        <s v="Watchmen"/>
        <s v="Lethal Weapon 4"/>
        <s v="Hulk"/>
        <s v="G.I. Joe: Retaliation"/>
        <s v="Sahara"/>
        <s v="Final Fantasy: The Spirits Within"/>
        <s v="Captain America: The First Avenger"/>
        <s v="The World Is Not Enough"/>
        <s v="Master And Commander: The Far Side Of The World"/>
        <s v="The Twilight Saga: Breaking Dawn - Part 2"/>
        <s v="Happy Feet 2"/>
        <s v="The Incredible Hulk"/>
        <s v="The Bfg"/>
        <s v="The Revenant"/>
        <s v="Turbo"/>
        <s v="Rango"/>
        <s v="Penguins Of Madagascar"/>
        <s v="The Bourne Ultimatum"/>
        <s v="Kung Fu Panda"/>
        <s v="Ant-Man"/>
        <s v="The Hunger Games: Catching Fire"/>
        <s v="Home"/>
        <s v="War Of The Worlds"/>
        <s v="Bad Boys Ii"/>
        <s v="Puss In Boots"/>
        <s v="Salt"/>
        <s v="Noah"/>
        <s v="The Adventures Of Tintin"/>
        <s v="Harry Potter And The Prisoner Of Azkaban"/>
        <s v="Australia"/>
        <s v="After Earth"/>
        <s v="Dinosaur"/>
        <s v="Night At The Museum: Secret Of The Tomb"/>
        <s v="Megamind"/>
        <s v="Harry Potter And The Sorcerer'S Stone"/>
        <s v="R.I.P.D."/>
        <s v="Pirates Of The Caribbean: The Curse Of The Black Pearl"/>
        <s v="The Hunger Games: Mockingjay - Part 1"/>
        <s v="The Da Vinci Code"/>
        <s v="Rio 2"/>
        <s v="X-Men 2"/>
        <s v="Fast Five"/>
        <s v="Sherlock Holmes: A Game Of Shadows"/>
        <s v="Clash Of The Titans"/>
        <s v="Total Recall"/>
        <s v="The 13Th Warrior"/>
        <s v="The Bourne Legacy"/>
        <s v="Batman &amp; Robin"/>
        <s v="How The Grinch Stole Christmas"/>
        <s v="The Day After Tomorrow"/>
        <s v="Mission: Impossible Ii"/>
        <s v="The Perfect Storm"/>
        <s v="Fantastic 4: Rise Of The Silver Surfer"/>
        <s v="Life Of Pi"/>
        <s v="Ghost Rider"/>
        <s v="Jason Bourne"/>
        <s v="Charlie'S Angels: Full Throttle"/>
        <s v="Prometheus"/>
        <s v="Stuart Little 2"/>
        <s v="Elysium"/>
        <s v="The Chronicles Of Riddick"/>
        <s v="Robocop"/>
        <s v="Speed Racer"/>
        <s v="How Do You Know"/>
        <s v="Knight And Day"/>
        <s v="Oblivion"/>
        <s v="Star Wars: Episode Iii - Revenge Of The Sith"/>
        <s v="Star Wars: Episode Ii - Attack Of The Clones"/>
        <s v="Monsters, Inc."/>
        <s v="The Wolverine"/>
        <s v="Star Wars: Episode I - The Phantom Menace"/>
        <s v="The Croods"/>
        <s v="Windtalkers"/>
        <s v="The Huntsman: Winter'S War"/>
        <s v="Teenage Mutant Ninja Turtles"/>
        <s v="Gravity"/>
        <s v="Dante'S Peak"/>
        <s v="Teenage Mutant Ninja Turtles: Out Of The Shadows"/>
        <s v="Fantastic Four"/>
        <s v="Night At The Museum"/>
        <s v="San Andreas"/>
        <s v="Tomorrow Never Dies"/>
        <s v="The Patriot"/>
        <s v="Ocean'S Twelve"/>
        <s v="Mr. &amp; Mrs. Smith"/>
        <s v="Insurgent"/>
        <s v="The Aviator"/>
        <s v="Gulliver'S Travels"/>
        <s v="The Green Hornet"/>
        <s v="300: Rise Of An Empire"/>
        <s v="The Smurfs"/>
        <s v="Home On The Range"/>
        <s v="Allegiant"/>
        <s v="Real Steel"/>
        <s v="The Smurfs 2"/>
        <s v="Speed 2: Cruise Control"/>
        <s v="Ender'S Game"/>
        <s v="Live Free Or Die Hard"/>
        <s v="The Lord Of The Rings: The Fellowship Of The Ring"/>
        <s v="Around The World In 80 Days"/>
        <s v="Ali"/>
        <s v="The Cat In The Hat"/>
        <s v="I, Robot"/>
        <s v="Kingdom Of Heaven"/>
        <s v="Stuart Little"/>
        <s v="The Princess And The Frog"/>
        <s v="The Martian"/>
        <s v="The Island"/>
        <s v="Town &amp; Country"/>
        <s v="Gone In Sixty Seconds"/>
        <s v="Gladiator"/>
        <s v="Minority Report"/>
        <s v="Harry Potter And The Chamber Of Secrets"/>
        <s v="Casino Royale"/>
        <s v="Planet Of The Apes"/>
        <s v="Terminator 2: Judgment Day"/>
        <s v="Public Enemies"/>
        <s v="American Gangster"/>
        <s v="True Lies"/>
        <s v="The Taking Of Pelham 1 2 3"/>
        <s v="Little Fockers"/>
        <s v="The Other Guys"/>
        <s v="Eraser"/>
        <s v="Django Unchained"/>
        <s v="The Hunchback Of Notre Dame"/>
        <s v="The Emperor'S New Groove"/>
        <s v="The Expendables 2"/>
        <s v="National Treasure"/>
        <s v="Eragon"/>
        <s v="Where The Wild Things Are"/>
        <s v="Epic"/>
        <s v="The Tourist"/>
        <s v="End Of Days"/>
        <s v="Blood Diamond"/>
        <s v="The Wolf Of Wall Street"/>
        <s v="Batman Forever"/>
        <s v="Starship Troopers"/>
        <s v="Cloud Atlas"/>
        <s v="Legend Of The Guardians: The Owls Of Ga'Hoole"/>
        <s v="Catwoman"/>
        <s v="Hercules"/>
        <s v="Treasure Planet"/>
        <s v="Land Of The Lost"/>
        <s v="The Expendables 3"/>
        <s v="Point Break"/>
        <s v="Son Of The Mask"/>
        <s v="In The Heart Of The Sea"/>
        <s v="The Adventures Of Pluto Nash"/>
        <s v="Green Zone"/>
        <s v="The Peanuts Movie"/>
        <s v="The Spanish Prisoner"/>
        <s v="The Mummy Returns"/>
        <s v="Gangs Of New York"/>
        <s v="The Flowers Of War"/>
        <s v="Surf'S Up"/>
        <s v="The Stepford Wives"/>
        <s v="Black Hawk Down"/>
        <s v="The Campaign"/>
        <s v="The Fifth Element"/>
        <s v="Sex And The City 2"/>
        <s v="The Road To El Dorado"/>
        <s v="Ice Age: Continental Drift"/>
        <s v="Cinderella"/>
        <s v="The Lovely Bones"/>
        <s v="Finding Nemo"/>
        <s v="The Lord Of The Rings: The Return Of The King"/>
        <s v="The Lord Of The Rings: The Two Towers"/>
        <s v="Seventh Son"/>
        <s v="Lara Croft: Tomb Raider"/>
        <s v="Transcendence"/>
        <s v="Jurassic Park Iii"/>
        <s v="Rise Of The Planet Of The Apes"/>
        <s v="The Spiderwick Chronicles"/>
        <s v="A Good Day To Die Hard"/>
        <s v="The Alamo"/>
        <s v="The Incredibles"/>
        <s v="Cutthroat Island"/>
        <s v="Percy Jackson &amp; The Olympians: The Lightning Thief"/>
        <s v="Men In Black"/>
        <s v="Toy Story 2"/>
        <s v="Unstoppable"/>
        <s v="Rush Hour 2"/>
        <s v="What Lies Beneath"/>
        <s v="Cloudy With A Chance Of Meatballs"/>
        <s v="Ice Age: Dawn Of The Dinosaurs"/>
        <s v="The Secret Life Of Walter Mitty"/>
        <s v="Charlie'S Angels"/>
        <s v="The Departed"/>
        <s v="Mulan"/>
        <s v="Tropic Thunder"/>
        <s v="The Girl With The Dragon Tattoo"/>
        <s v="Die Hard With A Vengeance"/>
        <s v="Sherlock Holmes"/>
        <s v="Atlantis: The Lost Empire"/>
        <s v="Alvin And The Chipmunks: The Road Chip"/>
        <s v="Valkyrie"/>
        <s v="You Don'T Mess With The Zohan"/>
        <s v="Pixels"/>
        <s v="A.I. Artificial Intelligence"/>
        <s v="The Haunted Mansion"/>
        <s v="Contact"/>
        <s v="Hollow Man"/>
        <s v="The Interpreter"/>
        <s v="Percy Jackson: Sea Of Monsters"/>
        <s v="Lara Croft Tomb Raider: The Cradle Of Life"/>
        <s v="Now You See Me 2"/>
        <s v="The Saint"/>
        <s v="Spy Game"/>
        <s v="Mission To Mars"/>
        <s v="Rio"/>
        <s v="Bicentennial Man"/>
        <s v="Volcano"/>
        <s v="The Devil'S Own"/>
        <s v="K-19: The Widowmaker"/>
        <s v="Conan The Barbarian"/>
        <s v="Cinderella Man"/>
        <s v="The Nutcracker In 3D"/>
        <s v="Seabiscuit"/>
        <s v="Twister"/>
        <s v="Cast Away"/>
        <s v="Happy Feet"/>
        <s v="The Bourne Supremacy"/>
        <s v="Air Force One"/>
        <s v="Ocean'S Eleven"/>
        <s v="The Three Musketeers"/>
        <s v="Hotel Transylvania"/>
        <s v="Enchanted"/>
        <s v="Safe House"/>
        <s v="102 Dalmatians"/>
        <s v="Tower Heist"/>
        <s v="The Holiday"/>
        <s v="Enemy Of The State"/>
        <s v="It'S Complicated"/>
        <s v="Ocean'S Thirteen"/>
        <s v="Open Season"/>
        <s v="Divergent"/>
        <s v="Enemy At The Gates"/>
        <s v="The Rundown"/>
        <s v="Last Action Hero"/>
        <s v="Memoirs Of A Geisha"/>
        <s v="The Fast And The Furious: Tokyo Drift"/>
        <s v="Arthur Christmas"/>
        <s v="Meet Joe Black"/>
        <s v="Collateral Damage"/>
        <s v="Mirror Mirror"/>
        <s v="Scott Pilgrim Vs. The World"/>
        <s v="The Core"/>
        <s v="Nutty Professor Ii: The Klumps"/>
        <s v="Scooby-Doo"/>
        <s v="Dredd"/>
        <s v="Click"/>
        <s v="Cats &amp; Dogs: The Revenge Of Kitty Galore"/>
        <s v="Jumper"/>
        <s v="Hellboy Ii: The Golden Army"/>
        <s v="Zodiac"/>
        <s v="The 6Th Day"/>
        <s v="Bruce Almighty"/>
        <s v="The Expendables"/>
        <s v="Mission: Impossible"/>
        <s v="The Hunger Games"/>
        <s v="The Hangover Part Ii"/>
        <s v="Batman Returns"/>
        <s v="Over The Hedge"/>
        <s v="Lilo &amp; Stitch"/>
        <s v="Deep Impact"/>
        <s v="Red 2"/>
        <s v="The Longest Yard"/>
        <s v="Alvin And The Chipmunks: Chipwrecked"/>
        <s v="Grown Ups 2"/>
        <s v="Get Smart"/>
        <s v="Something'S Gotta Give"/>
        <s v="Shutter Island"/>
        <s v="Four Christmases"/>
        <s v="Robots"/>
        <s v="Face/Off"/>
        <s v="Bedtime Stories"/>
        <s v="Road To Perdition"/>
        <s v="Just Go With It"/>
        <s v="Con Air"/>
        <s v="Eagle Eye"/>
        <s v="Cold Mountain"/>
        <s v="The Book Of Eli"/>
        <s v="Flubber"/>
        <s v="The Haunting"/>
        <s v="Space Jam"/>
        <s v="The Pink Panther"/>
        <s v="The Day The Earth Stood Still"/>
        <s v="Conspiracy Theory"/>
        <s v="Fury"/>
        <s v="Six Days Seven Nights"/>
        <s v="Yogi Bear"/>
        <s v="Spirit: Stallion Of The Cimarron"/>
        <s v="Zookeeper"/>
        <s v="Lost In Space"/>
        <s v="The Manchurian Candidate"/>
        <s v="Hotel Transylvania 2"/>
        <s v="Fantasia 2000"/>
        <s v="The Time Machine"/>
        <s v="Mighty Joe Young"/>
        <s v="Swordfish"/>
        <s v="The Legend Of Zorro"/>
        <s v="What Dreams May Come"/>
        <s v="Little Nicky"/>
        <s v="The Brothers Grimm"/>
        <s v="Mars Attacks!"/>
        <s v="Surrogates"/>
        <s v="Thirteen Days"/>
        <s v="Daylight"/>
        <s v="Walking With Dinosaurs 3D"/>
        <s v="Battlefield Earth"/>
        <s v="Looney Tunes: Back In Action"/>
        <s v="Nine"/>
        <s v="Timeline"/>
        <s v="The Postman"/>
        <s v="Babe: Pig In The City"/>
        <s v="The Last Witch Hunter"/>
        <s v="Red Planet"/>
        <s v="Arthur And The Invisibles"/>
        <s v="Oceans"/>
        <s v="A Sound Of Thunder"/>
        <s v="Pompeii"/>
        <s v="A Beautiful Mind"/>
        <s v="The Lion King"/>
        <s v="Journey 2: The Mysterious Island"/>
        <s v="Cloudy With A Chance Of Meatballs 2"/>
        <s v="Red Dragon"/>
        <s v="Hidalgo"/>
        <s v="Jack And Jill"/>
        <s v="2 Fast 2 Furious"/>
        <s v="The Little Prince"/>
        <s v="The Invasion"/>
        <s v="The Adventures Of Rocky &amp; Bullwinkle"/>
        <s v="The Secret Life Of Pets"/>
        <s v="The League Of Extraordinary Gentlemen"/>
        <s v="Despicable Me 2"/>
        <s v="Independence Day"/>
        <s v="The Lost World: Jurassic Park"/>
        <s v="Madagascar"/>
        <s v="Children Of Men"/>
        <s v="X-Men"/>
        <s v="Wanted"/>
        <s v="The Rock"/>
        <s v="Ice Age: The Meltdown"/>
        <s v="50 First Dates"/>
        <s v="Hairspray"/>
        <s v="Exorcist: The Beginning"/>
        <s v="Inspector Gadget"/>
        <s v="Now You See Me"/>
        <s v="Grown Ups"/>
        <s v="The Terminal"/>
        <s v="Hotel For Dogs"/>
        <s v="Vertical Limit"/>
        <s v="Charlie Wilson'S War"/>
        <s v="Shark Tale"/>
        <s v="Dreamgirls"/>
        <s v="Be Cool"/>
        <s v="Munich"/>
        <s v="Tears Of The Sun"/>
        <s v="Killers"/>
        <s v="The Man From U.N.C.L.E."/>
        <s v="Spanglish"/>
        <s v="Monster House"/>
        <s v="Bandits"/>
        <s v="First Knight"/>
        <s v="Anna And The King"/>
        <s v="Immortals"/>
        <s v="Hostage"/>
        <s v="Titan A.E."/>
        <s v="Hollywood Homicide"/>
        <s v="Soldier"/>
        <s v="Monkeybone"/>
        <s v="Flight Of The Phoenix"/>
        <s v="Unbreakable"/>
        <s v="Minions"/>
        <s v="Sucker Punch"/>
        <s v="Snake Eyes"/>
        <s v="Sphere"/>
        <s v="The Angry Birds Movie"/>
        <s v="Fool'S Gold"/>
        <s v="Funny People"/>
        <s v="The Kingdom"/>
        <s v="Talladega Nights: The Ballad Of Ricky Bobby"/>
        <s v="Dr. Dolittle 2"/>
        <s v="Braveheart"/>
        <s v="Jarhead"/>
        <s v="The Simpsons Movie"/>
        <s v="The Majestic"/>
        <s v="Driven"/>
        <s v="Two Brothers"/>
        <s v="The Village"/>
        <s v="Doctor Dolittle"/>
        <s v="Signs"/>
        <s v="Shrek 2"/>
        <s v="Cars"/>
        <s v="Runaway Bride"/>
        <s v="Xxx"/>
        <s v="The Spongebob Movie: Sponge Out Of Water"/>
        <s v="Ransom"/>
        <s v="Inglourious Basterds"/>
        <s v="Hook"/>
        <s v="Die Hard 2"/>
        <s v="S.W.A.T."/>
        <s v="Vanilla Sky"/>
        <s v="Lady In The Water"/>
        <s v="Avp: Alien Vs. Predator"/>
        <s v="Alvin And The Chipmunks: The Squeakquel"/>
        <s v="We Were Soldiers"/>
        <s v="Olympus Has Fallen"/>
        <s v="Star Trek: Insurrection"/>
        <s v="Battle Los Angeles"/>
        <s v="Big Fish"/>
        <s v="Wolf"/>
        <s v="War Horse"/>
        <s v="The Monuments Men"/>
        <s v="The Abyss"/>
        <s v="Wall Street: Money Never Sleeps"/>
        <s v="Dracula Untold"/>
        <s v="The Siege"/>
        <s v="Stardust"/>
        <s v="Seven Years In Tibet"/>
        <s v="The Dilemma"/>
        <s v="Bad Company"/>
        <s v="Doom"/>
        <s v="I Spy"/>
        <s v="Underworld: Awakening"/>
        <s v="Rock Of Ages"/>
        <s v="Hart'S War"/>
        <s v="Killer Elite"/>
        <s v="Rollerball"/>
        <s v="Ballistic: Ecks Vs. Sever"/>
        <s v="Hard Rain"/>
        <s v="Osmosis Jones"/>
        <s v="Legends Of Oz: Dorothy'S Return"/>
        <s v="Blackhat"/>
        <s v="Sky Captain And The World Of Tomorrow"/>
        <s v="Basic Instinct 2"/>
        <s v="Escape Plan"/>
        <s v="The Legend Of Hercules"/>
        <s v="The Sum Of All Fears"/>
        <s v="The Twilight Saga: Eclipse"/>
        <s v="The Score"/>
        <s v="Despicable Me"/>
        <s v="Money Train"/>
        <s v="Ted 2"/>
        <s v="Agora"/>
        <s v="Mystery Men"/>
        <s v="Hall Pass"/>
        <s v="The Insider"/>
        <s v="Body Of Lies"/>
        <s v="Abraham Lincoln: Vampire Hunter"/>
        <s v="Entrapment"/>
        <s v="The X Files"/>
        <s v="The Last Legion"/>
        <s v="Saving Private Ryan"/>
        <s v="Need For Speed"/>
        <s v="What Women Want"/>
        <s v="Ice Age"/>
        <s v="Dreamcatcher"/>
        <s v="Lincoln"/>
        <s v="The Matrix"/>
        <s v="Apollo 13"/>
        <s v="The Santa Clause 2"/>
        <s v="Les Misã©Rables"/>
        <s v="You'Ve Got Mail"/>
        <s v="Step Brothers"/>
        <s v="The Mask Of Zorro"/>
        <s v="Due Date"/>
        <s v="Unbroken"/>
        <s v="Space Cowboys"/>
        <s v="Cliffhanger"/>
        <s v="Broken Arrow"/>
        <s v="The Kid"/>
        <s v="World Trade Center"/>
        <s v="Mona Lisa Smile"/>
        <s v="The Dictator"/>
        <s v="Eyes Wide Shut"/>
        <s v="Annie"/>
        <s v="Focus"/>
        <s v="This Means War"/>
        <s v="Blade: Trinity"/>
        <s v="Primary Colors"/>
        <s v="Resident Evil: Retribution"/>
        <s v="Death Race"/>
        <s v="The Long Kiss Goodnight"/>
        <s v="Proof Of Life"/>
        <s v="Zathura: A Space Adventure"/>
        <s v="Fight Club"/>
        <s v="We Are Marshall"/>
        <s v="Hudson Hawk"/>
        <s v="Lucky Numbers"/>
        <s v="I, Frankenstein"/>
        <s v="Oliver Twist"/>
        <s v="Elektra"/>
        <s v="Sin City: A Dame To Kill For"/>
        <s v="Random Hearts"/>
        <s v="Everest"/>
        <s v="Perfume: The Story Of A Murderer"/>
        <s v="Austin Powers In Goldmember"/>
        <s v="Astro Boy"/>
        <s v="Jurassic Park"/>
        <s v="Wyatt Earp"/>
        <s v="Clear And Present Danger"/>
        <s v="Dragon Blade"/>
        <s v="Littleman"/>
        <s v="U-571"/>
        <s v="The American President"/>
        <s v="The Love Guru"/>
        <s v="3000 Miles To Graceland"/>
        <s v="The Hateful Eight"/>
        <s v="Blades Of Glory"/>
        <s v="Hop"/>
        <s v="300"/>
        <s v="Meet The Fockers"/>
        <s v="Marley &amp; Me"/>
        <s v="The Green Mile"/>
        <s v="Chicken Little"/>
        <s v="Gone Girl"/>
        <s v="The Bourne Identity"/>
        <s v="Goldeneye"/>
        <s v="The General'S Daughter"/>
        <s v="The Truman Show"/>
        <s v="The Prince Of Egypt"/>
        <s v="Daddy Day Care"/>
        <s v="2 Guns"/>
        <s v="Cats &amp; Dogs"/>
        <s v="The Italian Job"/>
        <s v="Two Weeks Notice"/>
        <s v="Antz"/>
        <s v="Couples Retreat"/>
        <s v="Days Of Thunder"/>
        <s v="Cheaper By The Dozen 2"/>
        <s v="The Scorch Trials"/>
        <s v="Eat Pray Love"/>
        <s v="The Family Man"/>
        <s v="Red"/>
        <s v="Any Given Sunday"/>
        <s v="The Horse Whisperer"/>
        <s v="Collateral"/>
        <s v="The Scorpion King"/>
        <s v="Ladder 49"/>
        <s v="Jack Reacher"/>
        <s v="Deep Blue Sea"/>
        <s v="This Is It"/>
        <s v="Contagion"/>
        <s v="Kangaroo Jack"/>
        <s v="Coraline"/>
        <s v="The Happening"/>
        <s v="Man On Fire"/>
        <s v="The Shaggy Dog"/>
        <s v="Starsky &amp; Hutch"/>
        <s v="Jingle All The Way"/>
        <s v="Hellboy"/>
        <s v="A Civil Action"/>
        <s v="Paranorman"/>
        <s v="The Jackal"/>
        <s v="Paycheck"/>
        <s v="Up Close &amp; Personal"/>
        <s v="The Tale Of Despereaux"/>
        <s v="The Tuxedo"/>
        <s v="Under Siege 2: Dark Territory"/>
        <s v="Jack Ryan: Shadow Recruit"/>
        <s v="Joy"/>
        <s v="London Has Fallen"/>
        <s v="Alien: Resurrection"/>
        <s v="Shooter"/>
        <s v="The Boxtrolls"/>
        <s v="Practical Magic"/>
        <s v="The Lego Movie"/>
        <s v="Miss Congeniality 2: Armed And Fabulous"/>
        <s v="Reign Of Fire"/>
        <s v="Gangster Squad"/>
        <s v="Year One"/>
        <s v="Invictus"/>
        <s v="Duplicity"/>
        <s v="My Favorite Martian"/>
        <s v="The Sentinel"/>
        <s v="Planet 51"/>
        <s v="Star Trek: Nemesis"/>
        <s v="Intolerable Cruelty"/>
        <s v="Edge Of Darkness"/>
        <s v="The Relic"/>
        <s v="Analyze That"/>
        <s v="Righteous Kill"/>
        <s v="Mercury Rising"/>
        <s v="The Soloist"/>
        <s v="The Legend Of Bagger Vance"/>
        <s v="Almost Famous"/>
        <s v="Xxx: State Of The Union"/>
        <s v="Priest"/>
        <s v="Sinbad: Legend Of The Seven Seas"/>
        <s v="Event Horizon"/>
        <s v="Dragonfly"/>
        <s v="The Black Dahlia"/>
        <s v="Flyboys"/>
        <s v="The Last Castle"/>
        <s v="Supernova"/>
        <s v="Winter'S Tale"/>
        <s v="The Mortal Instruments: City Of Bones"/>
        <s v="Meet Dave"/>
        <s v="Dark Water"/>
        <s v="Edtv"/>
        <s v="Inkheart"/>
        <s v="The Spirit"/>
        <s v="Mortdecai"/>
        <s v="In The Name Of The King: A Dungeon Siege Tale"/>
        <s v="Beyond Borders"/>
        <s v="The Great Raid"/>
        <s v="Deadpool"/>
        <s v="Holy Man"/>
        <s v="American Sniper"/>
        <s v="Goosebumps"/>
        <s v="Just Like Heaven"/>
        <s v="The Flintstones In Viva Rock Vegas"/>
        <s v="Rambo Iii"/>
        <s v="Leatherheads"/>
        <s v="Did You Hear About The Morgans?"/>
        <s v="The Internship"/>
        <s v="Resident Evil: Afterlife"/>
        <s v="Red Tails"/>
        <s v="The Devil'S Advocate"/>
        <s v="That'S My Boy"/>
        <s v="Dragonheart"/>
        <s v="After The Sunset"/>
        <s v="Ghost Rider: Spirit Of Vengeance"/>
        <s v="Captain Corelli'S Mandolin"/>
        <s v="The Pacifier"/>
        <s v="Walking Tall"/>
        <s v="Forrest Gump"/>
        <s v="Alvin And The Chipmunks"/>
        <s v="Meet The Parents"/>
        <s v="Pocahontas"/>
        <s v="Superman"/>
        <s v="The Nutty Professor"/>
        <s v="Hitch"/>
        <s v="George Of The Jungle"/>
        <s v="American Wedding"/>
        <s v="Captain Phillips"/>
        <s v="Date Night"/>
        <s v="Casper"/>
        <s v="The Equalizer"/>
        <s v="Maid In Manhattan"/>
        <s v="Crimson Tide"/>
        <s v="The Pursuit Of Happyness"/>
        <s v="Flightplan"/>
        <s v="Disclosure"/>
        <s v="City Of Angels"/>
        <s v="Kill Bill: Vol. 1"/>
        <s v="Bowfinger"/>
        <s v="Kill Bill: Vol. 2"/>
        <s v="Tango &amp; Cash"/>
        <s v="Death Becomes Her"/>
        <s v="Shanghai Noon"/>
        <s v="Executive Decision"/>
        <s v="Mr. Popper'S Penguins"/>
        <s v="The Forbidden Kingdom"/>
        <s v="Free Birds"/>
        <s v="Alien 3"/>
        <s v="Evita"/>
        <s v="Ronin"/>
        <s v="The Ghost And The Darkness"/>
        <s v="Paddington"/>
        <s v="The Watch"/>
        <s v="The Hunted"/>
        <s v="Instinct"/>
        <s v="Stuck On You"/>
        <s v="Semi-Pro"/>
        <s v="The Pirates! Band Of Misfits"/>
        <s v="Changeling"/>
        <s v="Chain Reaction"/>
        <s v="The Fan"/>
        <s v="The Phantom Of The Opera"/>
        <s v="Elizabeth: The Golden Age"/>
        <s v="Ã†On Flux"/>
        <s v="Gods And Generals"/>
        <s v="Turbulence"/>
        <s v="Imagine That"/>
        <s v="Muppets Most Wanted"/>
        <s v="Thunderbirds"/>
        <s v="Burlesque"/>
        <s v="A Very Long Engagement"/>
        <s v="Blade Ii"/>
        <s v="Seven Pounds"/>
        <s v="Bullet To The Head"/>
        <s v="The Godfather: Part Iii"/>
        <s v="Elizabethtown"/>
        <s v="You, Me And Dupree"/>
        <s v="Superman Ii"/>
        <s v="Gigli"/>
        <s v="All The King'S Men"/>
        <s v="Shaft"/>
        <s v="Anastasia"/>
        <s v="Moulin Rouge!"/>
        <s v="Domestic Disturbance"/>
        <s v="Black Mass"/>
        <s v="Flags Of Our Fathers"/>
        <s v="Law Abiding Citizen"/>
        <s v="Grindhouse"/>
        <s v="Beloved"/>
        <s v="Lucky You"/>
        <s v="Catch Me If You Can"/>
        <s v="Zero Dark Thirty"/>
        <s v="The Break-Up"/>
        <s v="Mamma Mia!"/>
        <s v="Valentine'S Day"/>
        <s v="The Dukes Of Hazzard"/>
        <s v="The Thin Red Line"/>
        <s v="The Change-Up"/>
        <s v="Man On The Moon"/>
        <s v="Casino"/>
        <s v="From Paris With Love"/>
        <s v="Bulletproof Monk"/>
        <s v="Me, Myself &amp; Irene"/>
        <s v="Barnyard"/>
        <s v="The Twilight Saga: New Moon"/>
        <s v="Shrek"/>
        <s v="The Adjustment Bureau"/>
        <s v="Robin Hood: Prince Of Thieves"/>
        <s v="Jerry Maguire"/>
        <s v="Ted"/>
        <s v="As Good As It Gets"/>
        <s v="Patch Adams"/>
        <s v="Anchorman 2: The Legend Continues"/>
        <s v="Mr. Deeds"/>
        <s v="Super 8"/>
        <s v="Erin Brockovich"/>
        <s v="How To Lose A Guy In 10 Days"/>
        <s v="22 Jump Street"/>
        <s v="Interview With The Vampire: The Vampire Chronicles"/>
        <s v="Yes Man"/>
        <s v="Central Intelligence"/>
        <s v="Stepmom"/>
        <s v="Daddy'S Home"/>
        <s v="Into The Woods"/>
        <s v="Inside Man"/>
        <s v="Payback"/>
        <s v="Congo"/>
        <s v="Knowing"/>
        <s v="Failure To Launch"/>
        <s v="Crazy, Stupid, Love."/>
        <s v="Garfield"/>
        <s v="Christmas With The Kranks"/>
        <s v="Moneyball"/>
        <s v="Outbreak"/>
        <s v="Non-Stop"/>
        <s v="Race To Witch Mountain"/>
        <s v="V For Vendetta"/>
        <s v="Shanghai Knights"/>
        <s v="Curious George"/>
        <s v="Herbie Fully Loaded"/>
        <s v="Don'T Say A Word"/>
        <s v="Hansel &amp; Gretel: Witch Hunters"/>
        <s v="Unfaithful"/>
        <s v="I Am Number Four"/>
        <s v="Syriana"/>
        <s v="13 Hours"/>
        <s v="The Book Of Life"/>
        <s v="Firewall"/>
        <s v="Absolute Power"/>
        <s v="G.I. Jane"/>
        <s v="The Game"/>
        <s v="Silent Hill"/>
        <s v="The Replacements"/>
        <s v="American Reunion"/>
        <s v="The Negotiator"/>
        <s v="Into The Storm"/>
        <s v="Beverly Hills Cop Iii"/>
        <s v="Gremlins 2: The New Batch"/>
        <s v="The Judge"/>
        <s v="The Peacemaker"/>
        <s v="Resident Evil: Apocalypse"/>
        <s v="Bridget Jones: The Edge Of Reason"/>
        <s v="Out Of Time"/>
        <s v="On Deadly Ground"/>
        <s v="The Adventures Of Sharkboy And Lavagirl 3-D"/>
        <s v="The Beach"/>
        <s v="Raising Helen"/>
        <s v="Ninja Assassin"/>
        <s v="For Love Of The Game"/>
        <s v="Striptease"/>
        <s v="Marmaduke"/>
        <s v="Hereafter"/>
        <s v="Murder By Numbers"/>
        <s v="Assassins"/>
        <s v="Hannibal Rising"/>
        <s v="The Story Of Us"/>
        <s v="The Host"/>
        <s v="Basic"/>
        <s v="Blood Work"/>
        <s v="The International"/>
        <s v="Escape From L.A."/>
        <s v="The Iron Giant"/>
        <s v="The Life Aquatic With Steve Zissou"/>
        <s v="Free State Of Jones"/>
        <s v="The Life Of David Gale"/>
        <s v="Man Of The House"/>
        <s v="Run All Night"/>
        <s v="Eastern Promises"/>
        <s v="Into The Blue"/>
        <s v="The Messenger: The Story Of Joan Of Arc"/>
        <s v="Your Highness"/>
        <s v="Dream House"/>
        <s v="Mad City"/>
        <s v="Baby'S Day Out"/>
        <s v="The Scarlet Letter"/>
        <s v="Fair Game"/>
        <s v="Domino"/>
        <s v="Jade"/>
        <s v="Gamer"/>
        <s v="Beautiful Creatures"/>
        <s v="Death To Smoochy"/>
        <s v="Zoolander 2"/>
        <s v="The Big Bounce"/>
        <s v="What Planet Are You From?"/>
        <s v="Drive Angry"/>
        <s v="Street Fighter: The Legend Of Chun-Li"/>
        <s v="The One"/>
        <s v="The Adventures Of Ford Fairlane"/>
        <s v="Traffic"/>
        <s v="Indiana Jones And The Last Crusade"/>
        <s v="Chappie"/>
        <s v="The Bone Collector"/>
        <s v="Panic Room"/>
        <s v="Three Kings"/>
        <s v="Child 44"/>
        <s v="Rat Race"/>
        <s v="K-Pax"/>
        <s v="Kate &amp; Leopold"/>
        <s v="Bedazzled"/>
        <s v="The Cotton Club"/>
        <s v="3:10 To Yuma"/>
        <s v="Taken 3"/>
        <s v="Out Of Sight"/>
        <s v="The Cable Guy"/>
        <s v="Dick Tracy"/>
        <s v="The Thomas Crown Affair"/>
        <s v="Riding In Cars With Boys"/>
        <s v="Happily N'Ever After"/>
        <s v="Mary Reilly"/>
        <s v="My Best Friend'S Wedding"/>
        <s v="America'S Sweethearts"/>
        <s v="Insomnia"/>
        <s v="Star Trek: First Contact"/>
        <s v="Jonah Hex"/>
        <s v="Courage Under Fire"/>
        <s v="Liar Liar"/>
        <s v="The Infiltrator"/>
        <s v="The Flintstones"/>
        <s v="Taken 2"/>
        <s v="Scary Movie 3"/>
        <s v="Miss Congeniality"/>
        <s v="Journey To The Center Of The Earth"/>
        <s v="The Princess Diaries 2: Royal Engagement"/>
        <s v="The Pelican Brief"/>
        <s v="The Client"/>
        <s v="The Bucket List"/>
        <s v="Patriot Games"/>
        <s v="Monster-In-Law"/>
        <s v="Prisoners"/>
        <s v="Training Day"/>
        <s v="Galaxy Quest"/>
        <s v="Scary Movie 2"/>
        <s v="The Muppets"/>
        <s v="Blade"/>
        <s v="Coach Carter"/>
        <s v="Changing Lanes"/>
        <s v="Anaconda"/>
        <s v="Coyote Ugly"/>
        <s v="Love Actually"/>
        <s v="A Bug'S Life"/>
        <s v="From Hell"/>
        <s v="The Specialist"/>
        <s v="Tin Cup"/>
        <s v="Kicking &amp; Screaming"/>
        <s v="The Hitchhiker'S Guide To The Galaxy"/>
        <s v="Fat Albert"/>
        <s v="Resident Evil: Extinction"/>
        <s v="Blended"/>
        <s v="Last Holiday"/>
        <s v="The River Wild"/>
        <s v="The Indian In The Cupboard"/>
        <s v="Savages"/>
        <s v="Cellular"/>
        <s v="Johnny English"/>
        <s v="The Ant Bully"/>
        <s v="Dune"/>
        <s v="Across The Universe"/>
        <s v="Revolutionary Road"/>
        <s v="16 Blocks"/>
        <s v="Babylon A.D."/>
        <s v="The Glimmer Man"/>
        <s v="Multiplicity"/>
        <s v="Aliens In The Attic"/>
        <s v="The Pledge"/>
        <s v="The Producers"/>
        <s v="The Phantom"/>
        <s v="All The Pretty Horses"/>
        <s v="Nixon"/>
        <s v="The Ghost Writer"/>
        <s v="Deep Rising"/>
        <s v="Miracle At St. Anna"/>
        <s v="Curse Of The Golden Flower"/>
        <s v="Bangkok Dangerous"/>
        <s v="Big Trouble"/>
        <s v="Love In The Time Of Cholera"/>
        <s v="Shadow Conspiracy"/>
        <s v="Johnny English Reborn"/>
        <s v="Argo"/>
        <s v="The Fugitive"/>
        <s v="The Bounty Hunter"/>
        <s v="Sleepers"/>
        <s v="Rambo: First Blood Part Ii"/>
        <s v="The Juror"/>
        <s v="Pinocchio"/>
        <s v="Heaven'S Gate"/>
        <s v="Underworld: Evolution"/>
        <s v="Victor Frankenstein"/>
        <s v="Finding Forrester"/>
        <s v="28 Days"/>
        <s v="Unleashed"/>
        <s v="The Sweetest Thing"/>
        <s v="The Firm"/>
        <s v="Charlie St. Cloud"/>
        <s v="The Mechanic"/>
        <s v="21 Jump Street"/>
        <s v="Notting Hill"/>
        <s v="Chicken Run"/>
        <s v="Along Came Polly"/>
        <s v="Boomerang"/>
        <s v="The Heat"/>
        <s v="Cleopatra"/>
        <s v="Here Comes The Boom"/>
        <s v="High Crimes"/>
        <s v="The Mirror Has Two Faces"/>
        <s v="The Mothman Prophecies"/>
        <s v="Brã¼No"/>
        <s v="Licence To Kill"/>
        <s v="Red Riding Hood"/>
        <s v="15 Minutes"/>
        <s v="Super Mario Bros."/>
        <s v="Lord Of War"/>
        <s v="Hero"/>
        <s v="One For The Money"/>
        <s v="The Interview"/>
        <s v="The Warrior'S Way"/>
        <s v="Micmacs"/>
        <s v="8 Mile"/>
        <s v="A Knight'S Tale"/>
        <s v="The Medallion"/>
        <s v="The Sixth Sense"/>
        <s v="Man On A Ledge"/>
        <s v="The Big Year"/>
        <s v="The Karate Kid"/>
        <s v="American Hustle"/>
        <s v="The Proposal"/>
        <s v="Double Jeopardy"/>
        <s v="Back To The Future Part Ii"/>
        <s v="Lucy"/>
        <s v="Fifty Shades Of Grey"/>
        <s v="Spy Kids 3-D: Game Over"/>
        <s v="A Time To Kill"/>
        <s v="Cheaper By The Dozen"/>
        <s v="Lone Survivor"/>
        <s v="A League Of Their Own"/>
        <s v="The Conjuring 2"/>
        <s v="The Social Network"/>
        <s v="He'S Just Not That Into You"/>
        <s v="Scary Movie 4"/>
        <s v="Scream 3"/>
        <s v="Back To The Future Part Iii"/>
        <s v="Get Hard"/>
        <s v="Bram Stoker'S Dracula"/>
        <s v="Julie &amp; Julia"/>
        <s v="42"/>
        <s v="The Talented Mr. Ripley"/>
        <s v="Dumb And Dumber To"/>
        <s v="Eight Below"/>
        <s v="The Intern"/>
        <s v="Ride Along 2"/>
        <s v="The Last Of The Mohicans"/>
        <s v="Ray"/>
        <s v="Sin City"/>
        <s v="Vantage Point"/>
        <s v="I Love You, Man"/>
        <s v="Shallow Hal"/>
        <s v="Jfk"/>
        <s v="Big Momma'S House 2"/>
        <s v="The Mexican"/>
        <s v="17 Again"/>
        <s v="The Other Woman"/>
        <s v="The Final Destination"/>
        <s v="Bridge Of Spies"/>
        <s v="Behind Enemy Lines"/>
        <s v="Shall We Dance"/>
        <s v="Small Soldiers"/>
        <s v="Spawn"/>
        <s v="The Count Of Monte Cristo"/>
        <s v="The Lincoln Lawyer"/>
        <s v="Unknown"/>
        <s v="The Prestige"/>
        <s v="Horrible Bosses 2"/>
        <s v="Escape From Planet Earth"/>
        <s v="Apocalypto"/>
        <s v="The Living Daylights"/>
        <s v="Predators"/>
        <s v="Legal Eagles"/>
        <s v="Secret Window"/>
        <s v="The Lake House"/>
        <s v="The Skeleton Key"/>
        <s v="The Odd Life Of Timothy Green"/>
        <s v="Made Of Honor"/>
        <s v="Jersey Boys"/>
        <s v="The Rainmaker"/>
        <s v="Gothika"/>
        <s v="Amistad"/>
        <s v="Medicine Man"/>
        <s v="Aliens Vs. Predator: Requiem"/>
        <s v="Riâ¢Hie Riâ¢H"/>
        <s v="Autumn In New York"/>
        <s v="Paul"/>
        <s v="The Guilt Trip"/>
        <s v="Scream 4"/>
        <s v="8Mm"/>
        <s v="The Doors"/>
        <s v="Sex Tape"/>
        <s v="Hanging Up"/>
        <s v="Final Destination 5"/>
        <s v="Mickey Blue Eyes"/>
        <s v="Pay It Forward"/>
        <s v="Fever Pitch"/>
        <s v="Drillbit Taylor"/>
        <s v="A Million Ways To Die In The West"/>
        <s v="The Shadow"/>
        <s v="Extremely Loud &amp; Incredibly Close"/>
        <s v="Morning Glory"/>
        <s v="Get Rich Or Die Tryin'"/>
        <s v="The Art Of War"/>
        <s v="Rent"/>
        <s v="Bless The Child"/>
        <s v="The Out-Of-Towners"/>
        <s v="The Island Of Dr. Moreau"/>
        <s v="The Musketeer"/>
        <s v="The Other Boleyn Girl"/>
        <s v="Sweet November"/>
        <s v="The Reaping"/>
        <s v="Mean Streets"/>
        <s v="Renaissance Man"/>
        <s v="Colombiana"/>
        <s v="The Magic Sword: Quest For Camelot"/>
        <s v="City By The Sea"/>
        <s v="At First Sight"/>
        <s v="Torque"/>
        <s v="City Hall"/>
        <s v="Showgirls"/>
        <s v="Marie Antoinette"/>
        <s v="Kiss Of Death"/>
        <s v="Get Carter"/>
        <s v="The Impossible"/>
        <s v="Ishtar"/>
        <s v="Fantastic Mr. Fox"/>
        <s v="Life Or Something Like It"/>
        <s v="Memoirs Of An Invisible Man"/>
        <s v="Amã©Lie"/>
        <s v="New York Minute"/>
        <s v="Alfie"/>
        <s v="Big Miracle"/>
        <s v="The Deep End Of The Ocean"/>
        <s v="Feardotcom"/>
        <s v="Cirque Du Freak: The Vampire'S Assistant"/>
        <s v="Duplex"/>
        <s v="Raise The Titanic"/>
        <s v="Universal Soldier: The Return"/>
        <s v="Pandorum"/>
        <s v="Impostor"/>
        <s v="Extreme Ops"/>
        <s v="Just Visiting"/>
        <s v="Sunshine"/>
        <s v="A Thousand Words"/>
        <s v="Delgo"/>
        <s v="The Gunman"/>
        <s v="Alex Rider: Operation Stormbreaker"/>
        <s v="Disturbia"/>
        <s v="Hackers"/>
        <s v="The Hunting Party"/>
        <s v="The Hudsucker Proxy"/>
        <s v="The Warlords"/>
        <s v="Nomad: The Warrior"/>
        <s v="Snowpiercer"/>
        <s v="The Crow"/>
        <s v="Baahubali: The Beginning"/>
        <s v="The Time Traveler'S Wife"/>
        <s v="Frankenweenie"/>
        <s v="Serenity"/>
        <s v="Against The Ropes"/>
        <s v="Superman Iii"/>
        <s v="Grudge Match"/>
        <s v="Red Cliff"/>
        <s v="Sweet Home Alabama"/>
        <s v="The Ugly Truth"/>
        <s v="Sgt. Bilko"/>
        <s v="Spy Kids 2: Island Of Lost Dreams"/>
        <s v="Star Trek: Generations"/>
        <s v="The Grandmaster"/>
        <s v="Water For Elephants"/>
        <s v="The Hurricane"/>
        <s v="Enough"/>
        <s v="Heartbreakers"/>
        <s v="Paul Blart: Mall Cop 2"/>
        <s v="Angel Eyes"/>
        <s v="Joe Somebody"/>
        <s v="The Ninth Gate"/>
        <s v="Extreme Measures"/>
        <s v="Rock Star"/>
        <s v="Precious"/>
        <s v="White Squall"/>
        <s v="The Thing"/>
        <s v="Riddick"/>
        <s v="Switchback"/>
        <s v="Texas Rangers"/>
        <s v="City Of Ember"/>
        <s v="The Master"/>
        <s v="The Express"/>
        <s v="The 5Th Wave"/>
        <s v="Creed"/>
        <s v="The Town"/>
        <s v="What To Expect When You'Re Expecting"/>
        <s v="Burn After Reading"/>
        <s v="Nim'S Island"/>
        <s v="Rush"/>
        <s v="Magnolia"/>
        <s v="Cop Out"/>
        <s v="How To Be Single"/>
        <s v="Dolphin Tale"/>
        <s v="Twilight"/>
        <s v="John Q"/>
        <s v="Blue Streak"/>
        <s v="We'Re The Millers"/>
        <s v="Breakdown"/>
        <s v="Never Say Never Again"/>
        <s v="Hot Tub Time Machine"/>
        <s v="Dolphin Tale 2"/>
        <s v="Reindeer Games"/>
        <s v="A Man Apart"/>
        <s v="Aloha"/>
        <s v="Ghosts Of Mississippi"/>
        <s v="Snow Falling On Cedars"/>
        <s v="The Rite"/>
        <s v="Gattaca"/>
        <s v="Isn'T She Great"/>
        <s v="Space Chimps"/>
        <s v="Head Of State"/>
        <s v="The Hangover"/>
        <s v="Ip Man 3"/>
        <s v="Austin Powers: The Spy Who Shagged Me"/>
        <s v="Batman"/>
        <s v="There Be Dragons"/>
        <s v="Lethal Weapon 3"/>
        <s v="The Blind Side"/>
        <s v="Spy Kids"/>
        <s v="Horrible Bosses"/>
        <s v="True Grit"/>
        <s v="The Devil Wears Prada"/>
        <s v="Star Trek: The Motion Picture"/>
        <s v="Identity Thief"/>
        <s v="Cape Fear"/>
        <s v="21"/>
        <s v="Trainwreck"/>
        <s v="Guess Who"/>
        <s v="The English Patient"/>
        <s v="L.A. Confidential"/>
        <s v="Sky High"/>
        <s v="In &amp; Out"/>
        <s v="Species"/>
        <s v="A Nightmare On Elm Street"/>
        <s v="The Cell"/>
        <s v="The Man In The Iron Mask"/>
        <s v="Secretariat"/>
        <s v="Tmnt"/>
        <s v="Radio"/>
        <s v="Friends With Benefits"/>
        <s v="Neighbors 2: Sorority Rising"/>
        <s v="Saving Mr. Banks"/>
        <s v="Malcolm X"/>
        <s v="This Is 40"/>
        <s v="Old Dogs"/>
        <s v="Underworld: Rise Of The Lycans"/>
        <s v="License To Wed"/>
        <s v="The Benchwarmers"/>
        <s v="Must Love Dogs"/>
        <s v="Donnie Brasco"/>
        <s v="Resident Evil"/>
        <s v="Poltergeist"/>
        <s v="The Ladykillers"/>
        <s v="Max Payne"/>
        <s v="In Time"/>
        <s v="The Back-Up Plan"/>
        <s v="Something Borrowed"/>
        <s v="Black Knight"/>
        <s v="Street Fighter"/>
        <s v="The Pianist"/>
        <s v="The Nativity Story"/>
        <s v="House Of Wax"/>
        <s v="Closer"/>
        <s v="J. Edgar"/>
        <s v="Mirrors"/>
        <s v="Queen Of The Damned"/>
        <s v="Predator 2"/>
        <s v="Untraceable"/>
        <s v="Blast From The Past"/>
        <s v="Jersey Girl"/>
        <s v="Alex Cross"/>
        <s v="Midnight In The Garden Of Good And Evil"/>
        <s v="Nanny Mcphee Returns"/>
        <s v="Hoffa"/>
        <s v="The X Files: I Want To Believe"/>
        <s v="Ella Enchanted"/>
        <s v="Concussion"/>
        <s v="Abduction"/>
        <s v="Valiant"/>
        <s v="Wonder Boys"/>
        <s v="Superhero Movie"/>
        <s v="Broken City"/>
        <s v="Cursed"/>
        <s v="Premium Rush"/>
        <s v="Hot Pursuit"/>
        <s v="The Four Feathers"/>
        <s v="Parker"/>
        <s v="Wimbledon"/>
        <s v="Furry Vengeance"/>
        <s v="Lions For Lambs"/>
        <s v="Flight Of The Intruder"/>
        <s v="Walk Hard: The Dewey Cox Story"/>
        <s v="The Shipping News"/>
        <s v="American Outlaws"/>
        <s v="The Young Victoria"/>
        <s v="Whiteout"/>
        <s v="The Tree Of Life"/>
        <s v="Knock Off"/>
        <s v="Sabotage"/>
        <s v="The Order"/>
        <s v="Punisher: War Zone"/>
        <s v="Zoom"/>
        <s v="The Walk"/>
        <s v="Warriors Of Virtue"/>
        <s v="A Good Year"/>
        <s v="Radio Flyer"/>
        <s v="Blood In, Blood Out"/>
        <s v="Smilla'S Sense Of Snow"/>
        <s v="Femme Fatale"/>
        <s v="Ride With The Devil"/>
        <s v="The Maze Runner"/>
        <s v="Unfinished Business"/>
        <s v="The Age Of Innocence"/>
        <s v="The Fountain"/>
        <s v="Chill Factor"/>
        <s v="Stolen"/>
        <s v="Ponyo"/>
        <s v="The Longest Ride"/>
        <s v="The Astronaut'S Wife"/>
        <s v="I Dreamed Of Africa"/>
        <s v="Playing For Keeps"/>
        <s v="Mandela: Long Walk To Freedom"/>
        <s v="A Few Good Men"/>
        <s v="Exit Wounds"/>
        <s v="Big Momma'S House"/>
        <s v="Thunder And The House Of Magic"/>
        <s v="The Darkest Hour"/>
        <s v="Step Up Revolution"/>
        <s v="Snakes On A Plane"/>
        <s v="The Watcher"/>
        <s v="The Punisher"/>
        <s v="Goal! The Dream Begins"/>
        <s v="Safe"/>
        <s v="Pushing Tin"/>
        <s v="Star Wars: Episode Vi - Return Of The Jedi"/>
        <s v="Doomsday"/>
        <s v="The Reader"/>
        <s v="Elf"/>
        <s v="Phenomenon"/>
        <s v="Snow Dogs"/>
        <s v="Scrooged"/>
        <s v="Nacho Libre"/>
        <s v="Bridesmaids"/>
        <s v="This Is The End"/>
        <s v="Stigmata"/>
        <s v="Men Of Honor"/>
        <s v="Takers"/>
        <s v="The Big Wedding"/>
        <s v="Big Mommas: Like Father, Like Son"/>
        <s v="Source Code"/>
        <s v="Alive"/>
        <s v="The Number 23"/>
        <s v="The Young And Prodigious T.S. Spivet"/>
        <s v="Dreamer: Inspired By A True Story"/>
        <s v="A History Of Violence"/>
        <s v="Transporter 2"/>
        <s v="The Quick And The Dead"/>
        <s v="Laws Of Attraction"/>
        <s v="Bringing Out The Dead"/>
        <s v="Repo Men"/>
        <s v="Dragon Wars: D-War"/>
        <s v="Bogus"/>
        <s v="The Incredible Burt Wonderstone"/>
        <s v="Cats Don'T Dance"/>
        <s v="Cradle Will Rock"/>
        <s v="The Good German"/>
        <s v="Apocalypse Now"/>
        <s v="Going The Distance"/>
        <s v="Mr. Holland'S Opus"/>
        <s v="Criminal"/>
        <s v="Out Of Africa"/>
        <s v="Flight"/>
        <s v="Moonraker"/>
        <s v="The Grand Budapest Hotel"/>
        <s v="Hearts In Atlantis"/>
        <s v="Arachnophobia"/>
        <s v="Frequency"/>
        <s v="Vacation"/>
        <s v="Get Shorty"/>
        <s v="Chicago"/>
        <s v="Big Daddy"/>
        <s v="American Pie 2"/>
        <s v="Toy Story"/>
        <s v="Speed"/>
        <s v="The Vow"/>
        <s v="Extraordinary Measures"/>
        <s v="Remember The Titans"/>
        <s v="The Hunt For Red October"/>
        <s v="Lee Daniels' The Butler"/>
        <s v="Dodgeball: A True Underdog Story"/>
        <s v="The Addams Family"/>
        <s v="Ace Ventura: When Nature Calls"/>
        <s v="The Princess Diaries"/>
        <s v="The First Wives Club"/>
        <s v="Se7En"/>
        <s v="District 9"/>
        <s v="The Spongebob Squarepants Movie"/>
        <s v="Mystic River"/>
        <s v="Million Dollar Baby"/>
        <s v="Analyze This"/>
        <s v="The Notebook"/>
        <s v="27 Dresses"/>
        <s v="Hannah Montana: The Movie"/>
        <s v="Rugrats In Paris: The Movie"/>
        <s v="The Prince Of Tides"/>
        <s v="Legends Of The Fall"/>
        <s v="Up In The Air"/>
        <s v="About Schmidt"/>
        <s v="Warm Bodies"/>
        <s v="Looper"/>
        <s v="Down To Earth"/>
        <s v="Babe"/>
        <s v="Hope Springs"/>
        <s v="Forgetting Sarah Marshall"/>
        <s v="Four Brothers"/>
        <s v="Baby Mama"/>
        <s v="Hope Floats"/>
        <s v="Bride Wars"/>
        <s v="Without A Paddle"/>
        <s v="13 Going On 30"/>
        <s v="Midnight In Paris"/>
        <s v="The Nut Job"/>
        <s v="Blow"/>
        <s v="Message In A Bottle"/>
        <s v="Star Trek V: The Final Frontier"/>
        <s v="Like Mike"/>
        <s v="Naked Gun 33 1/3: The Final Insult"/>
        <s v="A View To A Kill"/>
        <s v="The Curse Of The Were-Rabbit"/>
        <s v="P.S. I Love You"/>
        <s v="Atonement"/>
        <s v="Letters To Juliet"/>
        <s v="Black Rain"/>
        <s v="Corpse Bride"/>
        <s v="Sicario"/>
        <s v="Southpaw"/>
        <s v="Drag Me To Hell"/>
        <s v="The Age Of Adaline"/>
        <s v="Secondhand Lions"/>
        <s v="Step Up 3D"/>
        <s v="Blue Crush"/>
        <s v="Stranger Than Fiction"/>
        <s v="30 Days Of Night"/>
        <s v="The Cabin In The Woods"/>
        <s v="Meet The Spartans"/>
        <s v="Midnight Run"/>
        <s v="The Running Man"/>
        <s v="Little Shop Of Horrors"/>
        <s v="Hanna"/>
        <s v="Mortal Kombat: Annihilation"/>
        <s v="Larry Crowne"/>
        <s v="Carrie"/>
        <s v="Take The Lead"/>
        <s v="Gridiron Gang"/>
        <s v="What'S The Worst That Could Happen?"/>
        <s v="9"/>
        <s v="Side Effects"/>
        <s v="Winnie The Pooh"/>
        <s v="Dumb And Dumberer: When Harry Met Lloyd"/>
        <s v="Bulworth"/>
        <s v="Get On Up"/>
        <s v="One True Thing"/>
        <s v="Virtuosity"/>
        <s v="My Super Ex-Girlfriend"/>
        <s v="Deliver Us From Evil"/>
        <s v="Sanctum"/>
        <s v="Little Black Book"/>
        <s v="The Five-Year Engagement"/>
        <s v="Mr 3000"/>
        <s v="The Next Three Days"/>
        <s v="Ultraviolet"/>
        <s v="Assault On Precinct 13"/>
        <s v="The Replacement Killers"/>
        <s v="Fled"/>
        <s v="Eight Legged Freaks"/>
        <s v="Love &amp; Other Drugs"/>
        <s v="88 Minutes"/>
        <s v="North Country"/>
        <s v="The Whole Ten Yards"/>
        <s v="Splice"/>
        <s v="Howard The Duck"/>
        <s v="Pride And Glory"/>
        <s v="The Cave"/>
        <s v="Alex &amp; Emma"/>
        <s v="Wicker Park"/>
        <s v="Fright Night"/>
        <s v="The New World"/>
        <s v="Wing Commander"/>
        <s v="In Dreams"/>
        <s v="Dragonball: Evolution"/>
        <s v="The Last Stand"/>
        <s v="Godsend"/>
        <s v="Chasing Liberty"/>
        <s v="Hoodwinked Too! Hood Vs. Evil"/>
        <s v="An Unfinished Life"/>
        <s v="The Imaginarium Of Doctor Parnassus"/>
        <s v="Runner Runner"/>
        <s v="Antitrust"/>
        <s v="Glory"/>
        <s v="Once Upon A Time In America"/>
        <s v="Dead Man Down"/>
        <s v="The Merchant Of Venice"/>
        <s v="The Good Thief"/>
        <s v="Miss Potter"/>
        <s v="The Promise"/>
        <s v="Doa: Dead Or Alive"/>
        <s v="The Assassination Of Jesse James By The Coward Robert Ford"/>
        <s v="1911"/>
        <s v="Machine Gun Preacher"/>
        <s v="Pitch Perfect 2"/>
        <s v="Walk The Line"/>
        <s v="Keeping The Faith"/>
        <s v="The Borrowers"/>
        <s v="Frost/Nixon"/>
        <s v="Serving Sara"/>
        <s v="The Boss"/>
        <s v="Cry Freedom"/>
        <s v="Mumford"/>
        <s v="Seed Of Chucky"/>
        <s v="The Jacket"/>
        <s v="Aladdin"/>
        <s v="Straight Outta Compton"/>
        <s v="Indiana Jones And The Temple Of Doom"/>
        <s v="The Rugrats Movie"/>
        <s v="Along Came A Spider"/>
        <s v="Once Upon A Time In Mexico"/>
        <s v="Die Hard"/>
        <s v="Role Models"/>
        <s v="The Big Short"/>
        <s v="Taking Woodstock"/>
        <s v="Miracle"/>
        <s v="Dawn Of The Dead"/>
        <s v="The Wedding Planner"/>
        <s v="The Royal Tenenbaums"/>
        <s v="Identity"/>
        <s v="Last Vegas"/>
        <s v="For Your Eyes Only"/>
        <s v="Serendipity"/>
        <s v="Timecop"/>
        <s v="Zoolander"/>
        <s v="Safe Haven"/>
        <s v="Hocus Pocus"/>
        <s v="No Reservations"/>
        <s v="Kick-Ass"/>
        <s v="30 Minutes Or Less"/>
        <s v="Dracula 2000"/>
        <s v="Alexander And The Terrible, Horrible, No Good, Very Bad Day"/>
        <s v="Pride &amp; Prejudice"/>
        <s v="Blade Runner"/>
        <s v="Rob Roy"/>
        <s v="3 Days To Kill"/>
        <s v="We Own The Night"/>
        <s v="Lost Souls"/>
        <s v="Winged Migration"/>
        <s v="Just My Luck"/>
        <s v="Mystery, Alaska"/>
        <s v="The Spy Next Door"/>
        <s v="A Simple Wish"/>
        <s v="Ghosts Of Mars"/>
        <s v="Our Brand Is Crisis"/>
        <s v="Pride And Prejudice And Zombies"/>
        <s v="Kundun"/>
        <s v="How To Lose Friends &amp; Alienate People"/>
        <s v="Kick-Ass 2"/>
        <s v="Brick Mansions"/>
        <s v="Octopussy"/>
        <s v="Knocked Up"/>
        <s v="My Sister'S Keeper"/>
        <s v="Welcome Home, Roscoe Jenkins"/>
        <s v="A Passage To India"/>
        <s v="Notes On A Scandal"/>
        <s v="Rendition"/>
        <s v="Star Trek Vi: The Undiscovered Country"/>
        <s v="Divine Secrets Of The Ya-Ya Sisterhood"/>
        <s v="Kiss The Girls"/>
        <s v="The Blues Brothers"/>
        <s v="Joyful Noise"/>
        <s v="About A Boy"/>
        <s v="Lake Placid"/>
        <s v="Lucky Number Slevin"/>
        <s v="The Right Stuff"/>
        <s v="Anonymous"/>
        <s v="Dark City"/>
        <s v="The Duchess"/>
        <s v="The Newton Boys"/>
        <s v="Case 39"/>
        <s v="Suspect Zero"/>
        <s v="Martian Child"/>
        <s v="Spy Kids: All The Time In The World In 4D"/>
        <s v="Money Monster"/>
        <s v="Formula 51"/>
        <s v="Flawless"/>
        <s v="Mindhunters"/>
        <s v="What Just Happened"/>
        <s v="The Statement"/>
        <s v="Paul Blart: Mall Cop"/>
        <s v="Freaky Friday"/>
        <s v="The 40-Year-Old Virgin"/>
        <s v="Shakespeare In Love"/>
        <s v="A Walk Among The Tombstones"/>
        <s v="Kindergarten Cop"/>
        <s v="Pineapple Express"/>
        <s v="Ever After: A Cinderella Story"/>
        <s v="Open Range"/>
        <s v="Flatliners"/>
        <s v="A Bridge Too Far"/>
        <s v="Red Eye"/>
        <s v="Final Destination 2"/>
        <s v="O Brother, Where Art Thou?"/>
        <s v="Legion"/>
        <s v="Pain &amp; Gain"/>
        <s v="In Good Company"/>
        <s v="Clockstoppers"/>
        <s v="Silverado"/>
        <s v="Brothers"/>
        <s v="Agent Cody Banks 2: Destination London"/>
        <s v="New Year'S Eve"/>
        <s v="Original Sin"/>
        <s v="The Raven"/>
        <s v="Welcome To Mooseport"/>
        <s v="Highlander: The Final Dimension"/>
        <s v="Blood And Wine"/>
        <s v="The Curse Of The Jade Scorpion"/>
        <s v="Flipper"/>
        <s v="Self/Less"/>
        <s v="The Constant Gardener"/>
        <s v="The Passion Of The Christ"/>
        <s v="Mrs. Doubtfire"/>
        <s v="Rain Man"/>
        <s v="Gran Torino"/>
        <s v="W."/>
        <s v="Taken"/>
        <s v="The Best Of Me"/>
        <s v="The Bodyguard"/>
        <s v="Schindler'S List"/>
        <s v="The Help"/>
        <s v="The Fifth Estate"/>
        <s v="Scooby-Doo 2: Monsters Unleashed"/>
        <s v="Freddy Vs. Jason"/>
        <s v="Jimmy Neutron: Boy Genius"/>
        <s v="Cloverfield"/>
        <s v="Teenage Mutant Ninja Turtles Ii: The Secret Of The Ooze"/>
        <s v="The Untouchables"/>
        <s v="No Country For Old Men"/>
        <s v="Ride Along"/>
        <s v="Bridget Jones'S Diary"/>
        <s v="Chocolat"/>
        <s v="Legally Blonde 2: Red, White &amp; Blonde"/>
        <s v="Parental Guidance"/>
        <s v="No Strings Attached"/>
        <s v="Tombstone"/>
        <s v="Romeo Must Die"/>
        <s v="Final Destination 3"/>
        <s v="The Lucky One"/>
        <s v="Bridge To Terabithia"/>
        <s v="Finding Neverland"/>
        <s v="A Madea Christmas"/>
        <s v="The Grey"/>
        <s v="Hide And Seek"/>
        <s v="Anchorman: The Legend Of Ron Burgundy"/>
        <s v="Goodfellas"/>
        <s v="Agent Cody Banks"/>
        <s v="Nanny Mcphee"/>
        <s v="Scarface"/>
        <s v="Nothing To Lose"/>
        <s v="The Last Emperor"/>
        <s v="Contraband"/>
        <s v="Money Talks"/>
        <s v="There Will Be Blood"/>
        <s v="The Wild Thornberrys Movie"/>
        <s v="Rugrats Go Wild"/>
        <s v="Undercover Brother"/>
        <s v="The Sisterhood Of The Traveling Pants"/>
        <s v="Kiss Of The Dragon"/>
        <s v="The House Bunny"/>
        <s v="Million Dollar Arm"/>
        <s v="The Giver"/>
        <s v="What A Girl Wants"/>
        <s v="Jeepers Creepers Ii"/>
        <s v="Good Luck Chuck"/>
        <s v="Cradle 2 The Grave"/>
        <s v="The Hours"/>
        <s v="She'S The Man"/>
        <s v="Mr. Bean'S Holiday"/>
        <s v="Anacondas: The Hunt For The Blood Orchid"/>
        <s v="Blood Ties"/>
        <s v="August Rush"/>
        <s v="Elizabeth"/>
        <s v="Bride Of Chucky"/>
        <s v="Tora! Tora! Tora!"/>
        <s v="Spice World"/>
        <s v="Dance Flick"/>
        <s v="The Shawshank Redemption"/>
        <s v="Crocodile Dundee In Los Angeles"/>
        <s v="Kingpin"/>
        <s v="The Gambler"/>
        <s v="August: Osage County"/>
        <s v="A Lot Like Love"/>
        <s v="Eddie The Eagle"/>
        <s v="He Got Game"/>
        <s v="Don Juan Demarco"/>
        <s v="Dear John"/>
        <s v="The Losers"/>
        <s v="Don'T Be Afraid Of The Dark"/>
        <s v="War"/>
        <s v="Punch-Drunk Love"/>
        <s v="Eurotrip"/>
        <s v="Half Past Dead"/>
        <s v="Unaccompanied Minors"/>
        <s v="Bright Lights, Big City"/>
        <s v="The Adventures Of Pinocchio"/>
        <s v="The Box"/>
        <s v="The Ruins"/>
        <s v="The Next Best Thing"/>
        <s v="My Soul To Take"/>
        <s v="The Girl Next Door"/>
        <s v="Maximum Risk"/>
        <s v="Stealing Harvard"/>
        <s v="Legend"/>
        <s v="Shark Night 3D"/>
        <s v="Angela'S Ashes"/>
        <s v="Draft Day"/>
        <s v="The Conspirator"/>
        <s v="Lords Of Dogtown"/>
        <s v="The 33"/>
        <s v="Big Trouble In Little China"/>
        <s v="Warrior"/>
        <s v="Michael Collins"/>
        <s v="Gettysburg"/>
        <s v="Stop-Loss"/>
        <s v="Abandon"/>
        <s v="Brokedown Palace"/>
        <s v="The Possession"/>
        <s v="Mrs. Winterbourne"/>
        <s v="Straw Dogs"/>
        <s v="The Hoax"/>
        <s v="Stone Cold"/>
        <s v="The Road"/>
        <s v="Underclassman"/>
        <s v="Say It Isn'T So"/>
        <s v="The World'S Fastest Indian"/>
        <s v="Tank Girl"/>
        <s v="King'S Ransom"/>
        <s v="Blindness"/>
        <s v="Bloodrayne"/>
        <s v="Where The Truth Lies"/>
        <s v="Without Limits"/>
        <s v="Me And Orson Welles"/>
        <s v="The Best Offer"/>
        <s v="Bad Lieutenant: Port Of Call New Orleans"/>
        <s v="Little White Lies"/>
        <s v="Love Ranch"/>
        <s v="The Counselor"/>
        <s v="Kung Fu Killer"/>
        <s v="Dangerous Liaisons"/>
        <s v="On The Road"/>
        <s v="Star Trek Iv: The Voyage Home"/>
        <s v="Rocky Balboa"/>
        <s v="Scream 2"/>
        <s v="Jane Got A Gun"/>
        <s v="Think Like A Man Too"/>
        <s v="The Whole Nine Yards"/>
        <s v="Footloose"/>
        <s v="Old School"/>
        <s v="The Fisher King"/>
        <s v="I Still Know What You Did Last Summer"/>
        <s v="Return To Me"/>
        <s v="Zack And Miri Make A Porno"/>
        <s v="Nurse Betty"/>
        <s v="The Men Who Stare At Goats"/>
        <s v="Double Take"/>
        <s v="Girl, Interrupted"/>
        <s v="Win A Date With Tad Hamilton!"/>
        <s v="Muppets From Space"/>
        <s v="The Wiz"/>
        <s v="Ready To Rumble"/>
        <s v="Play It To The Bone"/>
        <s v="I Don'T Know How She Does It"/>
        <s v="Piranha 3D"/>
        <s v="Beyond The Sea"/>
        <s v="Meet The Deedles"/>
        <s v="The Princess And The Cobbler"/>
        <s v="The Bridge Of San Luis Rey"/>
        <s v="Faster"/>
        <s v="Howl'S Moving Castle"/>
        <s v="Zombieland"/>
        <s v="The Waterboy"/>
        <s v="Star Wars: Episode V - The Empire Strikes Back"/>
        <s v="Bad Boys"/>
        <s v="The Naked Gun 2Â½: The Smell Of Fear"/>
        <s v="Final Destination"/>
        <s v="The Ides Of March"/>
        <s v="Pitch Black"/>
        <s v="Someone Like You..."/>
        <s v="Her"/>
        <s v="Joy Ride"/>
        <s v="The Adventurer: The Curse Of The Midas Box"/>
        <s v="Anywhere But Here"/>
        <s v="The Crew"/>
        <s v="Haywire"/>
        <s v="Jaws: The Revenge"/>
        <s v="Marvin'S Room"/>
        <s v="The Longshots"/>
        <s v="The End Of The Affair"/>
        <s v="Harley Davidson And The Marlboro Man"/>
        <s v="Coco Before Chanel"/>
        <s v="Chã©Ri"/>
        <s v="Vanity Fair"/>
        <s v="1408"/>
        <s v="Spaceballs"/>
        <s v="The Water Diviner"/>
        <s v="Ghost"/>
        <s v="There'S Something About Mary"/>
        <s v="The Santa Clause"/>
        <s v="The Rookie"/>
        <s v="The Game Plan"/>
        <s v="The Bridges Of Madison County"/>
        <s v="The Animal"/>
        <s v="The Hundred-Foot Journey"/>
        <s v="The Net"/>
        <s v="I Am Sam"/>
        <s v="Son Of God"/>
        <s v="Underworld"/>
        <s v="Derailed"/>
        <s v="The Informant!"/>
        <s v="Shadowlands"/>
        <s v="Deuce Bigalow: European Gigolo"/>
        <s v="Delivery Man"/>
        <s v="Saving Silverman"/>
        <s v="Diary Of A Wimpy Kid: Dog Days"/>
        <s v="Summer Of Sam"/>
        <s v="Jay And Silent Bob Strike Back"/>
        <s v="The Glass House"/>
        <s v="Hail, Caesar!"/>
        <s v="Josie And The Pussycats"/>
        <s v="Homefront"/>
        <s v="The Little Vampire"/>
        <s v="I Heart Huckabees"/>
        <s v="Robocop 3"/>
        <s v="Megiddo: The Omega Code 2"/>
        <s v="Darling Lili"/>
        <s v="Dudley Do-Right"/>
        <s v="The Transporter Refueled"/>
        <s v="Black Book"/>
        <s v="Joyeux Noel"/>
        <s v="Hit And Run"/>
        <s v="Mad Money"/>
        <s v="Before I Go To Sleep"/>
        <s v="Stone"/>
        <s v="Moliã¨Re"/>
        <s v="Out Of The Furnace"/>
        <s v="Michael Clayton"/>
        <s v="My Fellow Americans"/>
        <s v="Arlington Road"/>
        <s v="To Rome With Love"/>
        <s v="Firefox"/>
        <s v="South Park: Bigger Longer &amp; Uncut"/>
        <s v="Death At A Funeral"/>
        <s v="Teenage Mutant Ninja Turtles Iii"/>
        <s v="Hardball"/>
        <s v="Silver Linings Playbook"/>
        <s v="Freedom Writers"/>
        <s v="The Transporter"/>
        <s v="Never Back Down"/>
        <s v="The Rage: Carrie 2"/>
        <s v="Away We Go"/>
        <s v="Swing Vote"/>
        <s v="Moonlight Mile"/>
        <s v="Tinker Tailor Soldier Spy"/>
        <s v="Molly"/>
        <s v="The Beaver"/>
        <s v="The Best Little Whorehouse In Texas"/>
        <s v="Existenz"/>
        <s v="Raiders Of The Lost Ark"/>
        <s v="Home Alone 2: Lost In New York"/>
        <s v="Close Encounters Of The Third Kind"/>
        <s v="Pulse"/>
        <s v="Beverly Hills Cop Ii"/>
        <s v="Bringing Down The House"/>
        <s v="The Silence Of The Lambs"/>
        <s v="Wayne'S World"/>
        <s v="Jackass 3D"/>
        <s v="Jaws 2"/>
        <s v="Beverly Hills Chihuahua"/>
        <s v="The Conjuring"/>
        <s v="Are We There Yet?"/>
        <s v="Tammy"/>
        <s v="School Of Rock"/>
        <s v="Mortal Kombat"/>
        <s v="White Chicks"/>
        <s v="The Descendants"/>
        <s v="Holes"/>
        <s v="The Last Song"/>
        <s v="12 Years A Slave"/>
        <s v="Drumline"/>
        <s v="Why Did I Get Married Too?"/>
        <s v="Edward Scissorhands"/>
        <s v="Me Before You"/>
        <s v="Madea'S Witness Protection"/>
        <s v="Bad Moms"/>
        <s v="Date Movie"/>
        <s v="Return To Never Land"/>
        <s v="Selma"/>
        <s v="The Jungle Book 2"/>
        <s v="Boogeyman"/>
        <s v="Premonition"/>
        <s v="The Tigger Movie"/>
        <s v="Max"/>
        <s v="Epic Movie"/>
        <s v="Spotlight"/>
        <s v="Lakeview Terrace"/>
        <s v="The Grudge 2"/>
        <s v="How Stella Got Her Groove Back"/>
        <s v="Bill &amp; Ted'S Bogus Journey"/>
        <s v="Man Of The Year"/>
        <s v="The American"/>
        <s v="Selena"/>
        <s v="Vampires Suck"/>
        <s v="Babel"/>
        <s v="This Is Where I Leave You"/>
        <s v="Doubt"/>
        <s v="Team America: World Police"/>
        <s v="Texas Chainsaw 3D"/>
        <s v="Copycat"/>
        <s v="Scary Movie 5"/>
        <s v="Milk"/>
        <s v="Risen"/>
        <s v="Ghost Ship"/>
        <s v="A Very Harold &amp; Kumar 3D Christmas"/>
        <s v="Wild Things"/>
        <s v="The Debt"/>
        <s v="High Fidelity"/>
        <s v="One Missed Call"/>
        <s v="Eye For An Eye"/>
        <s v="The Bank Job"/>
        <s v="Eternal Sunshine Of The Spotless Mind"/>
        <s v="You Again"/>
        <s v="Street Kings"/>
        <s v="The World'S End"/>
        <s v="Nancy Drew"/>
        <s v="Daybreakers"/>
        <s v="She'S Out Of My League"/>
        <s v="Monte Carlo"/>
        <s v="Stay Alive"/>
        <s v="Quigley Down Under"/>
        <s v="Alpha And Omega"/>
        <s v="The Covenant"/>
        <s v="Shorts"/>
        <s v="To Die For"/>
        <s v="Nerve"/>
        <s v="Vampires"/>
        <s v="Psycho"/>
        <s v="My Best Friend'S Girl"/>
        <s v="Endless Love"/>
        <s v="Georgia Rule"/>
        <s v="Under The Rainbow"/>
        <s v="Simon Birch"/>
        <s v="Reign Over Me"/>
        <s v="Into The Wild"/>
        <s v="School For Scoundrels"/>
        <s v="Silent Hill: Revelation 3D"/>
        <s v="From Dusk Till Dawn"/>
        <s v="Pooh'S Heffalump Movie"/>
        <s v="Home For The Holidays"/>
        <s v="Kung Fu Hustle"/>
        <s v="The Country Bears"/>
        <s v="The Kite Runner"/>
        <s v="21 Grams"/>
        <s v="Paparazzi"/>
        <s v="A Guy Thing"/>
        <s v="Loser"/>
        <s v="The Greatest Story Ever Told"/>
        <s v="Disaster Movie"/>
        <s v="Armored"/>
        <s v="The Man Who Knew Too Little"/>
        <s v="What'S Your Number?"/>
        <s v="Lockout"/>
        <s v="Envy"/>
        <s v="Crank: High Voltage"/>
        <s v="Bullets Over Broadway"/>
        <s v="One Night With The King"/>
        <s v="The Quiet American"/>
        <s v="The Weather Man"/>
        <s v="Undisputed"/>
        <s v="Ghost Town"/>
        <s v="12 Rounds"/>
        <s v="Let Me In"/>
        <s v="3 Ninjas Kick Back"/>
        <s v="Be Kind Rewind"/>
        <s v="Mrs Henderson Presents"/>
        <s v="Triple 9"/>
        <s v="Deconstructing Harry"/>
        <s v="Three To Tango"/>
        <s v="Burnt"/>
        <s v="We'Re No Angels"/>
        <s v="Everyone Says I Love You"/>
        <s v="Death Sentence"/>
        <s v="Everybody'S Fine"/>
        <s v="Superbabies: Baby Geniuses 2"/>
        <s v="The Man"/>
        <s v="Code Name: The Cleaner"/>
        <s v="Connie And Carla"/>
        <s v="Inherent Vice"/>
        <s v="Doogal"/>
        <s v="Battle Of The Year"/>
        <s v="An American Carol"/>
        <s v="Machete Kills"/>
        <s v="Willard"/>
        <s v="Strange Wilderness"/>
        <s v="Topsy-Turvy"/>
        <s v="Little Boy"/>
        <s v="A Dangerous Method"/>
        <s v="A Scanner Darkly"/>
        <s v="Chasing Mavericks"/>
        <s v="Alone In The Dark"/>
        <s v="Bandslam"/>
        <s v="Birth"/>
        <s v="A Most Violent Year"/>
        <s v="Flash Of Genius"/>
        <s v="I'M Not There."/>
        <s v="The Cold Light Of Day"/>
        <s v="The Brothers Bloom"/>
        <s v="Synecdoche, New York"/>
        <s v="Princess Mononoke"/>
        <s v="Bon Voyage"/>
        <s v="Can'T Stop The Music"/>
        <s v="The Proposition"/>
        <s v="Courage"/>
        <s v="Marci X"/>
        <s v="Equilibrium"/>
        <s v="The Children Of Huang Shi"/>
        <s v="The Yards"/>
        <s v="The Oogieloves In The Big Balloon Adventure"/>
        <s v="By The Sea"/>
        <s v="Steamboy"/>
        <s v="The Game Of Their Lives"/>
        <s v="Rapa Nui"/>
        <s v="Les Couloirs Du Temps: Les Visiteurs Ii"/>
        <s v="Dylan Dog: Dead Of Night"/>
        <s v="People I Know"/>
        <s v="The Tempest"/>
        <s v="The Painted Veil"/>
        <s v="The Baader Meinhof Complex"/>
        <s v="Dances With Wolves"/>
        <s v="Bad Teacher"/>
        <s v="Sea Of Love"/>
        <s v="A Cinderella Story"/>
        <s v="Scream"/>
        <s v="Thir13En Ghosts"/>
        <s v="Back To The Future"/>
        <s v="House On Haunted Hill"/>
        <s v="I Can Do Bad All By Myself"/>
        <s v="The Switch"/>
        <s v="Just Married"/>
        <s v="The Devil'S Double"/>
        <s v="Thomas And The Magic Railroad"/>
        <s v="The Crazies"/>
        <s v="Spirited Away"/>
        <s v="The Bounty"/>
        <s v="The Book Thief"/>
        <s v="Sex Drive"/>
        <s v="Leap Year"/>
        <s v="Take Me Home Tonight"/>
        <s v="The Nutcracker"/>
        <s v="Kansas City"/>
        <s v="The Amityville Horror"/>
        <s v="Adaptation."/>
        <s v="Land Of The Dead"/>
        <s v="Fear And Loathing In Las Vegas"/>
        <s v="The Invention Of Lying"/>
        <s v="Neighbors"/>
        <s v="The Mask"/>
        <s v="Big"/>
        <s v="Borat: Cultural Learnings Of America For Make Benefit Glorious Nation Of Kazakhstan"/>
        <s v="Legally Blonde"/>
        <s v="Star Trek Iii: The Search For Spock"/>
        <s v="The Exorcism Of Emily Rose"/>
        <s v="Deuce Bigalow: Male Gigolo"/>
        <s v="Left Behind"/>
        <s v="The Family Stone"/>
        <s v="Barbershop 2: Back In Business"/>
        <s v="Bad Santa"/>
        <s v="Austin Powers: International Man Of Mystery"/>
        <s v="My Big Fat Greek Wedding 2"/>
        <s v="Diary Of A Wimpy Kid: Rodrick Rules"/>
        <s v="Predator"/>
        <s v="Amadeus"/>
        <s v="Prom Night"/>
        <s v="Mean Girls"/>
        <s v="Under The Tuscan Sun"/>
        <s v="Gosford Park"/>
        <s v="Peggy Sue Got Married"/>
        <s v="Birdman Or (The Unexpected Virtue Of Ignorance)"/>
        <s v="Blue Jasmine"/>
        <s v="United 93"/>
        <s v="Honey"/>
        <s v="Spy Hard"/>
        <s v="The Fog"/>
        <s v="Soul Surfer"/>
        <s v="Observe And Report"/>
        <s v="Conan The Destroyer"/>
        <s v="Raging Bull"/>
        <s v="Love Happens"/>
        <s v="Young Sherlock Holmes"/>
        <s v="Fame"/>
        <s v="127 Hours"/>
        <s v="Small Time Crooks"/>
        <s v="Center Stage"/>
        <s v="Love The Coopers"/>
        <s v="Catch That Kid"/>
        <s v="Life As A House"/>
        <s v="Steve Jobs"/>
        <s v="I Love You, Beth Cooper"/>
        <s v="Youth In Revolt"/>
        <s v="The Legend Of The Lone Ranger"/>
        <s v="The Tailor Of Panama"/>
        <s v="Getaway"/>
        <s v="The Ice Storm"/>
        <s v="And So It Goes"/>
        <s v="Troop Beverly Hills"/>
        <s v="Being Julia"/>
        <s v="9Â½ Weeks"/>
        <s v="Dragonslayer"/>
        <s v="The Last Station"/>
        <s v="Ed Wood"/>
        <s v="Labor Day"/>
        <s v="Mongol: The Rise Of Genghis Khan"/>
        <s v="Rocknrolla"/>
        <s v="Megaforce"/>
        <s v="Hamlet"/>
        <s v="Midnight Special"/>
        <s v="Anything Else"/>
        <s v="The Railway Man"/>
        <s v="The White Ribbon"/>
        <s v="The Wraith"/>
        <s v="The Salton Sea"/>
        <s v="One Man'S Hero"/>
        <s v="Renaissance"/>
        <s v="Superbad"/>
        <s v="Step Up 2: The Streets"/>
        <s v="Hoodwinked!"/>
        <s v="Hotel Rwanda"/>
        <s v="Hitman"/>
        <s v="Black Nativity"/>
        <s v="City Of Ghosts"/>
        <s v="The Others"/>
        <s v="Aliens"/>
        <s v="My Fair Lady"/>
        <s v="I Know What You Did Last Summer"/>
        <s v="Let'S Be Cops"/>
        <s v="Sideways"/>
        <s v="Beerfest"/>
        <s v="Halloween"/>
        <s v="Good Boy!"/>
        <s v="The Best Man Holiday"/>
        <s v="Smokin' Aces"/>
        <s v="Saw 3D: The Final Chapter"/>
        <s v="40 Days And 40 Nights"/>
        <s v="A Night At The Roxbury"/>
        <s v="Beastly"/>
        <s v="The Hills Have Eyes"/>
        <s v="Dickie Roberts: Former Child Star"/>
        <s v="Mcfarland, Usa"/>
        <s v="Pitch Perfect"/>
        <s v="Summer Catch"/>
        <s v="A Simple Plan"/>
        <s v="They"/>
        <s v="Larry The Cable Guy: Health Inspector"/>
        <s v="The Adventures Of Elmo In Grouchland"/>
        <s v="Brooklyn'S Finest"/>
        <s v="Evil Dead"/>
        <s v="My Life In Ruins"/>
        <s v="American Dreamz"/>
        <s v="Superman Iv: The Quest For Peace"/>
        <s v="Running Scared"/>
        <s v="Shanghai Surprise"/>
        <s v="The Illusionist"/>
        <s v="Roar"/>
        <s v="Veronica Guerin"/>
        <s v="Escobar: Paradise Lost"/>
        <s v="Southland Tales"/>
        <s v="The Apparition"/>
        <s v="My Girl"/>
        <s v="Fur: An Imaginary Portrait Of Diane Arbus"/>
        <s v="Wall Street"/>
        <s v="Sense And Sensibility"/>
        <s v="Becoming Jane"/>
        <s v="Sydney White"/>
        <s v="House Of Sand And Fog"/>
        <s v="Dead Poets Society"/>
        <s v="Dumb &amp; Dumber"/>
        <s v="When Harry Met Sally..."/>
        <s v="The Verdict"/>
        <s v="Road Trip"/>
        <s v="Varsity Blues"/>
        <s v="The Artist"/>
        <s v="The Unborn"/>
        <s v="Moonrise Kingdom"/>
        <s v="The Texas Chainsaw Massacre: The Beginning"/>
        <s v="The Young Messiah"/>
        <s v="The Master Of Disguise"/>
        <s v="Pan'S Labyrinth"/>
        <s v="See Spot Run"/>
        <s v="Baby Boy"/>
        <s v="The Roommate"/>
        <s v="Joe Dirt"/>
        <s v="Double Impact"/>
        <s v="Hot Fuzz"/>
        <s v="The Women"/>
        <s v="Vicky Cristina Barcelona"/>
        <s v="Boys And Girls"/>
        <s v="White Oleander"/>
        <s v="Jennifer'S Body"/>
        <s v="Drowning Mona"/>
        <s v="Radio Days"/>
        <s v="Remember Me"/>
        <s v="How To Deal"/>
        <s v="My Stepmother Is An Alien"/>
        <s v="Philadelphia"/>
        <s v="The Thirteenth Floor"/>
        <s v="Duets"/>
        <s v="Hollywood Ending"/>
        <s v="Detroit Rock City"/>
        <s v="Highlander"/>
        <s v="Things We Lost In The Fire"/>
        <s v="Steel"/>
        <s v="The Immigrant"/>
        <s v="The White Countess"/>
        <s v="Trance"/>
        <s v="Soul Plane"/>
        <s v="Good"/>
        <s v="Enter The Void"/>
        <s v="Vamps"/>
        <s v="The Homesman"/>
        <s v="Juwanna Mann"/>
        <s v="Slow Burn"/>
        <s v="Wasabi"/>
        <s v="Slither"/>
        <s v="Beverly Hills Cop"/>
        <s v="Home Alone"/>
        <s v="3 Men And A Baby"/>
        <s v="Tootsie"/>
        <s v="Top Gun"/>
        <s v="Crouching Tiger, Hidden Dragon"/>
        <s v="American Beauty"/>
        <s v="The King'S Speech"/>
        <s v="Twins"/>
        <s v="The Yellow Handkerchief"/>
        <s v="The Color Purple"/>
        <s v="The Imitation Game"/>
        <s v="Private Benjamin"/>
        <s v="Diary Of A Wimpy Kid"/>
        <s v="Mama"/>
        <s v="National Lampoon'S Vacation"/>
        <s v="Bad Grandpa"/>
        <s v="The Queen"/>
        <s v="Beetlejuice"/>
        <s v="Why Did I Get Married?"/>
        <s v="Little Women"/>
        <s v="The Woman In Black"/>
        <s v="When A Stranger Calls"/>
        <s v="Big Fat Liar"/>
        <s v="Wag The Dog"/>
        <s v="The Lizzie Mcguire Movie"/>
        <s v="Snitch"/>
        <s v="Krampus"/>
        <s v="The Faculty"/>
        <s v="Cop Land"/>
        <s v="Not Another Teen Movie"/>
        <s v="End Of Watch"/>
        <s v="The Skulls"/>
        <s v="The Theory Of Everything"/>
        <s v="Malibu'S Most Wanted"/>
        <s v="Where The Heart Is"/>
        <s v="Lawrence Of Arabia"/>
        <s v="Halloween Ii"/>
        <s v="Wild"/>
        <s v="The Last House On The Left"/>
        <s v="The Wedding Date"/>
        <s v="Halloween: Resurrection"/>
        <s v="The Princess Bride"/>
        <s v="The Great Debaters"/>
        <s v="Drive"/>
        <s v="Confessions Of A Teenage Drama Queen"/>
        <s v="The Object Of My Affection"/>
        <s v="28 Weeks Later"/>
        <s v="When The Game Stands Tall"/>
        <s v="Because Of Winn-Dixie"/>
        <s v="Love &amp; Basketball"/>
        <s v="Grosse Pointe Blank"/>
        <s v="All About Steve"/>
        <s v="Book Of Shadows: Blair Witch 2"/>
        <s v="The Craft"/>
        <s v="Match Point"/>
        <s v="Ramona And Beezus"/>
        <s v="The Remains Of The Day"/>
        <s v="Boogie Nights"/>
        <s v="Nowhere To Run"/>
        <s v="Flicka"/>
        <s v="The Hills Have Eyes Ii"/>
        <s v="Urban Legends: Final Cut"/>
        <s v="Tuck Everlasting"/>
        <s v="The Marine"/>
        <s v="Keanu"/>
        <s v="Country Strong"/>
        <s v="Disturbing Behavior"/>
        <s v="The Place Beyond The Pines"/>
        <s v="The November Man"/>
        <s v="Eye Of The Beholder"/>
        <s v="The Hurt Locker"/>
        <s v="Firestarter"/>
        <s v="Killing Them Softly"/>
        <s v="A Most Wanted Man"/>
        <s v="Freddy Got Fingered"/>
        <s v="The Pirates Who Don'T Do Anything: A Veggietales Movie"/>
        <s v="Highlander: Endgame"/>
        <s v="Idlewild"/>
        <s v="One Day"/>
        <s v="Whip It"/>
        <s v="Confidence"/>
        <s v="The Muse"/>
        <s v="De-Lovely"/>
        <s v="New York Stories"/>
        <s v="Barney'S Great Adventure"/>
        <s v="The Man With The Iron Fists"/>
        <s v="Home Fries"/>
        <s v="Here On Earth"/>
        <s v="Brazil"/>
        <s v="Raise Your Voice"/>
        <s v="The Big Lebowski"/>
        <s v="Black Snake Moan"/>
        <s v="Dark Blue"/>
        <s v="A Mighty Heart"/>
        <s v="Whatever It Takes"/>
        <s v="Boat Trip"/>
        <s v="The Importance Of Being Earnest"/>
        <s v="Hoot"/>
        <s v="In Bruges"/>
        <s v="Peeples"/>
        <s v="The Rocker"/>
        <s v="Post Grad"/>
        <s v="Promised Land"/>
        <s v="Whatever Works"/>
        <s v="The In Crowd"/>
        <s v="Three Burials"/>
        <s v="Jakob The Liar"/>
        <s v="Kiss Kiss Bang Bang"/>
        <s v="Idle Hands"/>
        <s v="Mulholland Drive"/>
        <s v="You Will Meet A Tall Dark Stranger"/>
        <s v="Never Let Me Go"/>
        <s v="Transsiberian"/>
        <s v="The Clan Of The Cave Bear"/>
        <s v="Crazy In Alabama"/>
        <s v="Funny Games"/>
        <s v="Metropolis"/>
        <s v="District B13"/>
        <s v="Things To Do In Denver When You'Re Dead"/>
        <s v="The Assassin"/>
        <s v="Buffalo Soldiers"/>
        <s v="Ong-Bak 2"/>
        <s v="The Midnight Meat Train"/>
        <s v="The Son Of No One"/>
        <s v="All The Queen'S Men"/>
        <s v="The Good Night"/>
        <s v="Groundhog Day"/>
        <s v="Magic Mike Xxl"/>
        <s v="Romeo + Juliet"/>
        <s v="Sarah'S Key"/>
        <s v="Unforgiven"/>
        <s v="Manderlay"/>
        <s v="Slumdog Millionaire"/>
        <s v="Fatal Attraction"/>
        <s v="Pretty Woman"/>
        <s v="Crocodile Dundee Ii"/>
        <s v="Born On The Fourth Of July"/>
        <s v="Cool Runnings"/>
        <s v="My Bloody Valentine"/>
        <s v="Stomp The Yard"/>
        <s v="The Spy Who Loved Me"/>
        <s v="Urban Legend"/>
        <s v="White Fang"/>
        <s v="Superstar"/>
        <s v="The Iron Lady"/>
        <s v="Jonah: A Veggietales Movie"/>
        <s v="Poetic Justice"/>
        <s v="All About The Benjamins"/>
        <s v="Vampire In Brooklyn"/>
        <s v="An American Haunting"/>
        <s v="My Boss'S Daughter"/>
        <s v="A Perfect Getaway"/>
        <s v="Our Family Wedding"/>
        <s v="Dead Man On Campus"/>
        <s v="Tea With Mussolini"/>
        <s v="Thinner"/>
        <s v="Crooklyn"/>
        <s v="Jason X"/>
        <s v="Bobby"/>
        <s v="Head Over Heels"/>
        <s v="Fun Size"/>
        <s v="Little Children"/>
        <s v="Gossip"/>
        <s v="A Walk On The Moon"/>
        <s v="Catch A Fire"/>
        <s v="Soul Survivors"/>
        <s v="Jefferson In Paris"/>
        <s v="Caravans"/>
        <s v="Mr. Turner"/>
        <s v="Amen."/>
        <s v="The Lucky Ones"/>
        <s v="Margaret"/>
        <s v="Flipped"/>
        <s v="Brokeback Mountain"/>
        <s v="Clueless"/>
        <s v="Far From Heaven"/>
        <s v="Hot Tub Time Machine 2"/>
        <s v="Quills"/>
        <s v="Seven Psychopaths"/>
        <s v="Downfall"/>
        <s v="The Sea Inside"/>
        <s v="Good Morning, Vietnam"/>
        <s v="The Last Godfather"/>
        <s v="Justin Bieber: Never Say Never"/>
        <s v="Black Swan"/>
        <s v="The Godfather: Part Ii"/>
        <s v="Save The Last Dance"/>
        <s v="A Nightmare On Elm Street 4: The Dream Master"/>
        <s v="Miracles From Heaven"/>
        <s v="Dude, Where'S My Car?"/>
        <s v="Young Guns"/>
        <s v="St. Vincent"/>
        <s v="About Last Night"/>
        <s v="10 Things I Hate About You"/>
        <s v="The New Guy"/>
        <s v="Loaded Weapon 1"/>
        <s v="The Shallows"/>
        <s v="The Butterfly Effect"/>
        <s v="Snow Day"/>
        <s v="This Christmas"/>
        <s v="Baby Geniuses"/>
        <s v="The Big Hit"/>
        <s v="Harriet The Spy"/>
        <s v="Child'S Play 2"/>
        <s v="No Good Deed"/>
        <s v="The Mist"/>
        <s v="Ex Machina"/>
        <s v="Being John Malkovich"/>
        <s v="Two Can Play That Game"/>
        <s v="Earth To Echo"/>
        <s v="Crazy/Beautiful"/>
        <s v="Letters From Iwo Jima"/>
        <s v="The Astronaut Farmer"/>
        <s v="Woo"/>
        <s v="Room"/>
        <s v="Dirty Work"/>
        <s v="Serial Mom"/>
        <s v="Dick"/>
        <s v="Light It Up"/>
        <s v="54"/>
        <s v="Bubble Boy"/>
        <s v="Birthday Girl"/>
        <s v="21 &amp; Over"/>
        <s v="Paris, Je T'Aime"/>
        <s v="Resurrecting The Champ"/>
        <s v="Admission"/>
        <s v="The Widow Of Saint-Pierre"/>
        <s v="Chloe"/>
        <s v="Faithful"/>
        <s v="Find Me Guilty"/>
        <s v="The Perks Of Being A Wallflower"/>
        <s v="Excessive Force"/>
        <s v="Infamous"/>
        <s v="The Claim"/>
        <s v="The Vatican Tapes"/>
        <s v="Attack The Block"/>
        <s v="In The Land Of Blood And Honey"/>
        <s v="The Call"/>
        <s v="Operation Chromite"/>
        <s v="The Crocodile Hunter: Collision Course"/>
        <s v="I Love You Phillip Morris"/>
        <s v="Antwone Fisher"/>
        <s v="The Emperor'S Club"/>
        <s v="True Romance"/>
        <s v="Glengarry Glen Ross"/>
        <s v="The Killer Inside Me"/>
        <s v="Sorority Row"/>
        <s v="Lars And The Real Girl"/>
        <s v="The Boy In The Striped Pajamas"/>
        <s v="Dancer In The Dark"/>
        <s v="Oscar And Lucinda"/>
        <s v="The Funeral"/>
        <s v="Solitary Man"/>
        <s v="Machete"/>
        <s v="Casino Jack"/>
        <s v="The Land Before Time"/>
        <s v="Tae Guk Gi: The Brotherhood Of War"/>
        <s v="The Perfect Game"/>
        <s v="The Exorcist"/>
        <s v="Jaws"/>
        <s v="American Pie"/>
        <s v="Ernest &amp; Celestine"/>
        <s v="The Golden Child"/>
        <s v="Think Like A Man"/>
        <s v="Barbershop"/>
        <s v="Star Trek Ii: The Wrath Of Khan"/>
        <s v="Ace Ventura: Pet Detective"/>
        <s v="Wargames"/>
        <s v="Witness"/>
        <s v="Act Of Valor"/>
        <s v="Step Up"/>
        <s v="Beavis And Butt-Head Do America"/>
        <s v="Jackie Brown"/>
        <s v="Harold &amp; Kumar Escape From Guantanamo Bay"/>
        <s v="Chronicle"/>
        <s v="Yentl"/>
        <s v="Time Bandits"/>
        <s v="Crossroads"/>
        <s v="Project X"/>
        <s v="One Hour Photo"/>
        <s v="Quarantine"/>
        <s v="The Eye"/>
        <s v="Johnson Family Vacation"/>
        <s v="How High"/>
        <s v="The Muppet Christmas Carol"/>
        <s v="Frida"/>
        <s v="Katy Perry: Part Of Me"/>
        <s v="The Fault In Our Stars"/>
        <s v="Rounders"/>
        <s v="Top Five"/>
        <s v="Stir Of Echoes"/>
        <s v="Philomena"/>
        <s v="The Upside Of Anger"/>
        <s v="Aquamarine"/>
        <s v="Paper Towns"/>
        <s v="Nebraska"/>
        <s v="Tales From The Crypt: Demon Knight"/>
        <s v="Max Keeble'S Big Move"/>
        <s v="Young Adult"/>
        <s v="Crank"/>
        <s v="Living Out Loud"/>
        <s v="Das Boot"/>
        <s v="Sorority Boys"/>
        <s v="About Time"/>
        <s v="House Of Flying Daggers"/>
        <s v="Arbitrage"/>
        <s v="Project Almanac"/>
        <s v="Cadillac Records"/>
        <s v="Screwed"/>
        <s v="Fortress"/>
        <s v="For Your Consideration"/>
        <s v="Celebrity"/>
        <s v="Running With Scissors"/>
        <s v="From Justin To Kelly"/>
        <s v="Girl 6"/>
        <s v="In The Cut"/>
        <s v="Two Lovers"/>
        <s v="Last Orders"/>
        <s v="Ravenous"/>
        <s v="Charlie Bartlett"/>
        <s v="The Great Beauty"/>
        <s v="The Dangerous Lives Of Altar Boys"/>
        <s v="Stoker"/>
        <s v="2046"/>
        <s v="Married Life"/>
        <s v="Duma"/>
        <s v="Ondine"/>
        <s v="Brother"/>
        <s v="Welcome To Collinwood"/>
        <s v="Critical Care"/>
        <s v="The Life Before Her Eyes"/>
        <s v="Trade"/>
        <s v="Fateless"/>
        <s v="Breakfast Of Champions"/>
        <s v="City Of Life And Death"/>
        <s v="5 Days Of War"/>
        <s v="10 Days In A Madhouse"/>
        <s v="Heaven Is For Real"/>
        <s v="Snatch"/>
        <s v="Pet Sematary"/>
        <s v="Madadayo"/>
        <s v="Gremlins"/>
        <s v="Star Wars: Episode Iv - A New Hope"/>
        <s v="Dirty Grandpa"/>
        <s v="Doctor Zhivago"/>
        <s v="High School Musical 3: Senior Year"/>
        <s v="The Fighter"/>
        <s v="My Cousin Vinny"/>
        <s v="If I Stay"/>
        <s v="Major League"/>
        <s v="Phone Booth"/>
        <s v="A Walk To Remember"/>
        <s v="Dead Man Walking"/>
        <s v="Cruel Intentions"/>
        <s v="Saw Vi"/>
        <s v="The Secret Life Of Bees"/>
        <s v="Corky Romano"/>
        <s v="Raising Cain"/>
        <s v="Invaders From Mars"/>
        <s v="Brooklyn"/>
        <s v="Out Cold"/>
        <s v="The Ladies Man"/>
        <s v="Quartet"/>
        <s v="Tomcats"/>
        <s v="Frailty"/>
        <s v="Woman In Gold"/>
        <s v="Kinsey"/>
        <s v="Army Of Darkness"/>
        <s v="Slackers"/>
        <s v="What'S Eating Gilbert Grape"/>
        <s v="The Visual Bible: The Gospel Of John"/>
        <s v="Vera Drake"/>
        <s v="The Guru"/>
        <s v="The Perez Family"/>
        <s v="Inside Llewyn Davis"/>
        <s v="O"/>
        <s v="Return To The Blue Lagoon"/>
        <s v="Copying Beethoven"/>
        <s v="Saw V"/>
        <s v="Jindabyne"/>
        <s v="Kabhi Alvida Naa Kehna"/>
        <s v="An Ideal Husband"/>
        <s v="The Last Days On Mars"/>
        <s v="Darkness"/>
        <s v="2001: A Space Odyssey"/>
        <s v="E.T. The Extra-Terrestrial"/>
        <s v="In The Land Of Women"/>
        <s v="There Goes My Baby"/>
        <s v="For Greater Glory: The True Story Of Cristiada"/>
        <s v="Good Will Hunting"/>
        <s v="Saw Iii"/>
        <s v="Stripes"/>
        <s v="Bring It On"/>
        <s v="The Purge: Election Year"/>
        <s v="She'S All That"/>
        <s v="Saw Iv"/>
        <s v="White Noise"/>
        <s v="Madea'S Family Reunion"/>
        <s v="The Color Of Money"/>
        <s v="The Mighty Ducks"/>
        <s v="The Grudge"/>
        <s v="Happy Gilmore"/>
        <s v="Jeepers Creepers"/>
        <s v="Bill &amp; Ted'S Excellent Adventure"/>
        <s v="Oliver!"/>
        <s v="The Best Exotic Marigold Hotel"/>
        <s v="Recess: School'S Out"/>
        <s v="Mad Max Beyond Thunderdome"/>
        <s v="The Boy"/>
        <s v="Devil"/>
        <s v="Friday After Next"/>
        <s v="Insidious: Chapter 3"/>
        <s v="The Last Dragon"/>
        <s v="The Lawnmower Man"/>
        <s v="Nick And Norah'S Infinite Playlist"/>
        <s v="Dogma"/>
        <s v="The Banger Sisters"/>
        <s v="Twilight Zone: The Movie"/>
        <s v="Road House"/>
        <s v="A Low Down Dirty Shame"/>
        <s v="Swimfan"/>
        <s v="Employee Of The Month"/>
        <s v="Can'T Hardly Wait"/>
        <s v="The Outsiders"/>
        <s v="Sinister 2"/>
        <s v="Sparkle"/>
        <s v="Valentine"/>
        <s v="The Fourth Kind"/>
        <s v="A Prairie Home Companion"/>
        <s v="Sugar Hill"/>
        <s v="Rushmore"/>
        <s v="Skyline"/>
        <s v="The Second Best Exotic Marigold Hotel"/>
        <s v="Kit Kittredge: An American Girl"/>
        <s v="The Perfect Man"/>
        <s v="Mo' Better Blues"/>
        <s v="Kung Pow: Enter The Fist"/>
        <s v="Tremors"/>
        <s v="Wrong Turn"/>
        <s v="The Corruptor"/>
        <s v="Mud"/>
        <s v="Reno 911!: Miami"/>
        <s v="One Direction: This Is Us"/>
        <s v="Hey Arnold! The Movie"/>
        <s v="My Week With Marilyn"/>
        <s v="The Matador"/>
        <s v="Love Jones"/>
        <s v="The Gift"/>
        <s v="End Of The Spear"/>
        <s v="Get Over It"/>
        <s v="Office Space"/>
        <s v="Drop Dead Gorgeous"/>
        <s v="Big Eyes"/>
        <s v="Very Bad Things"/>
        <s v="Sleepover"/>
        <s v="Macgruber"/>
        <s v="Dirty Pretty Things"/>
        <s v="Movie 43"/>
        <s v="Over Her Dead Body"/>
        <s v="Seeking A Friend For The End Of The World"/>
        <s v="American History X"/>
        <s v="The Collection"/>
        <s v="Teacher'S Pet"/>
        <s v="The Red Violin"/>
        <s v="The Straight Story"/>
        <s v="Deuces Wild"/>
        <s v="Bad Words"/>
        <s v="Black Or White"/>
        <s v="On The Line"/>
        <s v="Rescue Dawn"/>
        <s v="Danny Collins"/>
        <s v="Jeff, Who Lives At Home"/>
        <s v="I Am Love"/>
        <s v="Atlas Shrugged Ii: The Strike"/>
        <s v="Romeo Is Bleeding"/>
        <s v="The Limey"/>
        <s v="Crash"/>
        <s v="The House Of Mirth"/>
        <s v="Malone"/>
        <s v="Peaceful Warrior"/>
        <s v="Bucky Larson: Born To Be A Star"/>
        <s v="Bamboozled"/>
        <s v="The Forest"/>
        <s v="Sphinx"/>
        <s v="While We'Re Young"/>
        <s v="A Better Life"/>
        <s v="Spider"/>
        <s v="Gun Shy"/>
        <s v="Nicholas Nickleby"/>
        <s v="The Iceman"/>
        <s v="Cecil B. Demented"/>
        <s v="Killer Joe"/>
        <s v="The Joneses"/>
        <s v="Owning Mahowny"/>
        <s v="The Brothers Solomon"/>
        <s v="My Blueberry Nights"/>
        <s v="Swept Away"/>
        <s v="War, Inc."/>
        <s v="Shaolin Soccer"/>
        <s v="The Brown Bunny"/>
        <s v="The Swindle"/>
        <s v="Rosewater"/>
        <s v="Imaginary Heroes"/>
        <s v="High Heels And Low Lifes"/>
        <s v="Severance"/>
        <s v="Edmond"/>
        <s v="Police Academy: Mission To Moscow"/>
        <s v="Cinco De Mayo, La Batalla"/>
        <s v="An Alan Smithee Film: Burn Hollywood Burn"/>
        <s v="The Open Road"/>
        <s v="The Good Guy"/>
        <s v="Motherhood"/>
        <s v="Blonde Ambition"/>
        <s v="The Oxford Murders"/>
        <s v="Eulogy"/>
        <s v="Of Horses And Men"/>
        <s v="The Good, The Bad, The Weird"/>
        <s v="The Lost City"/>
        <s v="Next Friday"/>
        <s v="You Only Live Twice"/>
        <s v="Amour"/>
        <s v="Poltergeist Iii"/>
        <s v="It'S A Mad, Mad, Mad, Mad World"/>
        <s v="Richard Iii"/>
        <s v="Kites"/>
        <s v="Melancholia"/>
        <s v="Jab Tak Hai Jaan"/>
        <s v="Alien"/>
        <s v="The Texas Chain Saw Massacre"/>
        <s v="The Runaways"/>
        <s v="Fiddler On The Roof"/>
        <s v="Thunderball"/>
        <s v="Set It Off"/>
        <s v="The Best Man"/>
        <s v="Child'S Play"/>
        <s v="Sicko"/>
        <s v="The Purge: Anarchy"/>
        <s v="Down To You"/>
        <s v="Harold &amp; Kumar Go To White Castle"/>
        <s v="The Contender"/>
        <s v="Boiler Room"/>
        <s v="Black Christmas"/>
        <s v="Henry V"/>
        <s v="The Way Of The Gun"/>
        <s v="Igby Goes Down"/>
        <s v="Pcu"/>
        <s v="Gracie"/>
        <s v="Trust The Man"/>
        <s v="Hamlet 2"/>
        <s v="Glee: The 3D Concert Movie"/>
        <s v="The Legend Of Suriyothai"/>
        <s v="Two Evil Eyes"/>
        <s v="All Or Nothing"/>
        <s v="Princess Kaiulani"/>
        <s v="Opal Dream"/>
        <s v="Flame And Citron"/>
        <s v="Undiscovered"/>
        <s v="Crocodile Dundee"/>
        <s v="Awake"/>
        <s v="Skin Trade"/>
        <s v="Crazy Heart"/>
        <s v="The Rose"/>
        <s v="Baggage Claim"/>
        <s v="Election"/>
        <s v="The Duff"/>
        <s v="Glitter"/>
        <s v="Bright Star"/>
        <s v="My Name Is Khan"/>
        <s v="All Is Lost"/>
        <s v="Limbo"/>
        <s v="Repo! The Genetic Opera"/>
        <s v="Pulp Fiction"/>
        <s v="Nightcrawler"/>
        <s v="Club Dread"/>
        <s v="The Sound Of Music"/>
        <s v="Splash"/>
        <s v="Little Miss Sunshine"/>
        <s v="Stand By Me"/>
        <s v="28 Days Later..."/>
        <s v="You Got Served"/>
        <s v="Escape From Alcatraz"/>
        <s v="Brown Sugar"/>
        <s v="A Thin Line Between Love And Hate"/>
        <s v="50/50"/>
        <s v="Shutter"/>
        <s v="That Awkward Moment"/>
        <s v="Much Ado About Nothing"/>
        <s v="On Her Majesty'S Secret Service"/>
        <s v="New Nightmare"/>
        <s v="Drive Me Crazy"/>
        <s v="Half Baked"/>
        <s v="New In Town"/>
        <s v="American Psycho"/>
        <s v="The Good Girl"/>
        <s v="The Boondock Saints Ii: All Saints Day"/>
        <s v="Enough Said"/>
        <s v="Easy A"/>
        <s v="Shadow Of The Vampire"/>
        <s v="Prom"/>
        <s v="Held Up"/>
        <s v="Woman On Top"/>
        <s v="Anomalisa"/>
        <s v="Another Year"/>
        <s v="8 Women"/>
        <s v="Showdown In Little Tokyo"/>
        <s v="Clay Pigeons"/>
        <s v="It'S Kind Of A Funny Story"/>
        <s v="Made In Dagenham"/>
        <s v="When Did You Last See Your Father?"/>
        <s v="Prefontaine"/>
        <s v="The Secret Of Kells"/>
        <s v="Begin Again"/>
        <s v="Down In The Valley"/>
        <s v="Brooklyn Rules"/>
        <s v="The Singing Detective"/>
        <s v="Fido"/>
        <s v="The Wendell Baker Story"/>
        <s v="Wild Target"/>
        <s v="Pathology"/>
        <s v="10Th &amp; Wolf"/>
        <s v="Dear Wendy"/>
        <s v="Aloft"/>
        <s v="Akira"/>
        <s v="Imagine Me &amp; You"/>
        <s v="The Blood Of Heroes"/>
        <s v="Driving Miss Daisy"/>
        <s v="Soul Food"/>
        <s v="Rumble In The Bronx"/>
        <s v="Thank You For Smoking"/>
        <s v="Hostel: Part Ii"/>
        <s v="An Education"/>
        <s v="The Hotel New Hampshire"/>
        <s v="Narc"/>
        <s v="Men With Brooms"/>
        <s v="Witless Protection"/>
        <s v="The Work And The Glory"/>
        <s v="Extract"/>
        <s v="Alias Betty"/>
        <s v="Code 46"/>
        <s v="Albert Nobbs"/>
        <s v="Ta Ra Rum Pum"/>
        <s v="Persepolis"/>
        <s v="The Neon Demon"/>
        <s v="Harry Brown"/>
        <s v="The Omega Code"/>
        <s v="Juno"/>
        <s v="Diamonds Are Forever"/>
        <s v="The Godfather"/>
        <s v="Flashdance"/>
        <s v="500 Days Of Summer"/>
        <s v="The Piano"/>
        <s v="Magic Mike"/>
        <s v="Darkness Falls"/>
        <s v="Live And Let Die"/>
        <s v="My Dog Skip"/>
        <s v="Jumping The Broom"/>
        <s v="Good Night, And Good Luck."/>
        <s v="Capote"/>
        <s v="Desperado"/>
        <s v="Logan'S Run"/>
        <s v="The Man With The Golden Gun"/>
        <s v="Action Jackson"/>
        <s v="The Descent"/>
        <s v="Devil'S Due"/>
        <s v="Flirting With Disaster"/>
        <s v="The Devil'S Rejects"/>
        <s v="Dope"/>
        <s v="In Too Deep"/>
        <s v="House Of 1000 Corpses"/>
        <s v="A Serious Man"/>
        <s v="Get Low"/>
        <s v="Warlock"/>
        <s v="Beyond The Lights"/>
        <s v="A Single Man"/>
        <s v="The Last Temptation Of Christ"/>
        <s v="Outside Providence"/>
        <s v="Bride &amp; Prejudice"/>
        <s v="Rabbit-Proof Fence"/>
        <s v="Who'S Your Caddy?"/>
        <s v="Split Second"/>
        <s v="The Other Side Of Heaven"/>
        <s v="Veer-Zaara"/>
        <s v="Redbelt"/>
        <s v="Cyrus"/>
        <s v="A Dog Of Flanders"/>
        <s v="Auto Focus"/>
        <s v="Factory Girl"/>
        <s v="We Need To Talk About Kevin"/>
        <s v="The Mighty Macs"/>
        <s v="Mother And Child"/>
        <s v="March Or Die"/>
        <s v="Les Visiteurs"/>
        <s v="Somewhere"/>
        <s v="Chairman Of The Board"/>
        <s v="Hesher"/>
        <s v="Gerry"/>
        <s v="The Heart Of Me"/>
        <s v="Freeheld"/>
        <s v="The Extra Man"/>
        <s v="Ca$H"/>
        <s v="Wah-Wah"/>
        <s v="Pale Rider"/>
        <s v="Dazed And Confused"/>
        <s v="Aimee &amp; Jaguar"/>
        <s v="The Chumscrubber"/>
        <s v="Shade"/>
        <s v="House At The End Of The Street"/>
        <s v="Incendies"/>
        <s v="Remember Me, My Love"/>
        <s v="Elite Squad"/>
        <s v="Annabelle"/>
        <s v="Bran Nue Dae"/>
        <s v="Boyz N The Hood"/>
        <s v="La Bamba"/>
        <s v="Dressed To Kill"/>
        <s v="The Adventures Of Huck Finn"/>
        <s v="Go"/>
        <s v="Friends With Money"/>
        <s v="Bats"/>
        <s v="Nowhere In Africa"/>
        <s v="Shame"/>
        <s v="Layer Cake"/>
        <s v="The Work And The Glory Ii: American Zion"/>
        <s v="The East"/>
        <s v="A Home At The End Of The World"/>
        <s v="Aberdeen"/>
        <s v="The Messenger"/>
        <s v="Control"/>
        <s v="The Terminator"/>
        <s v="Good Bye Lenin!"/>
        <s v="The Damned United"/>
        <s v="Mallrats"/>
        <s v="Grease"/>
        <s v="Platoon"/>
        <s v="Fahrenheit 9/11"/>
        <s v="Butch Cassidy And The Sundance Kid"/>
        <s v="Mary Poppins"/>
        <s v="Ordinary People"/>
        <s v="West Side Story"/>
        <s v="Caddyshack"/>
        <s v="The Brothers"/>
        <s v="The Wood"/>
        <s v="The Usual Suspects"/>
        <s v="A Nightmare On Elm Street 5: The Dream Child"/>
        <s v="Van Wilder: Party Liaison"/>
        <s v="The Wrestler"/>
        <s v="Duel In The Sun"/>
        <s v="Best In Show"/>
        <s v="Escape From New York"/>
        <s v="School Daze"/>
        <s v="Daddy Day Camp"/>
        <s v="Mystic Pizza"/>
        <s v="Sliding Doors"/>
        <s v="Tales From The Hood"/>
        <s v="The Last King Of Scotland"/>
        <s v="Halloween 5"/>
        <s v="Bernie"/>
        <s v="Dolphins And Whales 3D: Tribes Of The Ocean"/>
        <s v="Pollock"/>
        <s v="200 Cigarettes"/>
        <s v="The Words"/>
        <s v="Casa De Mi Padre"/>
        <s v="City Island"/>
        <s v="The Guard"/>
        <s v="College"/>
        <s v="The Virgin Suicides"/>
        <s v="Miss March"/>
        <s v="Wish I Was Here"/>
        <s v="Simply Irresistible"/>
        <s v="Hedwig And The Angry Inch"/>
        <s v="Only The Strong"/>
        <s v="Shattered Glass"/>
        <s v="Novocaine"/>
        <s v="The Wackness"/>
        <s v="Beastmaster 2: Through The Portal Of Time"/>
        <s v="The 5Th Quarter"/>
        <s v="The Greatest"/>
        <s v="Snow Flower And The Secret Fan"/>
        <s v="Come Early Morning"/>
        <s v="Lucky Break"/>
        <s v="Surfer, Dude"/>
        <s v="Deadfall"/>
        <s v="L'Auberge Espagnole"/>
        <s v="Song One"/>
        <s v="Winter In Wartime"/>
        <s v="The Protector"/>
        <s v="Bend It Like Beckham"/>
        <s v="Sunshine State"/>
        <s v="Crossover"/>
        <s v="[Rec] 2"/>
        <s v="The Sting"/>
        <s v="Chariots Of Fire"/>
        <s v="Diary Of A Mad Black Woman"/>
        <s v="Shine"/>
        <s v="Don Jon"/>
        <s v="Ghost World"/>
        <s v="Iris"/>
        <s v="The Chorus"/>
        <s v="Mambo Italiano"/>
        <s v="Wonderland"/>
        <s v="Do The Right Thing"/>
        <s v="Harvard Man"/>
        <s v="Le Havre"/>
        <s v="R100"/>
        <s v="Salvation Boulevard"/>
        <s v="The Ten"/>
        <s v="Headhunters"/>
        <s v="Saint Ralph"/>
        <s v="Insidious: Chapter 2"/>
        <s v="Saw Ii"/>
        <s v="10 Cloverfield Lane"/>
        <s v="Jackass: The Movie"/>
        <s v="Lights Out"/>
        <s v="Paranormal Activity 3"/>
        <s v="Ouija"/>
        <s v="A Nightmare On Elm Street 3: Dream Warriors"/>
        <s v="Instructions Not Included"/>
        <s v="Paranormal Activity 4"/>
        <s v="The Robe"/>
        <s v="Freddy'S Dead: The Final Nightmare"/>
        <s v="Monster"/>
        <s v="Paranormal Activity: The Marked Ones"/>
        <s v="Dallas Buyers Club"/>
        <s v="The Lazarus Effect"/>
        <s v="Memento"/>
        <s v="Oculus"/>
        <s v="Clerks Ii"/>
        <s v="Billy Elliot"/>
        <s v="The Way Way Back"/>
        <s v="House Party 2"/>
        <s v="Doug'S 1St Movie"/>
        <s v="The Apostle"/>
        <s v="Our Idiot Brother"/>
        <s v="The Players Club"/>
        <s v="As Above, So Below"/>
        <s v="Addicted"/>
        <s v="Eve'S Bayou"/>
        <s v="Still Alice"/>
        <s v="Friday The 13Th Part Viii: Jason Takes Manhattan"/>
        <s v="My Big Fat Greek Wedding"/>
        <s v="Spring Breakers"/>
        <s v="Halloween: The Curse Of Michael Myers"/>
        <s v="Y Tu Mamã¡ Tambiã©N"/>
        <s v="Shaun Of The Dead"/>
        <s v="The Haunting Of Molly Hartley"/>
        <s v="Lone Star"/>
        <s v="Halloween 4: The Return Of Michael Myers"/>
        <s v="April Fool'S Day"/>
        <s v="Diner"/>
        <s v="Lone Wolf Mcquade"/>
        <s v="Apollo 18"/>
        <s v="Sunshine Cleaning"/>
        <s v="No Escape"/>
        <s v="Fifty Shades Of Black"/>
        <s v="Not Easily Broken"/>
        <s v="The Perfect Match"/>
        <s v="Digimon: The Movie"/>
        <s v="Saved!"/>
        <s v="The Barbarian Invasions"/>
        <s v="The Forsaken"/>
        <s v="Uhf"/>
        <s v="Slums Of Beverly Hills"/>
        <s v="Made"/>
        <s v="Moon"/>
        <s v="Sea Rex 3D: Journey To A Prehistoric World"/>
        <s v="The Sweet Hereafter"/>
        <s v="Of Gods And Men"/>
        <s v="Bottle Shock"/>
        <s v="Heavenly Creatures"/>
        <s v="90 Minutes In Heaven"/>
        <s v="Everything Must Go"/>
        <s v="Zero Effect"/>
        <s v="The Machinist"/>
        <s v="Light Sleeper"/>
        <s v="Kill The Messenger"/>
        <s v="Rabbit Hole"/>
        <s v="Party Monster"/>
        <s v="Green Room"/>
        <s v="Atlas Shrugged: Who Is John Galt?"/>
        <s v="Bottle Rocket"/>
        <s v="Albino Alligator"/>
        <s v="Lovely, Still"/>
        <s v="Desert Blue"/>
        <s v="The Visit"/>
        <s v="Redacted"/>
        <s v="Fascination"/>
        <s v="Rudderless"/>
        <s v="I Served The King Of England"/>
        <s v="Soul Kitchen"/>
        <s v="Sling Blade"/>
        <s v="Hostel"/>
        <s v="Tristram Shandy: A Cock And Bull Story"/>
        <s v="Take Shelter"/>
        <s v="Lady In White"/>
        <s v="The Texas Chainsaw Massacre 2"/>
        <s v="Only God Forgives"/>
        <s v="The Names Of Love"/>
        <s v="Savage Grace"/>
        <s v="Police Academy"/>
        <s v="Four Weddings And A Funeral"/>
        <s v="25Th Hour"/>
        <s v="Bound"/>
        <s v="Requiem For A Dream"/>
        <s v="Tango"/>
        <s v="Moms' Night Out"/>
        <s v="Donnie Darko"/>
        <s v="Character"/>
        <s v="Spun"/>
        <s v="Lady Vengeance"/>
        <s v="Mean Machine"/>
        <s v="Exiled"/>
        <s v="After.Life"/>
        <s v="One Flew Over The Cuckoo'S Nest"/>
        <s v="Falcon Rising"/>
        <s v="The Sweeney"/>
        <s v="Whale Rider"/>
        <s v="Paa"/>
        <s v="Night Watch"/>
        <s v="The Crying Game"/>
        <s v="Porky'S"/>
        <s v="Survival Of The Dead"/>
        <s v="Lost In Translation"/>
        <s v="Annie Hall"/>
        <s v="The Greatest Show On Earth"/>
        <s v="Monster'S Ball"/>
        <s v="Maggie"/>
        <s v="Leaving Las Vegas"/>
        <s v="The Boy Next Door"/>
        <s v="The Kids Are All Right"/>
        <s v="They Live"/>
        <s v="The Last Exorcism Part Ii"/>
        <s v="Boyhood"/>
        <s v="Scoop"/>
        <s v="The Wash"/>
        <s v="3 Strikes"/>
        <s v="The Cooler"/>
        <s v="The Night Listener"/>
        <s v="The Orphanage"/>
        <s v="A Haunted House 2"/>
        <s v="The Rules Of Attraction"/>
        <s v="Four Rooms"/>
        <s v="Secretary"/>
        <s v="The Real Cancun"/>
        <s v="Talk Radio"/>
        <s v="Waiting For Guffman"/>
        <s v="Love Stinks"/>
        <s v="You Kill Me"/>
        <s v="Thumbsucker"/>
        <s v="Mirrormask"/>
        <s v="Samsara"/>
        <s v="The Barbarians"/>
        <s v="Poolhall Junkies"/>
        <s v="The Loss Of Sexual Innocence"/>
        <s v="Joe"/>
        <s v="Shooting Fish"/>
        <s v="Prison"/>
        <s v="Psycho Beach Party"/>
        <s v="The Big Tease"/>
        <s v="Buen Dã­A, Ramã³N"/>
        <s v="Trust"/>
        <s v="An Everlasting Piece"/>
        <s v="Among Giants"/>
        <s v="Adore"/>
        <s v="Mondays In The Sun"/>
        <s v="Stake Land"/>
        <s v="The Last Time I Committed Suicide"/>
        <s v="Futuro Beach"/>
        <s v="Inescapable"/>
        <s v="Gone With The Wind"/>
        <s v="Desert Dancer"/>
        <s v="Major Dundee"/>
        <s v="Annie Get Your Gun"/>
        <s v="Defendor"/>
        <s v="The Pirate"/>
        <s v="The Good Heart"/>
        <s v="The History Boys"/>
        <s v="The Full Monty"/>
        <s v="Airplane!"/>
        <s v="Friday"/>
        <s v="Menace Ii Society"/>
        <s v="Creepshow 2"/>
        <s v="The Witch"/>
        <s v="I Got The Hook Up"/>
        <s v="She'S The One"/>
        <s v="Gods And Monsters"/>
        <s v="The Secret In Their Eyes"/>
        <s v="Evil Dead Ii"/>
        <s v="Pootie Tang"/>
        <s v="La Otra Conquista"/>
        <s v="Trollhunter"/>
        <s v="Ira &amp; Abby"/>
        <s v="Winter Passing"/>
        <s v="D.E.B.S."/>
        <s v="The Masked Saint"/>
        <s v="Time To Choose"/>
        <s v="March Of The Penguins"/>
        <s v="Margin Call"/>
        <s v="Choke"/>
        <s v="Whiplash"/>
        <s v="City Of God"/>
        <s v="Human Traffic"/>
        <s v="The Hunt"/>
        <s v="Bella"/>
        <s v="Dreaming Of Joseph Lees"/>
        <s v="Maria Full Of Grace"/>
        <s v="Beginners"/>
        <s v="Animal House"/>
        <s v="Goldfinger"/>
        <s v="Trainspotting"/>
        <s v="The Original Kings Of Comedy"/>
        <s v="Paranormal Activity 2"/>
        <s v="Waking Ned Devine"/>
        <s v="Bowling For Columbine"/>
        <s v="A Nightmare On Elm Street 2: Freddy'S Revenge"/>
        <s v="A Room With A View"/>
        <s v="The Purge"/>
        <s v="Sinister"/>
        <s v="Martin Lawrence Live: Runteldat"/>
        <s v="Air Bud"/>
        <s v="Jason Lives: Friday The 13Th Part Vi"/>
        <s v="The Bridge On The River Kwai"/>
        <s v="Spaced Invaders"/>
        <s v="Jason Goes To Hell: The Final Friday"/>
        <s v="Dave Chappelle'S Block Party"/>
        <s v="Next Day Air"/>
        <s v="Phat Girlz"/>
        <s v="Before Midnight"/>
        <s v="Teen Wolf Too"/>
        <s v="Phantasm Ii"/>
        <s v="Real Women Have Curves"/>
        <s v="East Is East"/>
        <s v="Whipped"/>
        <s v="Kama Sutra: A Tale Of Love"/>
        <s v="Warlock: The Armageddon"/>
        <s v="8 Heads In A Duffel Bag"/>
        <s v="Thirteen Conversations About One Thing"/>
        <s v="Jawbreaker"/>
        <s v="Basquiat"/>
        <s v="Tsotsi"/>
        <s v="Happiness"/>
        <s v="Dysfunktional Family"/>
        <s v="Tusk"/>
        <s v="Oldboy"/>
        <s v="Letters To God"/>
        <s v="Hobo With A Shotgun"/>
        <s v="Compadres"/>
        <s v="Bachelorette"/>
        <s v="Tim And Eric'S Billion Dollar Movie"/>
        <s v="Summer Storm"/>
        <s v="Fort Mccoy"/>
        <s v="Chain Letter"/>
        <s v="Just Looking"/>
        <s v="The Divide"/>
        <s v="Tanner Hall"/>
        <s v="Central Station"/>
        <s v="Boynton Beach Club"/>
        <s v="Freakonomics"/>
        <s v="High Tension"/>
        <s v="Hustle &amp; Flow"/>
        <s v="Some Like It Hot"/>
        <s v="Friday The 13Th Part Vii: The New Blood"/>
        <s v="The Wizard Of Oz"/>
        <s v="Young Frankenstein"/>
        <s v="Diary Of The Dead"/>
        <s v="Ulee'S Gold"/>
        <s v="Blazing Saddles"/>
        <s v="Friday The 13Th: The Final Chapter"/>
        <s v="Maurice"/>
        <s v="Beer League"/>
        <s v="Timecrimes"/>
        <s v="A Haunted House"/>
        <s v="2016: Obama'S America"/>
        <s v="That Thing You Do!"/>
        <s v="Halloween Iii: Season Of The Witch"/>
        <s v="Kevin Hart: Let Me Explain"/>
        <s v="My Own Private Idaho"/>
        <s v="Garden State"/>
        <s v="Before Sunrise"/>
        <s v="Jesus' Son"/>
        <s v="Robot &amp; Frank"/>
        <s v="My Life Without Me"/>
        <s v="The Spectacular Now"/>
        <s v="Marilyn Hotchkiss' Ballroom Dancing And Charm School"/>
        <s v="Religulous"/>
        <s v="Fuel"/>
        <s v="Valley Of The Heart'S Delight"/>
        <s v="Eye Of The Dolphin"/>
        <s v="8: The Mormon Proposition"/>
        <s v="The Other End Of The Line"/>
        <s v="Anatomy"/>
        <s v="Sleep Dealer"/>
        <s v="Super"/>
        <s v="Get On The Bus"/>
        <s v="Thr3E"/>
        <s v="This Is England"/>
        <s v="Go For It!"/>
        <s v="Fantasia"/>
        <s v="Friday The 13Th Part Iii"/>
        <s v="Friday The 13Th: A New Beginning"/>
        <s v="The Last Sin Eater"/>
        <s v="Do You Believe?"/>
        <s v="The Best Years Of Our Lives"/>
        <s v="Elling"/>
        <s v="Mi America"/>
        <s v="From Russia With Love"/>
        <s v="The Toxic Avenger Part Ii"/>
        <s v="It Follows"/>
        <s v="Mad Max 2: The Road Warrior"/>
        <s v="The Legend Of Drunken Master"/>
        <s v="Boys Don'T Cry"/>
        <s v="Silent House"/>
        <s v="The Lives Of Others"/>
        <s v="Courageous"/>
        <s v="The Triplets Of Belleville"/>
        <s v="Smoke Signals"/>
        <s v="Before Sunset"/>
        <s v="Amores Perros"/>
        <s v="Thirteen"/>
        <s v="Winter'S Bone"/>
        <s v="Me And You And Everyone We Know"/>
        <s v="We Are Your Friends"/>
        <s v="Harsh Times"/>
        <s v="Captive"/>
        <s v="Full Frontal"/>
        <s v="Witchboard"/>
        <s v="Shortbus"/>
        <s v="Waltz With Bashir"/>
        <s v="The Book Of Mormon Movie, Volume 1: The Journey"/>
        <s v="No End In Sight"/>
        <s v="The Diary Of A Teenage Girl"/>
        <s v="In The Shadow Of The Moon"/>
        <s v="Inside Deep Throat"/>
        <s v="The Virginity Hit"/>
        <s v="House Of D"/>
        <s v="Six-String Samurai"/>
        <s v="Saint John Of Las Vegas"/>
        <s v="Stonewall"/>
        <s v="The Missing Person"/>
        <s v="London"/>
        <s v="Sherrybaby"/>
        <s v="Gangster'S Paradise: Jerusalema"/>
        <s v="The Lady From Shanghai"/>
        <s v="The Ghastly Love Of Johnny X"/>
        <s v="River'S Edge"/>
        <s v="Northfork"/>
        <s v="Buried"/>
        <s v="One To Another"/>
        <s v="Man On Wire"/>
        <s v="Brotherly Love"/>
        <s v="The Last Exorcism"/>
        <s v="El Crimen Del Padre Amaro"/>
        <s v="Beasts Of The Southern Wild"/>
        <s v="Songcatcher"/>
        <s v="The Greatest Movie Ever Sold"/>
        <s v="Travelers And Magicians"/>
        <s v="Run Lola Run"/>
        <s v="May"/>
        <s v="In The Bedroom"/>
        <s v="I Spit On Your Grave"/>
        <s v="Happy, Texas"/>
        <s v="My Summer Of Love"/>
        <s v="The Lunchbox"/>
        <s v="Yes"/>
        <s v="Foolish"/>
        <s v="Caramel"/>
        <s v="The Bubble"/>
        <s v="Dil Jo Bhi Kahey..."/>
        <s v="Mississippi Mermaid"/>
        <s v="I Love Your Work"/>
        <s v="Waitress"/>
        <s v="Bloodsport"/>
        <s v="Kids"/>
        <s v="The Squid And The Whale"/>
        <s v="Kissing Jessica Stein"/>
        <s v="Exotica"/>
        <s v="Buffalo '66"/>
        <s v="Insidious"/>
        <s v="Nine Queens"/>
        <s v="The Ballad Of Jack And Rose"/>
        <s v="The To Do List"/>
        <s v="Killing Zoe"/>
        <s v="The Believer"/>
        <s v="Session 9"/>
        <s v="I Want Someone To Eat Cheese With"/>
        <s v="Modern Times"/>
        <s v="Stolen Summer"/>
        <s v="My Name Is Bruce"/>
        <s v="The Salon"/>
        <s v="Road Hard"/>
        <s v="Amigo"/>
        <s v="Pontypool"/>
        <s v="Trucker"/>
        <s v="The Lords Of Salem"/>
        <s v="Snow White And The Seven Dwarfs"/>
        <s v="The Holy Girl"/>
        <s v="Incident At Loch Ness"/>
        <s v="Lock, Stock And Two Smoking Barrels"/>
        <s v="The Celebration"/>
        <s v="Trees Lounge"/>
        <s v="Journey From The Fall"/>
        <s v="The Basket"/>
        <s v="Eddie: The Sleepwalking Cannibal"/>
        <s v="The Hebrew Hammer"/>
        <s v="Neal 'N' Nikki"/>
        <s v="Friday The 13Th Part 2"/>
        <s v="Filly Brown"/>
        <s v="Sex, Lies, And Videotape"/>
        <s v="Saw"/>
        <s v="Super Troopers"/>
        <s v="The Amazing Catfish"/>
        <s v="Monsoon Wedding"/>
        <s v="You Can Count On Me"/>
        <s v="But I'M A Cheerleader"/>
        <s v="Home Run"/>
        <s v="Reservoir Dogs"/>
        <s v="The Good, The Bad And The Ugly"/>
        <s v="The Second Mother"/>
        <s v="Blue Like Jazz"/>
        <s v="Down And Out With The Dolls"/>
        <s v="Certifiably Jonathan"/>
        <s v="The Knife Of Don Juan"/>
        <s v="Airborne"/>
        <s v="Waiting..."/>
        <s v="Dead Man'S Shoes"/>
        <s v="From A Whisper To A Scream"/>
        <s v="Dracula: Pages From A Virgin'S Diary"/>
        <s v="Beyond The Black Rainbow"/>
        <s v="The Raid: Redemption"/>
        <s v="Rocky"/>
        <s v="Unfriended"/>
        <s v="The Howling"/>
        <s v="Dr. No"/>
        <s v="Chernobyl Diaries"/>
        <s v="Hellraiser"/>
        <s v="God'S Not Dead 2"/>
        <s v="Cry_Wolf"/>
        <s v="Godzilla 2000"/>
        <s v="Blue Valentine"/>
        <s v="Transamerica"/>
        <s v="The Devil Inside"/>
        <s v="Beyond The Valley Of The Dolls"/>
        <s v="The Green Inferno"/>
        <s v="The Sessions"/>
        <s v="Next Stop Wonderland"/>
        <s v="Frozen River"/>
        <s v="20 Feet From Stardom"/>
        <s v="Two Girls And A Guy"/>
        <s v="Walking And Talking"/>
        <s v="Who Killed The Electric Car?"/>
        <s v="The Broken Hearts Club: A Romantic Comedy"/>
        <s v="Slam"/>
        <s v="Brigham City"/>
        <s v="Fiza"/>
        <s v="Orgazmo"/>
        <s v="All The Real Girls"/>
        <s v="Dream With The Fishes"/>
        <s v="Blue Car"/>
        <s v="Luminarias"/>
        <s v="Wristcutters: A Love Story"/>
        <s v="The Battle Of Shaker Heights"/>
        <s v="The Act Of Killing"/>
        <s v="Taxi To The Dark Side"/>
        <s v="Once In A Lifetime: The Extraordinary Story Of The New York Cosmos"/>
        <s v="Antarctica: A Year On Ice"/>
        <s v="A Lego Brickumentary"/>
        <s v="Hardflip"/>
        <s v="Chocolate: Deep Dark Secrets"/>
        <s v="The House Of The Devil"/>
        <s v="The Perfect Host"/>
        <s v="Safe Men"/>
        <s v="The Specials"/>
        <s v="Alone With Her"/>
        <s v="Creative Control"/>
        <s v="Special"/>
        <s v="In Her Line Of Fire"/>
        <s v="The Jimmy Show"/>
        <s v="On The Waterfront"/>
        <s v="L!Fe Happens"/>
        <s v="4 Months, 3 Weeks And 2 Days"/>
        <s v="Hard Candy"/>
        <s v="The Quiet"/>
        <s v="Fruitvale Station"/>
        <s v="The Brass Teapot"/>
        <s v="The Hammer"/>
        <s v="Latter Days"/>
        <s v="For A Good Time, Call..."/>
        <s v="Time Changer"/>
        <s v="A Separation"/>
        <s v="Welcome To The Dollhouse"/>
        <s v="Ruby In Paradise"/>
        <s v="Raising Victor Vargas"/>
        <s v="Deterrence"/>
        <s v="Not Cool"/>
        <s v="Dead Snow"/>
        <s v="Saints And Soldiers"/>
        <s v="American Graffiti"/>
        <s v="Aqua Teen Hunger Force Colon Movie Film For Theaters"/>
        <s v="Safety Not Guaranteed"/>
        <s v="Kill List"/>
        <s v="The Innkeepers"/>
        <s v="Interview With The Assassin"/>
        <s v="Donkey Punch"/>
        <s v="Hoop Dreams"/>
        <s v="L.I.E."/>
        <s v="Half Nelson"/>
        <s v="Naturally Native"/>
        <s v="Hav Plenty"/>
        <s v="Top Hat"/>
        <s v="The Blair Witch Project"/>
        <s v="Woodstock"/>
        <s v="Mercy Streets"/>
        <s v="Broken Vessels"/>
        <s v="A Hard Day'S Night"/>
        <s v="Fireproof"/>
        <s v="Benji"/>
        <s v="Open Water"/>
        <s v="Kingdom Of The Spiders"/>
        <s v="The Station Agent"/>
        <s v="To Save A Life"/>
        <s v="Beyond The Mat"/>
        <s v="The Singles Ward"/>
        <s v="Osama"/>
        <s v="Sholem Aleichem: Laughing In The Darkness"/>
        <s v="Groove"/>
        <s v="The R.M."/>
        <s v="Twin Falls Idaho"/>
        <s v="Mean Creek"/>
        <s v="Hurricane Streets"/>
        <s v="Never Again"/>
        <s v="Civil Brand"/>
        <s v="Lonesome Jim"/>
        <s v="Deceptive Practice: The Mysteries And Mentors Of Ricky Jay"/>
        <s v="Seven Samurai"/>
        <s v="The Other Dream Team"/>
        <s v="Finishing The Game: The Search For A New Bruce Lee"/>
        <s v="Rubber"/>
        <s v="Kiss The Bride"/>
        <s v="The Slaughter Rule"/>
        <s v="Monsters"/>
        <s v="The Living Wake"/>
        <s v="Detention Of The Dead"/>
        <s v="Born To Fly: Elizabeth Streb Vs. Gravity"/>
        <s v="Straight Out Of Brooklyn"/>
        <s v="Bloody Sunday"/>
        <s v="Conversations With Other Women"/>
        <s v="Poultrygeist: Night Of The Chicken Dead"/>
        <s v="42Nd Street"/>
        <s v="Metropolitan"/>
        <s v="As It Is In Heaven"/>
        <s v="Napoleon Dynamite"/>
        <s v="Blue Ruin"/>
        <s v="Paranormal Activity"/>
        <s v="Monty Python And The Holy Grail"/>
        <s v="Quinceaã±Era"/>
        <s v="Gory Gory Hallelujah"/>
        <s v="Tarnation"/>
        <s v="I Want Your Money"/>
        <s v="The Beyond"/>
        <s v="What Happens In Vegas"/>
        <s v="Trekkies"/>
        <s v="The Broadway Melody"/>
        <s v="Maniac"/>
        <s v="Censored Voices"/>
        <s v="Murderball"/>
        <s v="American Ninja 2: The Confrontation"/>
        <s v="Tumbleweeds"/>
        <s v="The Prophecy"/>
        <s v="When The Cat'S Away"/>
        <s v="Pieces Of April"/>
        <s v="Old Joy"/>
        <s v="Wendy And Lucy"/>
        <s v="Nothing But A Man"/>
        <s v="First Love, Last Rites"/>
        <s v="Fighting Tommy Riley"/>
        <s v="Locker 13"/>
        <s v="Compliance"/>
        <s v="Chasing Amy"/>
        <s v="Lovely &amp; Amazing"/>
        <s v="Better Luck Tomorrow"/>
        <s v="The Incredibly True Adventure Of Two Girls In Love"/>
        <s v="Chuck &amp; Buck"/>
        <s v="American Desi"/>
        <s v="Cube"/>
        <s v="Love And Other Catastrophes"/>
        <s v="I Married A Strange Person!"/>
        <s v="November"/>
        <s v="Like Crazy"/>
        <s v="Sugar Town"/>
        <s v="The Canyons"/>
        <s v="The Sticky Fingers Of Time"/>
        <s v="Burn"/>
        <s v="Urbania"/>
        <s v="The Beast From 20,000 Fathoms"/>
        <s v="Swingers"/>
        <s v="A Fistful Of Dollars"/>
        <s v="Short Cut To Nirvana: Kumbh Mela"/>
        <s v="The Grace Card"/>
        <s v="Middle Of Nowhere"/>
        <s v="The Business Of Fancydancing"/>
        <s v="Call + Response"/>
        <s v="The Trials Of Darryl Hunt"/>
        <s v="Children Of Heaven"/>
        <s v="Weekend"/>
        <s v="She'S Gotta Have It"/>
        <s v="Another Earth"/>
        <s v="Sweet Sweetback'S Baadasssss Song"/>
        <s v="Tadpole"/>
        <s v="Once"/>
        <s v="The Woman Chaser"/>
        <s v="The Horse Boy"/>
        <s v="Antarctic Edge: 70Â° South"/>
        <s v="Top Spin"/>
        <s v="Roger &amp; Me"/>
        <s v="Your Sister'S Sister"/>
        <s v="Facing The Giants"/>
        <s v="The Gallows"/>
        <s v="Hollywood Shuffle"/>
        <s v="The Lost Skeleton Of Cadavra"/>
        <s v="Cheap Thrills"/>
        <s v="Pi"/>
        <s v="20 Dates"/>
        <s v="Super Size Me"/>
        <s v="The Fp"/>
        <s v="Happy Christmas"/>
        <s v="The Brothers Mcmullen"/>
        <s v="Tiny Furniture"/>
        <s v="George Washington"/>
        <s v="Smiling Fish &amp; Goat On Fire"/>
        <s v="The Legend Of God'S Gun"/>
        <s v="Clerks"/>
        <s v="Pink Narcissus"/>
        <s v="In The Company Of Men"/>
        <s v="Slacker"/>
        <s v="The Puffy Chair"/>
        <s v="Breaking Upwards"/>
        <s v="Pink Flamingos"/>
        <s v="Clean"/>
        <s v="The Circle"/>
        <s v="The Cure"/>
        <s v="Primer"/>
        <s v="Cavite"/>
        <s v="El Mariachi"/>
        <s v="Newlyweds"/>
        <s v="My Date With Drew"/>
      </sharedItems>
    </cacheField>
    <cacheField name="num_voted_users" numFmtId="0">
      <sharedItems containsSemiMixedTypes="0" containsString="0" containsNumber="1" containsInteger="1" minValue="22" maxValue="1689764"/>
    </cacheField>
    <cacheField name="num_user_for_reviews" numFmtId="0">
      <sharedItems containsSemiMixedTypes="0" containsString="0" containsNumber="1" containsInteger="1" minValue="1" maxValue="5060"/>
    </cacheField>
    <cacheField name="language" numFmtId="0">
      <sharedItems count="38">
        <s v="English"/>
        <s v="Mandarin"/>
        <s v="Aboriginal"/>
        <s v="Spanish"/>
        <s v="French"/>
        <s v="Filipino"/>
        <s v="Maya"/>
        <s v="Kazakh"/>
        <s v="Telugu"/>
        <s v="Cantonese"/>
        <s v="Japanese"/>
        <s v="Aramaic"/>
        <s v="Italian"/>
        <s v="Dutch"/>
        <s v="Dari"/>
        <s v="German"/>
        <s v="Mongolian"/>
        <s v="Thai"/>
        <s v="Bosnian"/>
        <s v="Korean"/>
        <s v="Hungarian"/>
        <s v="Hindi"/>
        <s v="Icelandic"/>
        <s v="Danish"/>
        <s v="Portuguese"/>
        <s v="Norwegian"/>
        <s v="Czech"/>
        <s v="Russian"/>
        <s v="None"/>
        <s v="Zulu"/>
        <s v="Hebrew"/>
        <s v="Dzongkha"/>
        <s v="Arabic"/>
        <s v="Vietnamese"/>
        <s v="Indonesian"/>
        <s v="Romanian"/>
        <s v="Persian"/>
        <s v="Swedish"/>
      </sharedItems>
    </cacheField>
    <cacheField name="country" numFmtId="0">
      <sharedItems/>
    </cacheField>
    <cacheField name="budget" numFmtId="165">
      <sharedItems containsSemiMixedTypes="0" containsString="0" containsNumber="1" containsInteger="1" minValue="218" maxValue="12215500000"/>
    </cacheField>
    <cacheField name="title_year" numFmtId="0">
      <sharedItems containsSemiMixedTypes="0" containsString="0" containsNumber="1" containsInteger="1" minValue="1927" maxValue="2016"/>
    </cacheField>
    <cacheField name="imdb_score" numFmtId="164">
      <sharedItems containsSemiMixedTypes="0" containsString="0" containsNumber="1" minValue="1.6" maxValue="9.3000000000000007"/>
    </cacheField>
    <cacheField name="net_profit" numFmtId="165">
      <sharedItems containsSemiMixedTypes="0" containsString="0" containsNumber="1" containsInteger="1" minValue="-12213298588" maxValue="523505847"/>
    </cacheField>
    <cacheField name="Duration" numFmtId="0">
      <sharedItems containsSemiMixedTypes="0" containsString="0" containsNumber="1" containsInteger="1" minValue="34" maxValue="330"/>
    </cacheField>
    <cacheField name="ROI" numFmtId="166">
      <sharedItems containsSemiMixedTypes="0" containsString="0" containsNumber="1" minValue="-99.998199999999997" maxValue="719348.55333333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3">
  <r>
    <s v="James Cameron"/>
    <n v="723"/>
    <n v="760505847"/>
    <s v="Action|Adventure|Fantasy|Sci-Fi"/>
    <s v="CCH Pounder"/>
    <x v="0"/>
    <n v="886204"/>
    <n v="3054"/>
    <x v="0"/>
    <s v="USA"/>
    <n v="237000000"/>
    <n v="2009"/>
    <n v="7.9"/>
    <n v="523505847"/>
    <n v="178"/>
    <n v="220.8885430379747"/>
  </r>
  <r>
    <s v="Gore Verbinski"/>
    <n v="302"/>
    <n v="309404152"/>
    <s v="Action|Adventure|Fantasy"/>
    <s v="Johnny Depp"/>
    <x v="1"/>
    <n v="471220"/>
    <n v="1238"/>
    <x v="0"/>
    <s v="USA"/>
    <n v="300000000"/>
    <n v="2007"/>
    <n v="7.1"/>
    <n v="9404152"/>
    <n v="169"/>
    <n v="3.1347173333333331"/>
  </r>
  <r>
    <s v="Sam Mendes"/>
    <n v="602"/>
    <n v="200074175"/>
    <s v="Action|Adventure|Thriller"/>
    <s v="Christoph Waltz"/>
    <x v="2"/>
    <n v="275868"/>
    <n v="994"/>
    <x v="0"/>
    <s v="UK"/>
    <n v="245000000"/>
    <n v="2015"/>
    <n v="6.8"/>
    <n v="-44925825"/>
    <n v="148"/>
    <n v="-18.337071428571427"/>
  </r>
  <r>
    <s v="Christopher Nolan"/>
    <n v="813"/>
    <n v="448130642"/>
    <s v="Action|Thriller"/>
    <s v="Tom Hardy"/>
    <x v="3"/>
    <n v="1144337"/>
    <n v="2701"/>
    <x v="0"/>
    <s v="USA"/>
    <n v="250000000"/>
    <n v="2012"/>
    <n v="8.5"/>
    <n v="198130642"/>
    <n v="164"/>
    <n v="79.252256799999998"/>
  </r>
  <r>
    <s v="Andrew Stanton"/>
    <n v="462"/>
    <n v="73058679"/>
    <s v="Action|Adventure|Sci-Fi"/>
    <s v="Daryl Sabara"/>
    <x v="4"/>
    <n v="212204"/>
    <n v="738"/>
    <x v="0"/>
    <s v="USA"/>
    <n v="263700000"/>
    <n v="2012"/>
    <n v="6.6"/>
    <n v="-190641321"/>
    <n v="132"/>
    <n v="-72.294774744027308"/>
  </r>
  <r>
    <s v="Sam Raimi"/>
    <n v="392"/>
    <n v="336530303"/>
    <s v="Action|Adventure|Romance"/>
    <s v="J.K. Simmons"/>
    <x v="5"/>
    <n v="383056"/>
    <n v="1902"/>
    <x v="0"/>
    <s v="USA"/>
    <n v="258000000"/>
    <n v="2007"/>
    <n v="6.2"/>
    <n v="78530303"/>
    <n v="156"/>
    <n v="30.438101937984495"/>
  </r>
  <r>
    <s v="Nathan Greno"/>
    <n v="324"/>
    <n v="200807262"/>
    <s v="Adventure|Animation|Comedy|Family|Fantasy|Musical|Romance"/>
    <s v="Brad Garrett"/>
    <x v="6"/>
    <n v="294810"/>
    <n v="387"/>
    <x v="0"/>
    <s v="USA"/>
    <n v="260000000"/>
    <n v="2010"/>
    <n v="7.8"/>
    <n v="-59192738"/>
    <n v="100"/>
    <n v="-22.766437692307694"/>
  </r>
  <r>
    <s v="Joss Whedon"/>
    <n v="635"/>
    <n v="458991599"/>
    <s v="Action|Adventure|Sci-Fi"/>
    <s v="Chris Hemsworth"/>
    <x v="7"/>
    <n v="462669"/>
    <n v="1117"/>
    <x v="0"/>
    <s v="USA"/>
    <n v="250000000"/>
    <n v="2015"/>
    <n v="7.5"/>
    <n v="208991599"/>
    <n v="141"/>
    <n v="83.596639600000003"/>
  </r>
  <r>
    <s v="David Yates"/>
    <n v="375"/>
    <n v="301956980"/>
    <s v="Adventure|Family|Fantasy|Mystery"/>
    <s v="Alan Rickman"/>
    <x v="8"/>
    <n v="321795"/>
    <n v="973"/>
    <x v="0"/>
    <s v="UK"/>
    <n v="250000000"/>
    <n v="2009"/>
    <n v="7.5"/>
    <n v="51956980"/>
    <n v="153"/>
    <n v="20.782792000000001"/>
  </r>
  <r>
    <s v="Zack Snyder"/>
    <n v="673"/>
    <n v="330249062"/>
    <s v="Action|Adventure|Sci-Fi"/>
    <s v="Henry Cavill"/>
    <x v="9"/>
    <n v="371639"/>
    <n v="3018"/>
    <x v="0"/>
    <s v="USA"/>
    <n v="250000000"/>
    <n v="2016"/>
    <n v="6.9"/>
    <n v="80249062"/>
    <n v="183"/>
    <n v="32.099624800000001"/>
  </r>
  <r>
    <s v="Bryan Singer"/>
    <n v="434"/>
    <n v="200069408"/>
    <s v="Action|Adventure|Sci-Fi"/>
    <s v="Kevin Spacey"/>
    <x v="10"/>
    <n v="240396"/>
    <n v="2367"/>
    <x v="0"/>
    <s v="USA"/>
    <n v="209000000"/>
    <n v="2006"/>
    <n v="6.1"/>
    <n v="-8930592"/>
    <n v="169"/>
    <n v="-4.2730105263157894"/>
  </r>
  <r>
    <s v="Marc Forster"/>
    <n v="403"/>
    <n v="168368427"/>
    <s v="Action|Adventure"/>
    <s v="Giancarlo Giannini"/>
    <x v="11"/>
    <n v="330784"/>
    <n v="1243"/>
    <x v="0"/>
    <s v="UK"/>
    <n v="200000000"/>
    <n v="2008"/>
    <n v="6.7"/>
    <n v="-31631573"/>
    <n v="106"/>
    <n v="-15.815786500000002"/>
  </r>
  <r>
    <s v="Gore Verbinski"/>
    <n v="313"/>
    <n v="423032628"/>
    <s v="Action|Adventure|Fantasy"/>
    <s v="Johnny Depp"/>
    <x v="12"/>
    <n v="522040"/>
    <n v="1832"/>
    <x v="0"/>
    <s v="USA"/>
    <n v="225000000"/>
    <n v="2006"/>
    <n v="7.3"/>
    <n v="198032628"/>
    <n v="151"/>
    <n v="88.014501333333328"/>
  </r>
  <r>
    <s v="Gore Verbinski"/>
    <n v="450"/>
    <n v="89289910"/>
    <s v="Action|Adventure|Western"/>
    <s v="Johnny Depp"/>
    <x v="13"/>
    <n v="181792"/>
    <n v="711"/>
    <x v="0"/>
    <s v="USA"/>
    <n v="215000000"/>
    <n v="2013"/>
    <n v="6.5"/>
    <n v="-125710090"/>
    <n v="150"/>
    <n v="-58.469809302325579"/>
  </r>
  <r>
    <s v="Zack Snyder"/>
    <n v="733"/>
    <n v="291021565"/>
    <s v="Action|Adventure|Fantasy|Sci-Fi"/>
    <s v="Henry Cavill"/>
    <x v="14"/>
    <n v="548573"/>
    <n v="2536"/>
    <x v="0"/>
    <s v="USA"/>
    <n v="225000000"/>
    <n v="2013"/>
    <n v="7.2"/>
    <n v="66021565"/>
    <n v="143"/>
    <n v="29.342917777777778"/>
  </r>
  <r>
    <s v="Andrew Adamson"/>
    <n v="258"/>
    <n v="141614023"/>
    <s v="Action|Adventure|Family|Fantasy"/>
    <s v="Peter Dinklage"/>
    <x v="15"/>
    <n v="149922"/>
    <n v="438"/>
    <x v="0"/>
    <s v="USA"/>
    <n v="225000000"/>
    <n v="2008"/>
    <n v="6.6"/>
    <n v="-83385977"/>
    <n v="150"/>
    <n v="-37.06043422222222"/>
  </r>
  <r>
    <s v="Joss Whedon"/>
    <n v="703"/>
    <n v="623279547"/>
    <s v="Action|Adventure|Sci-Fi"/>
    <s v="Chris Hemsworth"/>
    <x v="16"/>
    <n v="995415"/>
    <n v="1722"/>
    <x v="0"/>
    <s v="USA"/>
    <n v="220000000"/>
    <n v="2012"/>
    <n v="8.1"/>
    <n v="403279547"/>
    <n v="173"/>
    <n v="183.308885"/>
  </r>
  <r>
    <s v="Rob Marshall"/>
    <n v="448"/>
    <n v="241063875"/>
    <s v="Action|Adventure|Fantasy"/>
    <s v="Johnny Depp"/>
    <x v="17"/>
    <n v="370704"/>
    <n v="484"/>
    <x v="0"/>
    <s v="USA"/>
    <n v="250000000"/>
    <n v="2011"/>
    <n v="6.7"/>
    <n v="-8936125"/>
    <n v="136"/>
    <n v="-3.5744499999999997"/>
  </r>
  <r>
    <s v="Barry Sonnenfeld"/>
    <n v="451"/>
    <n v="179020854"/>
    <s v="Action|Adventure|Comedy|Family|Fantasy|Sci-Fi"/>
    <s v="Will Smith"/>
    <x v="18"/>
    <n v="268154"/>
    <n v="341"/>
    <x v="0"/>
    <s v="USA"/>
    <n v="225000000"/>
    <n v="2012"/>
    <n v="6.8"/>
    <n v="-45979146"/>
    <n v="106"/>
    <n v="-20.435175999999998"/>
  </r>
  <r>
    <s v="Peter Jackson"/>
    <n v="422"/>
    <n v="255108370"/>
    <s v="Adventure|Fantasy"/>
    <s v="Aidan Turner"/>
    <x v="19"/>
    <n v="354228"/>
    <n v="802"/>
    <x v="0"/>
    <s v="New Zealand"/>
    <n v="250000000"/>
    <n v="2014"/>
    <n v="7.5"/>
    <n v="5108370"/>
    <n v="164"/>
    <n v="2.0433479999999999"/>
  </r>
  <r>
    <s v="Marc Webb"/>
    <n v="599"/>
    <n v="262030663"/>
    <s v="Action|Adventure|Fantasy"/>
    <s v="Emma Stone"/>
    <x v="20"/>
    <n v="451803"/>
    <n v="1225"/>
    <x v="0"/>
    <s v="USA"/>
    <n v="230000000"/>
    <n v="2012"/>
    <n v="7"/>
    <n v="32030663"/>
    <n v="153"/>
    <n v="13.926375217391303"/>
  </r>
  <r>
    <s v="Ridley Scott"/>
    <n v="343"/>
    <n v="105219735"/>
    <s v="Action|Adventure|Drama|History"/>
    <s v="Mark Addy"/>
    <x v="21"/>
    <n v="211765"/>
    <n v="546"/>
    <x v="0"/>
    <s v="USA"/>
    <n v="200000000"/>
    <n v="2010"/>
    <n v="6.7"/>
    <n v="-94780265"/>
    <n v="156"/>
    <n v="-47.3901325"/>
  </r>
  <r>
    <s v="Peter Jackson"/>
    <n v="509"/>
    <n v="258355354"/>
    <s v="Adventure|Fantasy"/>
    <s v="Aidan Turner"/>
    <x v="22"/>
    <n v="483540"/>
    <n v="951"/>
    <x v="0"/>
    <s v="USA"/>
    <n v="225000000"/>
    <n v="2013"/>
    <n v="7.9"/>
    <n v="33355354"/>
    <n v="186"/>
    <n v="14.824601777777776"/>
  </r>
  <r>
    <s v="Chris Weitz"/>
    <n v="251"/>
    <n v="70083519"/>
    <s v="Adventure|Family|Fantasy"/>
    <s v="Christopher Lee"/>
    <x v="23"/>
    <n v="149019"/>
    <n v="666"/>
    <x v="0"/>
    <s v="USA"/>
    <n v="180000000"/>
    <n v="2007"/>
    <n v="6.1"/>
    <n v="-109916481"/>
    <n v="113"/>
    <n v="-61.064711666666668"/>
  </r>
  <r>
    <s v="Peter Jackson"/>
    <n v="446"/>
    <n v="218051260"/>
    <s v="Action|Adventure|Drama|Romance"/>
    <s v="Naomi Watts"/>
    <x v="24"/>
    <n v="316018"/>
    <n v="2618"/>
    <x v="0"/>
    <s v="New Zealand"/>
    <n v="207000000"/>
    <n v="2005"/>
    <n v="7.2"/>
    <n v="11051260"/>
    <n v="201"/>
    <n v="5.3387729468599039"/>
  </r>
  <r>
    <s v="James Cameron"/>
    <n v="315"/>
    <n v="658672302"/>
    <s v="Drama|Romance"/>
    <s v="Leonardo DiCaprio"/>
    <x v="25"/>
    <n v="793059"/>
    <n v="2528"/>
    <x v="0"/>
    <s v="USA"/>
    <n v="200000000"/>
    <n v="1997"/>
    <n v="7.7"/>
    <n v="458672302"/>
    <n v="194"/>
    <n v="229.336151"/>
  </r>
  <r>
    <s v="Anthony Russo"/>
    <n v="516"/>
    <n v="407197282"/>
    <s v="Action|Adventure|Sci-Fi"/>
    <s v="Robert Downey Jr."/>
    <x v="26"/>
    <n v="272670"/>
    <n v="1022"/>
    <x v="0"/>
    <s v="USA"/>
    <n v="250000000"/>
    <n v="2016"/>
    <n v="8.1999999999999993"/>
    <n v="157197282"/>
    <n v="147"/>
    <n v="62.878912799999995"/>
  </r>
  <r>
    <s v="Peter Berg"/>
    <n v="377"/>
    <n v="65173160"/>
    <s v="Action|Adventure|Sci-Fi|Thriller"/>
    <s v="Liam Neeson"/>
    <x v="27"/>
    <n v="202382"/>
    <n v="751"/>
    <x v="0"/>
    <s v="USA"/>
    <n v="209000000"/>
    <n v="2012"/>
    <n v="5.9"/>
    <n v="-143826840"/>
    <n v="131"/>
    <n v="-68.816669856459328"/>
  </r>
  <r>
    <s v="Colin Trevorrow"/>
    <n v="644"/>
    <n v="652177271"/>
    <s v="Action|Adventure|Sci-Fi|Thriller"/>
    <s v="Bryce Dallas Howard"/>
    <x v="28"/>
    <n v="418214"/>
    <n v="1290"/>
    <x v="0"/>
    <s v="USA"/>
    <n v="150000000"/>
    <n v="2015"/>
    <n v="7"/>
    <n v="502177271"/>
    <n v="124"/>
    <n v="334.78484733333335"/>
  </r>
  <r>
    <s v="Sam Mendes"/>
    <n v="750"/>
    <n v="304360277"/>
    <s v="Action|Adventure|Thriller"/>
    <s v="Albert Finney"/>
    <x v="29"/>
    <n v="522030"/>
    <n v="1498"/>
    <x v="0"/>
    <s v="UK"/>
    <n v="200000000"/>
    <n v="2012"/>
    <n v="7.8"/>
    <n v="104360277"/>
    <n v="143"/>
    <n v="52.180138499999998"/>
  </r>
  <r>
    <s v="Sam Raimi"/>
    <n v="300"/>
    <n v="373377893"/>
    <s v="Action|Adventure|Fantasy|Romance"/>
    <s v="J.K. Simmons"/>
    <x v="30"/>
    <n v="411164"/>
    <n v="1303"/>
    <x v="0"/>
    <s v="USA"/>
    <n v="200000000"/>
    <n v="2004"/>
    <n v="7.3"/>
    <n v="173377893"/>
    <n v="135"/>
    <n v="86.6889465"/>
  </r>
  <r>
    <s v="Shane Black"/>
    <n v="608"/>
    <n v="408992272"/>
    <s v="Action|Adventure|Sci-Fi"/>
    <s v="Robert Downey Jr."/>
    <x v="31"/>
    <n v="557489"/>
    <n v="1187"/>
    <x v="0"/>
    <s v="USA"/>
    <n v="200000000"/>
    <n v="2013"/>
    <n v="7.2"/>
    <n v="208992272"/>
    <n v="195"/>
    <n v="104.49613600000001"/>
  </r>
  <r>
    <s v="Tim Burton"/>
    <n v="451"/>
    <n v="334185206"/>
    <s v="Adventure|Family|Fantasy"/>
    <s v="Johnny Depp"/>
    <x v="32"/>
    <n v="306320"/>
    <n v="736"/>
    <x v="0"/>
    <s v="USA"/>
    <n v="200000000"/>
    <n v="2010"/>
    <n v="6.5"/>
    <n v="134185206"/>
    <n v="108"/>
    <n v="67.092602999999997"/>
  </r>
  <r>
    <s v="Brett Ratner"/>
    <n v="334"/>
    <n v="234360014"/>
    <s v="Action|Adventure|Fantasy|Sci-Fi|Thriller"/>
    <s v="Hugh Jackman"/>
    <x v="33"/>
    <n v="383427"/>
    <n v="1912"/>
    <x v="0"/>
    <s v="Canada"/>
    <n v="210000000"/>
    <n v="2006"/>
    <n v="6.8"/>
    <n v="24360014"/>
    <n v="104"/>
    <n v="11.600006666666667"/>
  </r>
  <r>
    <s v="Dan Scanlon"/>
    <n v="376"/>
    <n v="268488329"/>
    <s v="Adventure|Animation|Comedy|Family|Fantasy"/>
    <s v="Steve Buscemi"/>
    <x v="34"/>
    <n v="235025"/>
    <n v="265"/>
    <x v="0"/>
    <s v="USA"/>
    <n v="200000000"/>
    <n v="2013"/>
    <n v="7.3"/>
    <n v="68488329"/>
    <n v="104"/>
    <n v="34.244164500000004"/>
  </r>
  <r>
    <s v="Michael Bay"/>
    <n v="366"/>
    <n v="402076689"/>
    <s v="Action|Adventure|Sci-Fi"/>
    <s v="Glenn Morshower"/>
    <x v="35"/>
    <n v="323207"/>
    <n v="1439"/>
    <x v="0"/>
    <s v="USA"/>
    <n v="200000000"/>
    <n v="2009"/>
    <n v="6"/>
    <n v="202076689"/>
    <n v="150"/>
    <n v="101.03834449999999"/>
  </r>
  <r>
    <s v="Michael Bay"/>
    <n v="378"/>
    <n v="245428137"/>
    <s v="Action|Adventure|Sci-Fi"/>
    <s v="Bingbing Li"/>
    <x v="36"/>
    <n v="242420"/>
    <n v="918"/>
    <x v="0"/>
    <s v="USA"/>
    <n v="210000000"/>
    <n v="2014"/>
    <n v="5.7"/>
    <n v="35428137"/>
    <n v="165"/>
    <n v="16.870541428571428"/>
  </r>
  <r>
    <s v="Sam Raimi"/>
    <n v="525"/>
    <n v="234903076"/>
    <s v="Adventure|Family|Fantasy"/>
    <s v="Tim Holmes"/>
    <x v="37"/>
    <n v="175409"/>
    <n v="511"/>
    <x v="0"/>
    <s v="USA"/>
    <n v="215000000"/>
    <n v="2013"/>
    <n v="6.4"/>
    <n v="19903076"/>
    <n v="130"/>
    <n v="9.2572446511627913"/>
  </r>
  <r>
    <s v="Marc Webb"/>
    <n v="495"/>
    <n v="202853933"/>
    <s v="Action|Adventure|Fantasy|Sci-Fi"/>
    <s v="Emma Stone"/>
    <x v="38"/>
    <n v="321227"/>
    <n v="1067"/>
    <x v="0"/>
    <s v="USA"/>
    <n v="200000000"/>
    <n v="2014"/>
    <n v="6.7"/>
    <n v="2853933"/>
    <n v="142"/>
    <n v="1.4269665"/>
  </r>
  <r>
    <s v="Joseph Kosinski"/>
    <n v="469"/>
    <n v="172051787"/>
    <s v="Action|Adventure|Sci-Fi"/>
    <s v="Jeff Bridges"/>
    <x v="39"/>
    <n v="264183"/>
    <n v="665"/>
    <x v="0"/>
    <s v="USA"/>
    <n v="170000000"/>
    <n v="2010"/>
    <n v="6.8"/>
    <n v="2051787"/>
    <n v="125"/>
    <n v="1.2069335294117647"/>
  </r>
  <r>
    <s v="John Lasseter"/>
    <n v="304"/>
    <n v="191450875"/>
    <s v="Adventure|Animation|Comedy|Family|Sport"/>
    <s v="Joe Mantegna"/>
    <x v="40"/>
    <n v="101178"/>
    <n v="283"/>
    <x v="0"/>
    <s v="USA"/>
    <n v="200000000"/>
    <n v="2011"/>
    <n v="6.3"/>
    <n v="-8549125"/>
    <n v="106"/>
    <n v="-4.2745625"/>
  </r>
  <r>
    <s v="Martin Campbell"/>
    <n v="436"/>
    <n v="116593191"/>
    <s v="Action|Adventure|Sci-Fi"/>
    <s v="Ryan Reynolds"/>
    <x v="41"/>
    <n v="223393"/>
    <n v="550"/>
    <x v="0"/>
    <s v="USA"/>
    <n v="200000000"/>
    <n v="2011"/>
    <n v="5.6"/>
    <n v="-83406809"/>
    <n v="123"/>
    <n v="-41.703404500000005"/>
  </r>
  <r>
    <s v="Lee Unkrich"/>
    <n v="453"/>
    <n v="414984497"/>
    <s v="Adventure|Animation|Comedy|Family|Fantasy"/>
    <s v="Tom Hanks"/>
    <x v="42"/>
    <n v="544884"/>
    <n v="733"/>
    <x v="0"/>
    <s v="USA"/>
    <n v="200000000"/>
    <n v="2010"/>
    <n v="8.3000000000000007"/>
    <n v="214984497"/>
    <n v="103"/>
    <n v="107.49224850000002"/>
  </r>
  <r>
    <s v="Mcg"/>
    <n v="422"/>
    <n v="125320003"/>
    <s v="Action|Adventure|Sci-Fi"/>
    <s v="Christian Bale"/>
    <x v="43"/>
    <n v="286095"/>
    <n v="974"/>
    <x v="0"/>
    <s v="USA"/>
    <n v="200000000"/>
    <n v="2009"/>
    <n v="6.6"/>
    <n v="-74679997"/>
    <n v="118"/>
    <n v="-37.3399985"/>
  </r>
  <r>
    <s v="James Wan"/>
    <n v="424"/>
    <n v="350034110"/>
    <s v="Action|Crime|Thriller"/>
    <s v="Jason Statham"/>
    <x v="44"/>
    <n v="278232"/>
    <n v="657"/>
    <x v="0"/>
    <s v="USA"/>
    <n v="190000000"/>
    <n v="2015"/>
    <n v="7.2"/>
    <n v="160034110"/>
    <n v="140"/>
    <n v="84.22847894736843"/>
  </r>
  <r>
    <s v="Marc Forster"/>
    <n v="654"/>
    <n v="202351611"/>
    <s v="Action|Adventure|Horror|Sci-Fi|Thriller"/>
    <s v="Peter Capaldi"/>
    <x v="45"/>
    <n v="465019"/>
    <n v="995"/>
    <x v="0"/>
    <s v="USA"/>
    <n v="190000000"/>
    <n v="2013"/>
    <n v="7"/>
    <n v="12351611"/>
    <n v="123"/>
    <n v="6.5008478947368413"/>
  </r>
  <r>
    <s v="Bryan Singer"/>
    <n v="539"/>
    <n v="233914986"/>
    <s v="Action|Adventure|Fantasy|Sci-Fi|Thriller"/>
    <s v="Jennifer Lawrence"/>
    <x v="46"/>
    <n v="514125"/>
    <n v="752"/>
    <x v="0"/>
    <s v="USA"/>
    <n v="200000000"/>
    <n v="2014"/>
    <n v="8"/>
    <n v="33914986"/>
    <n v="149"/>
    <n v="16.957492999999999"/>
  </r>
  <r>
    <s v="J.J. Abrams"/>
    <n v="590"/>
    <n v="228756232"/>
    <s v="Action|Adventure|Sci-Fi"/>
    <s v="Benedict Cumberbatch"/>
    <x v="47"/>
    <n v="395573"/>
    <n v="1171"/>
    <x v="0"/>
    <s v="USA"/>
    <n v="190000000"/>
    <n v="2013"/>
    <n v="7.8"/>
    <n v="38756232"/>
    <n v="132"/>
    <n v="20.398016842105264"/>
  </r>
  <r>
    <s v="Bryan Singer"/>
    <n v="338"/>
    <n v="65171860"/>
    <s v="Adventure|Fantasy"/>
    <s v="Eddie Marsan"/>
    <x v="48"/>
    <n v="106416"/>
    <n v="205"/>
    <x v="0"/>
    <s v="USA"/>
    <n v="195000000"/>
    <n v="2013"/>
    <n v="6.3"/>
    <n v="-129828140"/>
    <n v="114"/>
    <n v="-66.57853333333334"/>
  </r>
  <r>
    <s v="Baz Luhrmann"/>
    <n v="490"/>
    <n v="144812796"/>
    <s v="Drama|Romance"/>
    <s v="Leonardo DiCaprio"/>
    <x v="49"/>
    <n v="362912"/>
    <n v="753"/>
    <x v="0"/>
    <s v="Australia"/>
    <n v="105000000"/>
    <n v="2013"/>
    <n v="7.3"/>
    <n v="39812796"/>
    <n v="143"/>
    <n v="37.91694857142857"/>
  </r>
  <r>
    <s v="Mike Newell"/>
    <n v="306"/>
    <n v="90755643"/>
    <s v="Action|Adventure|Fantasy|Romance"/>
    <s v="Jake Gyllenhaal"/>
    <x v="50"/>
    <n v="222403"/>
    <n v="453"/>
    <x v="0"/>
    <s v="USA"/>
    <n v="200000000"/>
    <n v="2010"/>
    <n v="6.6"/>
    <n v="-109244357"/>
    <n v="116"/>
    <n v="-54.622178499999997"/>
  </r>
  <r>
    <s v="Guillermo Del Toro"/>
    <n v="575"/>
    <n v="101785482"/>
    <s v="Action|Adventure|Sci-Fi"/>
    <s v="Charlie Hunnam"/>
    <x v="51"/>
    <n v="381148"/>
    <n v="1106"/>
    <x v="0"/>
    <s v="USA"/>
    <n v="190000000"/>
    <n v="2013"/>
    <n v="7"/>
    <n v="-88214518"/>
    <n v="131"/>
    <n v="-46.428693684210529"/>
  </r>
  <r>
    <s v="Michael Bay"/>
    <n v="428"/>
    <n v="352358779"/>
    <s v="Action|Adventure|Sci-Fi"/>
    <s v="Glenn Morshower"/>
    <x v="52"/>
    <n v="326180"/>
    <n v="899"/>
    <x v="0"/>
    <s v="USA"/>
    <n v="195000000"/>
    <n v="2011"/>
    <n v="6.3"/>
    <n v="157358779"/>
    <n v="154"/>
    <n v="80.696809743589753"/>
  </r>
  <r>
    <s v="Steven Spielberg"/>
    <n v="470"/>
    <n v="317011114"/>
    <s v="Action|Adventure|Fantasy"/>
    <s v="Harrison Ford"/>
    <x v="53"/>
    <n v="333847"/>
    <n v="2054"/>
    <x v="0"/>
    <s v="USA"/>
    <n v="185000000"/>
    <n v="2008"/>
    <n v="6.2"/>
    <n v="132011114"/>
    <n v="122"/>
    <n v="71.357358918918919"/>
  </r>
  <r>
    <s v="Mark Andrews"/>
    <n v="488"/>
    <n v="237282182"/>
    <s v="Adventure|Animation|Comedy|Family|Fantasy"/>
    <s v="Kelly Macdonald"/>
    <x v="54"/>
    <n v="273556"/>
    <n v="428"/>
    <x v="0"/>
    <s v="USA"/>
    <n v="185000000"/>
    <n v="2012"/>
    <n v="7.2"/>
    <n v="52282182"/>
    <n v="93"/>
    <n v="28.260638918918918"/>
  </r>
  <r>
    <s v="Justin Lin"/>
    <n v="322"/>
    <n v="130468626"/>
    <s v="Action|Adventure|Sci-Fi|Thriller"/>
    <s v="Sofia Boutella"/>
    <x v="55"/>
    <n v="53607"/>
    <n v="432"/>
    <x v="0"/>
    <s v="USA"/>
    <n v="185000000"/>
    <n v="2016"/>
    <n v="7.5"/>
    <n v="-54531374"/>
    <n v="122"/>
    <n v="-29.476418378378376"/>
  </r>
  <r>
    <s v="Andrew Stanton"/>
    <n v="421"/>
    <n v="223806889"/>
    <s v="Adventure|Animation|Family|Sci-Fi"/>
    <s v="John Ratzenberger"/>
    <x v="56"/>
    <n v="718837"/>
    <n v="1043"/>
    <x v="0"/>
    <s v="USA"/>
    <n v="180000000"/>
    <n v="2008"/>
    <n v="8.4"/>
    <n v="43806889"/>
    <n v="98"/>
    <n v="24.337160555555556"/>
  </r>
  <r>
    <s v="Brett Ratner"/>
    <n v="162"/>
    <n v="140080850"/>
    <s v="Action|Comedy|Crime|Thriller"/>
    <s v="Tzi Ma"/>
    <x v="57"/>
    <n v="121084"/>
    <n v="221"/>
    <x v="0"/>
    <s v="USA"/>
    <n v="140000000"/>
    <n v="2007"/>
    <n v="6.2"/>
    <n v="80850"/>
    <n v="91"/>
    <n v="5.7750000000000003E-2"/>
  </r>
  <r>
    <s v="Roland Emmerich"/>
    <n v="367"/>
    <n v="166112167"/>
    <s v="Action|Adventure|Sci-Fi"/>
    <s v="Oliver Platt"/>
    <x v="58"/>
    <n v="283418"/>
    <n v="1055"/>
    <x v="0"/>
    <s v="USA"/>
    <n v="200000000"/>
    <n v="2009"/>
    <n v="5.8"/>
    <n v="-33887833"/>
    <n v="158"/>
    <n v="-16.9439165"/>
  </r>
  <r>
    <s v="Robert Zemeckis"/>
    <n v="240"/>
    <n v="137850096"/>
    <s v="Animation|Drama|Family|Fantasy"/>
    <s v="Robin Wright"/>
    <x v="59"/>
    <n v="72809"/>
    <n v="249"/>
    <x v="0"/>
    <s v="USA"/>
    <n v="200000000"/>
    <n v="2009"/>
    <n v="6.8"/>
    <n v="-62149904"/>
    <n v="96"/>
    <n v="-31.074952"/>
  </r>
  <r>
    <s v="Lana Wachowski"/>
    <n v="384"/>
    <n v="47375327"/>
    <s v="Action|Adventure|Sci-Fi"/>
    <s v="Channing Tatum"/>
    <x v="60"/>
    <n v="139593"/>
    <n v="720"/>
    <x v="0"/>
    <s v="USA"/>
    <n v="176000000"/>
    <n v="2015"/>
    <n v="5.4"/>
    <n v="-128624673"/>
    <n v="127"/>
    <n v="-73.082200568181818"/>
  </r>
  <r>
    <s v="David Yates"/>
    <n v="248"/>
    <n v="124051759"/>
    <s v="Action|Adventure|Drama|Romance"/>
    <s v="Christoph Waltz"/>
    <x v="61"/>
    <n v="42372"/>
    <n v="239"/>
    <x v="0"/>
    <s v="USA"/>
    <n v="180000000"/>
    <n v="2016"/>
    <n v="6.6"/>
    <n v="-55948241"/>
    <n v="110"/>
    <n v="-31.08235611111111"/>
  </r>
  <r>
    <s v="Andrew Adamson"/>
    <n v="284"/>
    <n v="291709845"/>
    <s v="Adventure|Family|Fantasy"/>
    <s v="Jim Broadbent"/>
    <x v="62"/>
    <n v="286506"/>
    <n v="1463"/>
    <x v="0"/>
    <s v="USA"/>
    <n v="180000000"/>
    <n v="2005"/>
    <n v="6.9"/>
    <n v="111709845"/>
    <n v="150"/>
    <n v="62.061025000000001"/>
  </r>
  <r>
    <s v="Bryan Singer"/>
    <n v="396"/>
    <n v="154985087"/>
    <s v="Action|Adventure|Sci-Fi"/>
    <s v="Jennifer Lawrence"/>
    <x v="63"/>
    <n v="148379"/>
    <n v="622"/>
    <x v="0"/>
    <s v="USA"/>
    <n v="178000000"/>
    <n v="2016"/>
    <n v="7.3"/>
    <n v="-23014913"/>
    <n v="144"/>
    <n v="-12.929726404494382"/>
  </r>
  <r>
    <s v="Christopher Nolan"/>
    <n v="645"/>
    <n v="533316061"/>
    <s v="Action|Crime|Drama|Thriller"/>
    <s v="Christian Bale"/>
    <x v="64"/>
    <n v="1676169"/>
    <n v="4667"/>
    <x v="0"/>
    <s v="USA"/>
    <n v="185000000"/>
    <n v="2008"/>
    <n v="9"/>
    <n v="348316061"/>
    <n v="152"/>
    <n v="188.27895189189189"/>
  </r>
  <r>
    <s v="Pete Docter"/>
    <n v="408"/>
    <n v="292979556"/>
    <s v="Adventure|Animation|Comedy|Family"/>
    <s v="John Ratzenberger"/>
    <x v="65"/>
    <n v="665575"/>
    <n v="704"/>
    <x v="0"/>
    <s v="USA"/>
    <n v="175000000"/>
    <n v="2009"/>
    <n v="8.3000000000000007"/>
    <n v="117979556"/>
    <n v="96"/>
    <n v="67.416889142857144"/>
  </r>
  <r>
    <s v="Rob Letterman"/>
    <n v="219"/>
    <n v="198332128"/>
    <s v="Action|Adventure|Animation|Comedy|Family|Sci-Fi"/>
    <s v="Amy Poehler"/>
    <x v="66"/>
    <n v="114553"/>
    <n v="187"/>
    <x v="0"/>
    <s v="USA"/>
    <n v="175000000"/>
    <n v="2009"/>
    <n v="6.5"/>
    <n v="23332128"/>
    <n v="94"/>
    <n v="13.33264457142857"/>
  </r>
  <r>
    <s v="Jon Favreau"/>
    <n v="486"/>
    <n v="318298180"/>
    <s v="Action|Adventure|Sci-Fi"/>
    <s v="Robert Downey Jr."/>
    <x v="67"/>
    <n v="696338"/>
    <n v="1055"/>
    <x v="0"/>
    <s v="USA"/>
    <n v="140000000"/>
    <n v="2008"/>
    <n v="7.9"/>
    <n v="178298180"/>
    <n v="126"/>
    <n v="127.35584285714285"/>
  </r>
  <r>
    <s v="Martin Scorsese"/>
    <n v="682"/>
    <n v="73820094"/>
    <s v="Adventure|Drama|Family|Mystery"/>
    <s v="ChloÃ« Grace Moretz"/>
    <x v="68"/>
    <n v="245333"/>
    <n v="678"/>
    <x v="0"/>
    <s v="USA"/>
    <n v="170000000"/>
    <n v="2011"/>
    <n v="7.5"/>
    <n v="-96179906"/>
    <n v="126"/>
    <n v="-56.576415294117645"/>
  </r>
  <r>
    <s v="Barry Sonnenfeld"/>
    <n v="85"/>
    <n v="113745408"/>
    <s v="Action|Comedy|Sci-Fi|Western"/>
    <s v="Will Smith"/>
    <x v="69"/>
    <n v="129601"/>
    <n v="648"/>
    <x v="0"/>
    <s v="USA"/>
    <n v="170000000"/>
    <n v="1999"/>
    <n v="4.8"/>
    <n v="-56254592"/>
    <n v="106"/>
    <n v="-33.090936470588233"/>
  </r>
  <r>
    <s v="Rob Cohen"/>
    <n v="264"/>
    <n v="102176165"/>
    <s v="Action|Adventure|Fantasy|Horror|Thriller"/>
    <s v="Jet Li"/>
    <x v="70"/>
    <n v="117927"/>
    <n v="501"/>
    <x v="0"/>
    <s v="USA"/>
    <n v="145000000"/>
    <n v="2008"/>
    <n v="5.2"/>
    <n v="-42823835"/>
    <n v="112"/>
    <n v="-29.53367931034483"/>
  </r>
  <r>
    <s v="David Ayer"/>
    <n v="418"/>
    <n v="161087183"/>
    <s v="Action|Adventure|Comedy|Sci-Fi"/>
    <s v="Will Smith"/>
    <x v="71"/>
    <n v="118992"/>
    <n v="971"/>
    <x v="0"/>
    <s v="USA"/>
    <n v="175000000"/>
    <n v="2016"/>
    <n v="6.9"/>
    <n v="-13912817"/>
    <n v="123"/>
    <n v="-7.9501811428571436"/>
  </r>
  <r>
    <s v="Tom Shadyac"/>
    <n v="186"/>
    <n v="100289690"/>
    <s v="Comedy|Family|Fantasy"/>
    <s v="Jimmy Bennett"/>
    <x v="72"/>
    <n v="115099"/>
    <n v="257"/>
    <x v="0"/>
    <s v="USA"/>
    <n v="175000000"/>
    <n v="2007"/>
    <n v="5.4"/>
    <n v="-74710310"/>
    <n v="96"/>
    <n v="-42.691605714285714"/>
  </r>
  <r>
    <s v="Doug Liman"/>
    <n v="585"/>
    <n v="100189501"/>
    <s v="Action|Adventure|Sci-Fi"/>
    <s v="Tom Cruise"/>
    <x v="73"/>
    <n v="431620"/>
    <n v="741"/>
    <x v="0"/>
    <s v="USA"/>
    <n v="178000000"/>
    <n v="2014"/>
    <n v="7.9"/>
    <n v="-77810499"/>
    <n v="113"/>
    <n v="-43.713763483146067"/>
  </r>
  <r>
    <s v="Kevin Reynolds"/>
    <n v="91"/>
    <n v="88246220"/>
    <s v="Action|Adventure|Sci-Fi|Thriller"/>
    <s v="Jeanne Tripplehorn"/>
    <x v="74"/>
    <n v="144337"/>
    <n v="309"/>
    <x v="0"/>
    <s v="USA"/>
    <n v="175000000"/>
    <n v="1995"/>
    <n v="6.1"/>
    <n v="-86753780"/>
    <n v="176"/>
    <n v="-49.573588571428573"/>
  </r>
  <r>
    <s v="Stephen Sommers"/>
    <n v="250"/>
    <n v="150167630"/>
    <s v="Action|Adventure|Sci-Fi|Thriller"/>
    <s v="Joseph Gordon-Levitt"/>
    <x v="75"/>
    <n v="174578"/>
    <n v="534"/>
    <x v="0"/>
    <s v="USA"/>
    <n v="175000000"/>
    <n v="2009"/>
    <n v="5.8"/>
    <n v="-24832370"/>
    <n v="118"/>
    <n v="-14.189925714285714"/>
  </r>
  <r>
    <s v="Pete Docter"/>
    <n v="536"/>
    <n v="356454367"/>
    <s v="Adventure|Animation|Comedy|Drama|Family|Fantasy"/>
    <s v="Amy Poehler"/>
    <x v="76"/>
    <n v="345198"/>
    <n v="773"/>
    <x v="0"/>
    <s v="USA"/>
    <n v="175000000"/>
    <n v="2015"/>
    <n v="8.3000000000000007"/>
    <n v="181454367"/>
    <n v="95"/>
    <n v="103.68820971428572"/>
  </r>
  <r>
    <s v="Jon Favreau"/>
    <n v="370"/>
    <n v="362645141"/>
    <s v="Adventure|Drama|Family|Fantasy"/>
    <s v="Scarlett Johansson"/>
    <x v="77"/>
    <n v="106072"/>
    <n v="398"/>
    <x v="0"/>
    <s v="UK"/>
    <n v="175000000"/>
    <n v="2016"/>
    <n v="7.8"/>
    <n v="187645141"/>
    <n v="106"/>
    <n v="107.22579485714286"/>
  </r>
  <r>
    <s v="Jon Favreau"/>
    <n v="453"/>
    <n v="312057433"/>
    <s v="Action|Adventure|Sci-Fi"/>
    <s v="Robert Downey Jr."/>
    <x v="78"/>
    <n v="522371"/>
    <n v="723"/>
    <x v="0"/>
    <s v="USA"/>
    <n v="200000000"/>
    <n v="2010"/>
    <n v="7"/>
    <n v="112057433"/>
    <n v="124"/>
    <n v="56.028716499999994"/>
  </r>
  <r>
    <s v="Rupert Sanders"/>
    <n v="416"/>
    <n v="155111815"/>
    <s v="Action|Adventure|Drama|Fantasy"/>
    <s v="Chris Hemsworth"/>
    <x v="79"/>
    <n v="228554"/>
    <n v="710"/>
    <x v="0"/>
    <s v="USA"/>
    <n v="170000000"/>
    <n v="2012"/>
    <n v="6.1"/>
    <n v="-14888185"/>
    <n v="132"/>
    <n v="-8.7577558823529404"/>
  </r>
  <r>
    <s v="Robert Stromberg"/>
    <n v="401"/>
    <n v="241407328"/>
    <s v="Action|Adventure|Family|Fantasy|Romance"/>
    <s v="Angelina Jolie Pitt"/>
    <x v="80"/>
    <n v="252257"/>
    <n v="634"/>
    <x v="0"/>
    <s v="USA"/>
    <n v="180000000"/>
    <n v="2014"/>
    <n v="7"/>
    <n v="61407328"/>
    <n v="97"/>
    <n v="34.115182222222224"/>
  </r>
  <r>
    <s v="Matt Reeves"/>
    <n v="521"/>
    <n v="208543795"/>
    <s v="Action|Adventure|Drama|Sci-Fi"/>
    <s v="Gary Oldman"/>
    <x v="81"/>
    <n v="317542"/>
    <n v="620"/>
    <x v="0"/>
    <s v="USA"/>
    <n v="170000000"/>
    <n v="2014"/>
    <n v="7.6"/>
    <n v="38543795"/>
    <n v="130"/>
    <n v="22.672820588235293"/>
  </r>
  <r>
    <s v="Carl Rinsch"/>
    <n v="218"/>
    <n v="38297305"/>
    <s v="Action|Adventure|Drama|Fantasy"/>
    <s v="Keanu Reeves"/>
    <x v="82"/>
    <n v="116994"/>
    <n v="324"/>
    <x v="0"/>
    <s v="USA"/>
    <n v="175000000"/>
    <n v="2013"/>
    <n v="6.3"/>
    <n v="-136702695"/>
    <n v="128"/>
    <n v="-78.11582571428572"/>
  </r>
  <r>
    <s v="Anthony Russo"/>
    <n v="576"/>
    <n v="259746958"/>
    <s v="Action|Adventure|Sci-Fi"/>
    <s v="Scarlett Johansson"/>
    <x v="83"/>
    <n v="496749"/>
    <n v="742"/>
    <x v="0"/>
    <s v="USA"/>
    <n v="170000000"/>
    <n v="2014"/>
    <n v="7.8"/>
    <n v="89746958"/>
    <n v="136"/>
    <n v="52.792328235294114"/>
  </r>
  <r>
    <s v="Mike Mitchell"/>
    <n v="226"/>
    <n v="238371987"/>
    <s v="Adventure|Animation|Comedy|Family|Fantasy"/>
    <s v="Jon Hamm"/>
    <x v="84"/>
    <n v="138661"/>
    <n v="173"/>
    <x v="0"/>
    <s v="USA"/>
    <n v="165000000"/>
    <n v="2010"/>
    <n v="6.4"/>
    <n v="73371987"/>
    <n v="93"/>
    <n v="44.467870909090905"/>
  </r>
  <r>
    <s v="Brad Bird"/>
    <n v="443"/>
    <n v="93417865"/>
    <s v="Action|Adventure|Family|Mystery|Sci-Fi"/>
    <s v="Judy Greer"/>
    <x v="85"/>
    <n v="128306"/>
    <n v="497"/>
    <x v="0"/>
    <s v="USA"/>
    <n v="190000000"/>
    <n v="2015"/>
    <n v="6.5"/>
    <n v="-96582135"/>
    <n v="130"/>
    <n v="-50.832702631578954"/>
  </r>
  <r>
    <s v="Don Hall"/>
    <n v="384"/>
    <n v="222487711"/>
    <s v="Action|Adventure|Animation|Comedy|Drama|Family|Sci-Fi"/>
    <s v="Damon Wayans Jr."/>
    <x v="86"/>
    <n v="279093"/>
    <n v="433"/>
    <x v="0"/>
    <s v="USA"/>
    <n v="165000000"/>
    <n v="2014"/>
    <n v="7.9"/>
    <n v="57487711"/>
    <n v="102"/>
    <n v="34.841036969696972"/>
  </r>
  <r>
    <s v="Rich Moore"/>
    <n v="377"/>
    <n v="189412677"/>
    <s v="Adventure|Animation|Comedy|Family|Sci-Fi"/>
    <s v="Jack McBrayer"/>
    <x v="87"/>
    <n v="272534"/>
    <n v="345"/>
    <x v="0"/>
    <s v="USA"/>
    <n v="165000000"/>
    <n v="2012"/>
    <n v="7.8"/>
    <n v="24412677"/>
    <n v="101"/>
    <n v="14.795561818181818"/>
  </r>
  <r>
    <s v="Robert Zemeckis"/>
    <n v="188"/>
    <n v="665426"/>
    <s v="Adventure|Animation|Family|Fantasy"/>
    <s v="Tom Hanks"/>
    <x v="88"/>
    <n v="120798"/>
    <n v="444"/>
    <x v="0"/>
    <s v="USA"/>
    <n v="165000000"/>
    <n v="2004"/>
    <n v="6.6"/>
    <n v="-164334574"/>
    <n v="100"/>
    <n v="-99.596711515151512"/>
  </r>
  <r>
    <s v="Roland Emmerich"/>
    <n v="286"/>
    <n v="102315545"/>
    <s v="Action|Adventure|Sci-Fi"/>
    <s v="Vivica A. Fox"/>
    <x v="89"/>
    <n v="58137"/>
    <n v="520"/>
    <x v="0"/>
    <s v="USA"/>
    <n v="165000000"/>
    <n v="2016"/>
    <n v="5.5"/>
    <n v="-62684455"/>
    <n v="120"/>
    <n v="-37.990578787878789"/>
  </r>
  <r>
    <s v="Dean Deblois"/>
    <n v="288"/>
    <n v="217387997"/>
    <s v="Adventure|Animation|Family|Fantasy"/>
    <s v="Gerard Butler"/>
    <x v="90"/>
    <n v="485430"/>
    <n v="492"/>
    <x v="0"/>
    <s v="USA"/>
    <n v="165000000"/>
    <n v="2010"/>
    <n v="8.1999999999999993"/>
    <n v="52387997"/>
    <n v="98"/>
    <n v="31.750301212121212"/>
  </r>
  <r>
    <s v="Jonathan Mostow"/>
    <n v="280"/>
    <n v="150350192"/>
    <s v="Action|Sci-Fi"/>
    <s v="Nick Stahl"/>
    <x v="91"/>
    <n v="305340"/>
    <n v="1676"/>
    <x v="0"/>
    <s v="USA"/>
    <n v="200000000"/>
    <n v="2003"/>
    <n v="6.4"/>
    <n v="-49649808"/>
    <n v="109"/>
    <n v="-24.824904"/>
  </r>
  <r>
    <s v="James Gunn"/>
    <n v="653"/>
    <n v="333130696"/>
    <s v="Action|Adventure|Sci-Fi"/>
    <s v="Bradley Cooper"/>
    <x v="92"/>
    <n v="682155"/>
    <n v="1097"/>
    <x v="0"/>
    <s v="USA"/>
    <n v="170000000"/>
    <n v="2014"/>
    <n v="8.1"/>
    <n v="163130696"/>
    <n v="121"/>
    <n v="95.959232941176481"/>
  </r>
  <r>
    <s v="Christopher Nolan"/>
    <n v="712"/>
    <n v="187991439"/>
    <s v="Adventure|Drama|Sci-Fi"/>
    <s v="Matthew McConaughey"/>
    <x v="93"/>
    <n v="928227"/>
    <n v="2725"/>
    <x v="0"/>
    <s v="USA"/>
    <n v="165000000"/>
    <n v="2014"/>
    <n v="8.6"/>
    <n v="22991439"/>
    <n v="169"/>
    <n v="13.934205454545454"/>
  </r>
  <r>
    <s v="Christopher Nolan"/>
    <n v="642"/>
    <n v="292568851"/>
    <s v="Action|Adventure|Sci-Fi|Thriller"/>
    <s v="Leonardo DiCaprio"/>
    <x v="94"/>
    <n v="1468200"/>
    <n v="2803"/>
    <x v="0"/>
    <s v="USA"/>
    <n v="160000000"/>
    <n v="2010"/>
    <n v="8.8000000000000007"/>
    <n v="132568851"/>
    <n v="148"/>
    <n v="82.855531874999997"/>
  </r>
  <r>
    <s v="Peter Jackson"/>
    <n v="645"/>
    <n v="303001229"/>
    <s v="Adventure|Fantasy"/>
    <s v="Aidan Turner"/>
    <x v="95"/>
    <n v="637246"/>
    <n v="1367"/>
    <x v="0"/>
    <s v="USA"/>
    <n v="180000000"/>
    <n v="2012"/>
    <n v="7.9"/>
    <n v="123001229"/>
    <n v="182"/>
    <n v="68.334016111111112"/>
  </r>
  <r>
    <s v="Rob Cohen"/>
    <n v="187"/>
    <n v="144512310"/>
    <s v="Action|Crime|Thriller"/>
    <s v="Paul Walker"/>
    <x v="96"/>
    <n v="272223"/>
    <n v="988"/>
    <x v="0"/>
    <s v="USA"/>
    <n v="38000000"/>
    <n v="2001"/>
    <n v="6.7"/>
    <n v="106512310"/>
    <n v="106"/>
    <n v="280.29555263157897"/>
  </r>
  <r>
    <s v="David Fincher"/>
    <n v="362"/>
    <n v="127490802"/>
    <s v="Drama|Fantasy|Romance"/>
    <s v="Brad Pitt"/>
    <x v="97"/>
    <n v="459346"/>
    <n v="822"/>
    <x v="0"/>
    <s v="USA"/>
    <n v="150000000"/>
    <n v="2008"/>
    <n v="7.8"/>
    <n v="-22509198"/>
    <n v="166"/>
    <n v="-15.006131999999999"/>
  </r>
  <r>
    <s v="Matthew Vaughn"/>
    <n v="500"/>
    <n v="146405371"/>
    <s v="Action|Adventure|Sci-Fi"/>
    <s v="Jennifer Lawrence"/>
    <x v="98"/>
    <n v="518537"/>
    <n v="698"/>
    <x v="0"/>
    <s v="USA"/>
    <n v="160000000"/>
    <n v="2011"/>
    <n v="7.8"/>
    <n v="-13594629"/>
    <n v="132"/>
    <n v="-8.4966431250000003"/>
  </r>
  <r>
    <s v="Francis Lawrence"/>
    <n v="389"/>
    <n v="281666058"/>
    <s v="Adventure|Sci-Fi"/>
    <s v="Jennifer Lawrence"/>
    <x v="99"/>
    <n v="166137"/>
    <n v="383"/>
    <x v="0"/>
    <s v="USA"/>
    <n v="160000000"/>
    <n v="2015"/>
    <n v="6.6"/>
    <n v="121666058"/>
    <n v="137"/>
    <n v="76.041286249999999"/>
  </r>
  <r>
    <s v="Jon Turteltaub"/>
    <n v="235"/>
    <n v="63143812"/>
    <s v="Action|Adventure|Family|Fantasy"/>
    <s v="Nicolas Cage"/>
    <x v="100"/>
    <n v="124185"/>
    <n v="238"/>
    <x v="0"/>
    <s v="USA"/>
    <n v="150000000"/>
    <n v="2010"/>
    <n v="6.1"/>
    <n v="-86856188"/>
    <n v="109"/>
    <n v="-57.904125333333333"/>
  </r>
  <r>
    <s v="Wolfgang Petersen"/>
    <n v="231"/>
    <n v="60655503"/>
    <s v="Action|Adventure|Drama|Thriller"/>
    <s v="Jimmy Bennett"/>
    <x v="101"/>
    <n v="82380"/>
    <n v="629"/>
    <x v="0"/>
    <s v="USA"/>
    <n v="160000000"/>
    <n v="2006"/>
    <n v="5.6"/>
    <n v="-99344497"/>
    <n v="98"/>
    <n v="-62.090310625000001"/>
  </r>
  <r>
    <s v="James Bobin"/>
    <n v="218"/>
    <n v="76846624"/>
    <s v="Adventure|Family|Fantasy"/>
    <s v="Johnny Depp"/>
    <x v="102"/>
    <n v="21352"/>
    <n v="131"/>
    <x v="0"/>
    <s v="USA"/>
    <n v="170000000"/>
    <n v="2016"/>
    <n v="6.4"/>
    <n v="-93153376"/>
    <n v="113"/>
    <n v="-54.796103529411766"/>
  </r>
  <r>
    <s v="Chris Miller"/>
    <n v="227"/>
    <n v="320706665"/>
    <s v="Adventure|Animation|Comedy|Family|Fantasy"/>
    <s v="Justin Timberlake"/>
    <x v="103"/>
    <n v="211971"/>
    <n v="326"/>
    <x v="0"/>
    <s v="USA"/>
    <n v="160000000"/>
    <n v="2007"/>
    <n v="6.1"/>
    <n v="160706665"/>
    <n v="93"/>
    <n v="100.44166562500001"/>
  </r>
  <r>
    <s v="Duncan Jones"/>
    <n v="275"/>
    <n v="46978995"/>
    <s v="Action|Adventure|Fantasy"/>
    <s v="Dominic Cooper"/>
    <x v="104"/>
    <n v="111609"/>
    <n v="781"/>
    <x v="0"/>
    <s v="USA"/>
    <n v="160000000"/>
    <n v="2016"/>
    <n v="7.3"/>
    <n v="-113021005"/>
    <n v="123"/>
    <n v="-70.638128124999994"/>
  </r>
  <r>
    <s v="Alan Taylor"/>
    <n v="474"/>
    <n v="89732035"/>
    <s v="Action|Adventure|Sci-Fi"/>
    <s v="J.K. Simmons"/>
    <x v="105"/>
    <n v="188457"/>
    <n v="867"/>
    <x v="0"/>
    <s v="USA"/>
    <n v="155000000"/>
    <n v="2015"/>
    <n v="6.6"/>
    <n v="-65267965"/>
    <n v="126"/>
    <n v="-42.108364516129029"/>
  </r>
  <r>
    <s v="Michael Apted"/>
    <n v="228"/>
    <n v="104383624"/>
    <s v="Adventure|Family|Fantasy"/>
    <s v="Bruce Spence"/>
    <x v="106"/>
    <n v="106446"/>
    <n v="227"/>
    <x v="0"/>
    <s v="USA"/>
    <n v="155000000"/>
    <n v="2010"/>
    <n v="6.3"/>
    <n v="-50616376"/>
    <n v="113"/>
    <n v="-32.655726451612907"/>
  </r>
  <r>
    <s v="Michael Bay"/>
    <n v="191"/>
    <n v="198539855"/>
    <s v="Action|Drama|History|Romance|War"/>
    <s v="Jennifer Garner"/>
    <x v="107"/>
    <n v="254111"/>
    <n v="1999"/>
    <x v="0"/>
    <s v="USA"/>
    <n v="140000000"/>
    <n v="2001"/>
    <n v="6.1"/>
    <n v="58539855"/>
    <n v="184"/>
    <n v="41.814182142857142"/>
  </r>
  <r>
    <s v="Michael Bay"/>
    <n v="396"/>
    <n v="318759914"/>
    <s v="Action|Adventure|Sci-Fi"/>
    <s v="Zack Ward"/>
    <x v="108"/>
    <n v="513158"/>
    <n v="1782"/>
    <x v="0"/>
    <s v="USA"/>
    <n v="150000000"/>
    <n v="2007"/>
    <n v="7.1"/>
    <n v="168759914"/>
    <n v="144"/>
    <n v="112.50660933333334"/>
  </r>
  <r>
    <s v="Oliver Stone"/>
    <n v="248"/>
    <n v="34293771"/>
    <s v="Action|Adventure|Biography|Drama|History|Romance|War"/>
    <s v="Anthony Hopkins"/>
    <x v="109"/>
    <n v="138863"/>
    <n v="1390"/>
    <x v="0"/>
    <s v="Germany"/>
    <n v="155000000"/>
    <n v="2004"/>
    <n v="5.5"/>
    <n v="-120706229"/>
    <n v="206"/>
    <n v="-77.874986451612898"/>
  </r>
  <r>
    <s v="David Yates"/>
    <n v="329"/>
    <n v="292000866"/>
    <s v="Adventure|Family|Fantasy|Mystery"/>
    <s v="Robert Pattinson"/>
    <x v="110"/>
    <n v="355137"/>
    <n v="1108"/>
    <x v="0"/>
    <s v="UK"/>
    <n v="150000000"/>
    <n v="2007"/>
    <n v="7.5"/>
    <n v="142000866"/>
    <n v="138"/>
    <n v="94.667243999999997"/>
  </r>
  <r>
    <s v="Mike Newell"/>
    <n v="295"/>
    <n v="289994397"/>
    <s v="Adventure|Family|Fantasy|Mystery"/>
    <s v="Robert Pattinson"/>
    <x v="111"/>
    <n v="385670"/>
    <n v="1896"/>
    <x v="0"/>
    <s v="UK"/>
    <n v="150000000"/>
    <n v="2005"/>
    <n v="7.6"/>
    <n v="139994397"/>
    <n v="157"/>
    <n v="93.329598000000004"/>
  </r>
  <r>
    <s v="Peter Berg"/>
    <n v="318"/>
    <n v="227946274"/>
    <s v="Action|Drama"/>
    <s v="Will Smith"/>
    <x v="112"/>
    <n v="343648"/>
    <n v="590"/>
    <x v="0"/>
    <s v="USA"/>
    <n v="150000000"/>
    <n v="2008"/>
    <n v="6.4"/>
    <n v="77946274"/>
    <n v="102"/>
    <n v="51.964182666666673"/>
  </r>
  <r>
    <s v="Francis Lawrence"/>
    <n v="323"/>
    <n v="256386216"/>
    <s v="Drama|Horror|Sci-Fi"/>
    <s v="Will Smith"/>
    <x v="113"/>
    <n v="530870"/>
    <n v="1413"/>
    <x v="0"/>
    <s v="USA"/>
    <n v="150000000"/>
    <n v="2007"/>
    <n v="7.2"/>
    <n v="106386216"/>
    <n v="104"/>
    <n v="70.924143999999998"/>
  </r>
  <r>
    <s v="Tim Burton"/>
    <n v="276"/>
    <n v="206456431"/>
    <s v="Adventure|Comedy|Family|Fantasy"/>
    <s v="Johnny Depp"/>
    <x v="114"/>
    <n v="320284"/>
    <n v="1361"/>
    <x v="0"/>
    <s v="USA"/>
    <n v="150000000"/>
    <n v="2005"/>
    <n v="6.7"/>
    <n v="56456431"/>
    <n v="115"/>
    <n v="37.637620666666663"/>
  </r>
  <r>
    <s v="Brad Bird"/>
    <n v="318"/>
    <n v="206435493"/>
    <s v="Animation|Comedy|Family|Fantasy"/>
    <s v="Janeane Garofalo"/>
    <x v="115"/>
    <n v="473887"/>
    <n v="626"/>
    <x v="0"/>
    <s v="USA"/>
    <n v="150000000"/>
    <n v="2007"/>
    <n v="8"/>
    <n v="56435493"/>
    <n v="111"/>
    <n v="37.623662000000003"/>
  </r>
  <r>
    <s v="Christopher Nolan"/>
    <n v="478"/>
    <n v="205343774"/>
    <s v="Action|Adventure"/>
    <s v="Christian Bale"/>
    <x v="116"/>
    <n v="980946"/>
    <n v="2685"/>
    <x v="0"/>
    <s v="USA"/>
    <n v="150000000"/>
    <n v="2005"/>
    <n v="8.3000000000000007"/>
    <n v="55343774"/>
    <n v="128"/>
    <n v="36.895849333333338"/>
  </r>
  <r>
    <s v="Eric Darnell"/>
    <n v="167"/>
    <n v="179982968"/>
    <s v="Action|Adventure|Animation|Comedy|Family"/>
    <s v="Bernie Mac"/>
    <x v="117"/>
    <n v="146019"/>
    <n v="119"/>
    <x v="0"/>
    <s v="USA"/>
    <n v="150000000"/>
    <n v="2008"/>
    <n v="6.7"/>
    <n v="29982968"/>
    <n v="89"/>
    <n v="19.988645333333331"/>
  </r>
  <r>
    <s v="Shawn Levy"/>
    <n v="185"/>
    <n v="177243721"/>
    <s v="Adventure|Comedy|Family|Fantasy"/>
    <s v="Robin Williams"/>
    <x v="118"/>
    <n v="130272"/>
    <n v="209"/>
    <x v="0"/>
    <s v="USA"/>
    <n v="150000000"/>
    <n v="2009"/>
    <n v="5.9"/>
    <n v="27243721"/>
    <n v="105"/>
    <n v="18.162480666666667"/>
  </r>
  <r>
    <s v="Gavin Hood"/>
    <n v="350"/>
    <n v="179883016"/>
    <s v="Action|Adventure|Fantasy|Sci-Fi|Thriller"/>
    <s v="Hugh Jackman"/>
    <x v="119"/>
    <n v="361924"/>
    <n v="641"/>
    <x v="0"/>
    <s v="USA"/>
    <n v="150000000"/>
    <n v="2009"/>
    <n v="6.7"/>
    <n v="29883016"/>
    <n v="119"/>
    <n v="19.922010666666669"/>
  </r>
  <r>
    <s v="Lana Wachowski"/>
    <n v="245"/>
    <n v="139259759"/>
    <s v="Action|Sci-Fi"/>
    <s v="Essie Davis"/>
    <x v="120"/>
    <n v="364948"/>
    <n v="2121"/>
    <x v="0"/>
    <s v="Australia"/>
    <n v="150000000"/>
    <n v="2003"/>
    <n v="6.7"/>
    <n v="-10740241"/>
    <n v="129"/>
    <n v="-7.1601606666666662"/>
  </r>
  <r>
    <s v="Chris Buck"/>
    <n v="406"/>
    <n v="400736600"/>
    <s v="Adventure|Animation|Comedy|Family|Fantasy|Musical"/>
    <s v="Josh Gad"/>
    <x v="121"/>
    <n v="421658"/>
    <n v="904"/>
    <x v="0"/>
    <s v="USA"/>
    <n v="150000000"/>
    <n v="2013"/>
    <n v="7.6"/>
    <n v="250736600"/>
    <n v="102"/>
    <n v="167.15773333333331"/>
  </r>
  <r>
    <s v="Lana Wachowski"/>
    <n v="275"/>
    <n v="281492479"/>
    <s v="Action|Sci-Fi"/>
    <s v="Steve Bastoni"/>
    <x v="122"/>
    <n v="421818"/>
    <n v="2789"/>
    <x v="0"/>
    <s v="USA"/>
    <n v="150000000"/>
    <n v="2003"/>
    <n v="7.2"/>
    <n v="131492479"/>
    <n v="138"/>
    <n v="87.661652666666669"/>
  </r>
  <r>
    <s v="Alan Taylor"/>
    <n v="486"/>
    <n v="206360018"/>
    <s v="Action|Adventure|Fantasy"/>
    <s v="Chris Hemsworth"/>
    <x v="123"/>
    <n v="414070"/>
    <n v="532"/>
    <x v="0"/>
    <s v="USA"/>
    <n v="170000000"/>
    <n v="2013"/>
    <n v="7.1"/>
    <n v="36360018"/>
    <n v="112"/>
    <n v="21.38824588235294"/>
  </r>
  <r>
    <s v="George Miller"/>
    <n v="739"/>
    <n v="153629485"/>
    <s v="Action|Adventure|Sci-Fi|Thriller"/>
    <s v="Tom Hardy"/>
    <x v="124"/>
    <n v="552503"/>
    <n v="1588"/>
    <x v="0"/>
    <s v="Australia"/>
    <n v="150000000"/>
    <n v="2015"/>
    <n v="8.1"/>
    <n v="3629485"/>
    <n v="120"/>
    <n v="2.4196566666666666"/>
  </r>
  <r>
    <s v="Ron Howard"/>
    <n v="298"/>
    <n v="133375846"/>
    <s v="Mystery|Thriller"/>
    <s v="Tom Hanks"/>
    <x v="125"/>
    <n v="207839"/>
    <n v="435"/>
    <x v="0"/>
    <s v="USA"/>
    <n v="150000000"/>
    <n v="2009"/>
    <n v="6.7"/>
    <n v="-16624154"/>
    <n v="146"/>
    <n v="-11.082769333333333"/>
  </r>
  <r>
    <s v="Kenneth Branagh"/>
    <n v="516"/>
    <n v="181015141"/>
    <s v="Action|Adventure|Fantasy"/>
    <s v="Chris Hemsworth"/>
    <x v="126"/>
    <n v="536314"/>
    <n v="738"/>
    <x v="0"/>
    <s v="USA"/>
    <n v="150000000"/>
    <n v="2011"/>
    <n v="7"/>
    <n v="31015141"/>
    <n v="115"/>
    <n v="20.676760666666667"/>
  </r>
  <r>
    <s v="Byron Howard"/>
    <n v="225"/>
    <n v="114053579"/>
    <s v="Adventure|Animation|Comedy|Drama|Family"/>
    <s v="ChloÃ« Grace Moretz"/>
    <x v="127"/>
    <n v="146766"/>
    <n v="178"/>
    <x v="0"/>
    <s v="USA"/>
    <n v="150000000"/>
    <n v="2008"/>
    <n v="6.9"/>
    <n v="-35946421"/>
    <n v="96"/>
    <n v="-23.964280666666667"/>
  </r>
  <r>
    <s v="Hoyt Yeatman"/>
    <n v="145"/>
    <n v="119420252"/>
    <s v="Action|Adventure|Animation|Comedy|Family|Fantasy|Sci-Fi"/>
    <s v="Kelli Garner"/>
    <x v="128"/>
    <n v="33042"/>
    <n v="90"/>
    <x v="0"/>
    <s v="USA"/>
    <n v="150000000"/>
    <n v="2009"/>
    <n v="5.0999999999999996"/>
    <n v="-30579748"/>
    <n v="88"/>
    <n v="-20.386498666666668"/>
  </r>
  <r>
    <s v="Jonathan Liebesman"/>
    <n v="310"/>
    <n v="83640426"/>
    <s v="Action|Adventure|Fantasy"/>
    <s v="Liam Neeson"/>
    <x v="129"/>
    <n v="152826"/>
    <n v="253"/>
    <x v="0"/>
    <s v="USA"/>
    <n v="150000000"/>
    <n v="2012"/>
    <n v="5.8"/>
    <n v="-66359574"/>
    <n v="99"/>
    <n v="-44.239716000000001"/>
  </r>
  <r>
    <s v="Tim Burton"/>
    <n v="526"/>
    <n v="79711678"/>
    <s v="Comedy|Fantasy|Horror"/>
    <s v="Johnny Depp"/>
    <x v="130"/>
    <n v="199039"/>
    <n v="479"/>
    <x v="0"/>
    <s v="USA"/>
    <n v="100000000"/>
    <n v="2012"/>
    <n v="6.2"/>
    <n v="-20288322"/>
    <n v="113"/>
    <n v="-20.288322000000001"/>
  </r>
  <r>
    <s v="Christopher Mcquarrie"/>
    <n v="465"/>
    <n v="195000874"/>
    <s v="Action|Adventure|Thriller"/>
    <s v="Tom Cruise"/>
    <x v="131"/>
    <n v="232187"/>
    <n v="440"/>
    <x v="0"/>
    <s v="China"/>
    <n v="150000000"/>
    <n v="2015"/>
    <n v="7.4"/>
    <n v="45000874"/>
    <n v="131"/>
    <n v="30.000582666666663"/>
  </r>
  <r>
    <s v="Joe Johnston"/>
    <n v="357"/>
    <n v="61937495"/>
    <s v="Drama|Fantasy|Horror|Thriller"/>
    <s v="Anthony Hopkins"/>
    <x v="132"/>
    <n v="89442"/>
    <n v="432"/>
    <x v="0"/>
    <s v="USA"/>
    <n v="150000000"/>
    <n v="2010"/>
    <n v="5.8"/>
    <n v="-88062505"/>
    <n v="119"/>
    <n v="-58.708336666666675"/>
  </r>
  <r>
    <s v="Steve Hickner"/>
    <n v="194"/>
    <n v="126597121"/>
    <s v="Adventure|Animation|Comedy|Family"/>
    <s v="Matthew Broderick"/>
    <x v="133"/>
    <n v="105902"/>
    <n v="206"/>
    <x v="0"/>
    <s v="USA"/>
    <n v="150000000"/>
    <n v="2007"/>
    <n v="6.2"/>
    <n v="-23402879"/>
    <n v="91"/>
    <n v="-15.601919333333333"/>
  </r>
  <r>
    <s v="Jennifer Yuh Nelson"/>
    <n v="284"/>
    <n v="165230261"/>
    <s v="Action|Adventure|Animation|Comedy|Family"/>
    <s v="Angelina Jolie Pitt"/>
    <x v="134"/>
    <n v="182718"/>
    <n v="209"/>
    <x v="0"/>
    <s v="USA"/>
    <n v="150000000"/>
    <n v="2011"/>
    <n v="7.3"/>
    <n v="15230261"/>
    <n v="90"/>
    <n v="10.153507333333334"/>
  </r>
  <r>
    <s v="M. Night Shyamalan"/>
    <n v="280"/>
    <n v="131564731"/>
    <s v="Action|Adventure|Family|Fantasy"/>
    <s v="Seychelle Gabriel"/>
    <x v="135"/>
    <n v="118951"/>
    <n v="1382"/>
    <x v="0"/>
    <s v="USA"/>
    <n v="150000000"/>
    <n v="2010"/>
    <n v="4.2"/>
    <n v="-18435269"/>
    <n v="103"/>
    <n v="-12.290179333333333"/>
  </r>
  <r>
    <s v="J.J. Abrams"/>
    <n v="310"/>
    <n v="133382309"/>
    <s v="Action|Adventure|Thriller"/>
    <s v="Philip Seymour Hoffman"/>
    <x v="136"/>
    <n v="256695"/>
    <n v="871"/>
    <x v="0"/>
    <s v="USA"/>
    <n v="150000000"/>
    <n v="2006"/>
    <n v="6.9"/>
    <n v="-16617691"/>
    <n v="124"/>
    <n v="-11.078460666666667"/>
  </r>
  <r>
    <s v="Roland Emmerich"/>
    <n v="339"/>
    <n v="73103784"/>
    <s v="Action|Drama|Thriller"/>
    <s v="Channing Tatum"/>
    <x v="137"/>
    <n v="164238"/>
    <n v="434"/>
    <x v="0"/>
    <s v="USA"/>
    <n v="150000000"/>
    <n v="2013"/>
    <n v="6.4"/>
    <n v="-76896216"/>
    <n v="131"/>
    <n v="-51.264144000000002"/>
  </r>
  <r>
    <s v="Simon Wells"/>
    <n v="132"/>
    <n v="21379315"/>
    <s v="Action|Adventure|Animation|Comedy|Family|Sci-Fi"/>
    <s v="Elisabeth Harnois"/>
    <x v="138"/>
    <n v="17590"/>
    <n v="112"/>
    <x v="0"/>
    <s v="USA"/>
    <n v="150000000"/>
    <n v="2011"/>
    <n v="5.4"/>
    <n v="-128620685"/>
    <n v="88"/>
    <n v="-85.747123333333334"/>
  </r>
  <r>
    <s v="David Bowers"/>
    <n v="135"/>
    <n v="64459316"/>
    <s v="Adventure|Animation|Comedy|Family"/>
    <s v="Hugh Jackman"/>
    <x v="139"/>
    <n v="85086"/>
    <n v="122"/>
    <x v="0"/>
    <s v="UK"/>
    <n v="149000000"/>
    <n v="2006"/>
    <n v="6.7"/>
    <n v="-84540684"/>
    <n v="85"/>
    <n v="-56.738714093959729"/>
  </r>
  <r>
    <s v="Joe Wright"/>
    <n v="256"/>
    <n v="34964818"/>
    <s v="Adventure|Family|Fantasy"/>
    <s v="Hugh Jackman"/>
    <x v="140"/>
    <n v="39956"/>
    <n v="186"/>
    <x v="0"/>
    <s v="USA"/>
    <n v="150000000"/>
    <n v="2015"/>
    <n v="5.8"/>
    <n v="-115035182"/>
    <n v="111"/>
    <n v="-76.690121333333337"/>
  </r>
  <r>
    <s v="Rob Minkoff"/>
    <n v="196"/>
    <n v="111505642"/>
    <s v="Adventure|Animation|Comedy|Family|Sci-Fi"/>
    <s v="Ty Burrell"/>
    <x v="141"/>
    <n v="47900"/>
    <n v="130"/>
    <x v="0"/>
    <s v="USA"/>
    <n v="145000000"/>
    <n v="2014"/>
    <n v="6.9"/>
    <n v="-33494358"/>
    <n v="92"/>
    <n v="-23.099557241379308"/>
  </r>
  <r>
    <s v="Wolfgang Petersen"/>
    <n v="220"/>
    <n v="133228348"/>
    <s v="Adventure"/>
    <s v="Brad Pitt"/>
    <x v="142"/>
    <n v="381672"/>
    <n v="1694"/>
    <x v="0"/>
    <s v="USA"/>
    <n v="175000000"/>
    <n v="2004"/>
    <n v="7.2"/>
    <n v="-41771652"/>
    <n v="196"/>
    <n v="-23.869515428571429"/>
  </r>
  <r>
    <s v="Eric Darnell"/>
    <n v="211"/>
    <n v="216366733"/>
    <s v="Adventure|Animation|Comedy|Family"/>
    <s v="Jada Pinkett Smith"/>
    <x v="143"/>
    <n v="119213"/>
    <n v="154"/>
    <x v="0"/>
    <s v="USA"/>
    <n v="145000000"/>
    <n v="2012"/>
    <n v="6.9"/>
    <n v="71366733"/>
    <n v="93"/>
    <n v="49.218436551724139"/>
  </r>
  <r>
    <s v="Lee Tamahori"/>
    <n v="264"/>
    <n v="160201106"/>
    <s v="Action|Adventure|Thriller"/>
    <s v="Toby Stephens"/>
    <x v="144"/>
    <n v="169914"/>
    <n v="1185"/>
    <x v="0"/>
    <s v="UK"/>
    <n v="142000000"/>
    <n v="2002"/>
    <n v="6.1"/>
    <n v="18201106"/>
    <n v="133"/>
    <n v="12.817680281690141"/>
  </r>
  <r>
    <s v="Paul Feig"/>
    <n v="464"/>
    <n v="118099659"/>
    <s v="Action|Comedy|Fantasy|Sci-Fi"/>
    <s v="Ed Begley Jr."/>
    <x v="145"/>
    <n v="69757"/>
    <n v="1211"/>
    <x v="0"/>
    <s v="USA"/>
    <n v="144000000"/>
    <n v="2016"/>
    <n v="5.5"/>
    <n v="-25900341"/>
    <n v="116"/>
    <n v="-17.986347916666666"/>
  </r>
  <r>
    <s v="Michael Bay"/>
    <n v="167"/>
    <n v="201573391"/>
    <s v="Action|Adventure|Sci-Fi|Thriller"/>
    <s v="Bruce Willis"/>
    <x v="146"/>
    <n v="322395"/>
    <n v="1171"/>
    <x v="0"/>
    <s v="USA"/>
    <n v="140000000"/>
    <n v="1998"/>
    <n v="6.6"/>
    <n v="61573391"/>
    <n v="153"/>
    <n v="43.98099357142857"/>
  </r>
  <r>
    <s v="Barry Sonnenfeld"/>
    <n v="208"/>
    <n v="190418803"/>
    <s v="Action|Adventure|Comedy|Family|Fantasy|Mystery|Sci-Fi"/>
    <s v="Will Smith"/>
    <x v="147"/>
    <n v="270207"/>
    <n v="606"/>
    <x v="0"/>
    <s v="USA"/>
    <n v="140000000"/>
    <n v="2002"/>
    <n v="6.1"/>
    <n v="50418803"/>
    <n v="88"/>
    <n v="36.013430714285718"/>
  </r>
  <r>
    <s v="Robert Zemeckis"/>
    <n v="287"/>
    <n v="82161969"/>
    <s v="Action|Adventure|Animation|Fantasy"/>
    <s v="Robin Wright"/>
    <x v="148"/>
    <n v="142440"/>
    <n v="505"/>
    <x v="0"/>
    <s v="USA"/>
    <n v="150000000"/>
    <n v="2007"/>
    <n v="6.3"/>
    <n v="-67838031"/>
    <n v="115"/>
    <n v="-45.225354000000003"/>
  </r>
  <r>
    <s v="Alessandro Carloni"/>
    <n v="210"/>
    <n v="143523463"/>
    <s v="Action|Adventure|Animation|Comedy|Family"/>
    <s v="J.K. Simmons"/>
    <x v="149"/>
    <n v="64322"/>
    <n v="145"/>
    <x v="0"/>
    <s v="USA"/>
    <n v="145000000"/>
    <n v="2016"/>
    <n v="7.2"/>
    <n v="-1476537"/>
    <n v="95"/>
    <n v="-1.0183013793103448"/>
  </r>
  <r>
    <s v="Brad Bird"/>
    <n v="432"/>
    <n v="209364921"/>
    <s v="Action|Adventure|Thriller"/>
    <s v="Tom Cruise"/>
    <x v="150"/>
    <n v="365104"/>
    <n v="512"/>
    <x v="0"/>
    <s v="USA"/>
    <n v="145000000"/>
    <n v="2011"/>
    <n v="7.4"/>
    <n v="64364921"/>
    <n v="133"/>
    <n v="44.389600689655175"/>
  </r>
  <r>
    <s v="Peter Ramsey"/>
    <n v="256"/>
    <n v="103400692"/>
    <s v="Adventure|Animation|Family|Fantasy"/>
    <s v="Hugh Jackman"/>
    <x v="151"/>
    <n v="123553"/>
    <n v="174"/>
    <x v="0"/>
    <s v="USA"/>
    <n v="145000000"/>
    <n v="2012"/>
    <n v="7.3"/>
    <n v="-41599308"/>
    <n v="97"/>
    <n v="-28.689177931034482"/>
  </r>
  <r>
    <s v="Dean Parisot"/>
    <n v="135"/>
    <n v="110332737"/>
    <s v="Comedy|Crime"/>
    <s v="John Michael Higgins"/>
    <x v="152"/>
    <n v="110788"/>
    <n v="258"/>
    <x v="0"/>
    <s v="USA"/>
    <n v="100000000"/>
    <n v="2005"/>
    <n v="6.1"/>
    <n v="10332737"/>
    <n v="90"/>
    <n v="10.332737"/>
  </r>
  <r>
    <s v="Edward Zwick"/>
    <n v="190"/>
    <n v="111110575"/>
    <s v="Action|Drama|History|War"/>
    <s v="Tom Cruise"/>
    <x v="153"/>
    <n v="317166"/>
    <n v="928"/>
    <x v="0"/>
    <s v="USA"/>
    <n v="140000000"/>
    <n v="2003"/>
    <n v="7.7"/>
    <n v="-28889425"/>
    <n v="154"/>
    <n v="-20.635303571428569"/>
  </r>
  <r>
    <s v="Ridley Scott"/>
    <n v="314"/>
    <n v="65007045"/>
    <s v="Action|Adventure|Drama"/>
    <s v="Christian Bale"/>
    <x v="154"/>
    <n v="128682"/>
    <n v="657"/>
    <x v="0"/>
    <s v="UK"/>
    <n v="140000000"/>
    <n v="2014"/>
    <n v="6.1"/>
    <n v="-74992955"/>
    <n v="150"/>
    <n v="-53.56639642857143"/>
  </r>
  <r>
    <s v="J.J. Abrams"/>
    <n v="518"/>
    <n v="257704099"/>
    <s v="Action|Adventure|Sci-Fi"/>
    <s v="Chris Hemsworth"/>
    <x v="155"/>
    <n v="504419"/>
    <n v="1559"/>
    <x v="0"/>
    <s v="USA"/>
    <n v="150000000"/>
    <n v="2009"/>
    <n v="8"/>
    <n v="107704099"/>
    <n v="127"/>
    <n v="71.802732666666671"/>
  </r>
  <r>
    <s v="Sam Raimi"/>
    <n v="291"/>
    <n v="403706375"/>
    <s v="Action|Adventure|Fantasy|Romance"/>
    <s v="J.K. Simmons"/>
    <x v="156"/>
    <n v="544665"/>
    <n v="2012"/>
    <x v="0"/>
    <s v="USA"/>
    <n v="139000000"/>
    <n v="2002"/>
    <n v="7.3"/>
    <n v="264706375"/>
    <n v="121"/>
    <n v="190.43624100719424"/>
  </r>
  <r>
    <s v="Dean Deblois"/>
    <n v="292"/>
    <n v="176997107"/>
    <s v="Action|Adventure|Animation|Comedy|Family|Fantasy"/>
    <s v="Gerard Butler"/>
    <x v="157"/>
    <n v="221128"/>
    <n v="343"/>
    <x v="0"/>
    <s v="USA"/>
    <n v="145000000"/>
    <n v="2014"/>
    <n v="7.9"/>
    <n v="31997107"/>
    <n v="102"/>
    <n v="22.066970344827585"/>
  </r>
  <r>
    <s v="Alex Proyas"/>
    <n v="184"/>
    <n v="31141074"/>
    <s v="Action|Adventure|Fantasy"/>
    <s v="Gerard Butler"/>
    <x v="158"/>
    <n v="51892"/>
    <n v="273"/>
    <x v="0"/>
    <s v="USA"/>
    <n v="140000000"/>
    <n v="2016"/>
    <n v="5.5"/>
    <n v="-108858926"/>
    <n v="126"/>
    <n v="-77.756375714285724"/>
  </r>
  <r>
    <s v="Rob Cohen"/>
    <n v="145"/>
    <n v="31704416"/>
    <s v="Action|Adventure|Sci-Fi|Thriller"/>
    <s v="Sam Shepard"/>
    <x v="159"/>
    <n v="45455"/>
    <n v="388"/>
    <x v="0"/>
    <s v="USA"/>
    <n v="135000000"/>
    <n v="2005"/>
    <n v="5"/>
    <n v="-103295584"/>
    <n v="121"/>
    <n v="-76.515247407407401"/>
  </r>
  <r>
    <s v="Zack Snyder"/>
    <n v="451"/>
    <n v="107503316"/>
    <s v="Action|Drama|Mystery|Sci-Fi"/>
    <s v="Matt Frewer"/>
    <x v="160"/>
    <n v="392474"/>
    <n v="1229"/>
    <x v="0"/>
    <s v="USA"/>
    <n v="130000000"/>
    <n v="2009"/>
    <n v="7.7"/>
    <n v="-22496684"/>
    <n v="215"/>
    <n v="-17.305141538461537"/>
  </r>
  <r>
    <s v="Richard Donner"/>
    <n v="141"/>
    <n v="129734803"/>
    <s v="Action|Crime|Thriller"/>
    <s v="Jet Li"/>
    <x v="161"/>
    <n v="127497"/>
    <n v="287"/>
    <x v="0"/>
    <s v="USA"/>
    <n v="140000000"/>
    <n v="1998"/>
    <n v="6.6"/>
    <n v="-10265197"/>
    <n v="127"/>
    <n v="-7.3322835714285715"/>
  </r>
  <r>
    <s v="Ang Lee"/>
    <n v="267"/>
    <n v="132122995"/>
    <s v="Action|Sci-Fi"/>
    <s v="Kevin Rankin"/>
    <x v="162"/>
    <n v="212106"/>
    <n v="1445"/>
    <x v="0"/>
    <s v="USA"/>
    <n v="137000000"/>
    <n v="2003"/>
    <n v="5.7"/>
    <n v="-4877005"/>
    <n v="138"/>
    <n v="-3.5598576642335766"/>
  </r>
  <r>
    <s v="Jon M. Chu"/>
    <n v="351"/>
    <n v="122512052"/>
    <s v="Action|Adventure|Sci-Fi|Thriller"/>
    <s v="Channing Tatum"/>
    <x v="163"/>
    <n v="146352"/>
    <n v="288"/>
    <x v="0"/>
    <s v="USA"/>
    <n v="130000000"/>
    <n v="2013"/>
    <n v="5.8"/>
    <n v="-7487948"/>
    <n v="122"/>
    <n v="-5.7599600000000004"/>
  </r>
  <r>
    <s v="Breck Eisner"/>
    <n v="163"/>
    <n v="68642452"/>
    <s v="Action|Adventure|Comedy|Thriller"/>
    <s v="Matthew McConaughey"/>
    <x v="164"/>
    <n v="77673"/>
    <n v="463"/>
    <x v="0"/>
    <s v="UK"/>
    <n v="130000000"/>
    <n v="2005"/>
    <n v="6"/>
    <n v="-61357548"/>
    <n v="124"/>
    <n v="-47.198113846153845"/>
  </r>
  <r>
    <s v="Hironobu Sakaguchi"/>
    <n v="166"/>
    <n v="32131830"/>
    <s v="Action|Adventure|Animation|Fantasy|Romance|Sci-Fi"/>
    <s v="Steve Buscemi"/>
    <x v="165"/>
    <n v="72259"/>
    <n v="788"/>
    <x v="0"/>
    <s v="USA"/>
    <n v="137000000"/>
    <n v="2001"/>
    <n v="6.4"/>
    <n v="-104868170"/>
    <n v="106"/>
    <n v="-76.546109489051091"/>
  </r>
  <r>
    <s v="Joe Johnston"/>
    <n v="510"/>
    <n v="176636816"/>
    <s v="Action|Adventure|Sci-Fi"/>
    <s v="Chris Evans"/>
    <x v="166"/>
    <n v="508818"/>
    <n v="679"/>
    <x v="0"/>
    <s v="USA"/>
    <n v="140000000"/>
    <n v="2011"/>
    <n v="6.9"/>
    <n v="36636816"/>
    <n v="124"/>
    <n v="26.169154285714285"/>
  </r>
  <r>
    <s v="Michael Apted"/>
    <n v="197"/>
    <n v="126930660"/>
    <s v="Action|Adventure|Thriller"/>
    <s v="Colin Salmon"/>
    <x v="167"/>
    <n v="157519"/>
    <n v="683"/>
    <x v="0"/>
    <s v="UK"/>
    <n v="135000000"/>
    <n v="1999"/>
    <n v="6.4"/>
    <n v="-8069340"/>
    <n v="128"/>
    <n v="-5.9772888888888893"/>
  </r>
  <r>
    <s v="Peter Weir"/>
    <n v="244"/>
    <n v="93926386"/>
    <s v="Action|Adventure|Drama|History|War"/>
    <s v="James D'Arcy"/>
    <x v="168"/>
    <n v="168207"/>
    <n v="684"/>
    <x v="0"/>
    <s v="USA"/>
    <n v="150000000"/>
    <n v="2003"/>
    <n v="7.4"/>
    <n v="-56073614"/>
    <n v="138"/>
    <n v="-37.382409333333335"/>
  </r>
  <r>
    <s v="Bill Condon"/>
    <n v="322"/>
    <n v="292298923"/>
    <s v="Adventure|Drama|Fantasy|Romance"/>
    <s v="Robert Pattinson"/>
    <x v="169"/>
    <n v="185394"/>
    <n v="329"/>
    <x v="0"/>
    <s v="USA"/>
    <n v="120000000"/>
    <n v="2012"/>
    <n v="5.5"/>
    <n v="172298923"/>
    <n v="115"/>
    <n v="143.58243583333334"/>
  </r>
  <r>
    <s v="George Miller"/>
    <n v="156"/>
    <n v="63992328"/>
    <s v="Animation|Comedy|Family|Musical"/>
    <s v="Robin Williams"/>
    <x v="170"/>
    <n v="32399"/>
    <n v="79"/>
    <x v="0"/>
    <s v="Australia"/>
    <n v="135000000"/>
    <n v="2011"/>
    <n v="5.9"/>
    <n v="-71007672"/>
    <n v="100"/>
    <n v="-52.598275555555553"/>
  </r>
  <r>
    <s v="Louis Leterrier"/>
    <n v="354"/>
    <n v="134518390"/>
    <s v="Action|Adventure|Sci-Fi"/>
    <s v="Ty Burrell"/>
    <x v="171"/>
    <n v="326286"/>
    <n v="643"/>
    <x v="0"/>
    <s v="USA"/>
    <n v="150000000"/>
    <n v="2008"/>
    <n v="6.8"/>
    <n v="-15481610"/>
    <n v="135"/>
    <n v="-10.321073333333333"/>
  </r>
  <r>
    <s v="Steven Spielberg"/>
    <n v="252"/>
    <n v="52792307"/>
    <s v="Adventure|Family|Fantasy"/>
    <s v="Mark Rylance"/>
    <x v="172"/>
    <n v="12572"/>
    <n v="106"/>
    <x v="0"/>
    <s v="UK"/>
    <n v="140000000"/>
    <n v="2016"/>
    <n v="6.8"/>
    <n v="-87207693"/>
    <n v="117"/>
    <n v="-62.291209285714288"/>
  </r>
  <r>
    <s v="Alejandro G. Iã±Ã¡Rritu"/>
    <n v="556"/>
    <n v="183635922"/>
    <s v="Adventure|Drama|Thriller|Western"/>
    <s v="Leonardo DiCaprio"/>
    <x v="173"/>
    <n v="406020"/>
    <n v="1188"/>
    <x v="0"/>
    <s v="USA"/>
    <n v="135000000"/>
    <n v="2015"/>
    <n v="8.1"/>
    <n v="48635922"/>
    <n v="156"/>
    <n v="36.026608888888887"/>
  </r>
  <r>
    <s v="David Soren"/>
    <n v="166"/>
    <n v="83024900"/>
    <s v="Adventure|Animation|Comedy|Family|Sport"/>
    <s v="Ryan Reynolds"/>
    <x v="174"/>
    <n v="62424"/>
    <n v="90"/>
    <x v="0"/>
    <s v="USA"/>
    <n v="135000000"/>
    <n v="2013"/>
    <n v="6.5"/>
    <n v="-51975100"/>
    <n v="96"/>
    <n v="-38.500074074074078"/>
  </r>
  <r>
    <s v="Gore Verbinski"/>
    <n v="362"/>
    <n v="123207194"/>
    <s v="Adventure|Animation|Comedy|Family|Western"/>
    <s v="Johnny Depp"/>
    <x v="175"/>
    <n v="183208"/>
    <n v="337"/>
    <x v="0"/>
    <s v="USA"/>
    <n v="135000000"/>
    <n v="2011"/>
    <n v="7.2"/>
    <n v="-11792806"/>
    <n v="107"/>
    <n v="-8.7354118518518522"/>
  </r>
  <r>
    <s v="Eric Darnell"/>
    <n v="153"/>
    <n v="83348920"/>
    <s v="Adventure|Animation|Comedy|Family"/>
    <s v="Benedict Cumberbatch"/>
    <x v="176"/>
    <n v="60230"/>
    <n v="118"/>
    <x v="0"/>
    <s v="USA"/>
    <n v="132000000"/>
    <n v="2014"/>
    <n v="6.7"/>
    <n v="-48651080"/>
    <n v="92"/>
    <n v="-36.856878787878792"/>
  </r>
  <r>
    <s v="Paul Greengrass"/>
    <n v="329"/>
    <n v="227137090"/>
    <s v="Action|Mystery|Thriller"/>
    <s v="Matt Damon"/>
    <x v="177"/>
    <n v="491077"/>
    <n v="820"/>
    <x v="0"/>
    <s v="USA"/>
    <n v="110000000"/>
    <n v="2007"/>
    <n v="8.1"/>
    <n v="117137090"/>
    <n v="115"/>
    <n v="106.48826363636363"/>
  </r>
  <r>
    <s v="Mark Osborne"/>
    <n v="266"/>
    <n v="215395021"/>
    <s v="Action|Adventure|Animation|Comedy|Family"/>
    <s v="Angelina Jolie Pitt"/>
    <x v="178"/>
    <n v="307029"/>
    <n v="360"/>
    <x v="0"/>
    <s v="USA"/>
    <n v="130000000"/>
    <n v="2008"/>
    <n v="7.6"/>
    <n v="85395021"/>
    <n v="92"/>
    <n v="65.688477692307686"/>
  </r>
  <r>
    <s v="Peyton Reed"/>
    <n v="517"/>
    <n v="180191634"/>
    <s v="Action|Adventure|Comedy|Sci-Fi"/>
    <s v="Judy Greer"/>
    <x v="179"/>
    <n v="313866"/>
    <n v="549"/>
    <x v="0"/>
    <s v="USA"/>
    <n v="130000000"/>
    <n v="2015"/>
    <n v="7.4"/>
    <n v="50191634"/>
    <n v="117"/>
    <n v="38.608949230769227"/>
  </r>
  <r>
    <s v="Francis Lawrence"/>
    <n v="502"/>
    <n v="424645577"/>
    <s v="Adventure|Sci-Fi|Thriller"/>
    <s v="Jennifer Lawrence"/>
    <x v="180"/>
    <n v="498397"/>
    <n v="706"/>
    <x v="0"/>
    <s v="USA"/>
    <n v="130000000"/>
    <n v="2013"/>
    <n v="7.6"/>
    <n v="294645577"/>
    <n v="146"/>
    <n v="226.65044384615385"/>
  </r>
  <r>
    <s v="Tim Johnson"/>
    <n v="165"/>
    <n v="177343675"/>
    <s v="Adventure|Animation|Comedy|Family|Fantasy|Sci-Fi"/>
    <s v="Jim Parsons"/>
    <x v="181"/>
    <n v="70121"/>
    <n v="214"/>
    <x v="0"/>
    <s v="USA"/>
    <n v="135000000"/>
    <n v="2015"/>
    <n v="6.7"/>
    <n v="42343675"/>
    <n v="94"/>
    <n v="31.365685185185182"/>
  </r>
  <r>
    <s v="Steven Spielberg"/>
    <n v="401"/>
    <n v="234277056"/>
    <s v="Adventure|Sci-Fi|Thriller"/>
    <s v="Tom Cruise"/>
    <x v="182"/>
    <n v="334345"/>
    <n v="2741"/>
    <x v="0"/>
    <s v="USA"/>
    <n v="132000000"/>
    <n v="2005"/>
    <n v="6.5"/>
    <n v="102277056"/>
    <n v="116"/>
    <n v="77.482618181818182"/>
  </r>
  <r>
    <s v="Michael Bay"/>
    <n v="94"/>
    <n v="138396624"/>
    <s v="Action|Comedy|Crime|Thriller"/>
    <s v="Will Smith"/>
    <x v="183"/>
    <n v="178126"/>
    <n v="511"/>
    <x v="0"/>
    <s v="USA"/>
    <n v="130000000"/>
    <n v="2003"/>
    <n v="6.6"/>
    <n v="8396624"/>
    <n v="147"/>
    <n v="6.4589415384615378"/>
  </r>
  <r>
    <s v="Chris Miller"/>
    <n v="246"/>
    <n v="149234747"/>
    <s v="Action|Adventure|Animation|Comedy|Family|Fantasy"/>
    <s v="Salma Hayek"/>
    <x v="184"/>
    <n v="114287"/>
    <n v="137"/>
    <x v="0"/>
    <s v="USA"/>
    <n v="130000000"/>
    <n v="2011"/>
    <n v="6.7"/>
    <n v="19234747"/>
    <n v="90"/>
    <n v="14.795959230769231"/>
  </r>
  <r>
    <s v="Phillip Noyce"/>
    <n v="330"/>
    <n v="118311368"/>
    <s v="Action|Crime|Mystery|Thriller"/>
    <s v="Angelina Jolie Pitt"/>
    <x v="185"/>
    <n v="245621"/>
    <n v="514"/>
    <x v="0"/>
    <s v="USA"/>
    <n v="110000000"/>
    <n v="2010"/>
    <n v="6.4"/>
    <n v="8311368"/>
    <n v="101"/>
    <n v="7.5557890909090899"/>
  </r>
  <r>
    <s v="Darren Aronofsky"/>
    <n v="434"/>
    <n v="101160529"/>
    <s v="Action|Adventure|Drama"/>
    <s v="Anthony Hopkins"/>
    <x v="186"/>
    <n v="200022"/>
    <n v="1240"/>
    <x v="0"/>
    <s v="USA"/>
    <n v="125000000"/>
    <n v="2014"/>
    <n v="5.8"/>
    <n v="-23839471"/>
    <n v="138"/>
    <n v="-19.071576800000003"/>
  </r>
  <r>
    <s v="Steven Spielberg"/>
    <n v="440"/>
    <n v="77564037"/>
    <s v="Action|Adventure|Family|Mystery"/>
    <s v="Toby Jones"/>
    <x v="187"/>
    <n v="177383"/>
    <n v="447"/>
    <x v="0"/>
    <s v="USA"/>
    <n v="135000000"/>
    <n v="2011"/>
    <n v="7.4"/>
    <n v="-57435963"/>
    <n v="107"/>
    <n v="-42.545157777777774"/>
  </r>
  <r>
    <s v="Alfonso Cuarã³N"/>
    <n v="274"/>
    <n v="249358727"/>
    <s v="Adventure|Family|Fantasy|Mystery"/>
    <s v="Daniel Radcliffe"/>
    <x v="188"/>
    <n v="382255"/>
    <n v="1504"/>
    <x v="0"/>
    <s v="UK"/>
    <n v="130000000"/>
    <n v="2004"/>
    <n v="7.8"/>
    <n v="119358727"/>
    <n v="142"/>
    <n v="91.814405384615384"/>
  </r>
  <r>
    <s v="Baz Luhrmann"/>
    <n v="245"/>
    <n v="49551662"/>
    <s v="Adventure|Drama|Romance|War"/>
    <s v="Essie Davis"/>
    <x v="189"/>
    <n v="102338"/>
    <n v="450"/>
    <x v="0"/>
    <s v="Australia"/>
    <n v="130000000"/>
    <n v="2008"/>
    <n v="6.6"/>
    <n v="-80448338"/>
    <n v="165"/>
    <n v="-61.883336923076925"/>
  </r>
  <r>
    <s v="M. Night Shyamalan"/>
    <n v="349"/>
    <n v="60522097"/>
    <s v="Action|Adventure|Sci-Fi"/>
    <s v="Will Smith"/>
    <x v="190"/>
    <n v="158720"/>
    <n v="744"/>
    <x v="0"/>
    <s v="USA"/>
    <n v="130000000"/>
    <n v="2013"/>
    <n v="4.9000000000000004"/>
    <n v="-69477903"/>
    <n v="100"/>
    <n v="-53.444540769230763"/>
  </r>
  <r>
    <s v="Eric Leighton"/>
    <n v="145"/>
    <n v="137748063"/>
    <s v="Adventure|Animation|Family|Thriller"/>
    <s v="Alfre Woodard"/>
    <x v="191"/>
    <n v="38438"/>
    <n v="241"/>
    <x v="0"/>
    <s v="USA"/>
    <n v="127500000"/>
    <n v="2000"/>
    <n v="6.5"/>
    <n v="10248063"/>
    <n v="82"/>
    <n v="8.0376964705882354"/>
  </r>
  <r>
    <s v="Shawn Levy"/>
    <n v="154"/>
    <n v="113733726"/>
    <s v="Adventure|Comedy|Family|Fantasy"/>
    <s v="Robin Williams"/>
    <x v="192"/>
    <n v="67223"/>
    <n v="126"/>
    <x v="0"/>
    <s v="USA"/>
    <n v="127000000"/>
    <n v="2014"/>
    <n v="6.2"/>
    <n v="-13266274"/>
    <n v="98"/>
    <n v="-10.445885039370079"/>
  </r>
  <r>
    <s v="Tom Mcgrath"/>
    <n v="233"/>
    <n v="148337537"/>
    <s v="Action|Animation|Comedy|Family|Sci-Fi"/>
    <s v="J.K. Simmons"/>
    <x v="193"/>
    <n v="172754"/>
    <n v="187"/>
    <x v="0"/>
    <s v="USA"/>
    <n v="130000000"/>
    <n v="2010"/>
    <n v="7.3"/>
    <n v="18337537"/>
    <n v="95"/>
    <n v="14.105797692307693"/>
  </r>
  <r>
    <s v="Chris Columbus"/>
    <n v="258"/>
    <n v="317557891"/>
    <s v="Adventure|Family|Fantasy"/>
    <s v="Daniel Radcliffe"/>
    <x v="194"/>
    <n v="444683"/>
    <n v="1571"/>
    <x v="0"/>
    <s v="UK"/>
    <n v="125000000"/>
    <n v="2001"/>
    <n v="7.5"/>
    <n v="192557891"/>
    <n v="159"/>
    <n v="154.04631280000001"/>
  </r>
  <r>
    <s v="Robert Schwentke"/>
    <n v="208"/>
    <n v="33592415"/>
    <s v="Action|Comedy|Fantasy"/>
    <s v="Ryan Reynolds"/>
    <x v="195"/>
    <n v="91640"/>
    <n v="210"/>
    <x v="0"/>
    <s v="USA"/>
    <n v="130000000"/>
    <n v="2013"/>
    <n v="5.6"/>
    <n v="-96407585"/>
    <n v="96"/>
    <n v="-74.159680769230775"/>
  </r>
  <r>
    <s v="Gore Verbinski"/>
    <n v="271"/>
    <n v="305388685"/>
    <s v="Action|Adventure|Fantasy"/>
    <s v="Johnny Depp"/>
    <x v="196"/>
    <n v="809474"/>
    <n v="2113"/>
    <x v="0"/>
    <s v="USA"/>
    <n v="140000000"/>
    <n v="2003"/>
    <n v="8.1"/>
    <n v="165388685"/>
    <n v="143"/>
    <n v="118.134775"/>
  </r>
  <r>
    <s v="Francis Lawrence"/>
    <n v="403"/>
    <n v="337103873"/>
    <s v="Adventure|Sci-Fi|Thriller"/>
    <s v="Jennifer Lawrence"/>
    <x v="197"/>
    <n v="305008"/>
    <n v="591"/>
    <x v="0"/>
    <s v="USA"/>
    <n v="125000000"/>
    <n v="2014"/>
    <n v="6.7"/>
    <n v="212103873"/>
    <n v="123"/>
    <n v="169.68309840000001"/>
  </r>
  <r>
    <s v="Ron Howard"/>
    <n v="294"/>
    <n v="217536138"/>
    <s v="Mystery|Thriller"/>
    <s v="Tom Hanks"/>
    <x v="198"/>
    <n v="314253"/>
    <n v="1966"/>
    <x v="0"/>
    <s v="USA"/>
    <n v="125000000"/>
    <n v="2006"/>
    <n v="6.6"/>
    <n v="92536138"/>
    <n v="174"/>
    <n v="74.028910400000001"/>
  </r>
  <r>
    <s v="Carlos Saldanha"/>
    <n v="159"/>
    <n v="131536019"/>
    <s v="Adventure|Animation|Comedy|Family|Musical"/>
    <s v="Miguel Ferrer"/>
    <x v="199"/>
    <n v="58498"/>
    <n v="99"/>
    <x v="0"/>
    <s v="USA"/>
    <n v="103000000"/>
    <n v="2014"/>
    <n v="6.4"/>
    <n v="28536019"/>
    <n v="101"/>
    <n v="27.704872815533982"/>
  </r>
  <r>
    <s v="Bryan Singer"/>
    <n v="289"/>
    <n v="214948780"/>
    <s v="Action|Adventure|Fantasy|Sci-Fi|Thriller"/>
    <s v="Hugh Jackman"/>
    <x v="200"/>
    <n v="405973"/>
    <n v="1055"/>
    <x v="0"/>
    <s v="Canada"/>
    <n v="110000000"/>
    <n v="2003"/>
    <n v="7.5"/>
    <n v="104948780"/>
    <n v="134"/>
    <n v="95.407981818181824"/>
  </r>
  <r>
    <s v="Justin Lin"/>
    <n v="342"/>
    <n v="209805005"/>
    <s v="Action|Crime|Thriller"/>
    <s v="Paul Walker"/>
    <x v="201"/>
    <n v="284792"/>
    <n v="366"/>
    <x v="0"/>
    <s v="USA"/>
    <n v="125000000"/>
    <n v="2011"/>
    <n v="7.3"/>
    <n v="84805005"/>
    <n v="132"/>
    <n v="67.844003999999998"/>
  </r>
  <r>
    <s v="Guy Ritchie"/>
    <n v="382"/>
    <n v="186830669"/>
    <s v="Action|Adventure|Crime|Mystery|Thriller"/>
    <s v="Robert Downey Jr."/>
    <x v="202"/>
    <n v="338635"/>
    <n v="412"/>
    <x v="0"/>
    <s v="USA"/>
    <n v="125000000"/>
    <n v="2011"/>
    <n v="7.5"/>
    <n v="61830669"/>
    <n v="129"/>
    <n v="49.4645352"/>
  </r>
  <r>
    <s v="Louis Leterrier"/>
    <n v="344"/>
    <n v="163192114"/>
    <s v="Action|Adventure|Fantasy"/>
    <s v="Liam Neeson"/>
    <x v="203"/>
    <n v="229679"/>
    <n v="637"/>
    <x v="0"/>
    <s v="USA"/>
    <n v="125000000"/>
    <n v="2010"/>
    <n v="5.8"/>
    <n v="38192114"/>
    <n v="106"/>
    <n v="30.553691199999999"/>
  </r>
  <r>
    <s v="Paul Verhoeven"/>
    <n v="196"/>
    <n v="119412921"/>
    <s v="Action|Sci-Fi"/>
    <s v="Ronny Cox"/>
    <x v="204"/>
    <n v="240241"/>
    <n v="391"/>
    <x v="0"/>
    <s v="USA"/>
    <n v="65000000"/>
    <n v="1990"/>
    <n v="7.5"/>
    <n v="54412921"/>
    <n v="113"/>
    <n v="83.712186153846162"/>
  </r>
  <r>
    <s v="John Mctiernan"/>
    <n v="85"/>
    <n v="32694788"/>
    <s v="Action|Adventure|History"/>
    <s v="Tony Curran"/>
    <x v="205"/>
    <n v="101411"/>
    <n v="546"/>
    <x v="0"/>
    <s v="USA"/>
    <n v="85000000"/>
    <n v="1999"/>
    <n v="6.6"/>
    <n v="-52305212"/>
    <n v="102"/>
    <n v="-61.535543529411761"/>
  </r>
  <r>
    <s v="Tony Gilroy"/>
    <n v="436"/>
    <n v="113165635"/>
    <s v="Action|Adventure|Thriller"/>
    <s v="Jeremy Renner"/>
    <x v="206"/>
    <n v="229823"/>
    <n v="504"/>
    <x v="0"/>
    <s v="USA"/>
    <n v="125000000"/>
    <n v="2012"/>
    <n v="6.7"/>
    <n v="-11834365"/>
    <n v="135"/>
    <n v="-9.467492"/>
  </r>
  <r>
    <s v="Joel Schumacher"/>
    <n v="183"/>
    <n v="107285004"/>
    <s v="Action"/>
    <s v="Michael Gough"/>
    <x v="207"/>
    <n v="189855"/>
    <n v="1018"/>
    <x v="0"/>
    <s v="USA"/>
    <n v="125000000"/>
    <n v="1997"/>
    <n v="3.7"/>
    <n v="-17714996"/>
    <n v="125"/>
    <n v="-14.171996800000001"/>
  </r>
  <r>
    <s v="Ron Howard"/>
    <n v="175"/>
    <n v="260031035"/>
    <s v="Comedy|Family|Fantasy"/>
    <s v="Clint Howard"/>
    <x v="208"/>
    <n v="141414"/>
    <n v="482"/>
    <x v="0"/>
    <s v="USA"/>
    <n v="123000000"/>
    <n v="2000"/>
    <n v="6"/>
    <n v="137031035"/>
    <n v="110"/>
    <n v="111.40734552845528"/>
  </r>
  <r>
    <s v="Roland Emmerich"/>
    <n v="239"/>
    <n v="186739919"/>
    <s v="Action|Adventure|Sci-Fi|Thriller"/>
    <s v="Jake Gyllenhaal"/>
    <x v="209"/>
    <n v="333248"/>
    <n v="1159"/>
    <x v="0"/>
    <s v="USA"/>
    <n v="125000000"/>
    <n v="2004"/>
    <n v="6.4"/>
    <n v="61739919"/>
    <n v="124"/>
    <n v="49.391935199999999"/>
  </r>
  <r>
    <s v="John Woo"/>
    <n v="237"/>
    <n v="215397307"/>
    <s v="Action|Adventure|Thriller"/>
    <s v="Tom Cruise"/>
    <x v="210"/>
    <n v="242188"/>
    <n v="1426"/>
    <x v="0"/>
    <s v="USA"/>
    <n v="125000000"/>
    <n v="2000"/>
    <n v="6.1"/>
    <n v="90397307"/>
    <n v="123"/>
    <n v="72.317845599999998"/>
  </r>
  <r>
    <s v="Wolfgang Petersen"/>
    <n v="231"/>
    <n v="182618434"/>
    <s v="Action|Adventure|Drama|Thriller"/>
    <s v="Karen Allen"/>
    <x v="211"/>
    <n v="133076"/>
    <n v="779"/>
    <x v="0"/>
    <s v="USA"/>
    <n v="140000000"/>
    <n v="2000"/>
    <n v="6.4"/>
    <n v="42618434"/>
    <n v="130"/>
    <n v="30.441738571428573"/>
  </r>
  <r>
    <s v="Tim Story"/>
    <n v="262"/>
    <n v="131920333"/>
    <s v="Action|Adventure|Sci-Fi|Thriller"/>
    <s v="Chris Evans"/>
    <x v="212"/>
    <n v="213275"/>
    <n v="436"/>
    <x v="0"/>
    <s v="USA"/>
    <n v="130000000"/>
    <n v="2007"/>
    <n v="5.6"/>
    <n v="1920333"/>
    <n v="92"/>
    <n v="1.4771792307692309"/>
  </r>
  <r>
    <s v="Ang Lee"/>
    <n v="552"/>
    <n v="124976634"/>
    <s v="Adventure|Drama|Fantasy"/>
    <s v="Suraj Sharma"/>
    <x v="213"/>
    <n v="440084"/>
    <n v="755"/>
    <x v="0"/>
    <s v="USA"/>
    <n v="120000000"/>
    <n v="2012"/>
    <n v="8"/>
    <n v="4976634"/>
    <n v="127"/>
    <n v="4.147195"/>
  </r>
  <r>
    <s v="Mark Steven Johnson"/>
    <n v="276"/>
    <n v="115802596"/>
    <s v="Action|Fantasy|Thriller"/>
    <s v="Nicolas Cage"/>
    <x v="214"/>
    <n v="182661"/>
    <n v="681"/>
    <x v="0"/>
    <s v="USA"/>
    <n v="110000000"/>
    <n v="2007"/>
    <n v="5.2"/>
    <n v="5802596"/>
    <n v="123"/>
    <n v="5.2750872727272728"/>
  </r>
  <r>
    <s v="Paul Greengrass"/>
    <n v="267"/>
    <n v="108521835"/>
    <s v="Action|Thriller"/>
    <s v="Matt Damon"/>
    <x v="215"/>
    <n v="40123"/>
    <n v="297"/>
    <x v="0"/>
    <s v="UK"/>
    <n v="120000000"/>
    <n v="2016"/>
    <n v="7.1"/>
    <n v="-11478165"/>
    <n v="123"/>
    <n v="-9.5651375000000005"/>
  </r>
  <r>
    <s v="Mcg"/>
    <n v="102"/>
    <n v="100685880"/>
    <s v="Action|Adventure|Comedy|Crime"/>
    <s v="Demi Moore"/>
    <x v="216"/>
    <n v="100821"/>
    <n v="554"/>
    <x v="0"/>
    <s v="USA"/>
    <n v="120000000"/>
    <n v="2003"/>
    <n v="4.8"/>
    <n v="-19314120"/>
    <n v="107"/>
    <n v="-16.095100000000002"/>
  </r>
  <r>
    <s v="Ridley Scott"/>
    <n v="775"/>
    <n v="126464904"/>
    <s v="Adventure|Mystery|Sci-Fi"/>
    <s v="Michael Fassbender"/>
    <x v="217"/>
    <n v="456260"/>
    <n v="2326"/>
    <x v="0"/>
    <s v="USA"/>
    <n v="130000000"/>
    <n v="2012"/>
    <n v="7"/>
    <n v="-3535096"/>
    <n v="124"/>
    <n v="-2.7193046153846154"/>
  </r>
  <r>
    <s v="Rob Minkoff"/>
    <n v="71"/>
    <n v="64736114"/>
    <s v="Adventure|Animation|Comedy|Family|Fantasy"/>
    <s v="Nathan Lane"/>
    <x v="218"/>
    <n v="36471"/>
    <n v="69"/>
    <x v="0"/>
    <s v="USA"/>
    <n v="120000000"/>
    <n v="2002"/>
    <n v="5.4"/>
    <n v="-55263886"/>
    <n v="77"/>
    <n v="-46.053238333333333"/>
  </r>
  <r>
    <s v="Neill Blomkamp"/>
    <n v="476"/>
    <n v="93050117"/>
    <s v="Action|Drama|Sci-Fi|Thriller"/>
    <s v="Matt Damon"/>
    <x v="219"/>
    <n v="338087"/>
    <n v="814"/>
    <x v="0"/>
    <s v="USA"/>
    <n v="115000000"/>
    <n v="2013"/>
    <n v="6.6"/>
    <n v="-21949883"/>
    <n v="109"/>
    <n v="-19.086854782608693"/>
  </r>
  <r>
    <s v="David Twohy"/>
    <n v="207"/>
    <n v="57637485"/>
    <s v="Action|Adventure|Sci-Fi|Thriller"/>
    <s v="Vin Diesel"/>
    <x v="220"/>
    <n v="183909"/>
    <n v="666"/>
    <x v="0"/>
    <s v="USA"/>
    <n v="105000000"/>
    <n v="2004"/>
    <n v="6.7"/>
    <n v="-47362515"/>
    <n v="134"/>
    <n v="-45.10715714285714"/>
  </r>
  <r>
    <s v="Josã© Padilha"/>
    <n v="492"/>
    <n v="58607007"/>
    <s v="Action|Crime|Sci-Fi|Thriller"/>
    <s v="Gary Oldman"/>
    <x v="221"/>
    <n v="182899"/>
    <n v="630"/>
    <x v="0"/>
    <s v="USA"/>
    <n v="100000000"/>
    <n v="2014"/>
    <n v="6.2"/>
    <n v="-41392993"/>
    <n v="117"/>
    <n v="-41.392992999999997"/>
  </r>
  <r>
    <s v="Lana Wachowski"/>
    <n v="284"/>
    <n v="43929341"/>
    <s v="Action|Family|Sport"/>
    <s v="Scott Porter"/>
    <x v="222"/>
    <n v="57873"/>
    <n v="414"/>
    <x v="0"/>
    <s v="USA"/>
    <n v="120000000"/>
    <n v="2008"/>
    <n v="6.1"/>
    <n v="-76070659"/>
    <n v="135"/>
    <n v="-63.392215833333331"/>
  </r>
  <r>
    <s v="James L. Brooks"/>
    <n v="168"/>
    <n v="30212620"/>
    <s v="Comedy|Drama|Romance"/>
    <s v="Shelley Conn"/>
    <x v="223"/>
    <n v="35066"/>
    <n v="196"/>
    <x v="0"/>
    <s v="USA"/>
    <n v="120000000"/>
    <n v="2010"/>
    <n v="5.3"/>
    <n v="-89787380"/>
    <n v="121"/>
    <n v="-74.822816666666668"/>
  </r>
  <r>
    <s v="James Mangold"/>
    <n v="283"/>
    <n v="76418654"/>
    <s v="Action|Comedy|Romance"/>
    <s v="Tom Cruise"/>
    <x v="224"/>
    <n v="148280"/>
    <n v="348"/>
    <x v="0"/>
    <s v="USA"/>
    <n v="117000000"/>
    <n v="2010"/>
    <n v="6.3"/>
    <n v="-40581346"/>
    <n v="117"/>
    <n v="-34.684911111111113"/>
  </r>
  <r>
    <s v="Joseph Kosinski"/>
    <n v="539"/>
    <n v="89021735"/>
    <s v="Action|Adventure|Mystery|Sci-Fi"/>
    <s v="Morgan Freeman"/>
    <x v="225"/>
    <n v="387436"/>
    <n v="892"/>
    <x v="0"/>
    <s v="USA"/>
    <n v="120000000"/>
    <n v="2013"/>
    <n v="7"/>
    <n v="-30978265"/>
    <n v="124"/>
    <n v="-25.815220833333335"/>
  </r>
  <r>
    <s v="George Lucas"/>
    <n v="359"/>
    <n v="380262555"/>
    <s v="Action|Adventure|Fantasy|Sci-Fi"/>
    <s v="Natalie Portman"/>
    <x v="226"/>
    <n v="520104"/>
    <n v="3286"/>
    <x v="0"/>
    <s v="USA"/>
    <n v="113000000"/>
    <n v="2005"/>
    <n v="7.6"/>
    <n v="267262555"/>
    <n v="140"/>
    <n v="236.5155353982301"/>
  </r>
  <r>
    <s v="George Lucas"/>
    <n v="284"/>
    <n v="310675583"/>
    <s v="Action|Adventure|Fantasy|Sci-Fi"/>
    <s v="Natalie Portman"/>
    <x v="227"/>
    <n v="464310"/>
    <n v="3516"/>
    <x v="0"/>
    <s v="USA"/>
    <n v="115000000"/>
    <n v="2002"/>
    <n v="6.7"/>
    <n v="195675583"/>
    <n v="142"/>
    <n v="170.15268086956522"/>
  </r>
  <r>
    <s v="Pete Docter"/>
    <n v="250"/>
    <n v="289907418"/>
    <s v="Adventure|Animation|Comedy|Family|Fantasy"/>
    <s v="Steve Buscemi"/>
    <x v="228"/>
    <n v="585659"/>
    <n v="593"/>
    <x v="0"/>
    <s v="USA"/>
    <n v="115000000"/>
    <n v="2001"/>
    <n v="8.1"/>
    <n v="174907418"/>
    <n v="92"/>
    <n v="152.09340695652173"/>
  </r>
  <r>
    <s v="James Mangold"/>
    <n v="440"/>
    <n v="132550960"/>
    <s v="Action|Adventure|Sci-Fi|Thriller"/>
    <s v="Hugh Jackman"/>
    <x v="229"/>
    <n v="328067"/>
    <n v="533"/>
    <x v="0"/>
    <s v="USA"/>
    <n v="120000000"/>
    <n v="2013"/>
    <n v="6.7"/>
    <n v="12550960"/>
    <n v="138"/>
    <n v="10.459133333333332"/>
  </r>
  <r>
    <s v="George Lucas"/>
    <n v="320"/>
    <n v="474544677"/>
    <s v="Action|Adventure|Fantasy|Sci-Fi"/>
    <s v="Natalie Portman"/>
    <x v="230"/>
    <n v="534658"/>
    <n v="3597"/>
    <x v="0"/>
    <s v="USA"/>
    <n v="115000000"/>
    <n v="1999"/>
    <n v="6.5"/>
    <n v="359544677"/>
    <n v="136"/>
    <n v="312.64754521739133"/>
  </r>
  <r>
    <s v="Kirk De Micco"/>
    <n v="257"/>
    <n v="187165546"/>
    <s v="Adventure|Animation|Comedy|Family|Fantasy"/>
    <s v="Ryan Reynolds"/>
    <x v="231"/>
    <n v="150618"/>
    <n v="195"/>
    <x v="0"/>
    <s v="USA"/>
    <n v="135000000"/>
    <n v="2013"/>
    <n v="7.3"/>
    <n v="52165546"/>
    <n v="98"/>
    <n v="38.641145185185181"/>
  </r>
  <r>
    <s v="John Woo"/>
    <n v="152"/>
    <n v="40911830"/>
    <s v="Action|Drama|War"/>
    <s v="Nicolas Cage"/>
    <x v="232"/>
    <n v="55994"/>
    <n v="454"/>
    <x v="0"/>
    <s v="USA"/>
    <n v="115000000"/>
    <n v="2002"/>
    <n v="6"/>
    <n v="-74088170"/>
    <n v="153"/>
    <n v="-64.424495652173903"/>
  </r>
  <r>
    <s v="Cedric Nicolas-Troyan"/>
    <n v="231"/>
    <n v="47952020"/>
    <s v="Action|Adventure|Drama|Fantasy"/>
    <s v="Chris Hemsworth"/>
    <x v="233"/>
    <n v="37750"/>
    <n v="134"/>
    <x v="0"/>
    <s v="USA"/>
    <n v="115000000"/>
    <n v="2016"/>
    <n v="6.1"/>
    <n v="-67047980"/>
    <n v="120"/>
    <n v="-58.302591304347828"/>
  </r>
  <r>
    <s v="Jonathan Liebesman"/>
    <n v="348"/>
    <n v="190871240"/>
    <s v="Action|Adventure|Comedy|Sci-Fi"/>
    <s v="Noel Fisher"/>
    <x v="234"/>
    <n v="167085"/>
    <n v="491"/>
    <x v="0"/>
    <s v="USA"/>
    <n v="125000000"/>
    <n v="2014"/>
    <n v="5.9"/>
    <n v="65871240"/>
    <n v="101"/>
    <n v="52.696991999999995"/>
  </r>
  <r>
    <s v="Alfonso Cuarã³N"/>
    <n v="738"/>
    <n v="274084951"/>
    <s v="Adventure|Drama|Sci-Fi|Thriller"/>
    <s v="Phaldut Sharma"/>
    <x v="235"/>
    <n v="582917"/>
    <n v="1885"/>
    <x v="0"/>
    <s v="UK"/>
    <n v="100000000"/>
    <n v="2013"/>
    <n v="7.8"/>
    <n v="174084951"/>
    <n v="91"/>
    <n v="174.08495100000002"/>
  </r>
  <r>
    <s v="Roger Donaldson"/>
    <n v="93"/>
    <n v="67155742"/>
    <s v="Action|Adventure|Thriller"/>
    <s v="Jamie RenÃ©e Smith"/>
    <x v="236"/>
    <n v="62271"/>
    <n v="277"/>
    <x v="0"/>
    <s v="USA"/>
    <n v="116000000"/>
    <n v="1997"/>
    <n v="5.8"/>
    <n v="-48844258"/>
    <n v="108"/>
    <n v="-42.107118965517245"/>
  </r>
  <r>
    <s v="Dave Green"/>
    <n v="181"/>
    <n v="81638674"/>
    <s v="Action|Adventure|Comedy|Sci-Fi"/>
    <s v="Stephen Amell"/>
    <x v="237"/>
    <n v="17533"/>
    <n v="115"/>
    <x v="0"/>
    <s v="USA"/>
    <n v="135000000"/>
    <n v="2016"/>
    <n v="6.3"/>
    <n v="-53361326"/>
    <n v="112"/>
    <n v="-39.526908148148152"/>
  </r>
  <r>
    <s v="Josh Trank"/>
    <n v="369"/>
    <n v="56114221"/>
    <s v="Action|Adventure|Sci-Fi"/>
    <s v="Tim Blake Nelson"/>
    <x v="238"/>
    <n v="110486"/>
    <n v="695"/>
    <x v="0"/>
    <s v="USA"/>
    <n v="120000000"/>
    <n v="2015"/>
    <n v="4.3"/>
    <n v="-63885779"/>
    <n v="100"/>
    <n v="-53.238149166666673"/>
  </r>
  <r>
    <s v="Shawn Levy"/>
    <n v="179"/>
    <n v="250863268"/>
    <s v="Action|Adventure|Comedy|Family|Fantasy"/>
    <s v="Robin Williams"/>
    <x v="239"/>
    <n v="234480"/>
    <n v="444"/>
    <x v="0"/>
    <s v="USA"/>
    <n v="110000000"/>
    <n v="2006"/>
    <n v="6.4"/>
    <n v="140863268"/>
    <n v="108"/>
    <n v="128.05751636363635"/>
  </r>
  <r>
    <s v="Brad Peyton"/>
    <n v="358"/>
    <n v="155181732"/>
    <s v="Action|Adventure|Drama|Thriller"/>
    <s v="Dwayne Johnson"/>
    <x v="240"/>
    <n v="147497"/>
    <n v="499"/>
    <x v="0"/>
    <s v="USA"/>
    <n v="110000000"/>
    <n v="2015"/>
    <n v="6.1"/>
    <n v="45181732"/>
    <n v="114"/>
    <n v="41.074301818181816"/>
  </r>
  <r>
    <s v="Roger Spottiswoode"/>
    <n v="160"/>
    <n v="125332007"/>
    <s v="Action|Adventure|Thriller"/>
    <s v="Vincent Schiavelli"/>
    <x v="241"/>
    <n v="149680"/>
    <n v="328"/>
    <x v="0"/>
    <s v="UK"/>
    <n v="110000000"/>
    <n v="1997"/>
    <n v="6.5"/>
    <n v="15332007"/>
    <n v="119"/>
    <n v="13.938188181818182"/>
  </r>
  <r>
    <s v="Roland Emmerich"/>
    <n v="192"/>
    <n v="113330342"/>
    <s v="Action|Drama|History|War"/>
    <s v="Heath Ledger"/>
    <x v="242"/>
    <n v="207613"/>
    <n v="1144"/>
    <x v="0"/>
    <s v="USA"/>
    <n v="110000000"/>
    <n v="2000"/>
    <n v="7.1"/>
    <n v="3330342"/>
    <n v="142"/>
    <n v="3.0275836363636364"/>
  </r>
  <r>
    <s v="Steven Soderbergh"/>
    <n v="198"/>
    <n v="125531634"/>
    <s v="Crime|Thriller"/>
    <s v="Brad Pitt"/>
    <x v="243"/>
    <n v="284852"/>
    <n v="627"/>
    <x v="0"/>
    <s v="USA"/>
    <n v="110000000"/>
    <n v="2004"/>
    <n v="6.4"/>
    <n v="15531634"/>
    <n v="125"/>
    <n v="14.119667272727273"/>
  </r>
  <r>
    <s v="Doug Liman"/>
    <n v="233"/>
    <n v="186336103"/>
    <s v="Action|Comedy|Crime|Romance|Thriller"/>
    <s v="Brad Pitt"/>
    <x v="244"/>
    <n v="348861"/>
    <n v="798"/>
    <x v="0"/>
    <s v="USA"/>
    <n v="120000000"/>
    <n v="2005"/>
    <n v="6.5"/>
    <n v="66336103"/>
    <n v="126"/>
    <n v="55.280085833333338"/>
  </r>
  <r>
    <s v="Robert Schwentke"/>
    <n v="263"/>
    <n v="129995817"/>
    <s v="Adventure|Sci-Fi|Thriller"/>
    <s v="Kate Winslet"/>
    <x v="245"/>
    <n v="154621"/>
    <n v="258"/>
    <x v="0"/>
    <s v="USA"/>
    <n v="110000000"/>
    <n v="2015"/>
    <n v="6.3"/>
    <n v="19995817"/>
    <n v="119"/>
    <n v="18.178015454545456"/>
  </r>
  <r>
    <s v="Martin Scorsese"/>
    <n v="267"/>
    <n v="102608827"/>
    <s v="Biography|Drama"/>
    <s v="Leonardo DiCaprio"/>
    <x v="246"/>
    <n v="264318"/>
    <n v="799"/>
    <x v="0"/>
    <s v="USA"/>
    <n v="110000000"/>
    <n v="2004"/>
    <n v="7.5"/>
    <n v="-7391173"/>
    <n v="170"/>
    <n v="-6.7192481818181813"/>
  </r>
  <r>
    <s v="Rob Letterman"/>
    <n v="184"/>
    <n v="42776259"/>
    <s v="Adventure|Comedy|Family|Fantasy"/>
    <s v="James Corden"/>
    <x v="247"/>
    <n v="53160"/>
    <n v="121"/>
    <x v="0"/>
    <s v="USA"/>
    <n v="112000000"/>
    <n v="2010"/>
    <n v="4.9000000000000004"/>
    <n v="-69223741"/>
    <n v="85"/>
    <n v="-61.806911607142858"/>
  </r>
  <r>
    <s v="Michel Gondry"/>
    <n v="447"/>
    <n v="98780042"/>
    <s v="Action|Comedy|Crime|Sci-Fi|Thriller"/>
    <s v="Christoph Waltz"/>
    <x v="248"/>
    <n v="136019"/>
    <n v="443"/>
    <x v="0"/>
    <s v="USA"/>
    <n v="120000000"/>
    <n v="2011"/>
    <n v="5.8"/>
    <n v="-21219958"/>
    <n v="119"/>
    <n v="-17.683298333333333"/>
  </r>
  <r>
    <s v="Noam Murro"/>
    <n v="366"/>
    <n v="106369117"/>
    <s v="Action|Drama|Fantasy|War"/>
    <s v="Eva Green"/>
    <x v="249"/>
    <n v="225273"/>
    <n v="523"/>
    <x v="0"/>
    <s v="USA"/>
    <n v="110000000"/>
    <n v="2014"/>
    <n v="6.2"/>
    <n v="-3630883"/>
    <n v="102"/>
    <n v="-3.3008027272727274"/>
  </r>
  <r>
    <s v="Raja Gosnell"/>
    <n v="172"/>
    <n v="142614158"/>
    <s v="Adventure|Animation|Comedy|Family|Fantasy"/>
    <s v="Mahadeo Shivraj"/>
    <x v="250"/>
    <n v="66593"/>
    <n v="153"/>
    <x v="0"/>
    <s v="USA"/>
    <n v="110000000"/>
    <n v="2011"/>
    <n v="5.5"/>
    <n v="32614158"/>
    <n v="103"/>
    <n v="29.649234545454544"/>
  </r>
  <r>
    <s v="Will Finn"/>
    <n v="104"/>
    <n v="50026353"/>
    <s v="Animation|Comedy|Family|Music|Western"/>
    <s v="Steve Buscemi"/>
    <x v="251"/>
    <n v="13581"/>
    <n v="88"/>
    <x v="0"/>
    <s v="USA"/>
    <n v="110000000"/>
    <n v="2004"/>
    <n v="5.4"/>
    <n v="-59973647"/>
    <n v="76"/>
    <n v="-54.521497272727274"/>
  </r>
  <r>
    <s v="Robert Schwentke"/>
    <n v="181"/>
    <n v="66002193"/>
    <s v="Action|Adventure|Mystery|Sci-Fi|Thriller"/>
    <s v="Naomi Watts"/>
    <x v="252"/>
    <n v="44296"/>
    <n v="144"/>
    <x v="0"/>
    <s v="USA"/>
    <n v="110000000"/>
    <n v="2016"/>
    <n v="5.8"/>
    <n v="-43997807"/>
    <n v="120"/>
    <n v="-39.998006363636364"/>
  </r>
  <r>
    <s v="Shawn Levy"/>
    <n v="327"/>
    <n v="85463309"/>
    <s v="Action|Drama|Sci-Fi|Sport"/>
    <s v="Hugh Jackman"/>
    <x v="253"/>
    <n v="254841"/>
    <n v="426"/>
    <x v="0"/>
    <s v="USA"/>
    <n v="110000000"/>
    <n v="2011"/>
    <n v="7.1"/>
    <n v="-24536691"/>
    <n v="127"/>
    <n v="-22.306082727272727"/>
  </r>
  <r>
    <s v="Raja Gosnell"/>
    <n v="125"/>
    <n v="71017784"/>
    <s v="Adventure|Animation|Comedy|Family|Fantasy"/>
    <s v="Jacob Tremblay"/>
    <x v="254"/>
    <n v="27257"/>
    <n v="59"/>
    <x v="0"/>
    <s v="USA"/>
    <n v="105000000"/>
    <n v="2013"/>
    <n v="5.4"/>
    <n v="-33982216"/>
    <n v="105"/>
    <n v="-32.364015238095242"/>
  </r>
  <r>
    <s v="Jan De Bont"/>
    <n v="79"/>
    <n v="48068396"/>
    <s v="Action|Crime|Romance|Thriller"/>
    <s v="Jason Patric"/>
    <x v="255"/>
    <n v="60573"/>
    <n v="248"/>
    <x v="0"/>
    <s v="USA"/>
    <n v="160000000"/>
    <n v="1997"/>
    <n v="3.7"/>
    <n v="-111931604"/>
    <n v="121"/>
    <n v="-69.957252499999996"/>
  </r>
  <r>
    <s v="Gavin Hood"/>
    <n v="326"/>
    <n v="61656849"/>
    <s v="Action|Sci-Fi"/>
    <s v="Harrison Ford"/>
    <x v="256"/>
    <n v="184561"/>
    <n v="554"/>
    <x v="0"/>
    <s v="USA"/>
    <n v="110000000"/>
    <n v="2013"/>
    <n v="6.7"/>
    <n v="-48343151"/>
    <n v="114"/>
    <n v="-43.948319090909088"/>
  </r>
  <r>
    <s v="Len Wiseman"/>
    <n v="354"/>
    <n v="134520804"/>
    <s v="Action|Adventure|Thriller"/>
    <s v="Bruce Willis"/>
    <x v="257"/>
    <n v="336235"/>
    <n v="782"/>
    <x v="0"/>
    <s v="USA"/>
    <n v="110000000"/>
    <n v="2007"/>
    <n v="7.2"/>
    <n v="24520804"/>
    <n v="129"/>
    <n v="22.291639999999997"/>
  </r>
  <r>
    <s v="Peter Jackson"/>
    <n v="297"/>
    <n v="313837577"/>
    <s v="Action|Adventure|Drama|Fantasy"/>
    <s v="Christopher Lee"/>
    <x v="258"/>
    <n v="1238746"/>
    <n v="5060"/>
    <x v="0"/>
    <s v="New Zealand"/>
    <n v="93000000"/>
    <n v="2001"/>
    <n v="8.8000000000000007"/>
    <n v="220837577"/>
    <n v="171"/>
    <n v="237.45976021505376"/>
  </r>
  <r>
    <s v="Frank Coraci"/>
    <n v="188"/>
    <n v="24004159"/>
    <s v="Action|Adventure|Comedy"/>
    <s v="Jim Broadbent"/>
    <x v="259"/>
    <n v="68720"/>
    <n v="191"/>
    <x v="0"/>
    <s v="USA"/>
    <n v="110000000"/>
    <n v="2004"/>
    <n v="5.8"/>
    <n v="-85995841"/>
    <n v="120"/>
    <n v="-78.178037272727281"/>
  </r>
  <r>
    <s v="Michael Mann"/>
    <n v="174"/>
    <n v="58183966"/>
    <s v="Biography|Drama|Sport"/>
    <s v="Will Smith"/>
    <x v="260"/>
    <n v="79186"/>
    <n v="386"/>
    <x v="0"/>
    <s v="USA"/>
    <n v="107000000"/>
    <n v="2001"/>
    <n v="6.8"/>
    <n v="-48816034"/>
    <n v="165"/>
    <n v="-45.622461682242992"/>
  </r>
  <r>
    <s v="Bo Welch"/>
    <n v="109"/>
    <n v="100446895"/>
    <s v="Adventure|Comedy|Family|Fantasy"/>
    <s v="Sean Hayes"/>
    <x v="261"/>
    <n v="36033"/>
    <n v="456"/>
    <x v="0"/>
    <s v="USA"/>
    <n v="109000000"/>
    <n v="2003"/>
    <n v="3.8"/>
    <n v="-8553105"/>
    <n v="82"/>
    <n v="-7.8468853211009177"/>
  </r>
  <r>
    <s v="Alex Proyas"/>
    <n v="225"/>
    <n v="144795350"/>
    <s v="Action|Mystery|Sci-Fi|Thriller"/>
    <s v="Will Smith"/>
    <x v="262"/>
    <n v="387632"/>
    <n v="789"/>
    <x v="0"/>
    <s v="USA"/>
    <n v="120000000"/>
    <n v="2004"/>
    <n v="7.1"/>
    <n v="24795350"/>
    <n v="115"/>
    <n v="20.662791666666667"/>
  </r>
  <r>
    <s v="Ridley Scott"/>
    <n v="239"/>
    <n v="47396698"/>
    <s v="Action|Adventure|Drama|History|War"/>
    <s v="Liam Neeson"/>
    <x v="263"/>
    <n v="217373"/>
    <n v="942"/>
    <x v="0"/>
    <s v="USA"/>
    <n v="130000000"/>
    <n v="2005"/>
    <n v="7.2"/>
    <n v="-82603302"/>
    <n v="194"/>
    <n v="-63.541001538461536"/>
  </r>
  <r>
    <s v="Rob Minkoff"/>
    <n v="101"/>
    <n v="140015224"/>
    <s v="Adventure|Comedy|Family|Fantasy"/>
    <s v="Chazz Palminteri"/>
    <x v="264"/>
    <n v="94172"/>
    <n v="179"/>
    <x v="0"/>
    <s v="Germany"/>
    <n v="133000000"/>
    <n v="1999"/>
    <n v="5.9"/>
    <n v="7015224"/>
    <n v="84"/>
    <n v="5.2746045112781959"/>
  </r>
  <r>
    <s v="Ron Clements"/>
    <n v="228"/>
    <n v="104374107"/>
    <s v="Animation|Family|Fantasy|Musical|Romance"/>
    <s v="Oprah Winfrey"/>
    <x v="265"/>
    <n v="89351"/>
    <n v="214"/>
    <x v="0"/>
    <s v="USA"/>
    <n v="105000000"/>
    <n v="2009"/>
    <n v="7.1"/>
    <n v="-625893"/>
    <n v="97"/>
    <n v="-0.59608857142857141"/>
  </r>
  <r>
    <s v="Ridley Scott"/>
    <n v="568"/>
    <n v="228430993"/>
    <s v="Adventure|Drama|Sci-Fi"/>
    <s v="Matt Damon"/>
    <x v="266"/>
    <n v="472488"/>
    <n v="1023"/>
    <x v="0"/>
    <s v="USA"/>
    <n v="108000000"/>
    <n v="2015"/>
    <n v="8.1"/>
    <n v="120430993"/>
    <n v="151"/>
    <n v="111.5101787037037"/>
  </r>
  <r>
    <s v="Michael Bay"/>
    <n v="257"/>
    <n v="35799026"/>
    <s v="Action|Adventure|Romance|Sci-Fi|Thriller"/>
    <s v="Scarlett Johansson"/>
    <x v="267"/>
    <n v="263329"/>
    <n v="899"/>
    <x v="0"/>
    <s v="USA"/>
    <n v="126000000"/>
    <n v="2005"/>
    <n v="6.9"/>
    <n v="-90200974"/>
    <n v="136"/>
    <n v="-71.588074603174604"/>
  </r>
  <r>
    <s v="Peter Chelsom"/>
    <n v="62"/>
    <n v="6712451"/>
    <s v="Comedy|Romance"/>
    <s v="Del Zamora"/>
    <x v="268"/>
    <n v="4102"/>
    <n v="89"/>
    <x v="0"/>
    <s v="New Line"/>
    <n v="90000000"/>
    <n v="2001"/>
    <n v="4.4000000000000004"/>
    <n v="-83287549"/>
    <n v="104"/>
    <n v="-92.541721111111102"/>
  </r>
  <r>
    <s v="Dominic Sena"/>
    <n v="175"/>
    <n v="101643008"/>
    <s v="Action|Crime|Thriller"/>
    <s v="Nicolas Cage"/>
    <x v="269"/>
    <n v="218341"/>
    <n v="498"/>
    <x v="0"/>
    <s v="USA"/>
    <n v="90000000"/>
    <n v="2000"/>
    <n v="6.5"/>
    <n v="11643008"/>
    <n v="127"/>
    <n v="12.936675555555555"/>
  </r>
  <r>
    <s v="Ridley Scott"/>
    <n v="265"/>
    <n v="187670866"/>
    <s v="Action|Drama|Romance"/>
    <s v="Djimon Hounsou"/>
    <x v="270"/>
    <n v="982637"/>
    <n v="2368"/>
    <x v="0"/>
    <s v="USA"/>
    <n v="103000000"/>
    <n v="2000"/>
    <n v="8.5"/>
    <n v="84670866"/>
    <n v="171"/>
    <n v="82.204724271844668"/>
  </r>
  <r>
    <s v="Steven Spielberg"/>
    <n v="252"/>
    <n v="132014112"/>
    <s v="Action|Mystery|Sci-Fi|Thriller"/>
    <s v="Tom Cruise"/>
    <x v="271"/>
    <n v="399651"/>
    <n v="1331"/>
    <x v="0"/>
    <s v="USA"/>
    <n v="102000000"/>
    <n v="2002"/>
    <n v="7.7"/>
    <n v="30014112"/>
    <n v="145"/>
    <n v="29.425600000000003"/>
  </r>
  <r>
    <s v="Chris Columbus"/>
    <n v="232"/>
    <n v="261970615"/>
    <s v="Adventure|Family|Fantasy|Mystery"/>
    <s v="Daniel Radcliffe"/>
    <x v="272"/>
    <n v="387616"/>
    <n v="858"/>
    <x v="0"/>
    <s v="UK"/>
    <n v="100000000"/>
    <n v="2002"/>
    <n v="7.4"/>
    <n v="161970615"/>
    <n v="174"/>
    <n v="161.97061500000001"/>
  </r>
  <r>
    <s v="Martin Campbell"/>
    <n v="400"/>
    <n v="167007184"/>
    <s v="Action|Adventure|Thriller"/>
    <s v="Eva Green"/>
    <x v="273"/>
    <n v="470483"/>
    <n v="2301"/>
    <x v="0"/>
    <s v="UK"/>
    <n v="150000000"/>
    <n v="2006"/>
    <n v="8"/>
    <n v="17007184"/>
    <n v="144"/>
    <n v="11.338122666666667"/>
  </r>
  <r>
    <s v="Tim Burton"/>
    <n v="230"/>
    <n v="180011740"/>
    <s v="Action|Adventure|Sci-Fi|Thriller"/>
    <s v="Cary-Hiroyuki Tagawa"/>
    <x v="274"/>
    <n v="177725"/>
    <n v="1368"/>
    <x v="0"/>
    <s v="USA"/>
    <n v="100000000"/>
    <n v="2001"/>
    <n v="5.7"/>
    <n v="80011740"/>
    <n v="119"/>
    <n v="80.011740000000003"/>
  </r>
  <r>
    <s v="James Cameron"/>
    <n v="210"/>
    <n v="204843350"/>
    <s v="Action|Sci-Fi"/>
    <s v="Joe Morton"/>
    <x v="275"/>
    <n v="744891"/>
    <n v="983"/>
    <x v="0"/>
    <s v="USA"/>
    <n v="102000000"/>
    <n v="1991"/>
    <n v="8.5"/>
    <n v="102843350"/>
    <n v="153"/>
    <n v="100.82681372549021"/>
  </r>
  <r>
    <s v="Michael Mann"/>
    <n v="357"/>
    <n v="97030725"/>
    <s v="Biography|Crime|Drama|History|Romance"/>
    <s v="Johnny Depp"/>
    <x v="276"/>
    <n v="230931"/>
    <n v="585"/>
    <x v="0"/>
    <s v="USA"/>
    <n v="100000000"/>
    <n v="2009"/>
    <n v="7"/>
    <n v="-2969275"/>
    <n v="140"/>
    <n v="-2.9692750000000001"/>
  </r>
  <r>
    <s v="Ridley Scott"/>
    <n v="300"/>
    <n v="130127620"/>
    <s v="Biography|Crime|Drama"/>
    <s v="Denzel Washington"/>
    <x v="277"/>
    <n v="324671"/>
    <n v="458"/>
    <x v="0"/>
    <s v="USA"/>
    <n v="100000000"/>
    <n v="2007"/>
    <n v="7.8"/>
    <n v="30127620"/>
    <n v="176"/>
    <n v="30.12762"/>
  </r>
  <r>
    <s v="James Cameron"/>
    <n v="94"/>
    <n v="146282411"/>
    <s v="Action|Comedy|Thriller"/>
    <s v="Jamie Lee Curtis"/>
    <x v="278"/>
    <n v="190439"/>
    <n v="351"/>
    <x v="0"/>
    <s v="USA"/>
    <n v="115000000"/>
    <n v="1994"/>
    <n v="7.2"/>
    <n v="31282411"/>
    <n v="141"/>
    <n v="27.202096521739133"/>
  </r>
  <r>
    <s v="Tony Scott"/>
    <n v="267"/>
    <n v="65452312"/>
    <s v="Action|Crime|Thriller"/>
    <s v="Denzel Washington"/>
    <x v="279"/>
    <n v="149998"/>
    <n v="285"/>
    <x v="0"/>
    <s v="USA"/>
    <n v="100000000"/>
    <n v="2009"/>
    <n v="6.4"/>
    <n v="-34547688"/>
    <n v="106"/>
    <n v="-34.547688000000001"/>
  </r>
  <r>
    <s v="Paul Weitz"/>
    <n v="180"/>
    <n v="148383780"/>
    <s v="Comedy|Romance"/>
    <s v="Robert De Niro"/>
    <x v="280"/>
    <n v="85531"/>
    <n v="152"/>
    <x v="0"/>
    <s v="USA"/>
    <n v="100000000"/>
    <n v="2010"/>
    <n v="5.5"/>
    <n v="48383780"/>
    <n v="98"/>
    <n v="48.383780000000002"/>
  </r>
  <r>
    <s v="Adam Mckay"/>
    <n v="265"/>
    <n v="119219978"/>
    <s v="Action|Comedy|Crime"/>
    <s v="Dwayne Johnson"/>
    <x v="281"/>
    <n v="189806"/>
    <n v="316"/>
    <x v="0"/>
    <s v="USA"/>
    <n v="100000000"/>
    <n v="2010"/>
    <n v="6.7"/>
    <n v="19219978"/>
    <n v="116"/>
    <n v="19.219977999999998"/>
  </r>
  <r>
    <s v="Chuck Russell"/>
    <n v="81"/>
    <n v="101228120"/>
    <s v="Action|Drama|Mystery|Thriller"/>
    <s v="Vanessa Williams"/>
    <x v="282"/>
    <n v="84424"/>
    <n v="131"/>
    <x v="0"/>
    <s v="USA"/>
    <n v="100000000"/>
    <n v="1996"/>
    <n v="6.1"/>
    <n v="1228120"/>
    <n v="115"/>
    <n v="1.2281200000000001"/>
  </r>
  <r>
    <s v="Quentin Tarantino"/>
    <n v="765"/>
    <n v="162804648"/>
    <s v="Drama|Western"/>
    <s v="Leonardo DiCaprio"/>
    <x v="283"/>
    <n v="955174"/>
    <n v="1193"/>
    <x v="0"/>
    <s v="USA"/>
    <n v="100000000"/>
    <n v="2012"/>
    <n v="8.5"/>
    <n v="62804648"/>
    <n v="165"/>
    <n v="62.804647999999993"/>
  </r>
  <r>
    <s v="Gary Trousdale"/>
    <n v="80"/>
    <n v="100117603"/>
    <s v="Animation|Drama|Family|Musical|Romance"/>
    <s v="Demi Moore"/>
    <x v="284"/>
    <n v="102933"/>
    <n v="230"/>
    <x v="0"/>
    <s v="USA"/>
    <n v="100000000"/>
    <n v="1996"/>
    <n v="6.9"/>
    <n v="117603"/>
    <n v="91"/>
    <n v="0.117603"/>
  </r>
  <r>
    <s v="Mark Dindal"/>
    <n v="141"/>
    <n v="89296573"/>
    <s v="Adventure|Animation|Comedy|Family|Fantasy"/>
    <s v="Eartha Kitt"/>
    <x v="285"/>
    <n v="128285"/>
    <n v="297"/>
    <x v="0"/>
    <s v="USA"/>
    <n v="100000000"/>
    <n v="2000"/>
    <n v="7.3"/>
    <n v="-10703427"/>
    <n v="78"/>
    <n v="-10.703427"/>
  </r>
  <r>
    <s v="Simon West"/>
    <n v="383"/>
    <n v="85017401"/>
    <s v="Action|Adventure|Thriller"/>
    <s v="Jason Statham"/>
    <x v="286"/>
    <n v="246803"/>
    <n v="474"/>
    <x v="0"/>
    <s v="USA"/>
    <n v="92000000"/>
    <n v="2012"/>
    <n v="6.7"/>
    <n v="-6982599"/>
    <n v="103"/>
    <n v="-7.5897815217391305"/>
  </r>
  <r>
    <s v="Jon Turteltaub"/>
    <n v="193"/>
    <n v="173005002"/>
    <s v="Action|Adventure|Comedy|Family|Mystery"/>
    <s v="Nicolas Cage"/>
    <x v="287"/>
    <n v="255447"/>
    <n v="692"/>
    <x v="0"/>
    <s v="USA"/>
    <n v="100000000"/>
    <n v="2004"/>
    <n v="6.9"/>
    <n v="73005002"/>
    <n v="131"/>
    <n v="73.00500199999999"/>
  </r>
  <r>
    <s v="Stefen Fangmeier"/>
    <n v="170"/>
    <n v="75030163"/>
    <s v="Action|Adventure|Family|Fantasy"/>
    <s v="Djimon Hounsou"/>
    <x v="288"/>
    <n v="108076"/>
    <n v="1690"/>
    <x v="0"/>
    <s v="USA"/>
    <n v="100000000"/>
    <n v="2006"/>
    <n v="5.0999999999999996"/>
    <n v="-24969837"/>
    <n v="104"/>
    <n v="-24.969837000000002"/>
  </r>
  <r>
    <s v="Spike Jonze"/>
    <n v="333"/>
    <n v="77222184"/>
    <s v="Adventure|Drama|Family|Fantasy"/>
    <s v="Catherine O'Hara"/>
    <x v="289"/>
    <n v="87677"/>
    <n v="388"/>
    <x v="0"/>
    <s v="Germany"/>
    <n v="100000000"/>
    <n v="2009"/>
    <n v="6.8"/>
    <n v="-22777816"/>
    <n v="101"/>
    <n v="-22.777816000000001"/>
  </r>
  <r>
    <s v="Chris Wedge"/>
    <n v="203"/>
    <n v="107515297"/>
    <s v="Adventure|Animation|Family|Fantasy"/>
    <s v="Josh Hutcherson"/>
    <x v="290"/>
    <n v="85833"/>
    <n v="113"/>
    <x v="0"/>
    <s v="USA"/>
    <n v="100000000"/>
    <n v="2013"/>
    <n v="6.7"/>
    <n v="7515297"/>
    <n v="102"/>
    <n v="7.5152970000000003"/>
  </r>
  <r>
    <s v="Florian Henckel Von Donnersmarck"/>
    <n v="321"/>
    <n v="67631157"/>
    <s v="Action|Romance|Thriller"/>
    <s v="Johnny Depp"/>
    <x v="291"/>
    <n v="176598"/>
    <n v="374"/>
    <x v="0"/>
    <s v="USA"/>
    <n v="100000000"/>
    <n v="2010"/>
    <n v="6"/>
    <n v="-32368843"/>
    <n v="103"/>
    <n v="-32.368843000000005"/>
  </r>
  <r>
    <s v="Peter Hyams"/>
    <n v="174"/>
    <n v="66862068"/>
    <s v="Action|Fantasy|Horror|Mystery"/>
    <s v="CCH Pounder"/>
    <x v="292"/>
    <n v="89509"/>
    <n v="524"/>
    <x v="0"/>
    <s v="USA"/>
    <n v="83000000"/>
    <n v="1999"/>
    <n v="5.7"/>
    <n v="-16137932"/>
    <n v="121"/>
    <n v="-19.44329156626506"/>
  </r>
  <r>
    <s v="Edward Zwick"/>
    <n v="166"/>
    <n v="57366262"/>
    <s v="Adventure|Drama|Thriller"/>
    <s v="Leonardo DiCaprio"/>
    <x v="293"/>
    <n v="400292"/>
    <n v="657"/>
    <x v="0"/>
    <s v="Germany"/>
    <n v="100000000"/>
    <n v="2006"/>
    <n v="8"/>
    <n v="-42633738"/>
    <n v="143"/>
    <n v="-42.633738000000001"/>
  </r>
  <r>
    <s v="Martin Scorsese"/>
    <n v="606"/>
    <n v="116866727"/>
    <s v="Biography|Comedy|Crime|Drama"/>
    <s v="Leonardo DiCaprio"/>
    <x v="294"/>
    <n v="780588"/>
    <n v="1138"/>
    <x v="0"/>
    <s v="USA"/>
    <n v="100000000"/>
    <n v="2013"/>
    <n v="8.1999999999999993"/>
    <n v="16866727"/>
    <n v="240"/>
    <n v="16.866727000000001"/>
  </r>
  <r>
    <s v="Joel Schumacher"/>
    <n v="144"/>
    <n v="184031112"/>
    <s v="Action|Adventure|Fantasy"/>
    <s v="Michael Gough"/>
    <x v="295"/>
    <n v="190786"/>
    <n v="539"/>
    <x v="0"/>
    <s v="USA"/>
    <n v="100000000"/>
    <n v="1995"/>
    <n v="5.4"/>
    <n v="84031112"/>
    <n v="121"/>
    <n v="84.031111999999993"/>
  </r>
  <r>
    <s v="Paul Verhoeven"/>
    <n v="192"/>
    <n v="54700065"/>
    <s v="Action|Sci-Fi|War"/>
    <s v="Jake Busey"/>
    <x v="296"/>
    <n v="221521"/>
    <n v="1049"/>
    <x v="0"/>
    <s v="USA"/>
    <n v="105000000"/>
    <n v="1997"/>
    <n v="7.2"/>
    <n v="-50299935"/>
    <n v="129"/>
    <n v="-47.904699999999998"/>
  </r>
  <r>
    <s v="Tom Tykwer"/>
    <n v="511"/>
    <n v="27098580"/>
    <s v="Drama|Sci-Fi"/>
    <s v="Tom Hanks"/>
    <x v="297"/>
    <n v="284825"/>
    <n v="828"/>
    <x v="0"/>
    <s v="Germany"/>
    <n v="102000000"/>
    <n v="2012"/>
    <n v="7.5"/>
    <n v="-74901420"/>
    <n v="172"/>
    <n v="-73.432764705882363"/>
  </r>
  <r>
    <s v="Zack Snyder"/>
    <n v="188"/>
    <n v="55673333"/>
    <s v="Action|Adventure|Animation|Family|Fantasy"/>
    <s v="Abbie Cornish"/>
    <x v="298"/>
    <n v="65785"/>
    <n v="160"/>
    <x v="0"/>
    <s v="USA"/>
    <n v="80000000"/>
    <n v="2010"/>
    <n v="7"/>
    <n v="-24326667"/>
    <n v="101"/>
    <n v="-30.408333750000001"/>
  </r>
  <r>
    <s v="Pitof"/>
    <n v="212"/>
    <n v="40198710"/>
    <s v="Action|Crime|Fantasy|Romance|Thriller"/>
    <s v="Frances Conroy"/>
    <x v="299"/>
    <n v="87451"/>
    <n v="660"/>
    <x v="0"/>
    <s v="USA"/>
    <n v="100000000"/>
    <n v="2004"/>
    <n v="3.3"/>
    <n v="-59801290"/>
    <n v="87"/>
    <n v="-59.801289999999995"/>
  </r>
  <r>
    <s v="Brett Ratner"/>
    <n v="245"/>
    <n v="72660029"/>
    <s v="Action|Adventure"/>
    <s v="Dwayne Johnson"/>
    <x v="300"/>
    <n v="115687"/>
    <n v="269"/>
    <x v="0"/>
    <s v="USA"/>
    <n v="100000000"/>
    <n v="2014"/>
    <n v="6"/>
    <n v="-27339971"/>
    <n v="101"/>
    <n v="-27.339971000000002"/>
  </r>
  <r>
    <s v="Ron Clements"/>
    <n v="127"/>
    <n v="38120554"/>
    <s v="Adventure|Animation|Family|Sci-Fi"/>
    <s v="Joseph Gordon-Levitt"/>
    <x v="301"/>
    <n v="71527"/>
    <n v="217"/>
    <x v="0"/>
    <s v="USA"/>
    <n v="140000000"/>
    <n v="2002"/>
    <n v="7.1"/>
    <n v="-101879446"/>
    <n v="95"/>
    <n v="-72.771032857142856"/>
  </r>
  <r>
    <s v="Brad Silberling"/>
    <n v="167"/>
    <n v="49392095"/>
    <s v="Adventure|Comedy|Sci-Fi"/>
    <s v="Will Ferrell"/>
    <x v="302"/>
    <n v="52029"/>
    <n v="224"/>
    <x v="0"/>
    <s v="USA"/>
    <n v="100000000"/>
    <n v="2009"/>
    <n v="5.4"/>
    <n v="-50607905"/>
    <n v="102"/>
    <n v="-50.607904999999995"/>
  </r>
  <r>
    <s v="Patrick Hughes"/>
    <n v="320"/>
    <n v="39292022"/>
    <s v="Action|Adventure|Thriller"/>
    <s v="Jason Statham"/>
    <x v="303"/>
    <n v="127258"/>
    <n v="351"/>
    <x v="0"/>
    <s v="USA"/>
    <n v="90000000"/>
    <n v="2014"/>
    <n v="6.1"/>
    <n v="-50707978"/>
    <n v="131"/>
    <n v="-56.342197777777784"/>
  </r>
  <r>
    <s v="Ericson Core"/>
    <n v="163"/>
    <n v="28772222"/>
    <s v="Action|Crime|Sport|Thriller"/>
    <s v="Ray Winstone"/>
    <x v="304"/>
    <n v="33953"/>
    <n v="163"/>
    <x v="0"/>
    <s v="USA"/>
    <n v="105000000"/>
    <n v="2015"/>
    <n v="5.3"/>
    <n v="-76227778"/>
    <n v="114"/>
    <n v="-72.597883809523807"/>
  </r>
  <r>
    <s v="Lawrence Guterman"/>
    <n v="78"/>
    <n v="17010646"/>
    <s v="Comedy|Family|Fantasy"/>
    <s v="Jamie Kennedy"/>
    <x v="305"/>
    <n v="40751"/>
    <n v="239"/>
    <x v="0"/>
    <s v="USA"/>
    <n v="84000000"/>
    <n v="2005"/>
    <n v="2.2000000000000002"/>
    <n v="-66989354"/>
    <n v="94"/>
    <n v="-79.749230952380955"/>
  </r>
  <r>
    <s v="Ron Howard"/>
    <n v="289"/>
    <n v="24985612"/>
    <s v="Action|Adventure|Biography|Drama|History|Thriller"/>
    <s v="Chris Hemsworth"/>
    <x v="306"/>
    <n v="71782"/>
    <n v="161"/>
    <x v="0"/>
    <s v="USA"/>
    <n v="100000000"/>
    <n v="2015"/>
    <n v="7"/>
    <n v="-75014388"/>
    <n v="122"/>
    <n v="-75.014387999999997"/>
  </r>
  <r>
    <s v="Ron Underwood"/>
    <n v="66"/>
    <n v="4411102"/>
    <s v="Action|Comedy|Sci-Fi"/>
    <s v="Rosario Dawson"/>
    <x v="307"/>
    <n v="20295"/>
    <n v="164"/>
    <x v="0"/>
    <s v="USA"/>
    <n v="100000000"/>
    <n v="2002"/>
    <n v="3.8"/>
    <n v="-95588898"/>
    <n v="95"/>
    <n v="-95.588898"/>
  </r>
  <r>
    <s v="Paul Greengrass"/>
    <n v="266"/>
    <n v="35024475"/>
    <s v="Action|Drama|Thriller|War"/>
    <s v="Matt Damon"/>
    <x v="308"/>
    <n v="110364"/>
    <n v="261"/>
    <x v="0"/>
    <s v="France"/>
    <n v="100000000"/>
    <n v="2010"/>
    <n v="6.9"/>
    <n v="-64975525"/>
    <n v="115"/>
    <n v="-64.975525000000005"/>
  </r>
  <r>
    <s v="Steve Martino"/>
    <n v="208"/>
    <n v="130174897"/>
    <s v="Adventure|Animation|Comedy|Family"/>
    <s v="Francesca Capaldi"/>
    <x v="309"/>
    <n v="27918"/>
    <n v="155"/>
    <x v="0"/>
    <s v="USA"/>
    <n v="99000000"/>
    <n v="2015"/>
    <n v="7.2"/>
    <n v="31174897"/>
    <n v="88"/>
    <n v="31.489794949494947"/>
  </r>
  <r>
    <s v="David Mamet"/>
    <n v="97"/>
    <n v="10200000"/>
    <s v="Drama|Mystery|Thriller"/>
    <s v="Ben Gazzara"/>
    <x v="310"/>
    <n v="18697"/>
    <n v="263"/>
    <x v="0"/>
    <s v="USA"/>
    <n v="10000000"/>
    <n v="1997"/>
    <n v="7.3"/>
    <n v="200000"/>
    <n v="110"/>
    <n v="2"/>
  </r>
  <r>
    <s v="Stephen Sommers"/>
    <n v="202"/>
    <n v="202007640"/>
    <s v="Action|Adventure|Fantasy|Thriller"/>
    <s v="Dwayne Johnson"/>
    <x v="311"/>
    <n v="248045"/>
    <n v="890"/>
    <x v="0"/>
    <s v="USA"/>
    <n v="98000000"/>
    <n v="2001"/>
    <n v="6.3"/>
    <n v="104007640"/>
    <n v="130"/>
    <n v="106.13024489795919"/>
  </r>
  <r>
    <s v="Martin Scorsese"/>
    <n v="233"/>
    <n v="77679638"/>
    <s v="Crime|Drama"/>
    <s v="Leonardo DiCaprio"/>
    <x v="312"/>
    <n v="314033"/>
    <n v="1166"/>
    <x v="0"/>
    <s v="USA"/>
    <n v="100000000"/>
    <n v="2002"/>
    <n v="7.5"/>
    <n v="-22320362"/>
    <n v="216"/>
    <n v="-22.320361999999999"/>
  </r>
  <r>
    <s v="Yimou Zhang"/>
    <n v="136"/>
    <n v="9213"/>
    <s v="Drama|History|Romance|War"/>
    <s v="Christian Bale"/>
    <x v="313"/>
    <n v="38690"/>
    <n v="130"/>
    <x v="1"/>
    <s v="China"/>
    <n v="94000000"/>
    <n v="2011"/>
    <n v="7.6"/>
    <n v="-93990787"/>
    <n v="146"/>
    <n v="-99.990198936170216"/>
  </r>
  <r>
    <s v="Ash Brannon"/>
    <n v="154"/>
    <n v="58867694"/>
    <s v="Animation|Comedy|Family|Sport"/>
    <s v="Jeff Bridges"/>
    <x v="314"/>
    <n v="54077"/>
    <n v="112"/>
    <x v="0"/>
    <s v="USA"/>
    <n v="100000000"/>
    <n v="2007"/>
    <n v="6.8"/>
    <n v="-41132306"/>
    <n v="85"/>
    <n v="-41.132306"/>
  </r>
  <r>
    <s v="Frank Oz"/>
    <n v="169"/>
    <n v="59475623"/>
    <s v="Comedy|Sci-Fi|Thriller"/>
    <s v="Jon Lovitz"/>
    <x v="315"/>
    <n v="49739"/>
    <n v="407"/>
    <x v="0"/>
    <s v="USA"/>
    <n v="90000000"/>
    <n v="2004"/>
    <n v="5.2"/>
    <n v="-30524377"/>
    <n v="93"/>
    <n v="-33.915974444444444"/>
  </r>
  <r>
    <s v="Ridley Scott"/>
    <n v="200"/>
    <n v="108638745"/>
    <s v="Drama|History|War"/>
    <s v="Ioan Gruffudd"/>
    <x v="316"/>
    <n v="292022"/>
    <n v="1103"/>
    <x v="0"/>
    <s v="USA"/>
    <n v="92000000"/>
    <n v="2001"/>
    <n v="7.7"/>
    <n v="16638745"/>
    <n v="152"/>
    <n v="18.085592391304349"/>
  </r>
  <r>
    <s v="Jay Roach"/>
    <n v="255"/>
    <n v="86897182"/>
    <s v="Comedy"/>
    <s v="Will Ferrell"/>
    <x v="317"/>
    <n v="106790"/>
    <n v="177"/>
    <x v="0"/>
    <s v="USA"/>
    <n v="95000000"/>
    <n v="2012"/>
    <n v="6.2"/>
    <n v="-8102818"/>
    <n v="85"/>
    <n v="-8.5292821052631584"/>
  </r>
  <r>
    <s v="Luc Besson"/>
    <n v="173"/>
    <n v="63540020"/>
    <s v="Action|Adventure|Sci-Fi"/>
    <s v="Milla Jovovich"/>
    <x v="318"/>
    <n v="343274"/>
    <n v="742"/>
    <x v="0"/>
    <s v="France"/>
    <n v="93000000"/>
    <n v="1997"/>
    <n v="7.7"/>
    <n v="-29459980"/>
    <n v="126"/>
    <n v="-31.677397849462363"/>
  </r>
  <r>
    <s v="Michael Patrick King"/>
    <n v="221"/>
    <n v="95328937"/>
    <s v="Comedy|Drama|Romance"/>
    <s v="Chris Noth"/>
    <x v="319"/>
    <n v="59581"/>
    <n v="293"/>
    <x v="0"/>
    <s v="USA"/>
    <n v="100000000"/>
    <n v="2010"/>
    <n v="4.3"/>
    <n v="-4671063"/>
    <n v="146"/>
    <n v="-4.6710630000000002"/>
  </r>
  <r>
    <s v="Bibo Bergeron"/>
    <n v="82"/>
    <n v="50802661"/>
    <s v="Adventure|Animation|Comedy|Family|Romance"/>
    <s v="Frank Welker"/>
    <x v="320"/>
    <n v="58300"/>
    <n v="139"/>
    <x v="0"/>
    <s v="USA"/>
    <n v="95000000"/>
    <n v="2000"/>
    <n v="6.9"/>
    <n v="-44197339"/>
    <n v="89"/>
    <n v="-46.523514736842102"/>
  </r>
  <r>
    <s v="Steve Martino"/>
    <n v="233"/>
    <n v="161317423"/>
    <s v="Adventure|Animation|Comedy|Family"/>
    <s v="Peter Dinklage"/>
    <x v="321"/>
    <n v="145321"/>
    <n v="139"/>
    <x v="0"/>
    <s v="USA"/>
    <n v="95000000"/>
    <n v="2012"/>
    <n v="6.6"/>
    <n v="66317423"/>
    <n v="88"/>
    <n v="69.807813684210529"/>
  </r>
  <r>
    <s v="Kenneth Branagh"/>
    <n v="343"/>
    <n v="201148159"/>
    <s v="Drama|Family|Fantasy|Romance"/>
    <s v="Hayley Atwell"/>
    <x v="322"/>
    <n v="103737"/>
    <n v="322"/>
    <x v="0"/>
    <s v="USA"/>
    <n v="95000000"/>
    <n v="2015"/>
    <n v="7"/>
    <n v="106148159"/>
    <n v="105"/>
    <n v="111.73490421052632"/>
  </r>
  <r>
    <s v="Peter Jackson"/>
    <n v="308"/>
    <n v="43982842"/>
    <s v="Drama|Fantasy|Thriller"/>
    <s v="Michael Imperioli"/>
    <x v="323"/>
    <n v="125109"/>
    <n v="593"/>
    <x v="0"/>
    <s v="USA"/>
    <n v="65000000"/>
    <n v="2009"/>
    <n v="6.7"/>
    <n v="-21017158"/>
    <n v="135"/>
    <n v="-32.33408923076923"/>
  </r>
  <r>
    <s v="Andrew Stanton"/>
    <n v="301"/>
    <n v="380838870"/>
    <s v="Adventure|Animation|Comedy|Family"/>
    <s v="Alexander Gould"/>
    <x v="324"/>
    <n v="692482"/>
    <n v="866"/>
    <x v="0"/>
    <s v="USA"/>
    <n v="94000000"/>
    <n v="2003"/>
    <n v="8.1999999999999993"/>
    <n v="286838870"/>
    <n v="100"/>
    <n v="305.14773404255322"/>
  </r>
  <r>
    <s v="Peter Jackson"/>
    <n v="328"/>
    <n v="377019252"/>
    <s v="Action|Adventure|Drama|Fantasy"/>
    <s v="Orlando Bloom"/>
    <x v="325"/>
    <n v="1215718"/>
    <n v="3189"/>
    <x v="0"/>
    <s v="USA"/>
    <n v="94000000"/>
    <n v="2003"/>
    <n v="8.9"/>
    <n v="283019252"/>
    <n v="192"/>
    <n v="301.08431063829789"/>
  </r>
  <r>
    <s v="Peter Jackson"/>
    <n v="294"/>
    <n v="340478898"/>
    <s v="Action|Adventure|Drama|Fantasy"/>
    <s v="Christopher Lee"/>
    <x v="326"/>
    <n v="1100446"/>
    <n v="2417"/>
    <x v="0"/>
    <s v="USA"/>
    <n v="94000000"/>
    <n v="2002"/>
    <n v="8.6999999999999993"/>
    <n v="246478898"/>
    <n v="172"/>
    <n v="262.21159361702126"/>
  </r>
  <r>
    <s v="Sergey Bodrov"/>
    <n v="175"/>
    <n v="17176900"/>
    <s v="Action|Adventure|Fantasy"/>
    <s v="Jeff Bridges"/>
    <x v="327"/>
    <n v="54501"/>
    <n v="154"/>
    <x v="0"/>
    <s v="USA"/>
    <n v="95000000"/>
    <n v="2014"/>
    <n v="5.5"/>
    <n v="-77823100"/>
    <n v="102"/>
    <n v="-81.91905263157895"/>
  </r>
  <r>
    <s v="Simon West"/>
    <n v="199"/>
    <n v="131144183"/>
    <s v="Action|Adventure|Fantasy|Thriller"/>
    <s v="Angelina Jolie Pitt"/>
    <x v="328"/>
    <n v="157016"/>
    <n v="824"/>
    <x v="0"/>
    <s v="USA"/>
    <n v="115000000"/>
    <n v="2001"/>
    <n v="5.7"/>
    <n v="16144183"/>
    <n v="100"/>
    <n v="14.038419999999999"/>
  </r>
  <r>
    <s v="Wally Pfister"/>
    <n v="355"/>
    <n v="23014504"/>
    <s v="Drama|Mystery|Romance|Sci-Fi|Thriller"/>
    <s v="Johnny Depp"/>
    <x v="329"/>
    <n v="172707"/>
    <n v="462"/>
    <x v="0"/>
    <s v="UK"/>
    <n v="100000000"/>
    <n v="2014"/>
    <n v="6.3"/>
    <n v="-76985496"/>
    <n v="119"/>
    <n v="-76.985495999999998"/>
  </r>
  <r>
    <s v="Joe Johnston"/>
    <n v="198"/>
    <n v="181166115"/>
    <s v="Action|Adventure|Sci-Fi|Thriller"/>
    <s v="Michael Jeter"/>
    <x v="330"/>
    <n v="219501"/>
    <n v="1236"/>
    <x v="0"/>
    <s v="USA"/>
    <n v="93000000"/>
    <n v="2001"/>
    <n v="5.9"/>
    <n v="88166115"/>
    <n v="92"/>
    <n v="94.802274193548385"/>
  </r>
  <r>
    <s v="Rupert Wyatt"/>
    <n v="529"/>
    <n v="176740650"/>
    <s v="Action|Drama|Sci-Fi|Thriller"/>
    <s v="James Franco"/>
    <x v="331"/>
    <n v="403836"/>
    <n v="646"/>
    <x v="0"/>
    <s v="USA"/>
    <n v="93000000"/>
    <n v="2011"/>
    <n v="7.6"/>
    <n v="83740650"/>
    <n v="105"/>
    <n v="90.043709677419358"/>
  </r>
  <r>
    <s v="Mark Waters"/>
    <n v="198"/>
    <n v="71148699"/>
    <s v="Adventure|Family|Fantasy"/>
    <s v="Martin Short"/>
    <x v="332"/>
    <n v="68935"/>
    <n v="125"/>
    <x v="0"/>
    <s v="USA"/>
    <n v="90000000"/>
    <n v="2008"/>
    <n v="6.6"/>
    <n v="-18851301"/>
    <n v="107"/>
    <n v="-20.945889999999999"/>
  </r>
  <r>
    <s v="John Moore"/>
    <n v="412"/>
    <n v="67344392"/>
    <s v="Action|Thriller"/>
    <s v="Bruce Willis"/>
    <x v="333"/>
    <n v="165618"/>
    <n v="503"/>
    <x v="0"/>
    <s v="USA"/>
    <n v="92000000"/>
    <n v="2013"/>
    <n v="5.3"/>
    <n v="-24655608"/>
    <n v="101"/>
    <n v="-26.799573913043478"/>
  </r>
  <r>
    <s v="John Lee Hancock"/>
    <n v="106"/>
    <n v="22406362"/>
    <s v="Drama|History|War|Western"/>
    <s v="Dennis Quaid"/>
    <x v="334"/>
    <n v="16832"/>
    <n v="267"/>
    <x v="0"/>
    <s v="USA"/>
    <n v="107000000"/>
    <n v="2004"/>
    <n v="6"/>
    <n v="-84593638"/>
    <n v="137"/>
    <n v="-79.059474766355137"/>
  </r>
  <r>
    <s v="Brad Bird"/>
    <n v="283"/>
    <n v="261437578"/>
    <s v="Action|Adventure|Animation|Family"/>
    <s v="Holly Hunter"/>
    <x v="335"/>
    <n v="479166"/>
    <n v="815"/>
    <x v="0"/>
    <s v="USA"/>
    <n v="92000000"/>
    <n v="2004"/>
    <n v="8"/>
    <n v="169437578"/>
    <n v="115"/>
    <n v="184.1712804347826"/>
  </r>
  <r>
    <s v="Renny Harlin"/>
    <n v="61"/>
    <n v="11000000"/>
    <s v="Action|Adventure|Comedy"/>
    <s v="Christopher Masterson"/>
    <x v="336"/>
    <n v="21102"/>
    <n v="169"/>
    <x v="0"/>
    <s v="USA"/>
    <n v="98000000"/>
    <n v="1995"/>
    <n v="5.6"/>
    <n v="-87000000"/>
    <n v="124"/>
    <n v="-88.775510204081627"/>
  </r>
  <r>
    <s v="Chris Columbus"/>
    <n v="217"/>
    <n v="88761720"/>
    <s v="Adventure|Family|Fantasy"/>
    <s v="Logan Lerman"/>
    <x v="337"/>
    <n v="141179"/>
    <n v="419"/>
    <x v="0"/>
    <s v="UK"/>
    <n v="95000000"/>
    <n v="2010"/>
    <n v="5.9"/>
    <n v="-6238280"/>
    <n v="118"/>
    <n v="-6.5666105263157899"/>
  </r>
  <r>
    <s v="Barry Sonnenfeld"/>
    <n v="175"/>
    <n v="250147615"/>
    <s v="Adventure|Comedy|Family|Mystery|Sci-Fi"/>
    <s v="Will Smith"/>
    <x v="338"/>
    <n v="403014"/>
    <n v="289"/>
    <x v="0"/>
    <s v="USA"/>
    <n v="90000000"/>
    <n v="1997"/>
    <n v="7.3"/>
    <n v="160147615"/>
    <n v="98"/>
    <n v="177.94179444444444"/>
  </r>
  <r>
    <s v="John Lasseter"/>
    <n v="191"/>
    <n v="245823397"/>
    <s v="Adventure|Animation|Comedy|Family|Fantasy"/>
    <s v="Tom Hanks"/>
    <x v="339"/>
    <n v="385871"/>
    <n v="515"/>
    <x v="0"/>
    <s v="USA"/>
    <n v="90000000"/>
    <n v="1999"/>
    <n v="7.9"/>
    <n v="155823397"/>
    <n v="82"/>
    <n v="173.13710777777777"/>
  </r>
  <r>
    <s v="Tony Scott"/>
    <n v="316"/>
    <n v="81557479"/>
    <s v="Action|Thriller"/>
    <s v="Denzel Washington"/>
    <x v="340"/>
    <n v="149947"/>
    <n v="326"/>
    <x v="0"/>
    <s v="USA"/>
    <n v="100000000"/>
    <n v="2010"/>
    <n v="6.8"/>
    <n v="-18442521"/>
    <n v="98"/>
    <n v="-18.442520999999999"/>
  </r>
  <r>
    <s v="Brett Ratner"/>
    <n v="127"/>
    <n v="226138454"/>
    <s v="Action|Comedy|Crime|Thriller"/>
    <s v="Mei MelanÃ§on"/>
    <x v="341"/>
    <n v="160440"/>
    <n v="394"/>
    <x v="0"/>
    <s v="USA"/>
    <n v="90000000"/>
    <n v="2001"/>
    <n v="6.6"/>
    <n v="136138454"/>
    <n v="90"/>
    <n v="151.26494888888888"/>
  </r>
  <r>
    <s v="Robert Zemeckis"/>
    <n v="185"/>
    <n v="155370362"/>
    <s v="Drama|Fantasy|Horror|Mystery|Thriller"/>
    <s v="Harrison Ford"/>
    <x v="342"/>
    <n v="98403"/>
    <n v="683"/>
    <x v="0"/>
    <s v="USA"/>
    <n v="100000000"/>
    <n v="2000"/>
    <n v="6.6"/>
    <n v="55370362"/>
    <n v="130"/>
    <n v="55.370361999999993"/>
  </r>
  <r>
    <s v="Phil Lord"/>
    <n v="191"/>
    <n v="124870275"/>
    <s v="Animation|Comedy|Family|Sci-Fi"/>
    <s v="Will Forte"/>
    <x v="343"/>
    <n v="152601"/>
    <n v="156"/>
    <x v="0"/>
    <s v="USA"/>
    <n v="100000000"/>
    <n v="2009"/>
    <n v="7"/>
    <n v="24870275"/>
    <n v="90"/>
    <n v="24.870274999999999"/>
  </r>
  <r>
    <s v="Carlos Saldanha"/>
    <n v="188"/>
    <n v="196573705"/>
    <s v="Action|Adventure|Animation|Comedy|Family"/>
    <s v="Denis Leary"/>
    <x v="344"/>
    <n v="166791"/>
    <n v="132"/>
    <x v="0"/>
    <s v="USA"/>
    <n v="90000000"/>
    <n v="2009"/>
    <n v="7"/>
    <n v="106573705"/>
    <n v="94"/>
    <n v="118.41522777777777"/>
  </r>
  <r>
    <s v="Ben Stiller"/>
    <n v="362"/>
    <n v="58229120"/>
    <s v="Adventure|Comedy|Drama|Fantasy|Romance"/>
    <s v="Adam Scott"/>
    <x v="345"/>
    <n v="236421"/>
    <n v="515"/>
    <x v="0"/>
    <s v="USA"/>
    <n v="90000000"/>
    <n v="2013"/>
    <n v="7.3"/>
    <n v="-31770880"/>
    <n v="114"/>
    <n v="-35.300977777777774"/>
  </r>
  <r>
    <s v="Mcg"/>
    <n v="181"/>
    <n v="125305545"/>
    <s v="Action|Adventure|Comedy|Crime|Thriller"/>
    <s v="Bill Murray"/>
    <x v="346"/>
    <n v="145350"/>
    <n v="643"/>
    <x v="0"/>
    <s v="USA"/>
    <n v="92000000"/>
    <n v="2000"/>
    <n v="5.5"/>
    <n v="33305545"/>
    <n v="94"/>
    <n v="36.201679347826087"/>
  </r>
  <r>
    <s v="Martin Scorsese"/>
    <n v="352"/>
    <n v="132373442"/>
    <s v="Crime|Drama|Thriller"/>
    <s v="Leonardo DiCaprio"/>
    <x v="347"/>
    <n v="873649"/>
    <n v="2054"/>
    <x v="0"/>
    <s v="USA"/>
    <n v="90000000"/>
    <n v="2006"/>
    <n v="8.5"/>
    <n v="42373442"/>
    <n v="151"/>
    <n v="47.081602222222223"/>
  </r>
  <r>
    <s v="Tony Bancroft"/>
    <n v="143"/>
    <n v="120618403"/>
    <s v="Adventure|Animation|Family|Fantasy|Musical|War"/>
    <s v="Ming-Na Wen"/>
    <x v="348"/>
    <n v="171792"/>
    <n v="222"/>
    <x v="0"/>
    <s v="USA"/>
    <n v="90000000"/>
    <n v="1998"/>
    <n v="7.5"/>
    <n v="30618403"/>
    <n v="88"/>
    <n v="34.020447777777783"/>
  </r>
  <r>
    <s v="Ben Stiller"/>
    <n v="308"/>
    <n v="110416702"/>
    <s v="Action|Comedy"/>
    <s v="Robert Downey Jr."/>
    <x v="349"/>
    <n v="307539"/>
    <n v="577"/>
    <x v="0"/>
    <s v="USA"/>
    <n v="92000000"/>
    <n v="2008"/>
    <n v="7"/>
    <n v="18416702"/>
    <n v="121"/>
    <n v="20.018154347826087"/>
  </r>
  <r>
    <s v="David Fincher"/>
    <n v="517"/>
    <n v="102515793"/>
    <s v="Crime|Drama|Mystery|Thriller"/>
    <s v="Robin Wright"/>
    <x v="350"/>
    <n v="330152"/>
    <n v="632"/>
    <x v="0"/>
    <s v="USA"/>
    <n v="90000000"/>
    <n v="2011"/>
    <n v="7.8"/>
    <n v="12515793"/>
    <n v="158"/>
    <n v="13.906436666666666"/>
  </r>
  <r>
    <s v="John Mctiernan"/>
    <n v="148"/>
    <n v="100012500"/>
    <s v="Action|Adventure|Thriller"/>
    <s v="Bruce Willis"/>
    <x v="351"/>
    <n v="299258"/>
    <n v="346"/>
    <x v="0"/>
    <s v="USA"/>
    <n v="90000000"/>
    <n v="1995"/>
    <n v="7.6"/>
    <n v="10012500"/>
    <n v="128"/>
    <n v="11.125"/>
  </r>
  <r>
    <s v="Guy Ritchie"/>
    <n v="415"/>
    <n v="209019489"/>
    <s v="Action|Adventure|Crime|Mystery|Thriller"/>
    <s v="Robert Downey Jr."/>
    <x v="352"/>
    <n v="477300"/>
    <n v="621"/>
    <x v="0"/>
    <s v="USA"/>
    <n v="90000000"/>
    <n v="2009"/>
    <n v="7.6"/>
    <n v="119019489"/>
    <n v="128"/>
    <n v="132.24387666666667"/>
  </r>
  <r>
    <s v="Gary Trousdale"/>
    <n v="146"/>
    <n v="84037039"/>
    <s v="Action|Adventure|Animation|Family|Fantasy|Sci-Fi"/>
    <s v="Leonard Nimoy"/>
    <x v="353"/>
    <n v="72591"/>
    <n v="289"/>
    <x v="0"/>
    <s v="USA"/>
    <n v="120000000"/>
    <n v="2001"/>
    <n v="6.8"/>
    <n v="-35962961"/>
    <n v="95"/>
    <n v="-29.969134166666667"/>
  </r>
  <r>
    <s v="Walt Becker"/>
    <n v="70"/>
    <n v="85884815"/>
    <s v="Adventure|Animation|Comedy|Family|Fantasy|Music"/>
    <s v="Bella Thorne"/>
    <x v="354"/>
    <n v="9418"/>
    <n v="53"/>
    <x v="0"/>
    <s v="USA"/>
    <n v="90000000"/>
    <n v="2015"/>
    <n v="5"/>
    <n v="-4115185"/>
    <n v="92"/>
    <n v="-4.5724277777777784"/>
  </r>
  <r>
    <s v="Bryan Singer"/>
    <n v="269"/>
    <n v="83077470"/>
    <s v="Drama|History|Thriller|War"/>
    <s v="Tom Cruise"/>
    <x v="355"/>
    <n v="183247"/>
    <n v="440"/>
    <x v="0"/>
    <s v="USA"/>
    <n v="75000000"/>
    <n v="2008"/>
    <n v="7.1"/>
    <n v="8077470"/>
    <n v="121"/>
    <n v="10.769960000000001"/>
  </r>
  <r>
    <s v="Dennis Dugan"/>
    <n v="198"/>
    <n v="100018837"/>
    <s v="Action|Comedy"/>
    <s v="Adam Sandler"/>
    <x v="356"/>
    <n v="156348"/>
    <n v="380"/>
    <x v="0"/>
    <s v="USA"/>
    <n v="90000000"/>
    <n v="2008"/>
    <n v="5.5"/>
    <n v="10018837"/>
    <n v="113"/>
    <n v="11.132041111111111"/>
  </r>
  <r>
    <s v="Chris Columbus"/>
    <n v="253"/>
    <n v="78747585"/>
    <s v="Action|Animation|Comedy|Sci-Fi"/>
    <s v="Peter Dinklage"/>
    <x v="357"/>
    <n v="89770"/>
    <n v="342"/>
    <x v="0"/>
    <s v="USA"/>
    <n v="88000000"/>
    <n v="2015"/>
    <n v="5.6"/>
    <n v="-9252415"/>
    <n v="106"/>
    <n v="-10.514107954545453"/>
  </r>
  <r>
    <s v="Steven Spielberg"/>
    <n v="281"/>
    <n v="78616689"/>
    <s v="Adventure|Drama|Sci-Fi"/>
    <s v="Haley Joel Osment"/>
    <x v="358"/>
    <n v="238747"/>
    <n v="2153"/>
    <x v="0"/>
    <s v="USA"/>
    <n v="100000000"/>
    <n v="2001"/>
    <n v="7.1"/>
    <n v="-21383311"/>
    <n v="146"/>
    <n v="-21.383310999999999"/>
  </r>
  <r>
    <s v="Rob Minkoff"/>
    <n v="122"/>
    <n v="75817994"/>
    <s v="Comedy|Family|Fantasy|Horror|Mystery"/>
    <s v="Marsha Thomason"/>
    <x v="359"/>
    <n v="32049"/>
    <n v="179"/>
    <x v="0"/>
    <s v="USA"/>
    <n v="90000000"/>
    <n v="2003"/>
    <n v="4.9000000000000004"/>
    <n v="-14182006"/>
    <n v="88"/>
    <n v="-15.757784444444445"/>
  </r>
  <r>
    <s v="Robert Zemeckis"/>
    <n v="159"/>
    <n v="100853835"/>
    <s v="Drama|Mystery|Sci-Fi|Thriller"/>
    <s v="Matthew McConaughey"/>
    <x v="360"/>
    <n v="200556"/>
    <n v="611"/>
    <x v="0"/>
    <s v="USA"/>
    <n v="90000000"/>
    <n v="1997"/>
    <n v="7.4"/>
    <n v="10853835"/>
    <n v="150"/>
    <n v="12.059816666666666"/>
  </r>
  <r>
    <s v="Paul Verhoeven"/>
    <n v="180"/>
    <n v="73209340"/>
    <s v="Action|Horror|Sci-Fi|Thriller"/>
    <s v="Greg Grunberg"/>
    <x v="361"/>
    <n v="101834"/>
    <n v="628"/>
    <x v="0"/>
    <s v="USA"/>
    <n v="95000000"/>
    <n v="2000"/>
    <n v="5.7"/>
    <n v="-21790660"/>
    <n v="119"/>
    <n v="-22.937536842105263"/>
  </r>
  <r>
    <s v="Sydney Pollack"/>
    <n v="227"/>
    <n v="72515360"/>
    <s v="Crime|Mystery|Thriller"/>
    <s v="Curtiss Cook"/>
    <x v="362"/>
    <n v="86152"/>
    <n v="411"/>
    <x v="2"/>
    <s v="UK"/>
    <n v="80000000"/>
    <n v="2005"/>
    <n v="6.4"/>
    <n v="-7484640"/>
    <n v="128"/>
    <n v="-9.3558000000000003"/>
  </r>
  <r>
    <s v="Thor Freudenthal"/>
    <n v="183"/>
    <n v="68558662"/>
    <s v="Adventure|Family|Fantasy"/>
    <s v="Logan Lerman"/>
    <x v="363"/>
    <n v="86627"/>
    <n v="204"/>
    <x v="0"/>
    <s v="USA"/>
    <n v="90000000"/>
    <n v="2013"/>
    <n v="5.9"/>
    <n v="-21441338"/>
    <n v="106"/>
    <n v="-23.823708888888888"/>
  </r>
  <r>
    <s v="Jan De Bont"/>
    <n v="157"/>
    <n v="65653758"/>
    <s v="Action|Adventure|Fantasy"/>
    <s v="Gerard Butler"/>
    <x v="364"/>
    <n v="102747"/>
    <n v="316"/>
    <x v="0"/>
    <s v="USA"/>
    <n v="95000000"/>
    <n v="2003"/>
    <n v="5.5"/>
    <n v="-29346242"/>
    <n v="117"/>
    <n v="-30.890781052631578"/>
  </r>
  <r>
    <s v="Jon M. Chu"/>
    <n v="196"/>
    <n v="64685359"/>
    <s v="Action|Adventure|Comedy|Crime|Mystery|Thriller"/>
    <s v="Daniel Radcliffe"/>
    <x v="365"/>
    <n v="40862"/>
    <n v="139"/>
    <x v="0"/>
    <s v="USA"/>
    <n v="90000000"/>
    <n v="2016"/>
    <n v="6.9"/>
    <n v="-25314641"/>
    <n v="129"/>
    <n v="-28.127378888888888"/>
  </r>
  <r>
    <s v="Phillip Noyce"/>
    <n v="64"/>
    <n v="61355436"/>
    <s v="Action|Adventure|Romance|Sci-Fi|Thriller"/>
    <s v="Alun Armstrong"/>
    <x v="366"/>
    <n v="52136"/>
    <n v="184"/>
    <x v="0"/>
    <s v="USA"/>
    <n v="68000000"/>
    <n v="1997"/>
    <n v="6.2"/>
    <n v="-6644564"/>
    <n v="116"/>
    <n v="-9.7714176470588239"/>
  </r>
  <r>
    <s v="Tony Scott"/>
    <n v="142"/>
    <n v="26871"/>
    <s v="Action|Crime|Thriller"/>
    <s v="Brad Pitt"/>
    <x v="367"/>
    <n v="121259"/>
    <n v="361"/>
    <x v="0"/>
    <s v="Germany"/>
    <n v="92000000"/>
    <n v="2001"/>
    <n v="7"/>
    <n v="-91973129"/>
    <n v="114"/>
    <n v="-99.970792391304357"/>
  </r>
  <r>
    <s v="Brian De Palma"/>
    <n v="181"/>
    <n v="60874615"/>
    <s v="Adventure|Sci-Fi|Thriller"/>
    <s v="Don Cheadle"/>
    <x v="368"/>
    <n v="60467"/>
    <n v="949"/>
    <x v="0"/>
    <s v="USA"/>
    <n v="90000000"/>
    <n v="2000"/>
    <n v="5.6"/>
    <n v="-29125385"/>
    <n v="114"/>
    <n v="-32.361538888888894"/>
  </r>
  <r>
    <s v="Carlos Saldanha"/>
    <n v="240"/>
    <n v="143618384"/>
    <s v="Adventure|Animation|Comedy|Family|Musical"/>
    <s v="Anne Hathaway"/>
    <x v="369"/>
    <n v="165333"/>
    <n v="186"/>
    <x v="0"/>
    <s v="USA"/>
    <n v="90000000"/>
    <n v="2011"/>
    <n v="7"/>
    <n v="53618384"/>
    <n v="96"/>
    <n v="59.575982222222223"/>
  </r>
  <r>
    <s v="Chris Columbus"/>
    <n v="93"/>
    <n v="58220776"/>
    <s v="Comedy|Drama|Sci-Fi"/>
    <s v="Robin Williams"/>
    <x v="370"/>
    <n v="87785"/>
    <n v="362"/>
    <x v="0"/>
    <s v="USA"/>
    <n v="100000000"/>
    <n v="1999"/>
    <n v="6.8"/>
    <n v="-41779224"/>
    <n v="132"/>
    <n v="-41.779223999999999"/>
  </r>
  <r>
    <s v="Mick Jackson"/>
    <n v="84"/>
    <n v="47474112"/>
    <s v="Action|Drama|Sci-Fi|Thriller"/>
    <s v="Don Cheadle"/>
    <x v="371"/>
    <n v="58227"/>
    <n v="181"/>
    <x v="0"/>
    <s v="USA"/>
    <n v="90000000"/>
    <n v="1997"/>
    <n v="5.4"/>
    <n v="-42525888"/>
    <n v="104"/>
    <n v="-47.25098666666667"/>
  </r>
  <r>
    <s v="Alan J. Pakula"/>
    <n v="66"/>
    <n v="42877165"/>
    <s v="Action|Crime|Drama|Thriller"/>
    <s v="Harrison Ford"/>
    <x v="372"/>
    <n v="45602"/>
    <n v="114"/>
    <x v="0"/>
    <s v="USA"/>
    <n v="86000000"/>
    <n v="1997"/>
    <n v="6.1"/>
    <n v="-43122835"/>
    <n v="111"/>
    <n v="-50.142831395348843"/>
  </r>
  <r>
    <s v="Kathryn Bigelow"/>
    <n v="136"/>
    <n v="35168677"/>
    <s v="Drama|History|Thriller|War"/>
    <s v="Liam Neeson"/>
    <x v="373"/>
    <n v="49311"/>
    <n v="278"/>
    <x v="0"/>
    <s v="UK"/>
    <n v="100000000"/>
    <n v="2002"/>
    <n v="6.7"/>
    <n v="-64831323"/>
    <n v="138"/>
    <n v="-64.831322999999998"/>
  </r>
  <r>
    <s v="John Milius"/>
    <n v="166"/>
    <n v="37567440"/>
    <s v="Adventure|Fantasy"/>
    <s v="William Smith"/>
    <x v="374"/>
    <n v="113065"/>
    <n v="337"/>
    <x v="0"/>
    <s v="USA"/>
    <n v="20000000"/>
    <n v="1982"/>
    <n v="6.9"/>
    <n v="17567440"/>
    <n v="129"/>
    <n v="87.83720000000001"/>
  </r>
  <r>
    <s v="Ron Howard"/>
    <n v="201"/>
    <n v="61644321"/>
    <s v="Biography|Drama|Sport"/>
    <s v="Paddy Considine"/>
    <x v="375"/>
    <n v="148238"/>
    <n v="529"/>
    <x v="0"/>
    <s v="USA"/>
    <n v="88000000"/>
    <n v="2005"/>
    <n v="8"/>
    <n v="-26355679"/>
    <n v="144"/>
    <n v="-29.949635227272726"/>
  </r>
  <r>
    <s v="Andrey Konchalovskiy"/>
    <n v="47"/>
    <n v="190562"/>
    <s v="Action|Family|Fantasy|Musical"/>
    <s v="Shirley Henderson"/>
    <x v="376"/>
    <n v="2508"/>
    <n v="24"/>
    <x v="0"/>
    <s v="UK"/>
    <n v="90000000"/>
    <n v="2010"/>
    <n v="4.4000000000000004"/>
    <n v="-89809438"/>
    <n v="110"/>
    <n v="-99.788264444444437"/>
  </r>
  <r>
    <s v="Gary Ross"/>
    <n v="175"/>
    <n v="120147445"/>
    <s v="Drama|History|Sport"/>
    <s v="Jeff Bridges"/>
    <x v="377"/>
    <n v="57661"/>
    <n v="455"/>
    <x v="0"/>
    <s v="USA"/>
    <n v="87000000"/>
    <n v="2003"/>
    <n v="7.3"/>
    <n v="33147445"/>
    <n v="140"/>
    <n v="38.100511494252878"/>
  </r>
  <r>
    <s v="Jan De Bont"/>
    <n v="114"/>
    <n v="241688385"/>
    <s v="Action|Adventure|Drama|Thriller"/>
    <s v="Philip Seymour Hoffman"/>
    <x v="378"/>
    <n v="144053"/>
    <n v="395"/>
    <x v="0"/>
    <s v="USA"/>
    <n v="92000000"/>
    <n v="1996"/>
    <n v="6.3"/>
    <n v="149688385"/>
    <n v="113"/>
    <n v="162.70476630434783"/>
  </r>
  <r>
    <s v="Robert Zemeckis"/>
    <n v="221"/>
    <n v="233630478"/>
    <s v="Adventure|Drama|Romance"/>
    <s v="Tom Hanks"/>
    <x v="379"/>
    <n v="394317"/>
    <n v="1051"/>
    <x v="0"/>
    <s v="USA"/>
    <n v="90000000"/>
    <n v="2000"/>
    <n v="7.7"/>
    <n v="143630478"/>
    <n v="143"/>
    <n v="159.58942000000002"/>
  </r>
  <r>
    <s v="George Miller"/>
    <n v="206"/>
    <n v="197992827"/>
    <s v="Animation|Comedy|Family|Music|Romance"/>
    <s v="Robin Williams"/>
    <x v="380"/>
    <n v="132501"/>
    <n v="548"/>
    <x v="0"/>
    <s v="USA"/>
    <n v="100000000"/>
    <n v="2006"/>
    <n v="6.5"/>
    <n v="97992827"/>
    <n v="108"/>
    <n v="97.992827000000005"/>
  </r>
  <r>
    <s v="Paul Greengrass"/>
    <n v="239"/>
    <n v="176049130"/>
    <s v="Action|Mystery|Thriller"/>
    <s v="Matt Damon"/>
    <x v="381"/>
    <n v="348232"/>
    <n v="806"/>
    <x v="0"/>
    <s v="USA"/>
    <n v="75000000"/>
    <n v="2004"/>
    <n v="7.8"/>
    <n v="101049130"/>
    <n v="108"/>
    <n v="134.73217333333335"/>
  </r>
  <r>
    <s v="Wolfgang Petersen"/>
    <n v="142"/>
    <n v="172620724"/>
    <s v="Action|Adventure|Drama|Thriller"/>
    <s v="Harrison Ford"/>
    <x v="382"/>
    <n v="146134"/>
    <n v="393"/>
    <x v="0"/>
    <s v="USA"/>
    <n v="85000000"/>
    <n v="1997"/>
    <n v="6.4"/>
    <n v="87620724"/>
    <n v="124"/>
    <n v="103.08320470588235"/>
  </r>
  <r>
    <s v="Steven Soderbergh"/>
    <n v="186"/>
    <n v="183405771"/>
    <s v="Crime|Thriller"/>
    <s v="Brad Pitt"/>
    <x v="383"/>
    <n v="402645"/>
    <n v="845"/>
    <x v="0"/>
    <s v="USA"/>
    <n v="85000000"/>
    <n v="2001"/>
    <n v="7.8"/>
    <n v="98405771"/>
    <n v="116"/>
    <n v="115.77149529411766"/>
  </r>
  <r>
    <s v="Paul W.S. Anderson"/>
    <n v="228"/>
    <n v="20315324"/>
    <s v="Action|Adventure|Romance"/>
    <s v="Milla Jovovich"/>
    <x v="384"/>
    <n v="88542"/>
    <n v="254"/>
    <x v="0"/>
    <s v="Germany"/>
    <n v="75000000"/>
    <n v="2011"/>
    <n v="5.8"/>
    <n v="-54684676"/>
    <n v="110"/>
    <n v="-72.912901333333338"/>
  </r>
  <r>
    <s v="Genndy Tartakovsky"/>
    <n v="256"/>
    <n v="148313048"/>
    <s v="Animation|Comedy|Family|Fantasy"/>
    <s v="Steve Buscemi"/>
    <x v="385"/>
    <n v="164148"/>
    <n v="168"/>
    <x v="0"/>
    <s v="USA"/>
    <n v="85000000"/>
    <n v="2012"/>
    <n v="7.1"/>
    <n v="63313048"/>
    <n v="91"/>
    <n v="74.485938823529409"/>
  </r>
  <r>
    <s v="Kevin Lima"/>
    <n v="222"/>
    <n v="127706877"/>
    <s v="Animation|Comedy|Family|Fantasy|Musical|Romance"/>
    <s v="Jeff Bennett"/>
    <x v="386"/>
    <n v="142496"/>
    <n v="399"/>
    <x v="0"/>
    <s v="USA"/>
    <n v="85000000"/>
    <n v="2007"/>
    <n v="7.1"/>
    <n v="42706877"/>
    <n v="107"/>
    <n v="50.243384705882356"/>
  </r>
  <r>
    <s v="Daniel Espinosa"/>
    <n v="298"/>
    <n v="126149655"/>
    <s v="Action|Crime|Mystery|Thriller"/>
    <s v="Denzel Washington"/>
    <x v="387"/>
    <n v="166693"/>
    <n v="276"/>
    <x v="0"/>
    <s v="USA"/>
    <n v="85000000"/>
    <n v="2012"/>
    <n v="6.8"/>
    <n v="41149655"/>
    <n v="115"/>
    <n v="48.411358823529412"/>
  </r>
  <r>
    <s v="Kevin Lima"/>
    <n v="84"/>
    <n v="66941559"/>
    <s v="Adventure|Comedy|Family"/>
    <s v="Ioan Gruffudd"/>
    <x v="388"/>
    <n v="26413"/>
    <n v="77"/>
    <x v="0"/>
    <s v="USA"/>
    <n v="85000000"/>
    <n v="2000"/>
    <n v="4.8"/>
    <n v="-18058441"/>
    <n v="100"/>
    <n v="-21.245224705882354"/>
  </r>
  <r>
    <s v="Brett Ratner"/>
    <n v="236"/>
    <n v="78009155"/>
    <s v="Action|Comedy|Crime"/>
    <s v="Matthew Broderick"/>
    <x v="389"/>
    <n v="110073"/>
    <n v="194"/>
    <x v="0"/>
    <s v="USA"/>
    <n v="75000000"/>
    <n v="2011"/>
    <n v="6.2"/>
    <n v="3009155"/>
    <n v="104"/>
    <n v="4.0122066666666667"/>
  </r>
  <r>
    <s v="Nancy Meyers"/>
    <n v="157"/>
    <n v="63224849"/>
    <s v="Comedy|Romance"/>
    <s v="Kate Winslet"/>
    <x v="390"/>
    <n v="182757"/>
    <n v="483"/>
    <x v="0"/>
    <s v="USA"/>
    <n v="85000000"/>
    <n v="2006"/>
    <n v="6.9"/>
    <n v="-21775151"/>
    <n v="138"/>
    <n v="-25.617824705882352"/>
  </r>
  <r>
    <s v="Tony Scott"/>
    <n v="81"/>
    <n v="111544445"/>
    <s v="Action|Crime|Drama|Mystery|Thriller"/>
    <s v="Will Smith"/>
    <x v="391"/>
    <n v="188116"/>
    <n v="415"/>
    <x v="0"/>
    <s v="USA"/>
    <n v="90000000"/>
    <n v="1998"/>
    <n v="7.3"/>
    <n v="21544445"/>
    <n v="140"/>
    <n v="23.938272222222224"/>
  </r>
  <r>
    <s v="Nancy Meyers"/>
    <n v="187"/>
    <n v="112703470"/>
    <s v="Comedy|Drama|Romance"/>
    <s v="Meryl Streep"/>
    <x v="392"/>
    <n v="69860"/>
    <n v="214"/>
    <x v="0"/>
    <s v="USA"/>
    <n v="85000000"/>
    <n v="2009"/>
    <n v="6.6"/>
    <n v="27703470"/>
    <n v="120"/>
    <n v="32.59231764705882"/>
  </r>
  <r>
    <s v="Steven Soderbergh"/>
    <n v="238"/>
    <n v="117144465"/>
    <s v="Crime|Thriller"/>
    <s v="Al Pacino"/>
    <x v="393"/>
    <n v="256928"/>
    <n v="288"/>
    <x v="0"/>
    <s v="USA"/>
    <n v="85000000"/>
    <n v="2007"/>
    <n v="6.9"/>
    <n v="32144465"/>
    <n v="122"/>
    <n v="37.817017647058826"/>
  </r>
  <r>
    <s v="Roger Allers"/>
    <n v="107"/>
    <n v="84303558"/>
    <s v="Adventure|Animation|Comedy|Family"/>
    <s v="Jon Favreau"/>
    <x v="394"/>
    <n v="65270"/>
    <n v="100"/>
    <x v="0"/>
    <s v="USA"/>
    <n v="85000000"/>
    <n v="2006"/>
    <n v="6.2"/>
    <n v="-696442"/>
    <n v="83"/>
    <n v="-0.8193435294117648"/>
  </r>
  <r>
    <s v="Neil Burger"/>
    <n v="459"/>
    <n v="150832203"/>
    <s v="Adventure|Mystery|Sci-Fi"/>
    <s v="Kate Winslet"/>
    <x v="395"/>
    <n v="341058"/>
    <n v="713"/>
    <x v="0"/>
    <s v="USA"/>
    <n v="85000000"/>
    <n v="2014"/>
    <n v="6.7"/>
    <n v="65832203"/>
    <n v="139"/>
    <n v="77.449650588235301"/>
  </r>
  <r>
    <s v="Jean-Jacques Annaud"/>
    <n v="187"/>
    <n v="51396781"/>
    <s v="Drama|History|War"/>
    <s v="Bob Hoskins"/>
    <x v="396"/>
    <n v="188887"/>
    <n v="662"/>
    <x v="0"/>
    <s v="USA"/>
    <n v="68000000"/>
    <n v="2001"/>
    <n v="7.6"/>
    <n v="-16603219"/>
    <n v="131"/>
    <n v="-24.416498529411765"/>
  </r>
  <r>
    <s v="Peter Berg"/>
    <n v="151"/>
    <n v="47592825"/>
    <s v="Action|Adventure|Comedy|Thriller"/>
    <s v="Dwayne Johnson"/>
    <x v="397"/>
    <n v="82731"/>
    <n v="255"/>
    <x v="0"/>
    <s v="USA"/>
    <n v="85000000"/>
    <n v="2003"/>
    <n v="6.7"/>
    <n v="-37407175"/>
    <n v="104"/>
    <n v="-44.008441176470583"/>
  </r>
  <r>
    <s v="John Mctiernan"/>
    <n v="80"/>
    <n v="50016394"/>
    <s v="Action|Adventure|Comedy|Fantasy"/>
    <s v="F. Murray Abraham"/>
    <x v="398"/>
    <n v="106528"/>
    <n v="257"/>
    <x v="0"/>
    <s v="USA"/>
    <n v="70000000"/>
    <n v="1993"/>
    <n v="6.2"/>
    <n v="-19983606"/>
    <n v="130"/>
    <n v="-28.548008571428575"/>
  </r>
  <r>
    <s v="Rob Marshall"/>
    <n v="229"/>
    <n v="57010853"/>
    <s v="Drama|Romance"/>
    <s v="Li Gong"/>
    <x v="399"/>
    <n v="119286"/>
    <n v="548"/>
    <x v="0"/>
    <s v="USA"/>
    <n v="85000000"/>
    <n v="2005"/>
    <n v="7.3"/>
    <n v="-27989147"/>
    <n v="145"/>
    <n v="-32.928408235294114"/>
  </r>
  <r>
    <s v="Justin Lin"/>
    <n v="158"/>
    <n v="62494975"/>
    <s v="Action|Crime|Thriller"/>
    <s v="Amber Stevens West"/>
    <x v="400"/>
    <n v="179500"/>
    <n v="378"/>
    <x v="0"/>
    <s v="USA"/>
    <n v="85000000"/>
    <n v="2006"/>
    <n v="6"/>
    <n v="-22505025"/>
    <n v="104"/>
    <n v="-26.476499999999998"/>
  </r>
  <r>
    <s v="Sarah Smith"/>
    <n v="190"/>
    <n v="46440491"/>
    <s v="Adventure|Animation|Comedy|Family|Fantasy"/>
    <s v="Jim Broadbent"/>
    <x v="401"/>
    <n v="35446"/>
    <n v="78"/>
    <x v="0"/>
    <s v="UK"/>
    <n v="100000000"/>
    <n v="2011"/>
    <n v="7.1"/>
    <n v="-53559509"/>
    <n v="97"/>
    <n v="-53.559509000000006"/>
  </r>
  <r>
    <s v="Martin Brest"/>
    <n v="98"/>
    <n v="44606335"/>
    <s v="Drama|Fantasy|Romance"/>
    <s v="Anthony Hopkins"/>
    <x v="402"/>
    <n v="169023"/>
    <n v="703"/>
    <x v="0"/>
    <s v="USA"/>
    <n v="90000000"/>
    <n v="1998"/>
    <n v="7.1"/>
    <n v="-45393665"/>
    <n v="178"/>
    <n v="-50.437405555555557"/>
  </r>
  <r>
    <s v="Andrew Davis"/>
    <n v="135"/>
    <n v="40048332"/>
    <s v="Action|Drama|Thriller"/>
    <s v="Raymond Cruz"/>
    <x v="403"/>
    <n v="61417"/>
    <n v="339"/>
    <x v="0"/>
    <s v="USA"/>
    <n v="85000000"/>
    <n v="2002"/>
    <n v="5.5"/>
    <n v="-44951668"/>
    <n v="108"/>
    <n v="-52.884315294117648"/>
  </r>
  <r>
    <s v="Tarsem Singh"/>
    <n v="382"/>
    <n v="64933670"/>
    <s v="Adventure|Comedy|Drama|Family|Fantasy"/>
    <s v="Julia Roberts"/>
    <x v="404"/>
    <n v="70838"/>
    <n v="208"/>
    <x v="0"/>
    <s v="USA"/>
    <n v="85000000"/>
    <n v="2012"/>
    <n v="5.6"/>
    <n v="-20066330"/>
    <n v="106"/>
    <n v="-23.607447058823531"/>
  </r>
  <r>
    <s v="Edgar Wright"/>
    <n v="393"/>
    <n v="31494270"/>
    <s v="Action|Comedy|Fantasy|Romance"/>
    <s v="Anna Kendrick"/>
    <x v="405"/>
    <n v="273921"/>
    <n v="522"/>
    <x v="0"/>
    <s v="USA"/>
    <n v="60000000"/>
    <n v="2010"/>
    <n v="7.5"/>
    <n v="-28505730"/>
    <n v="112"/>
    <n v="-47.509549999999997"/>
  </r>
  <r>
    <s v="Jon Amiel"/>
    <n v="149"/>
    <n v="31111260"/>
    <s v="Action|Adventure|Sci-Fi|Thriller"/>
    <s v="Glenn Morshower"/>
    <x v="406"/>
    <n v="77029"/>
    <n v="466"/>
    <x v="0"/>
    <s v="USA"/>
    <n v="60000000"/>
    <n v="2003"/>
    <n v="5.4"/>
    <n v="-28888740"/>
    <n v="135"/>
    <n v="-48.1479"/>
  </r>
  <r>
    <s v="Peter Segal"/>
    <n v="94"/>
    <n v="123307945"/>
    <s v="Comedy|Romance|Sci-Fi"/>
    <s v="Larry Miller"/>
    <x v="407"/>
    <n v="39391"/>
    <n v="171"/>
    <x v="0"/>
    <s v="USA"/>
    <n v="65000000"/>
    <n v="2000"/>
    <n v="4.3"/>
    <n v="58307945"/>
    <n v="109"/>
    <n v="89.704530769230772"/>
  </r>
  <r>
    <s v="Raja Gosnell"/>
    <n v="138"/>
    <n v="153288182"/>
    <s v="Adventure|Comedy|Mystery"/>
    <s v="Sarah Michelle Gellar"/>
    <x v="408"/>
    <n v="71424"/>
    <n v="521"/>
    <x v="0"/>
    <s v="USA"/>
    <n v="84000000"/>
    <n v="2002"/>
    <n v="4.9000000000000004"/>
    <n v="69288182"/>
    <n v="86"/>
    <n v="82.485930952380954"/>
  </r>
  <r>
    <s v="Pete Travis"/>
    <n v="432"/>
    <n v="13401683"/>
    <s v="Action|Sci-Fi"/>
    <s v="Wood Harris"/>
    <x v="409"/>
    <n v="203458"/>
    <n v="588"/>
    <x v="0"/>
    <s v="UK"/>
    <n v="35000000"/>
    <n v="2012"/>
    <n v="7.1"/>
    <n v="-21598317"/>
    <n v="95"/>
    <n v="-61.709477142857139"/>
  </r>
  <r>
    <s v="Frank Coraci"/>
    <n v="173"/>
    <n v="137340146"/>
    <s v="Comedy|Drama|Fantasy|Romance"/>
    <s v="Adam Sandler"/>
    <x v="410"/>
    <n v="246492"/>
    <n v="685"/>
    <x v="0"/>
    <s v="USA"/>
    <n v="70000000"/>
    <n v="2006"/>
    <n v="6.4"/>
    <n v="67340146"/>
    <n v="107"/>
    <n v="96.200208571428576"/>
  </r>
  <r>
    <s v="Brad Peyton"/>
    <n v="91"/>
    <n v="43575716"/>
    <s v="Action|Comedy|Family|Fantasy"/>
    <s v="Jack McBrayer"/>
    <x v="411"/>
    <n v="10233"/>
    <n v="63"/>
    <x v="0"/>
    <s v="USA"/>
    <n v="85000000"/>
    <n v="2010"/>
    <n v="4.3"/>
    <n v="-41424284"/>
    <n v="82"/>
    <n v="-48.734451764705881"/>
  </r>
  <r>
    <s v="Doug Liman"/>
    <n v="238"/>
    <n v="80170146"/>
    <s v="Action|Adventure|Sci-Fi|Thriller"/>
    <s v="Kristen Stewart"/>
    <x v="412"/>
    <n v="243053"/>
    <n v="488"/>
    <x v="0"/>
    <s v="USA"/>
    <n v="85000000"/>
    <n v="2008"/>
    <n v="6.1"/>
    <n v="-4829854"/>
    <n v="88"/>
    <n v="-5.6821811764705883"/>
  </r>
  <r>
    <s v="Guillermo Del Toro"/>
    <n v="345"/>
    <n v="75754670"/>
    <s v="Action|Adventure|Fantasy|Horror|Sci-Fi"/>
    <s v="Seth MacFarlane"/>
    <x v="413"/>
    <n v="208422"/>
    <n v="342"/>
    <x v="0"/>
    <s v="USA"/>
    <n v="85000000"/>
    <n v="2008"/>
    <n v="7"/>
    <n v="-9245330"/>
    <n v="120"/>
    <n v="-10.876858823529412"/>
  </r>
  <r>
    <s v="David Fincher"/>
    <n v="377"/>
    <n v="33048353"/>
    <s v="Crime|Drama|History|Mystery|Thriller"/>
    <s v="Robert Downey Jr."/>
    <x v="414"/>
    <n v="301279"/>
    <n v="589"/>
    <x v="0"/>
    <s v="USA"/>
    <n v="65000000"/>
    <n v="2007"/>
    <n v="7.7"/>
    <n v="-31951647"/>
    <n v="162"/>
    <n v="-49.156379999999999"/>
  </r>
  <r>
    <s v="Roger Spottiswoode"/>
    <n v="170"/>
    <n v="34543701"/>
    <s v="Action|Mystery|Sci-Fi|Thriller"/>
    <s v="Robert Duvall"/>
    <x v="415"/>
    <n v="100001"/>
    <n v="289"/>
    <x v="0"/>
    <s v="USA"/>
    <n v="82000000"/>
    <n v="2000"/>
    <n v="5.9"/>
    <n v="-47456299"/>
    <n v="123"/>
    <n v="-57.873535365853655"/>
  </r>
  <r>
    <s v="Tom Shadyac"/>
    <n v="191"/>
    <n v="242589580"/>
    <s v="Comedy|Drama"/>
    <s v="Morgan Freeman"/>
    <x v="416"/>
    <n v="296904"/>
    <n v="604"/>
    <x v="0"/>
    <s v="USA"/>
    <n v="81000000"/>
    <n v="2003"/>
    <n v="6.7"/>
    <n v="161589580"/>
    <n v="101"/>
    <n v="199.49330864197529"/>
  </r>
  <r>
    <s v="Sylvester Stallone"/>
    <n v="424"/>
    <n v="102981571"/>
    <s v="Action|Adventure|Thriller"/>
    <s v="Jason Statham"/>
    <x v="417"/>
    <n v="270226"/>
    <n v="741"/>
    <x v="0"/>
    <s v="USA"/>
    <n v="80000000"/>
    <n v="2010"/>
    <n v="6.5"/>
    <n v="22981571"/>
    <n v="113"/>
    <n v="28.726963749999999"/>
  </r>
  <r>
    <s v="Brian De Palma"/>
    <n v="154"/>
    <n v="180965237"/>
    <s v="Action|Adventure|Thriller"/>
    <s v="Tom Cruise"/>
    <x v="418"/>
    <n v="300542"/>
    <n v="378"/>
    <x v="0"/>
    <s v="USA"/>
    <n v="80000000"/>
    <n v="1996"/>
    <n v="7.1"/>
    <n v="100965237"/>
    <n v="110"/>
    <n v="126.20654625"/>
  </r>
  <r>
    <s v="Gary Ross"/>
    <n v="673"/>
    <n v="407999255"/>
    <s v="Adventure|Drama|Sci-Fi|Thriller"/>
    <s v="Jennifer Lawrence"/>
    <x v="419"/>
    <n v="701607"/>
    <n v="1959"/>
    <x v="0"/>
    <s v="USA"/>
    <n v="78000000"/>
    <n v="2012"/>
    <n v="7.3"/>
    <n v="329999255"/>
    <n v="142"/>
    <n v="423.07596794871796"/>
  </r>
  <r>
    <s v="Todd Phillips"/>
    <n v="383"/>
    <n v="254455986"/>
    <s v="Comedy"/>
    <s v="Bradley Cooper"/>
    <x v="420"/>
    <n v="375879"/>
    <n v="402"/>
    <x v="0"/>
    <s v="USA"/>
    <n v="80000000"/>
    <n v="2011"/>
    <n v="6.5"/>
    <n v="174455986"/>
    <n v="102"/>
    <n v="218.06998250000001"/>
  </r>
  <r>
    <s v="Tim Burton"/>
    <n v="153"/>
    <n v="162831698"/>
    <s v="Action"/>
    <s v="Michael Gough"/>
    <x v="421"/>
    <n v="215255"/>
    <n v="610"/>
    <x v="0"/>
    <s v="USA"/>
    <n v="80000000"/>
    <n v="1992"/>
    <n v="7"/>
    <n v="82831698"/>
    <n v="126"/>
    <n v="103.53962249999999"/>
  </r>
  <r>
    <s v="Tim Johnson"/>
    <n v="166"/>
    <n v="155019340"/>
    <s v="Adventure|Animation|Comedy|Family"/>
    <s v="Bruce Willis"/>
    <x v="422"/>
    <n v="127345"/>
    <n v="250"/>
    <x v="0"/>
    <s v="USA"/>
    <n v="80000000"/>
    <n v="2006"/>
    <n v="6.8"/>
    <n v="75019340"/>
    <n v="83"/>
    <n v="93.774175"/>
  </r>
  <r>
    <s v="Dean Deblois"/>
    <n v="180"/>
    <n v="145771527"/>
    <s v="Adventure|Animation|Comedy|Drama|Family|Fantasy|Sci-Fi"/>
    <s v="Tia Carrere"/>
    <x v="423"/>
    <n v="117212"/>
    <n v="367"/>
    <x v="0"/>
    <s v="USA"/>
    <n v="80000000"/>
    <n v="2002"/>
    <n v="7.2"/>
    <n v="65771527"/>
    <n v="85"/>
    <n v="82.214408750000004"/>
  </r>
  <r>
    <s v="Mimi Leder"/>
    <n v="125"/>
    <n v="140459099"/>
    <s v="Action|Drama|Romance|Sci-Fi|Thriller"/>
    <s v="Morgan Freeman"/>
    <x v="424"/>
    <n v="135601"/>
    <n v="493"/>
    <x v="0"/>
    <s v="USA"/>
    <n v="75000000"/>
    <n v="1998"/>
    <n v="6.1"/>
    <n v="65459099"/>
    <n v="120"/>
    <n v="87.278798666666674"/>
  </r>
  <r>
    <s v="Dean Parisot"/>
    <n v="234"/>
    <n v="53215979"/>
    <s v="Action|Comedy|Crime|Thriller"/>
    <s v="Bruce Willis"/>
    <x v="425"/>
    <n v="125036"/>
    <n v="205"/>
    <x v="0"/>
    <s v="USA"/>
    <n v="84000000"/>
    <n v="2013"/>
    <n v="6.7"/>
    <n v="-30784021"/>
    <n v="116"/>
    <n v="-36.647644047619046"/>
  </r>
  <r>
    <s v="Peter Segal"/>
    <n v="134"/>
    <n v="158115031"/>
    <s v="Comedy|Crime|Sport"/>
    <s v="Adam Sandler"/>
    <x v="426"/>
    <n v="130070"/>
    <n v="316"/>
    <x v="0"/>
    <s v="USA"/>
    <n v="82000000"/>
    <n v="2005"/>
    <n v="6.4"/>
    <n v="76115031"/>
    <n v="113"/>
    <n v="92.823208536585369"/>
  </r>
  <r>
    <s v="Mike Mitchell"/>
    <n v="91"/>
    <n v="133103929"/>
    <s v="Adventure|Animation|Comedy|Family|Fantasy|Music"/>
    <s v="Amy Poehler"/>
    <x v="427"/>
    <n v="22838"/>
    <n v="56"/>
    <x v="0"/>
    <s v="USA"/>
    <n v="75000000"/>
    <n v="2011"/>
    <n v="4.4000000000000004"/>
    <n v="58103929"/>
    <n v="87"/>
    <n v="77.471905333333339"/>
  </r>
  <r>
    <s v="Dennis Dugan"/>
    <n v="139"/>
    <n v="133668525"/>
    <s v="Comedy"/>
    <s v="Steve Buscemi"/>
    <x v="428"/>
    <n v="107817"/>
    <n v="255"/>
    <x v="0"/>
    <s v="USA"/>
    <n v="80000000"/>
    <n v="2013"/>
    <n v="5.4"/>
    <n v="53668525"/>
    <n v="101"/>
    <n v="67.08565625"/>
  </r>
  <r>
    <s v="Peter Segal"/>
    <n v="265"/>
    <n v="130313314"/>
    <s v="Action|Adventure|Comedy"/>
    <s v="Bill Murray"/>
    <x v="429"/>
    <n v="168172"/>
    <n v="380"/>
    <x v="0"/>
    <s v="USA"/>
    <n v="80000000"/>
    <n v="2008"/>
    <n v="6.5"/>
    <n v="50313314"/>
    <n v="110"/>
    <n v="62.891642500000003"/>
  </r>
  <r>
    <s v="Nancy Meyers"/>
    <n v="145"/>
    <n v="124590960"/>
    <s v="Comedy|Drama|Romance"/>
    <s v="Keanu Reeves"/>
    <x v="430"/>
    <n v="91092"/>
    <n v="402"/>
    <x v="0"/>
    <s v="USA"/>
    <n v="80000000"/>
    <n v="2003"/>
    <n v="6.7"/>
    <n v="44590960"/>
    <n v="128"/>
    <n v="55.738699999999994"/>
  </r>
  <r>
    <s v="Martin Scorsese"/>
    <n v="490"/>
    <n v="127968405"/>
    <s v="Mystery|Thriller"/>
    <s v="Leonardo DiCaprio"/>
    <x v="431"/>
    <n v="786092"/>
    <n v="964"/>
    <x v="0"/>
    <s v="USA"/>
    <n v="80000000"/>
    <n v="2010"/>
    <n v="8.1"/>
    <n v="47968405"/>
    <n v="138"/>
    <n v="59.960506250000002"/>
  </r>
  <r>
    <s v="Seth Gordon"/>
    <n v="141"/>
    <n v="120136047"/>
    <s v="Comedy|Drama|Romance"/>
    <s v="Jon Favreau"/>
    <x v="432"/>
    <n v="48500"/>
    <n v="124"/>
    <x v="0"/>
    <s v="Germany"/>
    <n v="80000000"/>
    <n v="2008"/>
    <n v="5.6"/>
    <n v="40136047"/>
    <n v="88"/>
    <n v="50.170058750000003"/>
  </r>
  <r>
    <s v="Chris Wedge"/>
    <n v="163"/>
    <n v="128200012"/>
    <s v="Adventure|Animation|Comedy|Family|Sci-Fi"/>
    <s v="Jim Broadbent"/>
    <x v="433"/>
    <n v="103022"/>
    <n v="269"/>
    <x v="0"/>
    <s v="USA"/>
    <n v="75000000"/>
    <n v="2005"/>
    <n v="6.3"/>
    <n v="53200012"/>
    <n v="91"/>
    <n v="70.933349333333325"/>
  </r>
  <r>
    <s v="John Woo"/>
    <n v="155"/>
    <n v="112225777"/>
    <s v="Action|Crime|Sci-Fi|Thriller"/>
    <s v="Nicolas Cage"/>
    <x v="434"/>
    <n v="283967"/>
    <n v="535"/>
    <x v="0"/>
    <s v="USA"/>
    <n v="80000000"/>
    <n v="1997"/>
    <n v="7.3"/>
    <n v="32225777"/>
    <n v="138"/>
    <n v="40.282221249999999"/>
  </r>
  <r>
    <s v="Adam Shankman"/>
    <n v="144"/>
    <n v="109993847"/>
    <s v="Comedy|Family|Fantasy|Romance"/>
    <s v="Adam Sandler"/>
    <x v="435"/>
    <n v="72326"/>
    <n v="116"/>
    <x v="0"/>
    <s v="USA"/>
    <n v="80000000"/>
    <n v="2008"/>
    <n v="6.1"/>
    <n v="29993847"/>
    <n v="99"/>
    <n v="37.492308749999999"/>
  </r>
  <r>
    <s v="Sam Mendes"/>
    <n v="226"/>
    <n v="104054514"/>
    <s v="Crime|Drama|Thriller"/>
    <s v="Tom Hanks"/>
    <x v="436"/>
    <n v="200359"/>
    <n v="1009"/>
    <x v="0"/>
    <s v="USA"/>
    <n v="80000000"/>
    <n v="2002"/>
    <n v="7.7"/>
    <n v="24054514"/>
    <n v="117"/>
    <n v="30.0681425"/>
  </r>
  <r>
    <s v="Dennis Dugan"/>
    <n v="204"/>
    <n v="103028109"/>
    <s v="Comedy|Romance"/>
    <s v="Adam Sandler"/>
    <x v="437"/>
    <n v="172878"/>
    <n v="203"/>
    <x v="0"/>
    <s v="USA"/>
    <n v="80000000"/>
    <n v="2011"/>
    <n v="6.4"/>
    <n v="23028109"/>
    <n v="117"/>
    <n v="28.785136249999997"/>
  </r>
  <r>
    <s v="Simon West"/>
    <n v="139"/>
    <n v="101087161"/>
    <s v="Action|Crime|Thriller"/>
    <s v="Steve Buscemi"/>
    <x v="438"/>
    <n v="225282"/>
    <n v="339"/>
    <x v="0"/>
    <s v="USA"/>
    <n v="75000000"/>
    <n v="1997"/>
    <n v="6.8"/>
    <n v="26087161"/>
    <n v="123"/>
    <n v="34.782881333333329"/>
  </r>
  <r>
    <s v="D.J. Caruso"/>
    <n v="215"/>
    <n v="101111837"/>
    <s v="Action|Mystery|Thriller"/>
    <s v="Rosario Dawson"/>
    <x v="439"/>
    <n v="150764"/>
    <n v="318"/>
    <x v="0"/>
    <s v="USA"/>
    <n v="80000000"/>
    <n v="2008"/>
    <n v="6.6"/>
    <n v="21111837"/>
    <n v="118"/>
    <n v="26.389796250000003"/>
  </r>
  <r>
    <s v="Anthony Minghella"/>
    <n v="198"/>
    <n v="95632614"/>
    <s v="Adventure|Drama|History|Romance|War"/>
    <s v="Philip Seymour Hoffman"/>
    <x v="440"/>
    <n v="118483"/>
    <n v="674"/>
    <x v="0"/>
    <s v="USA"/>
    <n v="79000000"/>
    <n v="2003"/>
    <n v="7.2"/>
    <n v="16632614"/>
    <n v="154"/>
    <n v="21.053941772151898"/>
  </r>
  <r>
    <s v="Albert Hughes"/>
    <n v="325"/>
    <n v="94822707"/>
    <s v="Action|Adventure|Drama|Thriller"/>
    <s v="Denzel Washington"/>
    <x v="441"/>
    <n v="227072"/>
    <n v="560"/>
    <x v="0"/>
    <s v="USA"/>
    <n v="80000000"/>
    <n v="2010"/>
    <n v="6.9"/>
    <n v="14822707"/>
    <n v="118"/>
    <n v="18.52838375"/>
  </r>
  <r>
    <s v="Les Mayfield"/>
    <n v="53"/>
    <n v="92969824"/>
    <s v="Comedy|Family|Sci-Fi"/>
    <s v="Robin Williams"/>
    <x v="442"/>
    <n v="63625"/>
    <n v="64"/>
    <x v="0"/>
    <s v="USA"/>
    <n v="80000000"/>
    <n v="1997"/>
    <n v="5.2"/>
    <n v="12969824"/>
    <n v="90"/>
    <n v="16.21228"/>
  </r>
  <r>
    <s v="Jan De Bont"/>
    <n v="167"/>
    <n v="91188905"/>
    <s v="Fantasy|Horror|Mystery|Thriller"/>
    <s v="Liam Neeson"/>
    <x v="443"/>
    <n v="58184"/>
    <n v="805"/>
    <x v="0"/>
    <s v="USA"/>
    <n v="80000000"/>
    <n v="1999"/>
    <n v="4.9000000000000004"/>
    <n v="11188905"/>
    <n v="113"/>
    <n v="13.98613125"/>
  </r>
  <r>
    <s v="Joe Pytka"/>
    <n v="46"/>
    <n v="90443603"/>
    <s v="Adventure|Animation|Comedy|Family|Fantasy|Sci-Fi|Sport"/>
    <s v="Bill Murray"/>
    <x v="444"/>
    <n v="112167"/>
    <n v="123"/>
    <x v="0"/>
    <s v="USA"/>
    <n v="80000000"/>
    <n v="1996"/>
    <n v="6.3"/>
    <n v="10443603"/>
    <n v="88"/>
    <n v="13.054503749999999"/>
  </r>
  <r>
    <s v="Shawn Levy"/>
    <n v="147"/>
    <n v="82226474"/>
    <s v="Adventure|Comedy|Crime|Family|Mystery"/>
    <s v="Roger Rees"/>
    <x v="445"/>
    <n v="65499"/>
    <n v="424"/>
    <x v="0"/>
    <s v="USA"/>
    <n v="65000000"/>
    <n v="2006"/>
    <n v="5.6"/>
    <n v="17226474"/>
    <n v="93"/>
    <n v="26.50226769230769"/>
  </r>
  <r>
    <s v="Scott Derrickson"/>
    <n v="276"/>
    <n v="79363785"/>
    <s v="Drama|Sci-Fi|Thriller"/>
    <s v="Keanu Reeves"/>
    <x v="446"/>
    <n v="139423"/>
    <n v="698"/>
    <x v="0"/>
    <s v="USA"/>
    <n v="80000000"/>
    <n v="2008"/>
    <n v="5.5"/>
    <n v="-636215"/>
    <n v="104"/>
    <n v="-0.79526874999999997"/>
  </r>
  <r>
    <s v="Richard Donner"/>
    <n v="80"/>
    <n v="76081498"/>
    <s v="Action|Crime|Mystery|Romance|Thriller"/>
    <s v="Julia Roberts"/>
    <x v="447"/>
    <n v="76099"/>
    <n v="162"/>
    <x v="0"/>
    <s v="USA"/>
    <n v="75000000"/>
    <n v="1997"/>
    <n v="6.7"/>
    <n v="1081498"/>
    <n v="135"/>
    <n v="1.4419973333333334"/>
  </r>
  <r>
    <s v="David Ayer"/>
    <n v="406"/>
    <n v="85707116"/>
    <s v="Action|Drama|War"/>
    <s v="Brad Pitt"/>
    <x v="448"/>
    <n v="303185"/>
    <n v="701"/>
    <x v="0"/>
    <s v="USA"/>
    <n v="68000000"/>
    <n v="2014"/>
    <n v="7.6"/>
    <n v="17707116"/>
    <n v="134"/>
    <n v="26.039876470588236"/>
  </r>
  <r>
    <s v="Ivan Reitman"/>
    <n v="97"/>
    <n v="74329966"/>
    <s v="Action|Adventure|Comedy|Romance"/>
    <s v="Harrison Ford"/>
    <x v="449"/>
    <n v="60910"/>
    <n v="164"/>
    <x v="0"/>
    <s v="USA"/>
    <n v="70000000"/>
    <n v="1998"/>
    <n v="5.7"/>
    <n v="4329966"/>
    <n v="98"/>
    <n v="6.1856657142857143"/>
  </r>
  <r>
    <s v="Eric Brevig"/>
    <n v="143"/>
    <n v="100169068"/>
    <s v="Adventure|Animation|Comedy|Family"/>
    <s v="Justin Timberlake"/>
    <x v="450"/>
    <n v="16385"/>
    <n v="100"/>
    <x v="0"/>
    <s v="USA"/>
    <n v="80000000"/>
    <n v="2010"/>
    <n v="4.5999999999999996"/>
    <n v="20169068"/>
    <n v="80"/>
    <n v="25.211335000000002"/>
  </r>
  <r>
    <s v="Kelly Asbury"/>
    <n v="106"/>
    <n v="73215310"/>
    <s v="Adventure|Animation|Family|Western"/>
    <s v="Matt Damon"/>
    <x v="451"/>
    <n v="44143"/>
    <n v="216"/>
    <x v="0"/>
    <s v="USA"/>
    <n v="80000000"/>
    <n v="2002"/>
    <n v="7"/>
    <n v="-6784690"/>
    <n v="83"/>
    <n v="-8.4808625000000006"/>
  </r>
  <r>
    <s v="Frank Coraci"/>
    <n v="178"/>
    <n v="80360866"/>
    <s v="Comedy|Family|Romance"/>
    <s v="Rosario Dawson"/>
    <x v="452"/>
    <n v="44662"/>
    <n v="127"/>
    <x v="0"/>
    <s v="USA"/>
    <n v="80000000"/>
    <n v="2011"/>
    <n v="5.2"/>
    <n v="360866"/>
    <n v="102"/>
    <n v="0.45108250000000005"/>
  </r>
  <r>
    <s v="Stephen Hopkins"/>
    <n v="102"/>
    <n v="69102910"/>
    <s v="Action|Adventure|Family|Sci-Fi|Thriller"/>
    <s v="Gary Oldman"/>
    <x v="453"/>
    <n v="58402"/>
    <n v="370"/>
    <x v="0"/>
    <s v="USA"/>
    <n v="80000000"/>
    <n v="1998"/>
    <n v="5.0999999999999996"/>
    <n v="-10897090"/>
    <n v="130"/>
    <n v="-13.6213625"/>
  </r>
  <r>
    <s v="Jonathan Demme"/>
    <n v="209"/>
    <n v="65948711"/>
    <s v="Drama|Mystery|Sci-Fi|Thriller"/>
    <s v="Denzel Washington"/>
    <x v="454"/>
    <n v="86422"/>
    <n v="363"/>
    <x v="0"/>
    <s v="USA"/>
    <n v="80000000"/>
    <n v="2004"/>
    <n v="6.6"/>
    <n v="-14051289"/>
    <n v="129"/>
    <n v="-17.56411125"/>
  </r>
  <r>
    <s v="Genndy Tartakovsky"/>
    <n v="152"/>
    <n v="169692572"/>
    <s v="Animation|Comedy|Family|Fantasy"/>
    <s v="Steve Buscemi"/>
    <x v="455"/>
    <n v="56501"/>
    <n v="97"/>
    <x v="0"/>
    <s v="USA"/>
    <n v="80000000"/>
    <n v="2015"/>
    <n v="6.7"/>
    <n v="89692572"/>
    <n v="89"/>
    <n v="112.11571499999999"/>
  </r>
  <r>
    <s v="James Algar"/>
    <n v="129"/>
    <n v="60507228"/>
    <s v="Animation|Family|Fantasy|Music"/>
    <s v="Quincy Jones"/>
    <x v="456"/>
    <n v="27543"/>
    <n v="186"/>
    <x v="0"/>
    <s v="USA"/>
    <n v="80000000"/>
    <n v="1999"/>
    <n v="7.3"/>
    <n v="-19492772"/>
    <n v="74"/>
    <n v="-24.365964999999999"/>
  </r>
  <r>
    <s v="Simon Wells"/>
    <n v="124"/>
    <n v="56684819"/>
    <s v="Action|Adventure|Sci-Fi"/>
    <s v="Mark Addy"/>
    <x v="457"/>
    <n v="103787"/>
    <n v="615"/>
    <x v="0"/>
    <s v="USA"/>
    <n v="80000000"/>
    <n v="2002"/>
    <n v="5.9"/>
    <n v="-23315181"/>
    <n v="96"/>
    <n v="-29.143976249999998"/>
  </r>
  <r>
    <s v="Ron Underwood"/>
    <n v="35"/>
    <n v="50628009"/>
    <s v="Action|Adventure|Family|Fantasy|Thriller"/>
    <s v="Charlize Theron"/>
    <x v="458"/>
    <n v="22955"/>
    <n v="88"/>
    <x v="0"/>
    <s v="USA"/>
    <n v="90000000"/>
    <n v="1998"/>
    <n v="5.6"/>
    <n v="-39371991"/>
    <n v="114"/>
    <n v="-43.746656666666667"/>
  </r>
  <r>
    <s v="Dominic Sena"/>
    <n v="166"/>
    <n v="69772969"/>
    <s v="Action|Crime|Thriller"/>
    <s v="Hugh Jackman"/>
    <x v="459"/>
    <n v="155532"/>
    <n v="543"/>
    <x v="0"/>
    <s v="USA"/>
    <n v="80000000"/>
    <n v="2001"/>
    <n v="6.5"/>
    <n v="-10227031"/>
    <n v="99"/>
    <n v="-12.783788749999999"/>
  </r>
  <r>
    <s v="Martin Campbell"/>
    <n v="137"/>
    <n v="45356386"/>
    <s v="Action|Adventure|Western"/>
    <s v="Michael Emerson"/>
    <x v="460"/>
    <n v="71574"/>
    <n v="244"/>
    <x v="3"/>
    <s v="USA"/>
    <n v="75000000"/>
    <n v="2005"/>
    <n v="5.9"/>
    <n v="-29643614"/>
    <n v="129"/>
    <n v="-39.524818666666668"/>
  </r>
  <r>
    <s v="Vincent Ward"/>
    <n v="121"/>
    <n v="55350897"/>
    <s v="Drama|Fantasy|Romance"/>
    <s v="Robin Williams"/>
    <x v="461"/>
    <n v="83560"/>
    <n v="619"/>
    <x v="0"/>
    <s v="USA"/>
    <n v="85000000"/>
    <n v="1998"/>
    <n v="7"/>
    <n v="-29649103"/>
    <n v="113"/>
    <n v="-34.881297647058823"/>
  </r>
  <r>
    <s v="Steven Brill"/>
    <n v="87"/>
    <n v="39442871"/>
    <s v="Comedy|Fantasy"/>
    <s v="Adam Sandler"/>
    <x v="462"/>
    <n v="80639"/>
    <n v="237"/>
    <x v="0"/>
    <s v="USA"/>
    <n v="80000000"/>
    <n v="2000"/>
    <n v="5.3"/>
    <n v="-40557129"/>
    <n v="90"/>
    <n v="-50.696411249999997"/>
  </r>
  <r>
    <s v="Terry Gilliam"/>
    <n v="233"/>
    <n v="37899638"/>
    <s v="Action|Adventure|Comedy|Fantasy|Thriller"/>
    <s v="Matt Damon"/>
    <x v="463"/>
    <n v="98472"/>
    <n v="492"/>
    <x v="0"/>
    <s v="USA"/>
    <n v="88000000"/>
    <n v="2005"/>
    <n v="5.9"/>
    <n v="-50100362"/>
    <n v="118"/>
    <n v="-56.932229545454547"/>
  </r>
  <r>
    <s v="Tim Burton"/>
    <n v="132"/>
    <n v="37754208"/>
    <s v="Action|Comedy|Sci-Fi"/>
    <s v="Natalie Portman"/>
    <x v="464"/>
    <n v="172217"/>
    <n v="405"/>
    <x v="0"/>
    <s v="USA"/>
    <n v="70000000"/>
    <n v="1996"/>
    <n v="6.3"/>
    <n v="-32245792"/>
    <n v="106"/>
    <n v="-46.065417142857143"/>
  </r>
  <r>
    <s v="Jonathan Mostow"/>
    <n v="258"/>
    <n v="38542418"/>
    <s v="Action|Sci-Fi|Thriller"/>
    <s v="Bruce Willis"/>
    <x v="465"/>
    <n v="151424"/>
    <n v="252"/>
    <x v="0"/>
    <s v="USA"/>
    <n v="80000000"/>
    <n v="2009"/>
    <n v="6.3"/>
    <n v="-41457582"/>
    <n v="89"/>
    <n v="-51.821977500000003"/>
  </r>
  <r>
    <s v="Roger Donaldson"/>
    <n v="162"/>
    <n v="34566746"/>
    <s v="Drama|History|Thriller"/>
    <s v="Bruce Greenwood"/>
    <x v="466"/>
    <n v="45231"/>
    <n v="315"/>
    <x v="0"/>
    <s v="USA"/>
    <n v="80000000"/>
    <n v="2000"/>
    <n v="7.3"/>
    <n v="-45433254"/>
    <n v="145"/>
    <n v="-56.791567499999992"/>
  </r>
  <r>
    <s v="Rob Cohen"/>
    <n v="61"/>
    <n v="32885565"/>
    <s v="Action|Adventure|Drama|Thriller"/>
    <s v="Sylvester Stallone"/>
    <x v="467"/>
    <n v="53132"/>
    <n v="101"/>
    <x v="0"/>
    <s v="USA"/>
    <n v="80000000"/>
    <n v="1996"/>
    <n v="5.8"/>
    <n v="-47114435"/>
    <n v="114"/>
    <n v="-58.893043749999997"/>
  </r>
  <r>
    <s v="Barry Cook"/>
    <n v="113"/>
    <n v="36073232"/>
    <s v="Adventure|Animation|Family"/>
    <s v="Charlie Rowe"/>
    <x v="468"/>
    <n v="8913"/>
    <n v="66"/>
    <x v="0"/>
    <s v="USA"/>
    <n v="80000000"/>
    <n v="2013"/>
    <n v="5.2"/>
    <n v="-43926768"/>
    <n v="87"/>
    <n v="-54.908460000000005"/>
  </r>
  <r>
    <s v="Roger Christian"/>
    <n v="174"/>
    <n v="21471685"/>
    <s v="Action|Adventure|Sci-Fi"/>
    <s v="Richard Tyson"/>
    <x v="469"/>
    <n v="65464"/>
    <n v="1308"/>
    <x v="0"/>
    <s v="USA"/>
    <n v="44000000"/>
    <n v="2000"/>
    <n v="2.4"/>
    <n v="-22528315"/>
    <n v="119"/>
    <n v="-51.20071590909091"/>
  </r>
  <r>
    <s v="Joe Dante"/>
    <n v="101"/>
    <n v="20950820"/>
    <s v="Adventure|Animation|Comedy|Family|Fantasy|Sci-Fi"/>
    <s v="Brendan Fraser"/>
    <x v="470"/>
    <n v="24183"/>
    <n v="160"/>
    <x v="0"/>
    <s v="Germany"/>
    <n v="80000000"/>
    <n v="2003"/>
    <n v="5.7"/>
    <n v="-59049180"/>
    <n v="91"/>
    <n v="-73.811475000000002"/>
  </r>
  <r>
    <s v="Rob Marshall"/>
    <n v="205"/>
    <n v="19673424"/>
    <s v="Drama|Musical|Romance"/>
    <s v="Fergie"/>
    <x v="471"/>
    <n v="37446"/>
    <n v="232"/>
    <x v="0"/>
    <s v="USA"/>
    <n v="80000000"/>
    <n v="2009"/>
    <n v="5.8"/>
    <n v="-60326576"/>
    <n v="118"/>
    <n v="-75.40822"/>
  </r>
  <r>
    <s v="Richard Donner"/>
    <n v="123"/>
    <n v="19480739"/>
    <s v="Action|Adventure|Sci-Fi"/>
    <s v="Paul Walker"/>
    <x v="472"/>
    <n v="53057"/>
    <n v="457"/>
    <x v="0"/>
    <s v="USA"/>
    <n v="80000000"/>
    <n v="2003"/>
    <n v="5.6"/>
    <n v="-60519261"/>
    <n v="116"/>
    <n v="-75.649076250000007"/>
  </r>
  <r>
    <s v="Kevin Costner"/>
    <n v="79"/>
    <n v="17593391"/>
    <s v="Action|Adventure|Drama|Sci-Fi"/>
    <s v="Olivia Williams"/>
    <x v="473"/>
    <n v="56403"/>
    <n v="376"/>
    <x v="0"/>
    <s v="USA"/>
    <n v="80000000"/>
    <n v="1997"/>
    <n v="6"/>
    <n v="-62406609"/>
    <n v="177"/>
    <n v="-78.008261250000004"/>
  </r>
  <r>
    <s v="George Miller"/>
    <n v="61"/>
    <n v="18318000"/>
    <s v="Adventure|Comedy|Drama|Family|Fantasy"/>
    <s v="Adam Goldberg"/>
    <x v="474"/>
    <n v="24868"/>
    <n v="216"/>
    <x v="0"/>
    <s v="Australia"/>
    <n v="80000000"/>
    <n v="1998"/>
    <n v="5.8"/>
    <n v="-61682000"/>
    <n v="97"/>
    <n v="-77.102499999999992"/>
  </r>
  <r>
    <s v="Breck Eisner"/>
    <n v="202"/>
    <n v="27356090"/>
    <s v="Action|Adventure|Fantasy"/>
    <s v="Vin Diesel"/>
    <x v="475"/>
    <n v="58752"/>
    <n v="117"/>
    <x v="0"/>
    <s v="USA"/>
    <n v="90000000"/>
    <n v="2015"/>
    <n v="6"/>
    <n v="-62643910"/>
    <n v="106"/>
    <n v="-69.60434444444445"/>
  </r>
  <r>
    <s v="Antony Hoffman"/>
    <n v="145"/>
    <n v="17473245"/>
    <s v="Action|Sci-Fi|Thriller"/>
    <s v="Bob Neill"/>
    <x v="476"/>
    <n v="47612"/>
    <n v="348"/>
    <x v="0"/>
    <s v="USA"/>
    <n v="70000000"/>
    <n v="2000"/>
    <n v="5.7"/>
    <n v="-52526755"/>
    <n v="106"/>
    <n v="-75.038221428571433"/>
  </r>
  <r>
    <s v="Luc Besson"/>
    <n v="101"/>
    <n v="15131330"/>
    <s v="Adventure|Animation|Family|Fantasy"/>
    <s v="Mia Farrow"/>
    <x v="477"/>
    <n v="25843"/>
    <n v="64"/>
    <x v="0"/>
    <s v="France"/>
    <n v="86000000"/>
    <n v="2006"/>
    <n v="6"/>
    <n v="-70868670"/>
    <n v="94"/>
    <n v="-82.405430232558146"/>
  </r>
  <r>
    <s v="Jacques Perrin"/>
    <n v="113"/>
    <n v="19406406"/>
    <s v="Documentary|Drama"/>
    <s v="Pedro ArmendÃ¡riz Jr."/>
    <x v="478"/>
    <n v="7630"/>
    <n v="42"/>
    <x v="4"/>
    <s v="France"/>
    <n v="40000000"/>
    <n v="2009"/>
    <n v="7.8"/>
    <n v="-20593594"/>
    <n v="104"/>
    <n v="-51.483984999999997"/>
  </r>
  <r>
    <s v="Peter Hyams"/>
    <n v="113"/>
    <n v="1891821"/>
    <s v="Action|Adventure|Horror|Sci-Fi|Thriller"/>
    <s v="David Oyelowo"/>
    <x v="479"/>
    <n v="16474"/>
    <n v="301"/>
    <x v="0"/>
    <s v="UK"/>
    <n v="52000000"/>
    <n v="2005"/>
    <n v="4.2"/>
    <n v="-50108179"/>
    <n v="102"/>
    <n v="-96.361882692307688"/>
  </r>
  <r>
    <s v="Paul W.S. Anderson"/>
    <n v="272"/>
    <n v="23219748"/>
    <s v="Action|Adventure|Drama|History|Romance"/>
    <s v="Sasha Roiz"/>
    <x v="480"/>
    <n v="84508"/>
    <n v="308"/>
    <x v="0"/>
    <s v="Canada"/>
    <n v="80000000"/>
    <n v="2014"/>
    <n v="5.6"/>
    <n v="-56780252"/>
    <n v="105"/>
    <n v="-70.975315000000009"/>
  </r>
  <r>
    <s v="Ron Howard"/>
    <n v="205"/>
    <n v="170708996"/>
    <s v="Biography|Drama"/>
    <s v="Adam Goldberg"/>
    <x v="481"/>
    <n v="610568"/>
    <n v="1171"/>
    <x v="0"/>
    <s v="USA"/>
    <n v="58000000"/>
    <n v="2001"/>
    <n v="8.1999999999999993"/>
    <n v="112708996"/>
    <n v="135"/>
    <n v="194.32585517241378"/>
  </r>
  <r>
    <s v="Roger Allers"/>
    <n v="186"/>
    <n v="422783777"/>
    <s v="Adventure|Animation|Drama|Family|Musical"/>
    <s v="Matthew Broderick"/>
    <x v="482"/>
    <n v="644348"/>
    <n v="656"/>
    <x v="0"/>
    <s v="USA"/>
    <n v="45000000"/>
    <n v="1994"/>
    <n v="8.5"/>
    <n v="377783777"/>
    <n v="73"/>
    <n v="839.51950444444435"/>
  </r>
  <r>
    <s v="Brad Peyton"/>
    <n v="178"/>
    <n v="103812241"/>
    <s v="Action|Adventure|Comedy|Family|Fantasy|Sci-Fi"/>
    <s v="Josh Hutcherson"/>
    <x v="483"/>
    <n v="67296"/>
    <n v="133"/>
    <x v="0"/>
    <s v="USA"/>
    <n v="79000000"/>
    <n v="2012"/>
    <n v="5.8"/>
    <n v="24812241"/>
    <n v="94"/>
    <n v="31.407899999999998"/>
  </r>
  <r>
    <s v="Cody Cameron"/>
    <n v="169"/>
    <n v="119793567"/>
    <s v="Animation|Comedy|Family|Fantasy|Sci-Fi"/>
    <s v="Will Forte"/>
    <x v="484"/>
    <n v="64387"/>
    <n v="85"/>
    <x v="0"/>
    <s v="USA"/>
    <n v="78000000"/>
    <n v="2013"/>
    <n v="6.5"/>
    <n v="41793567"/>
    <n v="95"/>
    <n v="53.581496153846153"/>
  </r>
  <r>
    <s v="Brett Ratner"/>
    <n v="210"/>
    <n v="92930005"/>
    <s v="Crime|Drama|Thriller"/>
    <s v="Philip Seymour Hoffman"/>
    <x v="485"/>
    <n v="204063"/>
    <n v="764"/>
    <x v="0"/>
    <s v="Germany"/>
    <n v="78000000"/>
    <n v="2002"/>
    <n v="7.2"/>
    <n v="14930005"/>
    <n v="124"/>
    <n v="19.14103205128205"/>
  </r>
  <r>
    <s v="Joe Johnston"/>
    <n v="140"/>
    <n v="67286731"/>
    <s v="Action|Adventure|Western"/>
    <s v="J.K. Simmons"/>
    <x v="486"/>
    <n v="67856"/>
    <n v="345"/>
    <x v="0"/>
    <s v="USA"/>
    <n v="100000000"/>
    <n v="2004"/>
    <n v="6.7"/>
    <n v="-32713269"/>
    <n v="136"/>
    <n v="-32.713268999999997"/>
  </r>
  <r>
    <s v="Dennis Dugan"/>
    <n v="156"/>
    <n v="74158157"/>
    <s v="Comedy"/>
    <s v="Al Pacino"/>
    <x v="487"/>
    <n v="60370"/>
    <n v="264"/>
    <x v="0"/>
    <s v="USA"/>
    <n v="79000000"/>
    <n v="2011"/>
    <n v="3.4"/>
    <n v="-4841843"/>
    <n v="91"/>
    <n v="-6.1289151898734175"/>
  </r>
  <r>
    <s v="John Singleton"/>
    <n v="150"/>
    <n v="127083765"/>
    <s v="Action|Crime|Thriller"/>
    <s v="Paul Walker"/>
    <x v="488"/>
    <n v="191912"/>
    <n v="370"/>
    <x v="0"/>
    <s v="USA"/>
    <n v="76000000"/>
    <n v="2003"/>
    <n v="5.9"/>
    <n v="51083765"/>
    <n v="107"/>
    <n v="67.215480263157886"/>
  </r>
  <r>
    <s v="Mark Osborne"/>
    <n v="119"/>
    <n v="1339152"/>
    <s v="Adventure|Animation|Drama|Family|Fantasy"/>
    <s v="Jeff Bridges"/>
    <x v="489"/>
    <n v="28276"/>
    <n v="64"/>
    <x v="0"/>
    <s v="France"/>
    <n v="81200000"/>
    <n v="2015"/>
    <n v="7.8"/>
    <n v="-79860848"/>
    <n v="108"/>
    <n v="-98.350798029556657"/>
  </r>
  <r>
    <s v="Oliver Hirschbiegel"/>
    <n v="232"/>
    <n v="15071514"/>
    <s v="Sci-Fi|Thriller"/>
    <s v="Roger Rees"/>
    <x v="490"/>
    <n v="65037"/>
    <n v="273"/>
    <x v="0"/>
    <s v="USA"/>
    <n v="80000000"/>
    <n v="2007"/>
    <n v="5.9"/>
    <n v="-64928486"/>
    <n v="99"/>
    <n v="-81.160607499999998"/>
  </r>
  <r>
    <s v="Des Mcanuff"/>
    <n v="49"/>
    <n v="26000610"/>
    <s v="Adventure|Animation|Comedy|Family|Fantasy"/>
    <s v="Robert De Niro"/>
    <x v="491"/>
    <n v="16611"/>
    <n v="197"/>
    <x v="0"/>
    <s v="USA"/>
    <n v="76000000"/>
    <n v="2000"/>
    <n v="4.0999999999999996"/>
    <n v="-49999390"/>
    <n v="92"/>
    <n v="-65.788671052631571"/>
  </r>
  <r>
    <s v="Yarrow Cheney"/>
    <n v="165"/>
    <n v="323505540"/>
    <s v="Animation|Comedy|Family"/>
    <s v="Steve Coogan"/>
    <x v="492"/>
    <n v="24407"/>
    <n v="155"/>
    <x v="0"/>
    <s v="Japan"/>
    <n v="75000000"/>
    <n v="2016"/>
    <n v="6.8"/>
    <n v="248505540"/>
    <n v="87"/>
    <n v="331.34071999999998"/>
  </r>
  <r>
    <s v="Stephen Norrington"/>
    <n v="202"/>
    <n v="66462600"/>
    <s v="Action|Adventure|Fantasy|Sci-Fi"/>
    <s v="Jason Flemyng"/>
    <x v="493"/>
    <n v="141533"/>
    <n v="786"/>
    <x v="0"/>
    <s v="USA"/>
    <n v="78000000"/>
    <n v="2003"/>
    <n v="5.8"/>
    <n v="-11537400"/>
    <n v="110"/>
    <n v="-14.791538461538462"/>
  </r>
  <r>
    <s v="Pierre Coffin"/>
    <n v="306"/>
    <n v="368049635"/>
    <s v="Animation|Comedy|Family|Sci-Fi"/>
    <s v="Steve Carell"/>
    <x v="494"/>
    <n v="286877"/>
    <n v="284"/>
    <x v="0"/>
    <s v="USA"/>
    <n v="76000000"/>
    <n v="2013"/>
    <n v="7.5"/>
    <n v="292049635"/>
    <n v="98"/>
    <n v="384.2758355263158"/>
  </r>
  <r>
    <s v="Roland Emmerich"/>
    <n v="185"/>
    <n v="306124059"/>
    <s v="Action|Adventure|Sci-Fi"/>
    <s v="Will Smith"/>
    <x v="495"/>
    <n v="430055"/>
    <n v="856"/>
    <x v="0"/>
    <s v="USA"/>
    <n v="75000000"/>
    <n v="1996"/>
    <n v="6.9"/>
    <n v="231124059"/>
    <n v="154"/>
    <n v="308.165412"/>
  </r>
  <r>
    <s v="Steven Spielberg"/>
    <n v="177"/>
    <n v="229074524"/>
    <s v="Action|Adventure|Sci-Fi"/>
    <s v="Ariana Richards"/>
    <x v="496"/>
    <n v="278362"/>
    <n v="552"/>
    <x v="0"/>
    <s v="USA"/>
    <n v="73000000"/>
    <n v="1997"/>
    <n v="6.5"/>
    <n v="156074524"/>
    <n v="129"/>
    <n v="213.80071780821916"/>
  </r>
  <r>
    <s v="Eric Darnell"/>
    <n v="181"/>
    <n v="193136719"/>
    <s v="Adventure|Animation|Comedy|Family"/>
    <s v="Jada Pinkett Smith"/>
    <x v="497"/>
    <n v="266636"/>
    <n v="385"/>
    <x v="0"/>
    <s v="USA"/>
    <n v="75000000"/>
    <n v="2005"/>
    <n v="6.9"/>
    <n v="118136719"/>
    <n v="86"/>
    <n v="157.51562533333333"/>
  </r>
  <r>
    <s v="Alfonso Cuarã³N"/>
    <n v="372"/>
    <n v="35286428"/>
    <s v="Drama|Sci-Fi|Thriller"/>
    <s v="Charlie Hunnam"/>
    <x v="498"/>
    <n v="361767"/>
    <n v="1206"/>
    <x v="0"/>
    <s v="USA"/>
    <n v="76000000"/>
    <n v="2006"/>
    <n v="7.9"/>
    <n v="-40713572"/>
    <n v="109"/>
    <n v="-53.570489473684212"/>
  </r>
  <r>
    <s v="Bryan Singer"/>
    <n v="290"/>
    <n v="157299717"/>
    <s v="Action|Adventure|Sci-Fi"/>
    <s v="Hugh Jackman"/>
    <x v="499"/>
    <n v="452928"/>
    <n v="1401"/>
    <x v="0"/>
    <s v="USA"/>
    <n v="75000000"/>
    <n v="2000"/>
    <n v="7.4"/>
    <n v="82299717"/>
    <n v="104"/>
    <n v="109.73295599999999"/>
  </r>
  <r>
    <s v="Timur Bekmambetov"/>
    <n v="316"/>
    <n v="134568845"/>
    <s v="Action|Crime|Fantasy|Thriller"/>
    <s v="Angelina Jolie Pitt"/>
    <x v="500"/>
    <n v="299852"/>
    <n v="713"/>
    <x v="0"/>
    <s v="USA"/>
    <n v="75000000"/>
    <n v="2008"/>
    <n v="6.7"/>
    <n v="59568845"/>
    <n v="110"/>
    <n v="79.425126666666671"/>
  </r>
  <r>
    <s v="Michael Bay"/>
    <n v="122"/>
    <n v="134006721"/>
    <s v="Action|Adventure|Thriller"/>
    <s v="Nicolas Cage"/>
    <x v="501"/>
    <n v="259492"/>
    <n v="415"/>
    <x v="0"/>
    <s v="USA"/>
    <n v="75000000"/>
    <n v="1996"/>
    <n v="7.4"/>
    <n v="59006721"/>
    <n v="136"/>
    <n v="78.675628000000003"/>
  </r>
  <r>
    <s v="Carlos Saldanha"/>
    <n v="164"/>
    <n v="195329763"/>
    <s v="Action|Adventure|Animation|Comedy|Family|Fantasy"/>
    <s v="Denis Leary"/>
    <x v="502"/>
    <n v="194249"/>
    <n v="253"/>
    <x v="0"/>
    <s v="USA"/>
    <n v="80000000"/>
    <n v="2006"/>
    <n v="6.9"/>
    <n v="115329763"/>
    <n v="115"/>
    <n v="144.16220375"/>
  </r>
  <r>
    <s v="Peter Segal"/>
    <n v="147"/>
    <n v="120776832"/>
    <s v="Comedy|Romance"/>
    <s v="Adam Sandler"/>
    <x v="503"/>
    <n v="266103"/>
    <n v="456"/>
    <x v="0"/>
    <s v="USA"/>
    <n v="75000000"/>
    <n v="2004"/>
    <n v="6.8"/>
    <n v="45776832"/>
    <n v="99"/>
    <n v="61.035775999999998"/>
  </r>
  <r>
    <s v="Adam Shankman"/>
    <n v="219"/>
    <n v="118823091"/>
    <s v="Comedy|Drama|Family|Music|Musical|Romance"/>
    <s v="Jerry Stiller"/>
    <x v="504"/>
    <n v="98693"/>
    <n v="401"/>
    <x v="0"/>
    <s v="USA"/>
    <n v="75000000"/>
    <n v="2007"/>
    <n v="6.7"/>
    <n v="43823091"/>
    <n v="117"/>
    <n v="58.430788"/>
  </r>
  <r>
    <s v="Renny Harlin"/>
    <n v="167"/>
    <n v="41814863"/>
    <s v="Horror|Mystery|Thriller"/>
    <s v="James D'Arcy"/>
    <x v="505"/>
    <n v="28635"/>
    <n v="308"/>
    <x v="0"/>
    <s v="USA"/>
    <n v="50000000"/>
    <n v="2004"/>
    <n v="5.0999999999999996"/>
    <n v="-8185137"/>
    <n v="125"/>
    <n v="-16.370274000000002"/>
  </r>
  <r>
    <s v="David Kellogg"/>
    <n v="70"/>
    <n v="97360069"/>
    <s v="Action|Adventure|Comedy|Family|Sci-Fi"/>
    <s v="Matthew Broderick"/>
    <x v="506"/>
    <n v="36491"/>
    <n v="231"/>
    <x v="0"/>
    <s v="USA"/>
    <n v="75000000"/>
    <n v="1999"/>
    <n v="4.0999999999999996"/>
    <n v="22360069"/>
    <n v="110"/>
    <n v="29.813425333333331"/>
  </r>
  <r>
    <s v="Louis Leterrier"/>
    <n v="384"/>
    <n v="117698894"/>
    <s v="Crime|Mystery|Thriller"/>
    <s v="Morgan Freeman"/>
    <x v="507"/>
    <n v="447979"/>
    <n v="629"/>
    <x v="0"/>
    <s v="USA"/>
    <n v="75000000"/>
    <n v="2013"/>
    <n v="7.3"/>
    <n v="42698894"/>
    <n v="125"/>
    <n v="56.93185866666667"/>
  </r>
  <r>
    <s v="Dennis Dugan"/>
    <n v="179"/>
    <n v="162001186"/>
    <s v="Comedy"/>
    <s v="Steve Buscemi"/>
    <x v="508"/>
    <n v="181443"/>
    <n v="311"/>
    <x v="0"/>
    <s v="USA"/>
    <n v="80000000"/>
    <n v="2010"/>
    <n v="6"/>
    <n v="82001186"/>
    <n v="102"/>
    <n v="102.50148249999999"/>
  </r>
  <r>
    <s v="Steven Spielberg"/>
    <n v="151"/>
    <n v="77032279"/>
    <s v="Comedy|Drama"/>
    <s v="Tom Hanks"/>
    <x v="509"/>
    <n v="303864"/>
    <n v="596"/>
    <x v="0"/>
    <s v="USA"/>
    <n v="60000000"/>
    <n v="2004"/>
    <n v="7.3"/>
    <n v="17032279"/>
    <n v="128"/>
    <n v="28.387131666666665"/>
  </r>
  <r>
    <s v="Thor Freudenthal"/>
    <n v="107"/>
    <n v="73023275"/>
    <s v="Comedy|Family"/>
    <s v="Don Cheadle"/>
    <x v="510"/>
    <n v="16271"/>
    <n v="57"/>
    <x v="0"/>
    <s v="USA"/>
    <n v="35000000"/>
    <n v="2009"/>
    <n v="5.4"/>
    <n v="38023275"/>
    <n v="100"/>
    <n v="108.63792857142857"/>
  </r>
  <r>
    <s v="Martin Campbell"/>
    <n v="134"/>
    <n v="68473360"/>
    <s v="Action|Adventure|Drama|Thriller"/>
    <s v="Nicholas Lea"/>
    <x v="511"/>
    <n v="49536"/>
    <n v="379"/>
    <x v="0"/>
    <s v="USA"/>
    <n v="75000000"/>
    <n v="2000"/>
    <n v="5.9"/>
    <n v="-6526640"/>
    <n v="124"/>
    <n v="-8.7021866666666661"/>
  </r>
  <r>
    <s v="Mike Nichols"/>
    <n v="269"/>
    <n v="66636385"/>
    <s v="Biography|Comedy|Drama|History"/>
    <s v="Philip Seymour Hoffman"/>
    <x v="512"/>
    <n v="88451"/>
    <n v="289"/>
    <x v="0"/>
    <s v="USA"/>
    <n v="75000000"/>
    <n v="2007"/>
    <n v="7.1"/>
    <n v="-8363615"/>
    <n v="102"/>
    <n v="-11.151486666666667"/>
  </r>
  <r>
    <s v="Bibo Bergeron"/>
    <n v="143"/>
    <n v="160762022"/>
    <s v="Adventure|Animation|Comedy|Family"/>
    <s v="Robert De Niro"/>
    <x v="513"/>
    <n v="132415"/>
    <n v="288"/>
    <x v="0"/>
    <s v="USA"/>
    <n v="75000000"/>
    <n v="2004"/>
    <n v="6"/>
    <n v="85762022"/>
    <n v="90"/>
    <n v="114.34936266666666"/>
  </r>
  <r>
    <s v="Bill Condon"/>
    <n v="241"/>
    <n v="103338338"/>
    <s v="Drama|Music|Musical"/>
    <s v="Loretta Devine"/>
    <x v="514"/>
    <n v="55901"/>
    <n v="503"/>
    <x v="0"/>
    <s v="USA"/>
    <n v="70000000"/>
    <n v="2006"/>
    <n v="6.5"/>
    <n v="33338338"/>
    <n v="130"/>
    <n v="47.626197142857137"/>
  </r>
  <r>
    <s v="F. Gary Gray"/>
    <n v="161"/>
    <n v="55808744"/>
    <s v="Comedy|Crime|Music"/>
    <s v="Dwayne Johnson"/>
    <x v="515"/>
    <n v="59435"/>
    <n v="323"/>
    <x v="0"/>
    <s v="USA"/>
    <n v="53000000"/>
    <n v="2005"/>
    <n v="5.7"/>
    <n v="2808744"/>
    <n v="118"/>
    <n v="5.2995169811320757"/>
  </r>
  <r>
    <s v="Steven Spielberg"/>
    <n v="298"/>
    <n v="47379090"/>
    <s v="Drama|History|Thriller"/>
    <s v="Ayelet Zurer"/>
    <x v="516"/>
    <n v="176936"/>
    <n v="824"/>
    <x v="0"/>
    <s v="France"/>
    <n v="70000000"/>
    <n v="2005"/>
    <n v="7.6"/>
    <n v="-22620910"/>
    <n v="163"/>
    <n v="-32.315585714285717"/>
  </r>
  <r>
    <s v="Antoine Fuqua"/>
    <n v="89"/>
    <n v="43426961"/>
    <s v="Action|Drama|Thriller|War"/>
    <s v="Bruce Willis"/>
    <x v="517"/>
    <n v="93494"/>
    <n v="394"/>
    <x v="0"/>
    <s v="USA"/>
    <n v="70000000"/>
    <n v="2003"/>
    <n v="6.6"/>
    <n v="-26573039"/>
    <n v="142"/>
    <n v="-37.961484285714285"/>
  </r>
  <r>
    <s v="Robert Luketic"/>
    <n v="140"/>
    <n v="47000485"/>
    <s v="Action|Comedy|Romance|Thriller"/>
    <s v="Tom Selleck"/>
    <x v="518"/>
    <n v="72867"/>
    <n v="120"/>
    <x v="0"/>
    <s v="USA"/>
    <n v="75000000"/>
    <n v="2010"/>
    <n v="5.4"/>
    <n v="-27999515"/>
    <n v="100"/>
    <n v="-37.332686666666667"/>
  </r>
  <r>
    <s v="Guy Ritchie"/>
    <n v="362"/>
    <n v="45434443"/>
    <s v="Action|Adventure|Comedy"/>
    <s v="Henry Cavill"/>
    <x v="519"/>
    <n v="175960"/>
    <n v="360"/>
    <x v="0"/>
    <s v="USA"/>
    <n v="75000000"/>
    <n v="2015"/>
    <n v="7.3"/>
    <n v="-29565557"/>
    <n v="116"/>
    <n v="-39.420742666666669"/>
  </r>
  <r>
    <s v="James L. Brooks"/>
    <n v="124"/>
    <n v="42044321"/>
    <s v="Comedy|Drama|Romance"/>
    <s v="Adam Sandler"/>
    <x v="520"/>
    <n v="65668"/>
    <n v="342"/>
    <x v="0"/>
    <s v="USA"/>
    <n v="80000000"/>
    <n v="2004"/>
    <n v="6.5"/>
    <n v="-37955679"/>
    <n v="131"/>
    <n v="-47.444598749999997"/>
  </r>
  <r>
    <s v="Gil Kenan"/>
    <n v="190"/>
    <n v="73661010"/>
    <s v="Animation|Comedy|Family|Fantasy|Mystery"/>
    <s v="Steve Buscemi"/>
    <x v="521"/>
    <n v="71137"/>
    <n v="229"/>
    <x v="0"/>
    <s v="USA"/>
    <n v="75000000"/>
    <n v="2006"/>
    <n v="6.6"/>
    <n v="-1338990"/>
    <n v="91"/>
    <n v="-1.78532"/>
  </r>
  <r>
    <s v="Barry Levinson"/>
    <n v="132"/>
    <n v="41523271"/>
    <s v="Comedy|Crime|Drama|Romance"/>
    <s v="Bruce Willis"/>
    <x v="522"/>
    <n v="57038"/>
    <n v="261"/>
    <x v="0"/>
    <s v="USA"/>
    <n v="80000000"/>
    <n v="2001"/>
    <n v="6.6"/>
    <n v="-38476729"/>
    <n v="123"/>
    <n v="-48.09591125"/>
  </r>
  <r>
    <s v="Jerry Zucker"/>
    <n v="53"/>
    <n v="37600435"/>
    <s v="Action|Adventure|Romance|Thriller"/>
    <s v="Julia Ormond"/>
    <x v="523"/>
    <n v="55350"/>
    <n v="180"/>
    <x v="0"/>
    <s v="USA"/>
    <n v="55000000"/>
    <n v="1995"/>
    <n v="5.9"/>
    <n v="-17399565"/>
    <n v="134"/>
    <n v="-31.635572727272727"/>
  </r>
  <r>
    <s v="Andy Tennant"/>
    <n v="91"/>
    <n v="39251128"/>
    <s v="Drama|History|Romance"/>
    <s v="Bai Ling"/>
    <x v="524"/>
    <n v="31080"/>
    <n v="217"/>
    <x v="0"/>
    <s v="USA"/>
    <n v="75000000"/>
    <n v="1999"/>
    <n v="6.7"/>
    <n v="-35748872"/>
    <n v="148"/>
    <n v="-47.665162666666667"/>
  </r>
  <r>
    <s v="Tarsem Singh"/>
    <n v="284"/>
    <n v="83503161"/>
    <s v="Action|Drama|Fantasy|Romance"/>
    <s v="Henry Cavill"/>
    <x v="525"/>
    <n v="138190"/>
    <n v="405"/>
    <x v="0"/>
    <s v="USA"/>
    <n v="75000000"/>
    <n v="2011"/>
    <n v="6.1"/>
    <n v="8503161"/>
    <n v="110"/>
    <n v="11.337548"/>
  </r>
  <r>
    <s v="Florent-Emilio Siri"/>
    <n v="152"/>
    <n v="34636443"/>
    <s v="Action|Crime|Drama|Mystery|Thriller"/>
    <s v="Jimmy Bennett"/>
    <x v="526"/>
    <n v="93790"/>
    <n v="288"/>
    <x v="0"/>
    <s v="USA"/>
    <n v="52000000"/>
    <n v="2005"/>
    <n v="6.6"/>
    <n v="-17363557"/>
    <n v="113"/>
    <n v="-33.391455769230774"/>
  </r>
  <r>
    <s v="Don Bluth"/>
    <n v="131"/>
    <n v="22751979"/>
    <s v="Action|Adventure|Animation|Family|Sci-Fi"/>
    <s v="Matt Damon"/>
    <x v="527"/>
    <n v="52244"/>
    <n v="377"/>
    <x v="0"/>
    <s v="USA"/>
    <n v="75000000"/>
    <n v="2000"/>
    <n v="6.6"/>
    <n v="-52248021"/>
    <n v="94"/>
    <n v="-69.664028000000002"/>
  </r>
  <r>
    <s v="Ron Shelton"/>
    <n v="132"/>
    <n v="30013346"/>
    <s v="Action|Comedy|Crime|Thriller"/>
    <s v="Harrison Ford"/>
    <x v="528"/>
    <n v="31293"/>
    <n v="254"/>
    <x v="0"/>
    <s v="USA"/>
    <n v="75000000"/>
    <n v="2003"/>
    <n v="5.3"/>
    <n v="-44986654"/>
    <n v="116"/>
    <n v="-59.98220533333334"/>
  </r>
  <r>
    <s v="Paul W.S. Anderson"/>
    <n v="67"/>
    <n v="14567883"/>
    <s v="Action|Drama|Sci-Fi"/>
    <s v="Connie Nielsen"/>
    <x v="529"/>
    <n v="44248"/>
    <n v="373"/>
    <x v="0"/>
    <s v="UK"/>
    <n v="75000000"/>
    <n v="1998"/>
    <n v="6"/>
    <n v="-60432117"/>
    <n v="99"/>
    <n v="-80.576155999999997"/>
  </r>
  <r>
    <s v="Henry Selick"/>
    <n v="74"/>
    <n v="5409517"/>
    <s v="Animation|Comedy|Fantasy"/>
    <s v="Brendan Fraser"/>
    <x v="530"/>
    <n v="14280"/>
    <n v="171"/>
    <x v="0"/>
    <s v="USA"/>
    <n v="75000000"/>
    <n v="2001"/>
    <n v="4.7"/>
    <n v="-69590483"/>
    <n v="93"/>
    <n v="-92.78731066666667"/>
  </r>
  <r>
    <s v="John Moore"/>
    <n v="114"/>
    <n v="21009180"/>
    <s v="Action|Adventure|Drama|Thriller"/>
    <s v="Dennis Quaid"/>
    <x v="531"/>
    <n v="45815"/>
    <n v="222"/>
    <x v="0"/>
    <s v="USA"/>
    <n v="45000000"/>
    <n v="2004"/>
    <n v="6.1"/>
    <n v="-23990820"/>
    <n v="113"/>
    <n v="-53.312933333333334"/>
  </r>
  <r>
    <s v="M. Night Shyamalan"/>
    <n v="294"/>
    <n v="94999143"/>
    <s v="Drama|Mystery|Sci-Fi|Thriller"/>
    <s v="Robin Wright"/>
    <x v="532"/>
    <n v="245152"/>
    <n v="1344"/>
    <x v="0"/>
    <s v="USA"/>
    <n v="75000000"/>
    <n v="2000"/>
    <n v="7.2"/>
    <n v="19999143"/>
    <n v="106"/>
    <n v="26.665524000000001"/>
  </r>
  <r>
    <s v="Kyle Balda"/>
    <n v="308"/>
    <n v="336029560"/>
    <s v="Action|Animation|Comedy|Family|Sci-Fi"/>
    <s v="Steve Carell"/>
    <x v="533"/>
    <n v="142403"/>
    <n v="275"/>
    <x v="0"/>
    <s v="USA"/>
    <n v="74000000"/>
    <n v="2015"/>
    <n v="6.4"/>
    <n v="262029560"/>
    <n v="91"/>
    <n v="354.09399999999999"/>
  </r>
  <r>
    <s v="Zack Snyder"/>
    <n v="435"/>
    <n v="36381716"/>
    <s v="Action|Fantasy"/>
    <s v="Jon Hamm"/>
    <x v="534"/>
    <n v="197584"/>
    <n v="918"/>
    <x v="0"/>
    <s v="USA"/>
    <n v="82000000"/>
    <n v="2011"/>
    <n v="6.1"/>
    <n v="-45618284"/>
    <n v="128"/>
    <n v="-55.632053658536584"/>
  </r>
  <r>
    <s v="Brian De Palma"/>
    <n v="117"/>
    <n v="55585389"/>
    <s v="Crime|Mystery|Thriller"/>
    <s v="Nicolas Cage"/>
    <x v="535"/>
    <n v="64121"/>
    <n v="241"/>
    <x v="0"/>
    <s v="USA"/>
    <n v="69000000"/>
    <n v="1998"/>
    <n v="5.9"/>
    <n v="-13414611"/>
    <n v="98"/>
    <n v="-19.441465217391304"/>
  </r>
  <r>
    <s v="Barry Levinson"/>
    <n v="108"/>
    <n v="36976367"/>
    <s v="Drama|Mystery|Sci-Fi|Thriller"/>
    <s v="Peter Coyote"/>
    <x v="536"/>
    <n v="81611"/>
    <n v="274"/>
    <x v="0"/>
    <s v="USA"/>
    <n v="75000000"/>
    <n v="1998"/>
    <n v="6"/>
    <n v="-38023633"/>
    <n v="134"/>
    <n v="-50.698177333333341"/>
  </r>
  <r>
    <s v="Clay Kaytis"/>
    <n v="141"/>
    <n v="107225164"/>
    <s v="Action|Animation|Comedy|Family"/>
    <s v="Peter Dinklage"/>
    <x v="537"/>
    <n v="27130"/>
    <n v="126"/>
    <x v="0"/>
    <s v="USA"/>
    <n v="73000000"/>
    <n v="2016"/>
    <n v="6.3"/>
    <n v="34225164"/>
    <n v="97"/>
    <n v="46.883786301369859"/>
  </r>
  <r>
    <s v="Andy Tennant"/>
    <n v="176"/>
    <n v="70224196"/>
    <s v="Action|Adventure|Comedy|Romance|Thriller"/>
    <s v="Matthew McConaughey"/>
    <x v="538"/>
    <n v="59352"/>
    <n v="138"/>
    <x v="0"/>
    <s v="USA"/>
    <n v="70000000"/>
    <n v="2008"/>
    <n v="5.6"/>
    <n v="224196"/>
    <n v="112"/>
    <n v="0.32028000000000001"/>
  </r>
  <r>
    <s v="Judd Apatow"/>
    <n v="230"/>
    <n v="51814190"/>
    <s v="Comedy|Drama"/>
    <s v="Adam Sandler"/>
    <x v="539"/>
    <n v="100837"/>
    <n v="301"/>
    <x v="0"/>
    <s v="USA"/>
    <n v="75000000"/>
    <n v="2009"/>
    <n v="6.4"/>
    <n v="-23185810"/>
    <n v="153"/>
    <n v="-30.914413333333336"/>
  </r>
  <r>
    <s v="Peter Berg"/>
    <n v="234"/>
    <n v="47456450"/>
    <s v="Action|Drama|Thriller"/>
    <s v="Jennifer Garner"/>
    <x v="540"/>
    <n v="101386"/>
    <n v="289"/>
    <x v="0"/>
    <s v="USA"/>
    <n v="70000000"/>
    <n v="2007"/>
    <n v="7.1"/>
    <n v="-22543550"/>
    <n v="110"/>
    <n v="-32.205071428571429"/>
  </r>
  <r>
    <s v="Adam Mckay"/>
    <n v="164"/>
    <n v="148213377"/>
    <s v="Action|Comedy|Sport"/>
    <s v="Will Ferrell"/>
    <x v="541"/>
    <n v="130776"/>
    <n v="437"/>
    <x v="0"/>
    <s v="USA"/>
    <n v="73000000"/>
    <n v="2006"/>
    <n v="6.6"/>
    <n v="75213377"/>
    <n v="122"/>
    <n v="103.03202328767122"/>
  </r>
  <r>
    <s v="Steve Carr"/>
    <n v="91"/>
    <n v="112950721"/>
    <s v="Comedy|Family|Fantasy"/>
    <s v="Raven-SymonÃ©"/>
    <x v="542"/>
    <n v="33884"/>
    <n v="79"/>
    <x v="0"/>
    <s v="USA"/>
    <n v="72000000"/>
    <n v="2001"/>
    <n v="4.5999999999999996"/>
    <n v="40950721"/>
    <n v="87"/>
    <n v="56.876001388888888"/>
  </r>
  <r>
    <s v="Mel Gibson"/>
    <n v="132"/>
    <n v="75600000"/>
    <s v="Biography|Drama|History|War"/>
    <s v="Mhairi Calvey"/>
    <x v="543"/>
    <n v="736638"/>
    <n v="1065"/>
    <x v="0"/>
    <s v="USA"/>
    <n v="72000000"/>
    <n v="1995"/>
    <n v="8.4"/>
    <n v="3600000"/>
    <n v="178"/>
    <n v="5"/>
  </r>
  <r>
    <s v="Sam Mendes"/>
    <n v="262"/>
    <n v="62647540"/>
    <s v="Action|Drama|War"/>
    <s v="Jake Gyllenhaal"/>
    <x v="544"/>
    <n v="143525"/>
    <n v="657"/>
    <x v="0"/>
    <s v="Germany"/>
    <n v="70000000"/>
    <n v="2005"/>
    <n v="7.1"/>
    <n v="-7352460"/>
    <n v="125"/>
    <n v="-10.503514285714285"/>
  </r>
  <r>
    <s v="David Silverman"/>
    <n v="299"/>
    <n v="183132370"/>
    <s v="Adventure|Animation|Comedy"/>
    <s v="Albert Brooks"/>
    <x v="545"/>
    <n v="259083"/>
    <n v="763"/>
    <x v="0"/>
    <s v="USA"/>
    <n v="75000000"/>
    <n v="2007"/>
    <n v="7.4"/>
    <n v="108132370"/>
    <n v="87"/>
    <n v="144.17649333333333"/>
  </r>
  <r>
    <s v="Frank Darabont"/>
    <n v="128"/>
    <n v="27796042"/>
    <s v="Drama|Romance"/>
    <s v="Martin Landau"/>
    <x v="546"/>
    <n v="45031"/>
    <n v="376"/>
    <x v="0"/>
    <s v="USA"/>
    <n v="72000000"/>
    <n v="2001"/>
    <n v="6.9"/>
    <n v="-44203958"/>
    <n v="152"/>
    <n v="-61.39438611111111"/>
  </r>
  <r>
    <s v="Renny Harlin"/>
    <n v="109"/>
    <n v="32616869"/>
    <s v="Action|Drama|Sport"/>
    <s v="Sylvester Stallone"/>
    <x v="547"/>
    <n v="34435"/>
    <n v="346"/>
    <x v="0"/>
    <s v="USA"/>
    <n v="72000000"/>
    <n v="2001"/>
    <n v="4.5"/>
    <n v="-39383131"/>
    <n v="116"/>
    <n v="-54.698793055555548"/>
  </r>
  <r>
    <s v="Jean-Jacques Annaud"/>
    <n v="88"/>
    <n v="18947630"/>
    <s v="Adventure|Drama|Family"/>
    <s v="David Gant"/>
    <x v="548"/>
    <n v="11798"/>
    <n v="124"/>
    <x v="0"/>
    <s v="France"/>
    <n v="59660000"/>
    <n v="2004"/>
    <n v="7.1"/>
    <n v="-40712370"/>
    <n v="109"/>
    <n v="-68.240646999664762"/>
  </r>
  <r>
    <s v="M. Night Shyamalan"/>
    <n v="261"/>
    <n v="114195633"/>
    <s v="Drama|Mystery|Romance|Thriller"/>
    <s v="Bryce Dallas Howard"/>
    <x v="549"/>
    <n v="193770"/>
    <n v="2003"/>
    <x v="0"/>
    <s v="USA"/>
    <n v="60000000"/>
    <n v="2004"/>
    <n v="6.5"/>
    <n v="54195633"/>
    <n v="108"/>
    <n v="90.326055000000011"/>
  </r>
  <r>
    <s v="Betty Thomas"/>
    <n v="73"/>
    <n v="144156464"/>
    <s v="Comedy|Family|Fantasy"/>
    <s v="Oliver Platt"/>
    <x v="550"/>
    <n v="74343"/>
    <n v="98"/>
    <x v="0"/>
    <s v="USA"/>
    <n v="71500000"/>
    <n v="1998"/>
    <n v="5.3"/>
    <n v="72656464"/>
    <n v="85"/>
    <n v="101.61743216783216"/>
  </r>
  <r>
    <s v="M. Night Shyamalan"/>
    <n v="208"/>
    <n v="227965690"/>
    <s v="Drama|Sci-Fi|Thriller"/>
    <s v="Rory Culkin"/>
    <x v="551"/>
    <n v="271592"/>
    <n v="2335"/>
    <x v="0"/>
    <s v="USA"/>
    <n v="72000000"/>
    <n v="2002"/>
    <n v="6.7"/>
    <n v="155965690"/>
    <n v="106"/>
    <n v="216.61901388888887"/>
  </r>
  <r>
    <s v="Andrew Adamson"/>
    <n v="205"/>
    <n v="436471036"/>
    <s v="Adventure|Animation|Comedy|Family|Fantasy|Romance"/>
    <s v="Rupert Everett"/>
    <x v="552"/>
    <n v="314630"/>
    <n v="483"/>
    <x v="0"/>
    <s v="USA"/>
    <n v="150000000"/>
    <n v="2004"/>
    <n v="7.2"/>
    <n v="286471036"/>
    <n v="93"/>
    <n v="190.98069066666667"/>
  </r>
  <r>
    <s v="John Lasseter"/>
    <n v="256"/>
    <n v="244052771"/>
    <s v="Adventure|Animation|Comedy|Family|Sport"/>
    <s v="John Ratzenberger"/>
    <x v="553"/>
    <n v="263853"/>
    <n v="584"/>
    <x v="0"/>
    <s v="USA"/>
    <n v="120000000"/>
    <n v="2006"/>
    <n v="7.2"/>
    <n v="124052771"/>
    <n v="117"/>
    <n v="103.37730916666668"/>
  </r>
  <r>
    <s v="Garry Marshall"/>
    <n v="103"/>
    <n v="152149590"/>
    <s v="Comedy|Romance"/>
    <s v="Julia Roberts"/>
    <x v="554"/>
    <n v="74274"/>
    <n v="255"/>
    <x v="0"/>
    <s v="USA"/>
    <n v="70000000"/>
    <n v="1999"/>
    <n v="5.5"/>
    <n v="82149590"/>
    <n v="116"/>
    <n v="117.35655714285713"/>
  </r>
  <r>
    <s v="Rob Cohen"/>
    <n v="191"/>
    <n v="141204016"/>
    <s v="Action|Adventure|Thriller"/>
    <s v="Vin Diesel"/>
    <x v="555"/>
    <n v="142569"/>
    <n v="737"/>
    <x v="0"/>
    <s v="USA"/>
    <n v="70000000"/>
    <n v="2002"/>
    <n v="5.8"/>
    <n v="71204016"/>
    <n v="132"/>
    <n v="101.72002285714285"/>
  </r>
  <r>
    <s v="Paul Tibbitt"/>
    <n v="147"/>
    <n v="162495848"/>
    <s v="Adventure|Animation|Comedy|Family|Fantasy"/>
    <s v="Tim Conway"/>
    <x v="556"/>
    <n v="34359"/>
    <n v="133"/>
    <x v="0"/>
    <s v="USA"/>
    <n v="74000000"/>
    <n v="2015"/>
    <n v="6"/>
    <n v="88495848"/>
    <n v="92"/>
    <n v="119.58898378378377"/>
  </r>
  <r>
    <s v="Ron Howard"/>
    <n v="79"/>
    <n v="136448821"/>
    <s v="Crime|Thriller"/>
    <s v="Lili Taylor"/>
    <x v="557"/>
    <n v="98989"/>
    <n v="158"/>
    <x v="0"/>
    <s v="USA"/>
    <n v="80000000"/>
    <n v="1996"/>
    <n v="6.6"/>
    <n v="56448821"/>
    <n v="139"/>
    <n v="70.561026249999998"/>
  </r>
  <r>
    <s v="Quentin Tarantino"/>
    <n v="486"/>
    <n v="120523073"/>
    <s v="Adventure|Drama|War"/>
    <s v="Michael Fassbender"/>
    <x v="558"/>
    <n v="885175"/>
    <n v="1527"/>
    <x v="0"/>
    <s v="USA"/>
    <n v="75000000"/>
    <n v="2009"/>
    <n v="8.3000000000000007"/>
    <n v="45523073"/>
    <n v="153"/>
    <n v="60.697430666666662"/>
  </r>
  <r>
    <s v="Steven Spielberg"/>
    <n v="75"/>
    <n v="119654900"/>
    <s v="Adventure|Comedy|Family|Fantasy"/>
    <s v="Robin Williams"/>
    <x v="559"/>
    <n v="182802"/>
    <n v="363"/>
    <x v="0"/>
    <s v="USA"/>
    <n v="70000000"/>
    <n v="1991"/>
    <n v="6.7"/>
    <n v="49654900"/>
    <n v="142"/>
    <n v="70.935571428571436"/>
  </r>
  <r>
    <s v="Renny Harlin"/>
    <n v="142"/>
    <n v="117541000"/>
    <s v="Action|Thriller"/>
    <s v="Bruce Willis"/>
    <x v="560"/>
    <n v="269858"/>
    <n v="316"/>
    <x v="0"/>
    <s v="USA"/>
    <n v="70000000"/>
    <n v="1990"/>
    <n v="7.1"/>
    <n v="47541000"/>
    <n v="124"/>
    <n v="67.915714285714287"/>
  </r>
  <r>
    <s v="Clark Johnson"/>
    <n v="144"/>
    <n v="116643346"/>
    <s v="Action|Adventure|Crime|Thriller"/>
    <s v="Jeremy Renner"/>
    <x v="561"/>
    <n v="119807"/>
    <n v="340"/>
    <x v="0"/>
    <s v="USA"/>
    <n v="80000000"/>
    <n v="2003"/>
    <n v="6"/>
    <n v="36643346"/>
    <n v="117"/>
    <n v="45.804182500000003"/>
  </r>
  <r>
    <s v="Cameron Crowe"/>
    <n v="153"/>
    <n v="100614858"/>
    <s v="Fantasy|Mystery|Romance|Sci-Fi|Thriller"/>
    <s v="Tom Cruise"/>
    <x v="562"/>
    <n v="206776"/>
    <n v="1248"/>
    <x v="0"/>
    <s v="USA"/>
    <n v="68000000"/>
    <n v="2001"/>
    <n v="6.9"/>
    <n v="32614858"/>
    <n v="141"/>
    <n v="47.963026470588233"/>
  </r>
  <r>
    <s v="M. Night Shyamalan"/>
    <n v="284"/>
    <n v="42272747"/>
    <s v="Drama|Fantasy|Mystery|Thriller"/>
    <s v="Bryce Dallas Howard"/>
    <x v="563"/>
    <n v="78635"/>
    <n v="1040"/>
    <x v="0"/>
    <s v="USA"/>
    <n v="70000000"/>
    <n v="2006"/>
    <n v="5.6"/>
    <n v="-27727253"/>
    <n v="110"/>
    <n v="-39.61036142857143"/>
  </r>
  <r>
    <s v="Paul W.S. Anderson"/>
    <n v="247"/>
    <n v="80281096"/>
    <s v="Action|Horror|Sci-Fi|Thriller"/>
    <s v="Sanaa Lathan"/>
    <x v="564"/>
    <n v="143628"/>
    <n v="1283"/>
    <x v="0"/>
    <s v="USA"/>
    <n v="60000000"/>
    <n v="2004"/>
    <n v="5.6"/>
    <n v="20281096"/>
    <n v="109"/>
    <n v="33.80182666666667"/>
  </r>
  <r>
    <s v="Betty Thomas"/>
    <n v="107"/>
    <n v="219613391"/>
    <s v="Animation|Comedy|Family|Fantasy|Music"/>
    <s v="Amy Poehler"/>
    <x v="565"/>
    <n v="31649"/>
    <n v="98"/>
    <x v="0"/>
    <s v="USA"/>
    <n v="75000000"/>
    <n v="2009"/>
    <n v="4.5"/>
    <n v="144613391"/>
    <n v="88"/>
    <n v="192.81785466666668"/>
  </r>
  <r>
    <s v="Randall Wallace"/>
    <n v="141"/>
    <n v="78120196"/>
    <s v="Action|Drama|History|War"/>
    <s v="Jon Hamm"/>
    <x v="566"/>
    <n v="103241"/>
    <n v="742"/>
    <x v="0"/>
    <s v="USA"/>
    <n v="75000000"/>
    <n v="2002"/>
    <n v="7.1"/>
    <n v="3120196"/>
    <n v="124"/>
    <n v="4.1602613333333336"/>
  </r>
  <r>
    <s v="Antoine Fuqua"/>
    <n v="358"/>
    <n v="98895417"/>
    <s v="Action|Thriller"/>
    <s v="Gerard Butler"/>
    <x v="567"/>
    <n v="203154"/>
    <n v="698"/>
    <x v="0"/>
    <s v="USA"/>
    <n v="70000000"/>
    <n v="2013"/>
    <n v="6.5"/>
    <n v="28895417"/>
    <n v="119"/>
    <n v="41.279167142857141"/>
  </r>
  <r>
    <s v="Jonathan Frakes"/>
    <n v="160"/>
    <n v="70117571"/>
    <s v="Action|Adventure|Sci-Fi|Thriller"/>
    <s v="LeVar Burton"/>
    <x v="568"/>
    <n v="56741"/>
    <n v="515"/>
    <x v="0"/>
    <s v="USA"/>
    <n v="58000000"/>
    <n v="1998"/>
    <n v="6.4"/>
    <n v="12117571"/>
    <n v="103"/>
    <n v="20.892363793103449"/>
  </r>
  <r>
    <s v="Jonathan Liebesman"/>
    <n v="355"/>
    <n v="83552429"/>
    <s v="Action|Sci-Fi"/>
    <s v="Noel Fisher"/>
    <x v="569"/>
    <n v="154955"/>
    <n v="800"/>
    <x v="0"/>
    <s v="USA"/>
    <n v="70000000"/>
    <n v="2011"/>
    <n v="5.8"/>
    <n v="13552429"/>
    <n v="116"/>
    <n v="19.360612857142854"/>
  </r>
  <r>
    <s v="Tim Burton"/>
    <n v="235"/>
    <n v="66257002"/>
    <s v="Adventure|Drama|Fantasy"/>
    <s v="Steve Buscemi"/>
    <x v="570"/>
    <n v="350698"/>
    <n v="816"/>
    <x v="0"/>
    <s v="USA"/>
    <n v="70000000"/>
    <n v="2003"/>
    <n v="8"/>
    <n v="-3742998"/>
    <n v="125"/>
    <n v="-5.3471400000000004"/>
  </r>
  <r>
    <s v="Mike Nichols"/>
    <n v="59"/>
    <n v="65012000"/>
    <s v="Drama|Horror|Romance|Thriller"/>
    <s v="David Hyde Pierce"/>
    <x v="571"/>
    <n v="43559"/>
    <n v="137"/>
    <x v="0"/>
    <s v="USA"/>
    <n v="70000000"/>
    <n v="1994"/>
    <n v="6.2"/>
    <n v="-4988000"/>
    <n v="125"/>
    <n v="-7.1257142857142854"/>
  </r>
  <r>
    <s v="Steven Spielberg"/>
    <n v="388"/>
    <n v="79883359"/>
    <s v="Drama|War"/>
    <s v="Jeremy Irvine"/>
    <x v="572"/>
    <n v="116159"/>
    <n v="488"/>
    <x v="0"/>
    <s v="USA"/>
    <n v="66000000"/>
    <n v="2011"/>
    <n v="7.2"/>
    <n v="13883359"/>
    <n v="146"/>
    <n v="21.035392424242424"/>
  </r>
  <r>
    <s v="George Clooney"/>
    <n v="371"/>
    <n v="78031620"/>
    <s v="Drama|War"/>
    <s v="Bill Murray"/>
    <x v="573"/>
    <n v="102248"/>
    <n v="403"/>
    <x v="0"/>
    <s v="USA"/>
    <n v="70000000"/>
    <n v="2014"/>
    <n v="6.1"/>
    <n v="8031620"/>
    <n v="118"/>
    <n v="11.473742857142858"/>
  </r>
  <r>
    <s v="James Cameron"/>
    <n v="82"/>
    <n v="54222000"/>
    <s v="Adventure|Drama|Sci-Fi|Thriller"/>
    <s v="Michael Biehn"/>
    <x v="574"/>
    <n v="131217"/>
    <n v="380"/>
    <x v="0"/>
    <s v="USA"/>
    <n v="69500000"/>
    <n v="1989"/>
    <n v="7.6"/>
    <n v="-15278000"/>
    <n v="171"/>
    <n v="-21.98273381294964"/>
  </r>
  <r>
    <s v="Oliver Stone"/>
    <n v="297"/>
    <n v="52474616"/>
    <s v="Drama"/>
    <s v="Frank Langella"/>
    <x v="575"/>
    <n v="84118"/>
    <n v="245"/>
    <x v="0"/>
    <s v="USA"/>
    <n v="70000000"/>
    <n v="2010"/>
    <n v="6.3"/>
    <n v="-17525384"/>
    <n v="136"/>
    <n v="-25.036262857142855"/>
  </r>
  <r>
    <s v="Gary Shore"/>
    <n v="261"/>
    <n v="55942830"/>
    <s v="Action|Drama|Fantasy|Horror|War"/>
    <s v="Dominic Cooper"/>
    <x v="576"/>
    <n v="138582"/>
    <n v="423"/>
    <x v="0"/>
    <s v="USA"/>
    <n v="70000000"/>
    <n v="2014"/>
    <n v="6.3"/>
    <n v="-14057170"/>
    <n v="92"/>
    <n v="-20.081671428571429"/>
  </r>
  <r>
    <s v="Edward Zwick"/>
    <n v="120"/>
    <n v="40932372"/>
    <s v="Action|Thriller"/>
    <s v="Denzel Washington"/>
    <x v="577"/>
    <n v="58023"/>
    <n v="281"/>
    <x v="0"/>
    <s v="USA"/>
    <n v="70000000"/>
    <n v="1998"/>
    <n v="6.3"/>
    <n v="-29067628"/>
    <n v="116"/>
    <n v="-41.525182857142859"/>
  </r>
  <r>
    <s v="Matthew Vaughn"/>
    <n v="228"/>
    <n v="38345403"/>
    <s v="Adventure|Family|Fantasy|Romance"/>
    <s v="Henry Cavill"/>
    <x v="578"/>
    <n v="212085"/>
    <n v="492"/>
    <x v="0"/>
    <s v="UK"/>
    <n v="70000000"/>
    <n v="2007"/>
    <n v="7.7"/>
    <n v="-31654597"/>
    <n v="127"/>
    <n v="-45.220852857142859"/>
  </r>
  <r>
    <s v="Jean-Jacques Annaud"/>
    <n v="76"/>
    <n v="37901509"/>
    <s v="Adventure|Biography|Drama|History|War"/>
    <s v="Brad Pitt"/>
    <x v="579"/>
    <n v="96385"/>
    <n v="119"/>
    <x v="0"/>
    <s v="USA"/>
    <n v="70000000"/>
    <n v="1997"/>
    <n v="7"/>
    <n v="-32098491"/>
    <n v="136"/>
    <n v="-45.854987142857148"/>
  </r>
  <r>
    <s v="Ron Howard"/>
    <n v="185"/>
    <n v="48430355"/>
    <s v="Comedy|Drama"/>
    <s v="Channing Tatum"/>
    <x v="580"/>
    <n v="43709"/>
    <n v="141"/>
    <x v="0"/>
    <s v="USA"/>
    <n v="70000000"/>
    <n v="2011"/>
    <n v="5.3"/>
    <n v="-21569645"/>
    <n v="111"/>
    <n v="-30.813778571428575"/>
  </r>
  <r>
    <s v="Joel Schumacher"/>
    <n v="128"/>
    <n v="30157016"/>
    <s v="Action|Adventure|Comedy|Thriller"/>
    <s v="Anthony Hopkins"/>
    <x v="581"/>
    <n v="39659"/>
    <n v="189"/>
    <x v="0"/>
    <s v="USA"/>
    <n v="70000000"/>
    <n v="2002"/>
    <n v="5.6"/>
    <n v="-39842984"/>
    <n v="116"/>
    <n v="-56.918548571428573"/>
  </r>
  <r>
    <s v="Andrzej Bartkowiak"/>
    <n v="237"/>
    <n v="28031250"/>
    <s v="Action|Adventure|Horror|Sci-Fi"/>
    <s v="Dwayne Johnson"/>
    <x v="582"/>
    <n v="88146"/>
    <n v="814"/>
    <x v="0"/>
    <s v="UK"/>
    <n v="60000000"/>
    <n v="2005"/>
    <n v="5.2"/>
    <n v="-31968750"/>
    <n v="113"/>
    <n v="-53.28125"/>
  </r>
  <r>
    <s v="Betty Thomas"/>
    <n v="105"/>
    <n v="33105600"/>
    <s v="Action|Adventure|Comedy|Thriller"/>
    <s v="Gary Cole"/>
    <x v="583"/>
    <n v="41663"/>
    <n v="141"/>
    <x v="0"/>
    <s v="USA"/>
    <n v="70000000"/>
    <n v="2002"/>
    <n v="5.4"/>
    <n v="-36894400"/>
    <n v="97"/>
    <n v="-52.70628571428572"/>
  </r>
  <r>
    <s v="Mã¥Ns Mã¥Rlind"/>
    <n v="242"/>
    <n v="62321039"/>
    <s v="Action|Fantasy|Horror"/>
    <s v="Theo James"/>
    <x v="584"/>
    <n v="117096"/>
    <n v="271"/>
    <x v="0"/>
    <s v="USA"/>
    <n v="70000000"/>
    <n v="2012"/>
    <n v="6.4"/>
    <n v="-7678961"/>
    <n v="88"/>
    <n v="-10.969944285714286"/>
  </r>
  <r>
    <s v="Adam Shankman"/>
    <n v="360"/>
    <n v="38509342"/>
    <s v="Comedy|Drama|Musical|Romance"/>
    <s v="James Martin Kelly"/>
    <x v="585"/>
    <n v="61995"/>
    <n v="356"/>
    <x v="0"/>
    <s v="USA"/>
    <n v="75000000"/>
    <n v="2012"/>
    <n v="5.9"/>
    <n v="-36490658"/>
    <n v="136"/>
    <n v="-48.654210666666664"/>
  </r>
  <r>
    <s v="Gregory Hoblit"/>
    <n v="112"/>
    <n v="19076815"/>
    <s v="Drama|War"/>
    <s v="Bruce Willis"/>
    <x v="586"/>
    <n v="43651"/>
    <n v="196"/>
    <x v="0"/>
    <s v="USA"/>
    <n v="60000000"/>
    <n v="2002"/>
    <n v="6.3"/>
    <n v="-40923185"/>
    <n v="125"/>
    <n v="-68.205308333333335"/>
  </r>
  <r>
    <s v="Gary Mckendry"/>
    <n v="189"/>
    <n v="25093607"/>
    <s v="Action|Crime|Thriller"/>
    <s v="Jason Statham"/>
    <x v="587"/>
    <n v="105556"/>
    <n v="157"/>
    <x v="0"/>
    <s v="UK"/>
    <n v="35000000"/>
    <n v="2011"/>
    <n v="6.5"/>
    <n v="-9906393"/>
    <n v="116"/>
    <n v="-28.303979999999999"/>
  </r>
  <r>
    <s v="John Mctiernan"/>
    <n v="151"/>
    <n v="18990542"/>
    <s v="Action|Sci-Fi|Sport"/>
    <s v="LL Cool J"/>
    <x v="588"/>
    <n v="22264"/>
    <n v="289"/>
    <x v="0"/>
    <s v="USA"/>
    <n v="70000000"/>
    <n v="2002"/>
    <n v="3"/>
    <n v="-51009458"/>
    <n v="98"/>
    <n v="-72.870654285714281"/>
  </r>
  <r>
    <s v="Wych Kaosayananda"/>
    <n v="92"/>
    <n v="14294842"/>
    <s v="Action|Crime|Sci-Fi|Thriller"/>
    <s v="Talisa Soto"/>
    <x v="589"/>
    <n v="16761"/>
    <n v="277"/>
    <x v="0"/>
    <s v="USA"/>
    <n v="70000000"/>
    <n v="2002"/>
    <n v="3.6"/>
    <n v="-55705158"/>
    <n v="91"/>
    <n v="-79.578797142857141"/>
  </r>
  <r>
    <s v="Mikael Salomon"/>
    <n v="79"/>
    <n v="19819494"/>
    <s v="Action|Crime|Drama|Thriller"/>
    <s v="Morgan Freeman"/>
    <x v="590"/>
    <n v="26893"/>
    <n v="126"/>
    <x v="0"/>
    <s v="USA"/>
    <n v="70000000"/>
    <n v="1998"/>
    <n v="5.8"/>
    <n v="-50180506"/>
    <n v="97"/>
    <n v="-71.686437142857145"/>
  </r>
  <r>
    <s v="Bobby Farrelly"/>
    <n v="81"/>
    <n v="13596911"/>
    <s v="Action|Adventure|Animation|Comedy|Crime|Family|Fantasy"/>
    <s v="Ron Howard"/>
    <x v="591"/>
    <n v="25572"/>
    <n v="123"/>
    <x v="0"/>
    <s v="USA"/>
    <n v="70000000"/>
    <n v="2001"/>
    <n v="6.2"/>
    <n v="-56403089"/>
    <n v="95"/>
    <n v="-80.575841428571422"/>
  </r>
  <r>
    <s v="Will Finn"/>
    <n v="51"/>
    <n v="8460990"/>
    <s v="Adventure|Animation|Family|Fantasy|Musical"/>
    <s v="Lea Michele"/>
    <x v="592"/>
    <n v="5116"/>
    <n v="54"/>
    <x v="0"/>
    <s v="USA"/>
    <n v="70000000"/>
    <n v="2013"/>
    <n v="5.6"/>
    <n v="-61539010"/>
    <n v="88"/>
    <n v="-87.912871428571421"/>
  </r>
  <r>
    <s v="Michael Mann"/>
    <n v="261"/>
    <n v="7097125"/>
    <s v="Action|Crime|Drama|Mystery|Thriller"/>
    <s v="Chris Hemsworth"/>
    <x v="593"/>
    <n v="38983"/>
    <n v="207"/>
    <x v="0"/>
    <s v="USA"/>
    <n v="70000000"/>
    <n v="2015"/>
    <n v="5.4"/>
    <n v="-62902875"/>
    <n v="133"/>
    <n v="-89.861249999999998"/>
  </r>
  <r>
    <s v="Kerry Conran"/>
    <n v="197"/>
    <n v="37760080"/>
    <s v="Action|Adventure|Mystery|Sci-Fi|Thriller"/>
    <s v="Angelina Jolie Pitt"/>
    <x v="594"/>
    <n v="72868"/>
    <n v="618"/>
    <x v="0"/>
    <s v="USA"/>
    <n v="70000000"/>
    <n v="2004"/>
    <n v="6.1"/>
    <n v="-32239920"/>
    <n v="106"/>
    <n v="-46.057028571428575"/>
  </r>
  <r>
    <s v="Michael Caton-Jones"/>
    <n v="159"/>
    <n v="5851188"/>
    <s v="Crime|Mystery|Thriller"/>
    <s v="Charlotte Rampling"/>
    <x v="595"/>
    <n v="31124"/>
    <n v="313"/>
    <x v="0"/>
    <s v="UK"/>
    <n v="70000000"/>
    <n v="2006"/>
    <n v="4.2"/>
    <n v="-64148812"/>
    <n v="116"/>
    <n v="-91.641159999999999"/>
  </r>
  <r>
    <s v="Mikael Hã¥Fstrã¶M"/>
    <n v="286"/>
    <n v="25121291"/>
    <s v="Action|Crime|Mystery|Sci-Fi|Thriller"/>
    <s v="Sylvester Stallone"/>
    <x v="596"/>
    <n v="177653"/>
    <n v="279"/>
    <x v="0"/>
    <s v="USA"/>
    <n v="50000000"/>
    <n v="2013"/>
    <n v="6.7"/>
    <n v="-24878709"/>
    <n v="115"/>
    <n v="-49.757418000000001"/>
  </r>
  <r>
    <s v="Renny Harlin"/>
    <n v="156"/>
    <n v="18821279"/>
    <s v="Action|Adventure|Fantasy"/>
    <s v="Roxanne McKee"/>
    <x v="597"/>
    <n v="44891"/>
    <n v="202"/>
    <x v="0"/>
    <s v="USA"/>
    <n v="70000000"/>
    <n v="2014"/>
    <n v="4.2"/>
    <n v="-51178721"/>
    <n v="99"/>
    <n v="-73.112458571428576"/>
  </r>
  <r>
    <s v="Phil Alden Robinson"/>
    <n v="176"/>
    <n v="118471320"/>
    <s v="Action|Drama|Thriller"/>
    <s v="Morgan Freeman"/>
    <x v="598"/>
    <n v="86504"/>
    <n v="568"/>
    <x v="0"/>
    <s v="USA"/>
    <n v="68000000"/>
    <n v="2002"/>
    <n v="6.4"/>
    <n v="50471320"/>
    <n v="124"/>
    <n v="74.222529411764697"/>
  </r>
  <r>
    <s v="David Slade"/>
    <n v="293"/>
    <n v="300523113"/>
    <s v="Adventure|Drama|Fantasy|Romance"/>
    <s v="Robert Pattinson"/>
    <x v="599"/>
    <n v="184637"/>
    <n v="498"/>
    <x v="0"/>
    <s v="USA"/>
    <n v="68000000"/>
    <n v="2010"/>
    <n v="4.9000000000000004"/>
    <n v="232523113"/>
    <n v="124"/>
    <n v="341.94575441176471"/>
  </r>
  <r>
    <s v="Frank Oz"/>
    <n v="141"/>
    <n v="71069884"/>
    <s v="Crime|Drama|Thriller"/>
    <s v="Robert De Niro"/>
    <x v="600"/>
    <n v="101899"/>
    <n v="445"/>
    <x v="0"/>
    <s v="USA"/>
    <n v="68000000"/>
    <n v="2001"/>
    <n v="6.8"/>
    <n v="3069884"/>
    <n v="124"/>
    <n v="4.5145352941176471"/>
  </r>
  <r>
    <s v="Pierre Coffin"/>
    <n v="304"/>
    <n v="251501645"/>
    <s v="Animation|Comedy|Family"/>
    <s v="Steve Carell"/>
    <x v="601"/>
    <n v="385943"/>
    <n v="296"/>
    <x v="0"/>
    <s v="USA"/>
    <n v="69000000"/>
    <n v="2010"/>
    <n v="7.7"/>
    <n v="182501645"/>
    <n v="87"/>
    <n v="264.49513768115941"/>
  </r>
  <r>
    <s v="Joseph Ruben"/>
    <n v="40"/>
    <n v="35324232"/>
    <s v="Action|Comedy|Crime|Drama|Thriller"/>
    <s v="Vincent Pastore"/>
    <x v="602"/>
    <n v="32224"/>
    <n v="62"/>
    <x v="0"/>
    <s v="USA"/>
    <n v="68000000"/>
    <n v="1995"/>
    <n v="5.6"/>
    <n v="-32675768"/>
    <n v="105"/>
    <n v="-48.052599999999998"/>
  </r>
  <r>
    <s v="Seth Macfarlane"/>
    <n v="280"/>
    <n v="81257500"/>
    <s v="Comedy"/>
    <s v="Liam Neeson"/>
    <x v="603"/>
    <n v="117739"/>
    <n v="229"/>
    <x v="0"/>
    <s v="USA"/>
    <n v="68000000"/>
    <n v="2015"/>
    <n v="6.4"/>
    <n v="13257500"/>
    <n v="125"/>
    <n v="19.496323529411764"/>
  </r>
  <r>
    <s v="Alejandro Amenã¡Bar"/>
    <n v="180"/>
    <n v="617840"/>
    <s v="Adventure|Drama|History|Romance"/>
    <s v="Max Minghella"/>
    <x v="604"/>
    <n v="52496"/>
    <n v="172"/>
    <x v="0"/>
    <s v="Spain"/>
    <n v="70000000"/>
    <n v="2009"/>
    <n v="7.2"/>
    <n v="-69382160"/>
    <n v="141"/>
    <n v="-99.117371428571431"/>
  </r>
  <r>
    <s v="Kinka Usher"/>
    <n v="125"/>
    <n v="29655590"/>
    <s v="Action|Comedy|Fantasy|Sci-Fi"/>
    <s v="Janeane Garofalo"/>
    <x v="605"/>
    <n v="53970"/>
    <n v="435"/>
    <x v="0"/>
    <s v="USA"/>
    <n v="65000000"/>
    <n v="1999"/>
    <n v="6"/>
    <n v="-35344410"/>
    <n v="121"/>
    <n v="-54.376015384615386"/>
  </r>
  <r>
    <s v="Bobby Farrelly"/>
    <n v="237"/>
    <n v="45045037"/>
    <s v="Comedy|Romance"/>
    <s v="Jenna Fischer"/>
    <x v="606"/>
    <n v="103230"/>
    <n v="143"/>
    <x v="0"/>
    <s v="USA"/>
    <n v="36000000"/>
    <n v="2011"/>
    <n v="5.9"/>
    <n v="9045037"/>
    <n v="111"/>
    <n v="25.12510277777778"/>
  </r>
  <r>
    <s v="Michael Mann"/>
    <n v="209"/>
    <n v="28965197"/>
    <s v="Biography|Drama|Thriller"/>
    <s v="Al Pacino"/>
    <x v="607"/>
    <n v="133526"/>
    <n v="521"/>
    <x v="0"/>
    <s v="USA"/>
    <n v="68000000"/>
    <n v="1999"/>
    <n v="7.9"/>
    <n v="-39034803"/>
    <n v="157"/>
    <n v="-57.404122058823525"/>
  </r>
  <r>
    <s v="Ridley Scott"/>
    <n v="238"/>
    <n v="39380442"/>
    <s v="Action|Drama|Thriller"/>
    <s v="Leonardo DiCaprio"/>
    <x v="608"/>
    <n v="174248"/>
    <n v="263"/>
    <x v="0"/>
    <s v="USA"/>
    <n v="70000000"/>
    <n v="2008"/>
    <n v="7.1"/>
    <n v="-30619558"/>
    <n v="128"/>
    <n v="-43.742225714285716"/>
  </r>
  <r>
    <s v="Timur Bekmambetov"/>
    <n v="393"/>
    <n v="37516013"/>
    <s v="Action|Fantasy|Horror"/>
    <s v="Rufus Sewell"/>
    <x v="609"/>
    <n v="128629"/>
    <n v="348"/>
    <x v="0"/>
    <s v="USA"/>
    <n v="69000000"/>
    <n v="2012"/>
    <n v="5.9"/>
    <n v="-31483987"/>
    <n v="105"/>
    <n v="-45.628966666666663"/>
  </r>
  <r>
    <s v="Jon Amiel"/>
    <n v="138"/>
    <n v="87704396"/>
    <s v="Action|Crime|Romance|Thriller"/>
    <s v="Will Patton"/>
    <x v="610"/>
    <n v="88132"/>
    <n v="274"/>
    <x v="0"/>
    <s v="USA"/>
    <n v="66000000"/>
    <n v="1999"/>
    <n v="6.2"/>
    <n v="21704396"/>
    <n v="113"/>
    <n v="32.885448484848482"/>
  </r>
  <r>
    <s v="Rob Bowman"/>
    <n v="142"/>
    <n v="83892374"/>
    <s v="Drama|Mystery|Sci-Fi|Thriller"/>
    <s v="Martin Landau"/>
    <x v="611"/>
    <n v="85720"/>
    <n v="297"/>
    <x v="0"/>
    <s v="USA"/>
    <n v="66000000"/>
    <n v="1998"/>
    <n v="7"/>
    <n v="17892374"/>
    <n v="121"/>
    <n v="27.109657575757574"/>
  </r>
  <r>
    <s v="Doug Lefler"/>
    <n v="90"/>
    <n v="5932060"/>
    <s v="Action|Adventure|Fantasy|War"/>
    <s v="Colin Firth"/>
    <x v="612"/>
    <n v="29285"/>
    <n v="174"/>
    <x v="0"/>
    <s v="UK"/>
    <n v="35000000"/>
    <n v="2007"/>
    <n v="5.4"/>
    <n v="-29067940"/>
    <n v="102"/>
    <n v="-83.051257142857139"/>
  </r>
  <r>
    <s v="Steven Spielberg"/>
    <n v="219"/>
    <n v="216119491"/>
    <s v="Action|Drama|War"/>
    <s v="Tom Hanks"/>
    <x v="613"/>
    <n v="881236"/>
    <n v="2277"/>
    <x v="0"/>
    <s v="USA"/>
    <n v="70000000"/>
    <n v="1998"/>
    <n v="8.6"/>
    <n v="146119491"/>
    <n v="169"/>
    <n v="208.74213"/>
  </r>
  <r>
    <s v="Scott Waugh"/>
    <n v="327"/>
    <n v="43568507"/>
    <s v="Action|Crime|Drama|Thriller"/>
    <s v="Rami Malek"/>
    <x v="614"/>
    <n v="136954"/>
    <n v="346"/>
    <x v="0"/>
    <s v="USA"/>
    <n v="66000000"/>
    <n v="2014"/>
    <n v="6.5"/>
    <n v="-22431493"/>
    <n v="132"/>
    <n v="-33.987110606060604"/>
  </r>
  <r>
    <s v="Nancy Meyers"/>
    <n v="149"/>
    <n v="182805123"/>
    <s v="Comedy|Fantasy|Romance"/>
    <s v="Judy Greer"/>
    <x v="615"/>
    <n v="158864"/>
    <n v="395"/>
    <x v="0"/>
    <s v="USA"/>
    <n v="70000000"/>
    <n v="2000"/>
    <n v="6.4"/>
    <n v="112805123"/>
    <n v="127"/>
    <n v="161.15017571428572"/>
  </r>
  <r>
    <s v="Chris Wedge"/>
    <n v="193"/>
    <n v="176387405"/>
    <s v="Adventure|Animation|Comedy|Family"/>
    <s v="Goran Visnjic"/>
    <x v="616"/>
    <n v="328159"/>
    <n v="467"/>
    <x v="0"/>
    <s v="USA"/>
    <n v="59000000"/>
    <n v="2002"/>
    <n v="7.6"/>
    <n v="117387405"/>
    <n v="103"/>
    <n v="198.96170338983049"/>
  </r>
  <r>
    <s v="Lawrence Kasdan"/>
    <n v="175"/>
    <n v="33685268"/>
    <s v="Drama|Horror|Sci-Fi|Thriller"/>
    <s v="Morgan Freeman"/>
    <x v="617"/>
    <n v="75573"/>
    <n v="662"/>
    <x v="0"/>
    <s v="USA"/>
    <n v="68000000"/>
    <n v="2003"/>
    <n v="5.5"/>
    <n v="-34314732"/>
    <n v="136"/>
    <n v="-50.462841176470583"/>
  </r>
  <r>
    <s v="Steven Spielberg"/>
    <n v="538"/>
    <n v="182204440"/>
    <s v="Biography|Drama|History|War"/>
    <s v="Joseph Gordon-Levitt"/>
    <x v="618"/>
    <n v="197412"/>
    <n v="720"/>
    <x v="0"/>
    <s v="USA"/>
    <n v="65000000"/>
    <n v="2012"/>
    <n v="7.4"/>
    <n v="117204440"/>
    <n v="150"/>
    <n v="180.31452307692308"/>
  </r>
  <r>
    <s v="Lana Wachowski"/>
    <n v="313"/>
    <n v="171383253"/>
    <s v="Action|Sci-Fi"/>
    <s v="Keanu Reeves"/>
    <x v="619"/>
    <n v="1217752"/>
    <n v="3646"/>
    <x v="0"/>
    <s v="USA"/>
    <n v="63000000"/>
    <n v="1999"/>
    <n v="8.6999999999999993"/>
    <n v="108383253"/>
    <n v="136"/>
    <n v="172.03690952380953"/>
  </r>
  <r>
    <s v="Ron Howard"/>
    <n v="159"/>
    <n v="172071312"/>
    <s v="Adventure|Drama|History"/>
    <s v="Tom Hanks"/>
    <x v="620"/>
    <n v="208817"/>
    <n v="296"/>
    <x v="0"/>
    <s v="USA"/>
    <n v="62000000"/>
    <n v="1995"/>
    <n v="7.6"/>
    <n v="110071312"/>
    <n v="140"/>
    <n v="177.53437419354839"/>
  </r>
  <r>
    <s v="Michael Lembeck"/>
    <n v="80"/>
    <n v="139225854"/>
    <s v="Comedy|Family|Fantasy"/>
    <s v="Judge Reinhold"/>
    <x v="621"/>
    <n v="34561"/>
    <n v="116"/>
    <x v="0"/>
    <s v="USA"/>
    <n v="60000000"/>
    <n v="2002"/>
    <n v="5.5"/>
    <n v="79225854"/>
    <n v="104"/>
    <n v="132.04309000000001"/>
  </r>
  <r>
    <s v="Tom Hooper"/>
    <n v="488"/>
    <n v="148775460"/>
    <s v="Drama|Musical|Romance"/>
    <s v="Hugh Jackman"/>
    <x v="622"/>
    <n v="243834"/>
    <n v="845"/>
    <x v="0"/>
    <s v="USA"/>
    <n v="61000000"/>
    <n v="2012"/>
    <n v="7.6"/>
    <n v="87775460"/>
    <n v="158"/>
    <n v="143.89419672131146"/>
  </r>
  <r>
    <s v="Nora Ephron"/>
    <n v="153"/>
    <n v="115731542"/>
    <s v="Comedy|Drama|Romance"/>
    <s v="Tom Hanks"/>
    <x v="623"/>
    <n v="151812"/>
    <n v="556"/>
    <x v="0"/>
    <s v="USA"/>
    <n v="65000000"/>
    <n v="1998"/>
    <n v="6.5"/>
    <n v="50731542"/>
    <n v="119"/>
    <n v="78.048526153846154"/>
  </r>
  <r>
    <s v="Adam Mckay"/>
    <n v="173"/>
    <n v="100468793"/>
    <s v="Comedy"/>
    <s v="Will Ferrell"/>
    <x v="624"/>
    <n v="212499"/>
    <n v="277"/>
    <x v="0"/>
    <s v="USA"/>
    <n v="65000000"/>
    <n v="2008"/>
    <n v="6.9"/>
    <n v="35468793"/>
    <n v="106"/>
    <n v="54.567373846153842"/>
  </r>
  <r>
    <s v="Martin Campbell"/>
    <n v="156"/>
    <n v="93771072"/>
    <s v="Action|Adventure|Comedy|Romance|Thriller|Western"/>
    <s v="Anthony Hopkins"/>
    <x v="625"/>
    <n v="135404"/>
    <n v="318"/>
    <x v="0"/>
    <s v="USA"/>
    <n v="65000000"/>
    <n v="1998"/>
    <n v="6.7"/>
    <n v="28771072"/>
    <n v="136"/>
    <n v="44.263187692307696"/>
  </r>
  <r>
    <s v="Todd Phillips"/>
    <n v="307"/>
    <n v="100448498"/>
    <s v="Comedy|Drama"/>
    <s v="Robert Downey Jr."/>
    <x v="626"/>
    <n v="272789"/>
    <n v="285"/>
    <x v="0"/>
    <s v="USA"/>
    <n v="65000000"/>
    <n v="2010"/>
    <n v="6.6"/>
    <n v="35448498"/>
    <n v="95"/>
    <n v="54.536150769230773"/>
  </r>
  <r>
    <s v="Angelina Jolie Pitt"/>
    <n v="322"/>
    <n v="115603980"/>
    <s v="Biography|Drama|Sport|War"/>
    <s v="Finn Wittrock"/>
    <x v="627"/>
    <n v="103589"/>
    <n v="351"/>
    <x v="0"/>
    <s v="USA"/>
    <n v="65000000"/>
    <n v="2014"/>
    <n v="7.2"/>
    <n v="50603980"/>
    <n v="137"/>
    <n v="77.852276923076928"/>
  </r>
  <r>
    <s v="Clint Eastwood"/>
    <n v="169"/>
    <n v="90454043"/>
    <s v="Action|Adventure|Thriller"/>
    <s v="Clint Eastwood"/>
    <x v="628"/>
    <n v="60165"/>
    <n v="326"/>
    <x v="0"/>
    <s v="USA"/>
    <n v="65000000"/>
    <n v="2000"/>
    <n v="6.4"/>
    <n v="25454043"/>
    <n v="130"/>
    <n v="39.160066153846152"/>
  </r>
  <r>
    <s v="Renny Harlin"/>
    <n v="74"/>
    <n v="84049211"/>
    <s v="Action|Adventure|Thriller"/>
    <s v="Sylvester Stallone"/>
    <x v="629"/>
    <n v="96096"/>
    <n v="172"/>
    <x v="0"/>
    <s v="USA"/>
    <n v="70000000"/>
    <n v="1993"/>
    <n v="6.4"/>
    <n v="14049211"/>
    <n v="124"/>
    <n v="20.07030142857143"/>
  </r>
  <r>
    <s v="John Woo"/>
    <n v="72"/>
    <n v="70450000"/>
    <s v="Action|Crime|Thriller"/>
    <s v="Delroy Lindo"/>
    <x v="630"/>
    <n v="77390"/>
    <n v="189"/>
    <x v="0"/>
    <s v="USA"/>
    <n v="50000000"/>
    <n v="1996"/>
    <n v="6"/>
    <n v="20450000"/>
    <n v="108"/>
    <n v="40.9"/>
  </r>
  <r>
    <s v="Jon Turteltaub"/>
    <n v="86"/>
    <n v="69688384"/>
    <s v="Comedy|Family|Fantasy"/>
    <s v="Bruce Willis"/>
    <x v="631"/>
    <n v="34473"/>
    <n v="139"/>
    <x v="0"/>
    <s v="USA"/>
    <n v="60000000"/>
    <n v="2000"/>
    <n v="6.1"/>
    <n v="9688384"/>
    <n v="104"/>
    <n v="16.147306666666665"/>
  </r>
  <r>
    <s v="Oliver Stone"/>
    <n v="242"/>
    <n v="70236496"/>
    <s v="Drama|History|Thriller"/>
    <s v="Nicolas Cage"/>
    <x v="632"/>
    <n v="67395"/>
    <n v="564"/>
    <x v="0"/>
    <s v="USA"/>
    <n v="63000000"/>
    <n v="2006"/>
    <n v="6"/>
    <n v="7236496"/>
    <n v="129"/>
    <n v="11.486501587301587"/>
  </r>
  <r>
    <s v="Mike Newell"/>
    <n v="141"/>
    <n v="63695760"/>
    <s v="Drama"/>
    <s v="Julia Roberts"/>
    <x v="633"/>
    <n v="61490"/>
    <n v="264"/>
    <x v="0"/>
    <s v="USA"/>
    <n v="65000000"/>
    <n v="2003"/>
    <n v="6.4"/>
    <n v="-1304240"/>
    <n v="117"/>
    <n v="-2.0065230769230769"/>
  </r>
  <r>
    <s v="Larry Charles"/>
    <n v="313"/>
    <n v="59617068"/>
    <s v="Comedy|Romance"/>
    <s v="Sayed Badreya"/>
    <x v="634"/>
    <n v="213863"/>
    <n v="310"/>
    <x v="0"/>
    <s v="USA"/>
    <n v="65000000"/>
    <n v="2012"/>
    <n v="6.4"/>
    <n v="-5382932"/>
    <n v="99"/>
    <n v="-8.2814338461538455"/>
  </r>
  <r>
    <s v="Stanley Kubrick"/>
    <n v="280"/>
    <n v="55637680"/>
    <s v="Drama|Mystery|Thriller"/>
    <s v="Tom Cruise"/>
    <x v="635"/>
    <n v="227071"/>
    <n v="1500"/>
    <x v="0"/>
    <s v="UK"/>
    <n v="65000000"/>
    <n v="1999"/>
    <n v="7.3"/>
    <n v="-9362320"/>
    <n v="159"/>
    <n v="-14.40356923076923"/>
  </r>
  <r>
    <s v="Will Gluck"/>
    <n v="176"/>
    <n v="85911262"/>
    <s v="Comedy|Drama|Family|Musical"/>
    <s v="QuvenzhanÃ© Wallis"/>
    <x v="636"/>
    <n v="24735"/>
    <n v="213"/>
    <x v="0"/>
    <s v="USA"/>
    <n v="65000000"/>
    <n v="2014"/>
    <n v="5.2"/>
    <n v="20911262"/>
    <n v="118"/>
    <n v="32.171172307692309"/>
  </r>
  <r>
    <s v="Glenn Ficarra"/>
    <n v="279"/>
    <n v="53846915"/>
    <s v="Comedy|Crime|Drama|Romance"/>
    <s v="Will Smith"/>
    <x v="637"/>
    <n v="149337"/>
    <n v="221"/>
    <x v="0"/>
    <s v="USA"/>
    <n v="50100000"/>
    <n v="2015"/>
    <n v="6.6"/>
    <n v="3746915"/>
    <n v="105"/>
    <n v="7.4788722554890219"/>
  </r>
  <r>
    <s v="Mcg"/>
    <n v="241"/>
    <n v="54758461"/>
    <s v="Action|Comedy|Romance"/>
    <s v="Tom Hardy"/>
    <x v="638"/>
    <n v="147641"/>
    <n v="238"/>
    <x v="0"/>
    <s v="USA"/>
    <n v="65000000"/>
    <n v="2012"/>
    <n v="6.3"/>
    <n v="-10241539"/>
    <n v="103"/>
    <n v="-15.756213846153846"/>
  </r>
  <r>
    <s v="David S. Goyer"/>
    <n v="185"/>
    <n v="52397389"/>
    <s v="Action|Adventure|Fantasy|Horror|Sci-Fi|Thriller"/>
    <s v="Ryan Reynolds"/>
    <x v="639"/>
    <n v="132954"/>
    <n v="514"/>
    <x v="0"/>
    <s v="USA"/>
    <n v="65000000"/>
    <n v="2004"/>
    <n v="5.9"/>
    <n v="-12602611"/>
    <n v="122"/>
    <n v="-19.388632307692308"/>
  </r>
  <r>
    <s v="Mike Nichols"/>
    <n v="117"/>
    <n v="38966057"/>
    <s v="Comedy|Drama"/>
    <s v="Maura Tierney"/>
    <x v="640"/>
    <n v="23940"/>
    <n v="157"/>
    <x v="0"/>
    <s v="France"/>
    <n v="65000000"/>
    <n v="1998"/>
    <n v="6.7"/>
    <n v="-26033943"/>
    <n v="143"/>
    <n v="-40.052219999999998"/>
  </r>
  <r>
    <s v="Paul W.S. Anderson"/>
    <n v="239"/>
    <n v="42345531"/>
    <s v="Action|Horror|Sci-Fi|Thriller"/>
    <s v="Milla Jovovich"/>
    <x v="641"/>
    <n v="104831"/>
    <n v="423"/>
    <x v="0"/>
    <s v="Germany"/>
    <n v="65000000"/>
    <n v="2012"/>
    <n v="5.4"/>
    <n v="-22654469"/>
    <n v="96"/>
    <n v="-34.853029230769231"/>
  </r>
  <r>
    <s v="Paul W.S. Anderson"/>
    <n v="230"/>
    <n v="36064910"/>
    <s v="Action|Sci-Fi|Thriller"/>
    <s v="Jason Statham"/>
    <x v="642"/>
    <n v="166610"/>
    <n v="211"/>
    <x v="0"/>
    <s v="USA"/>
    <n v="45000000"/>
    <n v="2008"/>
    <n v="6.4"/>
    <n v="-8935090"/>
    <n v="111"/>
    <n v="-19.855755555555554"/>
  </r>
  <r>
    <s v="Renny Harlin"/>
    <n v="94"/>
    <n v="33328051"/>
    <s v="Action|Crime|Drama|Mystery|Thriller"/>
    <s v="Melina Kanakaredes"/>
    <x v="643"/>
    <n v="60508"/>
    <n v="285"/>
    <x v="0"/>
    <s v="USA"/>
    <n v="65000000"/>
    <n v="1996"/>
    <n v="6.7"/>
    <n v="-31671949"/>
    <n v="121"/>
    <n v="-48.726075384615385"/>
  </r>
  <r>
    <s v="Taylor Hackford"/>
    <n v="134"/>
    <n v="32598931"/>
    <s v="Action|Drama|Thriller"/>
    <s v="Pamela Reed"/>
    <x v="644"/>
    <n v="49300"/>
    <n v="265"/>
    <x v="0"/>
    <s v="USA"/>
    <n v="65000000"/>
    <n v="2000"/>
    <n v="6.2"/>
    <n v="-32401069"/>
    <n v="135"/>
    <n v="-49.84779846153846"/>
  </r>
  <r>
    <s v="Jon Favreau"/>
    <n v="136"/>
    <n v="28045540"/>
    <s v="Action|Adventure|Comedy|Family|Fantasy|Sci-Fi"/>
    <s v="Kristen Stewart"/>
    <x v="645"/>
    <n v="67707"/>
    <n v="202"/>
    <x v="0"/>
    <s v="USA"/>
    <n v="65000000"/>
    <n v="2005"/>
    <n v="6.1"/>
    <n v="-36954460"/>
    <n v="101"/>
    <n v="-56.853015384615382"/>
  </r>
  <r>
    <s v="David Fincher"/>
    <n v="315"/>
    <n v="37023395"/>
    <s v="Drama"/>
    <s v="Brad Pitt"/>
    <x v="646"/>
    <n v="1347461"/>
    <n v="2968"/>
    <x v="0"/>
    <s v="USA"/>
    <n v="63000000"/>
    <n v="1999"/>
    <n v="8.8000000000000007"/>
    <n v="-25976605"/>
    <n v="151"/>
    <n v="-41.232706349206353"/>
  </r>
  <r>
    <s v="Mcg"/>
    <n v="96"/>
    <n v="43532294"/>
    <s v="Drama|Sport"/>
    <s v="Matthew McConaughey"/>
    <x v="647"/>
    <n v="46951"/>
    <n v="175"/>
    <x v="0"/>
    <s v="USA"/>
    <n v="65000000"/>
    <n v="2006"/>
    <n v="7.1"/>
    <n v="-21467706"/>
    <n v="131"/>
    <n v="-33.027239999999999"/>
  </r>
  <r>
    <s v="Michael Lehmann"/>
    <n v="60"/>
    <n v="17218080"/>
    <s v="Action|Adventure|Comedy"/>
    <s v="Bruce Willis"/>
    <x v="648"/>
    <n v="43376"/>
    <n v="249"/>
    <x v="0"/>
    <s v="USA"/>
    <n v="70000000"/>
    <n v="1991"/>
    <n v="5.7"/>
    <n v="-52781920"/>
    <n v="100"/>
    <n v="-75.402742857142854"/>
  </r>
  <r>
    <s v="Nora Ephron"/>
    <n v="60"/>
    <n v="10014234"/>
    <s v="Comedy|Crime"/>
    <s v="Michael Rapaport"/>
    <x v="649"/>
    <n v="8560"/>
    <n v="69"/>
    <x v="0"/>
    <s v="France"/>
    <n v="65000000"/>
    <n v="2000"/>
    <n v="5"/>
    <n v="-54985766"/>
    <n v="105"/>
    <n v="-84.593486153846158"/>
  </r>
  <r>
    <s v="Stuart Beattie"/>
    <n v="308"/>
    <n v="19059018"/>
    <s v="Action|Fantasy|Sci-Fi|Thriller"/>
    <s v="Caitlin Stasey"/>
    <x v="650"/>
    <n v="65709"/>
    <n v="194"/>
    <x v="0"/>
    <s v="Australia"/>
    <n v="65000000"/>
    <n v="2014"/>
    <n v="5.0999999999999996"/>
    <n v="-45940982"/>
    <n v="92"/>
    <n v="-70.678433846153837"/>
  </r>
  <r>
    <s v="Roman Polanski"/>
    <n v="127"/>
    <n v="1987287"/>
    <s v="Crime|Drama"/>
    <s v="Ian McNeice"/>
    <x v="651"/>
    <n v="25474"/>
    <n v="138"/>
    <x v="0"/>
    <s v="UK"/>
    <n v="50000000"/>
    <n v="2005"/>
    <n v="6.9"/>
    <n v="-48012713"/>
    <n v="130"/>
    <n v="-96.025425999999996"/>
  </r>
  <r>
    <s v="Rob Bowman"/>
    <n v="196"/>
    <n v="24407944"/>
    <s v="Action|Crime|Fantasy|Thriller"/>
    <s v="Jennifer Garner"/>
    <x v="652"/>
    <n v="71202"/>
    <n v="380"/>
    <x v="0"/>
    <s v="Canada"/>
    <n v="43000000"/>
    <n v="2005"/>
    <n v="4.8"/>
    <n v="-18592056"/>
    <n v="100"/>
    <n v="-43.237339534883724"/>
  </r>
  <r>
    <s v="Frank Miller"/>
    <n v="339"/>
    <n v="13750556"/>
    <s v="Action|Crime|Thriller"/>
    <s v="Joseph Gordon-Levitt"/>
    <x v="653"/>
    <n v="111102"/>
    <n v="239"/>
    <x v="0"/>
    <s v="USA"/>
    <n v="65000000"/>
    <n v="2014"/>
    <n v="6.5"/>
    <n v="-51249444"/>
    <n v="102"/>
    <n v="-78.845298461538462"/>
  </r>
  <r>
    <s v="Sydney Pollack"/>
    <n v="96"/>
    <n v="31054924"/>
    <s v="Drama|Mystery|Romance"/>
    <s v="Harrison Ford"/>
    <x v="654"/>
    <n v="17025"/>
    <n v="290"/>
    <x v="0"/>
    <s v="USA"/>
    <n v="64000000"/>
    <n v="1999"/>
    <n v="5.0999999999999996"/>
    <n v="-32945076"/>
    <n v="133"/>
    <n v="-51.476681249999999"/>
  </r>
  <r>
    <s v="Baltasar Kormã¡Kur"/>
    <n v="361"/>
    <n v="43247140"/>
    <s v="Adventure|Biography|Drama|History|Sport|Thriller"/>
    <s v="Michael Kelly"/>
    <x v="655"/>
    <n v="134625"/>
    <n v="265"/>
    <x v="0"/>
    <s v="UK"/>
    <n v="55000000"/>
    <n v="2015"/>
    <n v="7.1"/>
    <n v="-11752860"/>
    <n v="121"/>
    <n v="-21.368836363636365"/>
  </r>
  <r>
    <s v="Tom Tykwer"/>
    <n v="226"/>
    <n v="2208939"/>
    <s v="Crime|Drama|Fantasy"/>
    <s v="Michael Smiley"/>
    <x v="656"/>
    <n v="190490"/>
    <n v="482"/>
    <x v="0"/>
    <s v="Germany"/>
    <n v="50000000"/>
    <n v="2006"/>
    <n v="7.5"/>
    <n v="-47791061"/>
    <n v="147"/>
    <n v="-95.582121999999998"/>
  </r>
  <r>
    <s v="Jay Roach"/>
    <n v="194"/>
    <n v="213079163"/>
    <s v="Action|Comedy|Crime"/>
    <s v="Verne Troyer"/>
    <x v="657"/>
    <n v="162909"/>
    <n v="795"/>
    <x v="0"/>
    <s v="USA"/>
    <n v="63000000"/>
    <n v="2002"/>
    <n v="6.2"/>
    <n v="150079163"/>
    <n v="94"/>
    <n v="238.22089365079364"/>
  </r>
  <r>
    <s v="David Bowers"/>
    <n v="138"/>
    <n v="19548064"/>
    <s v="Action|Animation|Comedy|Family|Sci-Fi"/>
    <s v="Nicolas Cage"/>
    <x v="658"/>
    <n v="25681"/>
    <n v="77"/>
    <x v="0"/>
    <s v="Hong Kong"/>
    <n v="65000000"/>
    <n v="2009"/>
    <n v="6.3"/>
    <n v="-45451936"/>
    <n v="94"/>
    <n v="-69.926055384615381"/>
  </r>
  <r>
    <s v="Steven Spielberg"/>
    <n v="308"/>
    <n v="356784000"/>
    <s v="Adventure|Sci-Fi|Thriller"/>
    <s v="Wayne Knight"/>
    <x v="659"/>
    <n v="613473"/>
    <n v="895"/>
    <x v="0"/>
    <s v="USA"/>
    <n v="63000000"/>
    <n v="1993"/>
    <n v="8.1"/>
    <n v="293784000"/>
    <n v="127"/>
    <n v="466.32380952380953"/>
  </r>
  <r>
    <s v="Lawrence Kasdan"/>
    <n v="40"/>
    <n v="25052000"/>
    <s v="Adventure|Biography|Crime|Drama|Western"/>
    <s v="Dennis Quaid"/>
    <x v="660"/>
    <n v="35314"/>
    <n v="145"/>
    <x v="0"/>
    <s v="USA"/>
    <n v="63000000"/>
    <n v="1994"/>
    <n v="6.6"/>
    <n v="-37948000"/>
    <n v="212"/>
    <n v="-60.234920634920627"/>
  </r>
  <r>
    <s v="Phillip Noyce"/>
    <n v="42"/>
    <n v="122012710"/>
    <s v="Action|Crime|Drama|Thriller"/>
    <s v="Harrison Ford"/>
    <x v="661"/>
    <n v="69663"/>
    <n v="133"/>
    <x v="0"/>
    <s v="USA"/>
    <n v="62000000"/>
    <n v="1994"/>
    <n v="6.9"/>
    <n v="60012710"/>
    <n v="141"/>
    <n v="96.794693548387102"/>
  </r>
  <r>
    <s v="Daniel Lee"/>
    <n v="68"/>
    <n v="72413"/>
    <s v="Action|Adventure|Drama|History"/>
    <s v="Si Won Choi"/>
    <x v="662"/>
    <n v="11584"/>
    <n v="86"/>
    <x v="1"/>
    <s v="China"/>
    <n v="65000000"/>
    <n v="2015"/>
    <n v="6.1"/>
    <n v="-64927587"/>
    <n v="103"/>
    <n v="-99.888595384615385"/>
  </r>
  <r>
    <s v="Keenen Ivory Wayans"/>
    <n v="78"/>
    <n v="58255287"/>
    <s v="Comedy|Crime"/>
    <s v="Chazz Palminteri"/>
    <x v="663"/>
    <n v="39471"/>
    <n v="187"/>
    <x v="0"/>
    <s v="USA"/>
    <n v="64000000"/>
    <n v="2006"/>
    <n v="4.3"/>
    <n v="-5744713"/>
    <n v="98"/>
    <n v="-8.9761140625000007"/>
  </r>
  <r>
    <s v="Jonathan Mostow"/>
    <n v="178"/>
    <n v="77086030"/>
    <s v="Action|War"/>
    <s v="Matthew McConaughey"/>
    <x v="664"/>
    <n v="65297"/>
    <n v="602"/>
    <x v="0"/>
    <s v="France"/>
    <n v="62000000"/>
    <n v="2000"/>
    <n v="6.6"/>
    <n v="15086030"/>
    <n v="116"/>
    <n v="24.332306451612904"/>
  </r>
  <r>
    <s v="Rob Reiner"/>
    <n v="75"/>
    <n v="65000000"/>
    <s v="Comedy|Drama|Romance"/>
    <s v="Shawna Waldron"/>
    <x v="665"/>
    <n v="43027"/>
    <n v="214"/>
    <x v="0"/>
    <s v="USA"/>
    <n v="62000000"/>
    <n v="1995"/>
    <n v="6.8"/>
    <n v="3000000"/>
    <n v="114"/>
    <n v="4.838709677419355"/>
  </r>
  <r>
    <s v="Marco Schnabel"/>
    <n v="150"/>
    <n v="32178777"/>
    <s v="Comedy|Romance|Sport"/>
    <s v="Justin Timberlake"/>
    <x v="666"/>
    <n v="43300"/>
    <n v="250"/>
    <x v="0"/>
    <s v="USA"/>
    <n v="62000000"/>
    <n v="2008"/>
    <n v="3.8"/>
    <n v="-29821223"/>
    <n v="87"/>
    <n v="-48.098746774193543"/>
  </r>
  <r>
    <s v="Demian Lichtenstein"/>
    <n v="113"/>
    <n v="15738632"/>
    <s v="Action|Comedy|Crime|Thriller"/>
    <s v="Jon Lovitz"/>
    <x v="667"/>
    <n v="38076"/>
    <n v="399"/>
    <x v="0"/>
    <s v="USA"/>
    <n v="42000000"/>
    <n v="2001"/>
    <n v="5.9"/>
    <n v="-26261368"/>
    <n v="125"/>
    <n v="-62.527066666666663"/>
  </r>
  <r>
    <s v="Quentin Tarantino"/>
    <n v="596"/>
    <n v="54116191"/>
    <s v="Crime|Drama|Mystery|Thriller|Western"/>
    <s v="Craig Stark"/>
    <x v="668"/>
    <n v="272839"/>
    <n v="1018"/>
    <x v="0"/>
    <s v="USA"/>
    <n v="44000000"/>
    <n v="2015"/>
    <n v="7.9"/>
    <n v="10116191"/>
    <n v="187"/>
    <n v="22.991343181818184"/>
  </r>
  <r>
    <s v="Josh Gordon"/>
    <n v="191"/>
    <n v="118153533"/>
    <s v="Comedy|Sport"/>
    <s v="Will Ferrell"/>
    <x v="669"/>
    <n v="129995"/>
    <n v="246"/>
    <x v="0"/>
    <s v="USA"/>
    <n v="61000000"/>
    <n v="2007"/>
    <n v="6.3"/>
    <n v="57153533"/>
    <n v="93"/>
    <n v="93.69431639344262"/>
  </r>
  <r>
    <s v="Tim Hill"/>
    <n v="156"/>
    <n v="108012170"/>
    <s v="Adventure|Animation|Comedy|Family|Fantasy"/>
    <s v="Gary Cole"/>
    <x v="670"/>
    <n v="24089"/>
    <n v="82"/>
    <x v="0"/>
    <s v="USA"/>
    <n v="63000000"/>
    <n v="2011"/>
    <n v="5.5"/>
    <n v="45012170"/>
    <n v="95"/>
    <n v="71.447888888888883"/>
  </r>
  <r>
    <s v="Zack Snyder"/>
    <n v="460"/>
    <n v="210592590"/>
    <s v="Action|Drama|Fantasy|War"/>
    <s v="Gerard Butler"/>
    <x v="671"/>
    <n v="607235"/>
    <n v="2073"/>
    <x v="0"/>
    <s v="USA"/>
    <n v="65000000"/>
    <n v="2006"/>
    <n v="7.7"/>
    <n v="145592590"/>
    <n v="117"/>
    <n v="223.98859999999999"/>
  </r>
  <r>
    <s v="Jay Roach"/>
    <n v="141"/>
    <n v="279167575"/>
    <s v="Comedy|Romance"/>
    <s v="Robert De Niro"/>
    <x v="672"/>
    <n v="211296"/>
    <n v="428"/>
    <x v="0"/>
    <s v="USA"/>
    <n v="80000000"/>
    <n v="2004"/>
    <n v="6.3"/>
    <n v="199167575"/>
    <n v="106"/>
    <n v="248.95946874999998"/>
  </r>
  <r>
    <s v="David Frankel"/>
    <n v="180"/>
    <n v="143151473"/>
    <s v="Comedy|Drama|Family"/>
    <s v="Eric Dane"/>
    <x v="673"/>
    <n v="116681"/>
    <n v="320"/>
    <x v="0"/>
    <s v="USA"/>
    <n v="60000000"/>
    <n v="2008"/>
    <n v="7.1"/>
    <n v="83151473"/>
    <n v="115"/>
    <n v="138.58578833333331"/>
  </r>
  <r>
    <s v="Frank Darabont"/>
    <n v="186"/>
    <n v="136801374"/>
    <s v="Crime|Drama|Fantasy|Mystery"/>
    <s v="Tom Hanks"/>
    <x v="674"/>
    <n v="782610"/>
    <n v="1377"/>
    <x v="0"/>
    <s v="USA"/>
    <n v="60000000"/>
    <n v="1999"/>
    <n v="8.5"/>
    <n v="76801374"/>
    <n v="189"/>
    <n v="128.00229000000002"/>
  </r>
  <r>
    <s v="Mark Dindal"/>
    <n v="161"/>
    <n v="135381507"/>
    <s v="Adventure|Animation|Comedy|Family|Sci-Fi"/>
    <s v="Catherine O'Hara"/>
    <x v="675"/>
    <n v="63912"/>
    <n v="251"/>
    <x v="0"/>
    <s v="USA"/>
    <n v="150000000"/>
    <n v="2005"/>
    <n v="5.8"/>
    <n v="-14618493"/>
    <n v="81"/>
    <n v="-9.7456619999999994"/>
  </r>
  <r>
    <s v="David Fincher"/>
    <n v="568"/>
    <n v="167735396"/>
    <s v="Crime|Drama|Mystery|Thriller"/>
    <s v="Patrick Fugit"/>
    <x v="676"/>
    <n v="569841"/>
    <n v="1127"/>
    <x v="0"/>
    <s v="USA"/>
    <n v="61000000"/>
    <n v="2014"/>
    <n v="8.1"/>
    <n v="106735396"/>
    <n v="149"/>
    <n v="174.97605901639344"/>
  </r>
  <r>
    <s v="Doug Liman"/>
    <n v="249"/>
    <n v="121468960"/>
    <s v="Action|Mystery|Thriller"/>
    <s v="Matt Damon"/>
    <x v="677"/>
    <n v="407601"/>
    <n v="849"/>
    <x v="0"/>
    <s v="USA"/>
    <n v="60000000"/>
    <n v="2002"/>
    <n v="7.9"/>
    <n v="61468960"/>
    <n v="119"/>
    <n v="102.44826666666667"/>
  </r>
  <r>
    <s v="Martin Campbell"/>
    <n v="137"/>
    <n v="106635996"/>
    <s v="Action|Adventure|Thriller"/>
    <s v="Izabella Scorupco"/>
    <x v="678"/>
    <n v="199025"/>
    <n v="416"/>
    <x v="0"/>
    <s v="UK"/>
    <n v="58000000"/>
    <n v="1995"/>
    <n v="7.2"/>
    <n v="48635996"/>
    <n v="130"/>
    <n v="83.855165517241375"/>
  </r>
  <r>
    <s v="Simon West"/>
    <n v="113"/>
    <n v="102678089"/>
    <s v="Drama|Mystery|Thriller"/>
    <s v="Daniel von Bargen"/>
    <x v="679"/>
    <n v="42705"/>
    <n v="274"/>
    <x v="0"/>
    <s v="USA"/>
    <n v="95000000"/>
    <n v="1999"/>
    <n v="6.3"/>
    <n v="7678089"/>
    <n v="116"/>
    <n v="8.0821989473684219"/>
  </r>
  <r>
    <s v="Peter Weir"/>
    <n v="213"/>
    <n v="125603360"/>
    <s v="Comedy|Drama|Sci-Fi"/>
    <s v="Natascha McElhone"/>
    <x v="680"/>
    <n v="667983"/>
    <n v="877"/>
    <x v="0"/>
    <s v="USA"/>
    <n v="60000000"/>
    <n v="1998"/>
    <n v="8.1"/>
    <n v="65603360"/>
    <n v="103"/>
    <n v="109.33893333333333"/>
  </r>
  <r>
    <s v="Brenda Chapman"/>
    <n v="120"/>
    <n v="101217900"/>
    <s v="Adventure|Animation|Biography|Drama|Family|Fantasy|Musical"/>
    <s v="Martin Short"/>
    <x v="681"/>
    <n v="91093"/>
    <n v="353"/>
    <x v="0"/>
    <s v="USA"/>
    <n v="70000000"/>
    <n v="1998"/>
    <n v="7"/>
    <n v="31217900"/>
    <n v="99"/>
    <n v="44.596999999999994"/>
  </r>
  <r>
    <s v="Steve Carr"/>
    <n v="81"/>
    <n v="104148781"/>
    <s v="Comedy|Family"/>
    <s v="Anjelica Huston"/>
    <x v="682"/>
    <n v="49486"/>
    <n v="116"/>
    <x v="0"/>
    <s v="USA"/>
    <n v="60000000"/>
    <n v="2003"/>
    <n v="5.5"/>
    <n v="44148781"/>
    <n v="92"/>
    <n v="73.581301666666661"/>
  </r>
  <r>
    <s v="Baltasar Kormã¡Kur"/>
    <n v="265"/>
    <n v="75573300"/>
    <s v="Action|Comedy|Crime|Drama|Thriller"/>
    <s v="Denzel Washington"/>
    <x v="683"/>
    <n v="156898"/>
    <n v="172"/>
    <x v="0"/>
    <s v="USA"/>
    <n v="61000000"/>
    <n v="2013"/>
    <n v="6.7"/>
    <n v="14573300"/>
    <n v="109"/>
    <n v="23.890655737704918"/>
  </r>
  <r>
    <s v="Lawrence Guterman"/>
    <n v="105"/>
    <n v="93375151"/>
    <s v="Action|Comedy|Family|Fantasy"/>
    <s v="Carol Ann Susi"/>
    <x v="684"/>
    <n v="46031"/>
    <n v="235"/>
    <x v="0"/>
    <s v="USA"/>
    <n v="60000000"/>
    <n v="2001"/>
    <n v="5.2"/>
    <n v="33375151"/>
    <n v="87"/>
    <n v="55.625251666666664"/>
  </r>
  <r>
    <s v="F. Gary Gray"/>
    <n v="155"/>
    <n v="106126012"/>
    <s v="Action|Crime|Thriller"/>
    <s v="Jason Statham"/>
    <x v="685"/>
    <n v="285623"/>
    <n v="497"/>
    <x v="0"/>
    <s v="USA"/>
    <n v="60000000"/>
    <n v="2003"/>
    <n v="7"/>
    <n v="46126012"/>
    <n v="111"/>
    <n v="76.876686666666671"/>
  </r>
  <r>
    <s v="Marc Lawrence"/>
    <n v="118"/>
    <n v="93307796"/>
    <s v="Comedy|Romance"/>
    <s v="Dorian Missick"/>
    <x v="686"/>
    <n v="85673"/>
    <n v="269"/>
    <x v="0"/>
    <s v="USA"/>
    <n v="60000000"/>
    <n v="2002"/>
    <n v="6.1"/>
    <n v="33307796"/>
    <n v="101"/>
    <n v="55.512993333333341"/>
  </r>
  <r>
    <s v="Eric Darnell"/>
    <n v="131"/>
    <n v="90646554"/>
    <s v="Adventure|Animation|Comedy|Family"/>
    <s v="Sylvester Stallone"/>
    <x v="687"/>
    <n v="124641"/>
    <n v="289"/>
    <x v="0"/>
    <s v="USA"/>
    <n v="105000000"/>
    <n v="1998"/>
    <n v="6.6"/>
    <n v="-14353446"/>
    <n v="83"/>
    <n v="-13.669948571428572"/>
  </r>
  <r>
    <s v="Peter Billingsley"/>
    <n v="166"/>
    <n v="109176215"/>
    <s v="Comedy"/>
    <s v="Jon Favreau"/>
    <x v="688"/>
    <n v="83506"/>
    <n v="144"/>
    <x v="0"/>
    <s v="USA"/>
    <n v="60000000"/>
    <n v="2009"/>
    <n v="5.5"/>
    <n v="49176215"/>
    <n v="113"/>
    <n v="81.960358333333332"/>
  </r>
  <r>
    <s v="Tony Scott"/>
    <n v="60"/>
    <n v="82670733"/>
    <s v="Action|Drama|Sport"/>
    <s v="Tom Cruise"/>
    <x v="689"/>
    <n v="60476"/>
    <n v="97"/>
    <x v="0"/>
    <s v="USA"/>
    <n v="60000000"/>
    <n v="1990"/>
    <n v="5.9"/>
    <n v="22670733"/>
    <n v="107"/>
    <n v="37.784554999999997"/>
  </r>
  <r>
    <s v="Adam Shankman"/>
    <n v="77"/>
    <n v="82569532"/>
    <s v="Adventure|Comedy|Family"/>
    <s v="Taylor Lautner"/>
    <x v="690"/>
    <n v="42737"/>
    <n v="128"/>
    <x v="0"/>
    <s v="USA"/>
    <n v="60000000"/>
    <n v="2005"/>
    <n v="5.4"/>
    <n v="22569532"/>
    <n v="94"/>
    <n v="37.615886666666668"/>
  </r>
  <r>
    <s v="Wes Ball"/>
    <n v="249"/>
    <n v="81687587"/>
    <s v="Action|Sci-Fi|Thriller"/>
    <s v="Ki Hong Lee"/>
    <x v="691"/>
    <n v="138246"/>
    <n v="360"/>
    <x v="0"/>
    <s v="USA"/>
    <n v="61000000"/>
    <n v="2015"/>
    <n v="6.4"/>
    <n v="20687587"/>
    <n v="132"/>
    <n v="33.914077049180328"/>
  </r>
  <r>
    <s v="Ryan Murphy"/>
    <n v="213"/>
    <n v="80574010"/>
    <s v="Drama|Romance"/>
    <s v="James Franco"/>
    <x v="692"/>
    <n v="63493"/>
    <n v="302"/>
    <x v="0"/>
    <s v="USA"/>
    <n v="60000000"/>
    <n v="2010"/>
    <n v="5.7"/>
    <n v="20574010"/>
    <n v="140"/>
    <n v="34.290016666666666"/>
  </r>
  <r>
    <s v="Brett Ratner"/>
    <n v="121"/>
    <n v="75764085"/>
    <s v="Comedy|Drama|Fantasy|Romance"/>
    <s v="Nicolas Cage"/>
    <x v="693"/>
    <n v="85844"/>
    <n v="322"/>
    <x v="0"/>
    <s v="USA"/>
    <n v="60000000"/>
    <n v="2000"/>
    <n v="6.7"/>
    <n v="15764085"/>
    <n v="125"/>
    <n v="26.273475000000001"/>
  </r>
  <r>
    <s v="Robert Schwentke"/>
    <n v="315"/>
    <n v="90356857"/>
    <s v="Action|Comedy|Crime|Thriller"/>
    <s v="Bruce Willis"/>
    <x v="694"/>
    <n v="238916"/>
    <n v="328"/>
    <x v="0"/>
    <s v="USA"/>
    <n v="58000000"/>
    <n v="2010"/>
    <n v="7.1"/>
    <n v="32356857"/>
    <n v="111"/>
    <n v="55.787684482758628"/>
  </r>
  <r>
    <s v="Oliver Stone"/>
    <n v="171"/>
    <n v="75530832"/>
    <s v="Drama|Sport"/>
    <s v="Al Pacino"/>
    <x v="695"/>
    <n v="97047"/>
    <n v="452"/>
    <x v="0"/>
    <s v="USA"/>
    <n v="55000000"/>
    <n v="1999"/>
    <n v="6.8"/>
    <n v="20530832"/>
    <n v="156"/>
    <n v="37.328785454545454"/>
  </r>
  <r>
    <s v="Robert Redford"/>
    <n v="96"/>
    <n v="75370763"/>
    <s v="Drama|Romance|Western"/>
    <s v="Scarlett Johansson"/>
    <x v="696"/>
    <n v="32353"/>
    <n v="263"/>
    <x v="0"/>
    <s v="USA"/>
    <n v="60000000"/>
    <n v="1998"/>
    <n v="6.5"/>
    <n v="15370763"/>
    <n v="170"/>
    <n v="25.617938333333335"/>
  </r>
  <r>
    <s v="Michael Mann"/>
    <n v="299"/>
    <n v="100003492"/>
    <s v="Crime|Drama|Thriller"/>
    <s v="Tom Cruise"/>
    <x v="697"/>
    <n v="293662"/>
    <n v="836"/>
    <x v="0"/>
    <s v="USA"/>
    <n v="65000000"/>
    <n v="2004"/>
    <n v="7.6"/>
    <n v="35003492"/>
    <n v="120"/>
    <n v="53.851526153846152"/>
  </r>
  <r>
    <s v="Chuck Russell"/>
    <n v="167"/>
    <n v="90341670"/>
    <s v="Action|Adventure|Fantasy|Thriller"/>
    <s v="Dwayne Johnson"/>
    <x v="698"/>
    <n v="102129"/>
    <n v="432"/>
    <x v="0"/>
    <s v="USA"/>
    <n v="60000000"/>
    <n v="2002"/>
    <n v="5.5"/>
    <n v="30341670"/>
    <n v="100"/>
    <n v="50.569450000000003"/>
  </r>
  <r>
    <s v="Jay Russell"/>
    <n v="125"/>
    <n v="74540762"/>
    <s v="Action|Drama|Thriller"/>
    <s v="Billy Burke"/>
    <x v="699"/>
    <n v="48753"/>
    <n v="323"/>
    <x v="0"/>
    <s v="USA"/>
    <n v="55000000"/>
    <n v="2004"/>
    <n v="6.5"/>
    <n v="19540762"/>
    <n v="115"/>
    <n v="35.528658181818187"/>
  </r>
  <r>
    <s v="Christopher Mcquarrie"/>
    <n v="387"/>
    <n v="80033643"/>
    <s v="Action|Crime|Mystery|Thriller"/>
    <s v="Tom Cruise"/>
    <x v="700"/>
    <n v="226570"/>
    <n v="448"/>
    <x v="0"/>
    <s v="USA"/>
    <n v="60000000"/>
    <n v="2012"/>
    <n v="7"/>
    <n v="20033643"/>
    <n v="130"/>
    <n v="33.389404999999996"/>
  </r>
  <r>
    <s v="Renny Harlin"/>
    <n v="199"/>
    <n v="73648142"/>
    <s v="Action|Sci-Fi|Thriller"/>
    <s v="LL Cool J"/>
    <x v="701"/>
    <n v="99043"/>
    <n v="643"/>
    <x v="0"/>
    <s v="USA"/>
    <n v="60000000"/>
    <n v="1999"/>
    <n v="5.8"/>
    <n v="13648142"/>
    <n v="105"/>
    <n v="22.746903333333332"/>
  </r>
  <r>
    <s v="Kenny Ortega"/>
    <n v="136"/>
    <n v="71844424"/>
    <s v="Documentary|Music"/>
    <s v="Misha Gabriel Hamilton"/>
    <x v="702"/>
    <n v="33158"/>
    <n v="223"/>
    <x v="0"/>
    <s v="USA"/>
    <n v="60000000"/>
    <n v="2009"/>
    <n v="7.3"/>
    <n v="11844424"/>
    <n v="111"/>
    <n v="19.740706666666664"/>
  </r>
  <r>
    <s v="Steven Soderbergh"/>
    <n v="436"/>
    <n v="75638743"/>
    <s v="Drama|Thriller"/>
    <s v="Matt Damon"/>
    <x v="703"/>
    <n v="180479"/>
    <n v="411"/>
    <x v="0"/>
    <s v="USA"/>
    <n v="60000000"/>
    <n v="2011"/>
    <n v="6.6"/>
    <n v="15638743"/>
    <n v="106"/>
    <n v="26.064571666666669"/>
  </r>
  <r>
    <s v="David Mcnally"/>
    <n v="73"/>
    <n v="66734992"/>
    <s v="Action|Adventure|Comedy|Crime"/>
    <s v="Estella Warren"/>
    <x v="704"/>
    <n v="23476"/>
    <n v="181"/>
    <x v="0"/>
    <s v="USA"/>
    <n v="60000000"/>
    <n v="2003"/>
    <n v="4.4000000000000004"/>
    <n v="6734992"/>
    <n v="89"/>
    <n v="11.224986666666666"/>
  </r>
  <r>
    <s v="Henry Selick"/>
    <n v="310"/>
    <n v="75280058"/>
    <s v="Animation|Family|Fantasy"/>
    <s v="Jennifer Saunders"/>
    <x v="705"/>
    <n v="143121"/>
    <n v="279"/>
    <x v="0"/>
    <s v="USA"/>
    <n v="60000000"/>
    <n v="2009"/>
    <n v="7.7"/>
    <n v="15280058"/>
    <n v="100"/>
    <n v="25.466763333333333"/>
  </r>
  <r>
    <s v="M. Night Shyamalan"/>
    <n v="323"/>
    <n v="64505912"/>
    <s v="Sci-Fi|Thriller"/>
    <s v="Zooey Deschanel"/>
    <x v="706"/>
    <n v="163130"/>
    <n v="1264"/>
    <x v="0"/>
    <s v="USA"/>
    <n v="48000000"/>
    <n v="2008"/>
    <n v="5"/>
    <n v="16505912"/>
    <n v="91"/>
    <n v="34.387316666666671"/>
  </r>
  <r>
    <s v="Tony Scott"/>
    <n v="171"/>
    <n v="77862546"/>
    <s v="Action|Crime|Drama|Thriller"/>
    <s v="Denzel Washington"/>
    <x v="707"/>
    <n v="266310"/>
    <n v="690"/>
    <x v="0"/>
    <s v="USA"/>
    <n v="70000000"/>
    <n v="2004"/>
    <n v="7.7"/>
    <n v="7862546"/>
    <n v="146"/>
    <n v="11.232208571428572"/>
  </r>
  <r>
    <s v="Brian Robbins"/>
    <n v="76"/>
    <n v="61112916"/>
    <s v="Comedy|Family|Fantasy"/>
    <s v="Robert Downey Jr."/>
    <x v="708"/>
    <n v="14888"/>
    <n v="83"/>
    <x v="0"/>
    <s v="USA"/>
    <n v="50000000"/>
    <n v="2006"/>
    <n v="4.4000000000000004"/>
    <n v="11112916"/>
    <n v="98"/>
    <n v="22.225832"/>
  </r>
  <r>
    <s v="Todd Phillips"/>
    <n v="173"/>
    <n v="88200225"/>
    <s v="Comedy|Crime"/>
    <s v="Snoop Dogg"/>
    <x v="709"/>
    <n v="120795"/>
    <n v="308"/>
    <x v="0"/>
    <s v="USA"/>
    <n v="60000000"/>
    <n v="2004"/>
    <n v="6.1"/>
    <n v="28200225"/>
    <n v="101"/>
    <n v="47.000374999999998"/>
  </r>
  <r>
    <s v="Brian Levant"/>
    <n v="81"/>
    <n v="60573641"/>
    <s v="Comedy|Family"/>
    <s v="Jim Belushi"/>
    <x v="710"/>
    <n v="68406"/>
    <n v="162"/>
    <x v="0"/>
    <s v="USA"/>
    <n v="60000000"/>
    <n v="1996"/>
    <n v="5.4"/>
    <n v="573641"/>
    <n v="94"/>
    <n v="0.9560683333333333"/>
  </r>
  <r>
    <s v="Guillermo Del Toro"/>
    <n v="242"/>
    <n v="59035104"/>
    <s v="Action|Fantasy|Horror|Sci-Fi"/>
    <s v="James Babson"/>
    <x v="711"/>
    <n v="244566"/>
    <n v="597"/>
    <x v="0"/>
    <s v="USA"/>
    <n v="66000000"/>
    <n v="2004"/>
    <n v="6.8"/>
    <n v="-6964896"/>
    <n v="132"/>
    <n v="-10.552872727272728"/>
  </r>
  <r>
    <s v="Steven Zaillian"/>
    <n v="110"/>
    <n v="56702901"/>
    <s v="Drama"/>
    <s v="Robert Duvall"/>
    <x v="712"/>
    <n v="23302"/>
    <n v="181"/>
    <x v="0"/>
    <s v="USA"/>
    <n v="60000000"/>
    <n v="1998"/>
    <n v="6.5"/>
    <n v="-3297099"/>
    <n v="115"/>
    <n v="-5.4951650000000001"/>
  </r>
  <r>
    <s v="Chris Butler"/>
    <n v="328"/>
    <n v="55994557"/>
    <s v="Adventure|Animation|Comedy|Family|Fantasy"/>
    <s v="Anna Kendrick"/>
    <x v="713"/>
    <n v="72287"/>
    <n v="176"/>
    <x v="0"/>
    <s v="USA"/>
    <n v="60000000"/>
    <n v="2012"/>
    <n v="7"/>
    <n v="-4005443"/>
    <n v="92"/>
    <n v="-6.6757383333333333"/>
  </r>
  <r>
    <s v="Michael Caton-Jones"/>
    <n v="83"/>
    <n v="54910560"/>
    <s v="Action|Adventure|Crime|Thriller"/>
    <s v="J.K. Simmons"/>
    <x v="714"/>
    <n v="88225"/>
    <n v="227"/>
    <x v="0"/>
    <s v="USA"/>
    <n v="60000000"/>
    <n v="1997"/>
    <n v="6.3"/>
    <n v="-5089440"/>
    <n v="124"/>
    <n v="-8.4824000000000002"/>
  </r>
  <r>
    <s v="John Woo"/>
    <n v="196"/>
    <n v="53789313"/>
    <s v="Action|Mystery|Sci-Fi|Thriller"/>
    <s v="Ivana Milicevic"/>
    <x v="715"/>
    <n v="89816"/>
    <n v="347"/>
    <x v="0"/>
    <s v="USA"/>
    <n v="60000000"/>
    <n v="2003"/>
    <n v="6.3"/>
    <n v="-6210687"/>
    <n v="119"/>
    <n v="-10.351145000000001"/>
  </r>
  <r>
    <s v="Jon Avnet"/>
    <n v="34"/>
    <n v="51045801"/>
    <s v="Drama|Romance"/>
    <s v="Joe Mantegna"/>
    <x v="716"/>
    <n v="11370"/>
    <n v="54"/>
    <x v="0"/>
    <s v="USA"/>
    <n v="60000000"/>
    <n v="1996"/>
    <n v="6.1"/>
    <n v="-8954199"/>
    <n v="124"/>
    <n v="-14.923665"/>
  </r>
  <r>
    <s v="Sam Fell"/>
    <n v="118"/>
    <n v="50818750"/>
    <s v="Adventure|Animation|Comedy|Family|Fantasy"/>
    <s v="Emma Watson"/>
    <x v="717"/>
    <n v="31209"/>
    <n v="106"/>
    <x v="0"/>
    <s v="UK"/>
    <n v="60000000"/>
    <n v="2008"/>
    <n v="6.1"/>
    <n v="-9181250"/>
    <n v="93"/>
    <n v="-15.302083333333332"/>
  </r>
  <r>
    <s v="Kevin Donovan"/>
    <n v="81"/>
    <n v="50189179"/>
    <s v="Action|Comedy|Sci-Fi"/>
    <s v="Romany Malco"/>
    <x v="718"/>
    <n v="61966"/>
    <n v="207"/>
    <x v="0"/>
    <s v="USA"/>
    <n v="60000000"/>
    <n v="2002"/>
    <n v="5.3"/>
    <n v="-9810821"/>
    <n v="98"/>
    <n v="-16.351368333333333"/>
  </r>
  <r>
    <s v="Geoff Murphy"/>
    <n v="47"/>
    <n v="50024083"/>
    <s v="Action|Thriller"/>
    <s v="Peter Greene"/>
    <x v="719"/>
    <n v="35918"/>
    <n v="126"/>
    <x v="0"/>
    <s v="USA"/>
    <n v="60000000"/>
    <n v="1995"/>
    <n v="5.4"/>
    <n v="-9975917"/>
    <n v="92"/>
    <n v="-16.626528333333333"/>
  </r>
  <r>
    <s v="Kenneth Branagh"/>
    <n v="313"/>
    <n v="50549107"/>
    <s v="Action|Drama|Thriller"/>
    <s v="Colm Feore"/>
    <x v="720"/>
    <n v="99035"/>
    <n v="289"/>
    <x v="0"/>
    <s v="USA"/>
    <n v="60000000"/>
    <n v="2014"/>
    <n v="6.2"/>
    <n v="-9450893"/>
    <n v="105"/>
    <n v="-15.751488333333333"/>
  </r>
  <r>
    <s v="David O. Russell"/>
    <n v="315"/>
    <n v="56443482"/>
    <s v="Biography|Comedy|Drama"/>
    <s v="Jennifer Lawrence"/>
    <x v="721"/>
    <n v="75329"/>
    <n v="256"/>
    <x v="0"/>
    <s v="USA"/>
    <n v="60000000"/>
    <n v="2015"/>
    <n v="6.6"/>
    <n v="-3556518"/>
    <n v="124"/>
    <n v="-5.92753"/>
  </r>
  <r>
    <s v="Babak Najafi"/>
    <n v="225"/>
    <n v="62401264"/>
    <s v="Action|Crime|Drama|Thriller"/>
    <s v="Gerard Butler"/>
    <x v="722"/>
    <n v="69484"/>
    <n v="323"/>
    <x v="0"/>
    <s v="UK"/>
    <n v="60000000"/>
    <n v="2016"/>
    <n v="5.9"/>
    <n v="2401264"/>
    <n v="99"/>
    <n v="4.0021066666666671"/>
  </r>
  <r>
    <s v="Jean-Pierre Jeunet"/>
    <n v="223"/>
    <n v="47748610"/>
    <s v="Action|Horror|Sci-Fi"/>
    <s v="Gary Dourdan"/>
    <x v="723"/>
    <n v="170179"/>
    <n v="656"/>
    <x v="0"/>
    <s v="USA"/>
    <n v="75000000"/>
    <n v="1997"/>
    <n v="6.3"/>
    <n v="-27251390"/>
    <n v="116"/>
    <n v="-36.335186666666672"/>
  </r>
  <r>
    <s v="Antoine Fuqua"/>
    <n v="198"/>
    <n v="46975183"/>
    <s v="Action|Crime|Drama|Mystery|Thriller"/>
    <s v="Tate Donovan"/>
    <x v="724"/>
    <n v="256213"/>
    <n v="338"/>
    <x v="0"/>
    <s v="USA"/>
    <n v="61000000"/>
    <n v="2007"/>
    <n v="7.2"/>
    <n v="-14024817"/>
    <n v="124"/>
    <n v="-22.991503278688523"/>
  </r>
  <r>
    <s v="Graham Annable"/>
    <n v="219"/>
    <n v="50807639"/>
    <s v="Adventure|Animation|Comedy|Family|Fantasy"/>
    <s v="Isaac Hempstead Wright"/>
    <x v="725"/>
    <n v="40883"/>
    <n v="122"/>
    <x v="0"/>
    <s v="USA"/>
    <n v="60000000"/>
    <n v="2014"/>
    <n v="6.8"/>
    <n v="-9192361"/>
    <n v="96"/>
    <n v="-15.320601666666667"/>
  </r>
  <r>
    <s v="Griffin Dunne"/>
    <n v="92"/>
    <n v="46611204"/>
    <s v="Comedy|Drama|Fantasy|Romance"/>
    <s v="Goran Visnjic"/>
    <x v="726"/>
    <n v="55749"/>
    <n v="257"/>
    <x v="0"/>
    <s v="USA"/>
    <n v="48000000"/>
    <n v="1998"/>
    <n v="6.1"/>
    <n v="-1388796"/>
    <n v="104"/>
    <n v="-2.8933249999999999"/>
  </r>
  <r>
    <s v="Phil Lord"/>
    <n v="435"/>
    <n v="257756197"/>
    <s v="Action|Adventure|Animation|Comedy|Family|Fantasy"/>
    <s v="Morgan Freeman"/>
    <x v="727"/>
    <n v="246698"/>
    <n v="471"/>
    <x v="0"/>
    <s v="Australia"/>
    <n v="60000000"/>
    <n v="2014"/>
    <n v="7.8"/>
    <n v="197756197"/>
    <n v="100"/>
    <n v="329.59366166666666"/>
  </r>
  <r>
    <s v="John Pasquin"/>
    <n v="111"/>
    <n v="48472213"/>
    <s v="Action|Comedy|Crime"/>
    <s v="Eileen Brennan"/>
    <x v="728"/>
    <n v="51252"/>
    <n v="156"/>
    <x v="0"/>
    <s v="USA"/>
    <n v="45000000"/>
    <n v="2005"/>
    <n v="5"/>
    <n v="3472213"/>
    <n v="115"/>
    <n v="7.7160288888888884"/>
  </r>
  <r>
    <s v="Rob Bowman"/>
    <n v="138"/>
    <n v="43060566"/>
    <s v="Action|Adventure|Fantasy|Sci-Fi|Thriller"/>
    <s v="Christian Bale"/>
    <x v="729"/>
    <n v="107859"/>
    <n v="569"/>
    <x v="0"/>
    <s v="USA"/>
    <n v="60000000"/>
    <n v="2002"/>
    <n v="6.2"/>
    <n v="-16939434"/>
    <n v="101"/>
    <n v="-28.232390000000002"/>
  </r>
  <r>
    <s v="Ruben Fleischer"/>
    <n v="415"/>
    <n v="45996718"/>
    <s v="Action|Crime|Drama|Thriller"/>
    <s v="Ryan Gosling"/>
    <x v="730"/>
    <n v="173530"/>
    <n v="264"/>
    <x v="0"/>
    <s v="USA"/>
    <n v="60000000"/>
    <n v="2013"/>
    <n v="6.7"/>
    <n v="-14003282"/>
    <n v="113"/>
    <n v="-23.338803333333331"/>
  </r>
  <r>
    <s v="Harold Ramis"/>
    <n v="170"/>
    <n v="43337279"/>
    <s v="Adventure|Comedy"/>
    <s v="Olivia Wilde"/>
    <x v="731"/>
    <n v="76770"/>
    <n v="203"/>
    <x v="0"/>
    <s v="USA"/>
    <n v="60000000"/>
    <n v="2009"/>
    <n v="4.9000000000000004"/>
    <n v="-16662721"/>
    <n v="100"/>
    <n v="-27.771201666666666"/>
  </r>
  <r>
    <s v="Clint Eastwood"/>
    <n v="306"/>
    <n v="37479778"/>
    <s v="Biography|Drama|History|Sport"/>
    <s v="Matt Damon"/>
    <x v="732"/>
    <n v="124222"/>
    <n v="259"/>
    <x v="0"/>
    <s v="USA"/>
    <n v="60000000"/>
    <n v="2009"/>
    <n v="7.4"/>
    <n v="-22520222"/>
    <n v="134"/>
    <n v="-37.533703333333335"/>
  </r>
  <r>
    <s v="Tony Gilroy"/>
    <n v="211"/>
    <n v="40559930"/>
    <s v="Comedy|Crime|Romance|Thriller"/>
    <s v="Julia Roberts"/>
    <x v="733"/>
    <n v="41727"/>
    <n v="184"/>
    <x v="0"/>
    <s v="USA"/>
    <n v="60000000"/>
    <n v="2009"/>
    <n v="6.2"/>
    <n v="-19440070"/>
    <n v="125"/>
    <n v="-32.400116666666669"/>
  </r>
  <r>
    <s v="Donald Petrie"/>
    <n v="49"/>
    <n v="36830057"/>
    <s v="Comedy|Family|Sci-Fi"/>
    <s v="Steven Anthony Lawrence"/>
    <x v="734"/>
    <n v="10883"/>
    <n v="73"/>
    <x v="0"/>
    <s v="USA"/>
    <n v="65000000"/>
    <n v="1999"/>
    <n v="4.9000000000000004"/>
    <n v="-28169943"/>
    <n v="94"/>
    <n v="-43.338373846153843"/>
  </r>
  <r>
    <s v="Clark Johnson"/>
    <n v="161"/>
    <n v="36279230"/>
    <s v="Action|Crime|Thriller"/>
    <s v="Blair Brown"/>
    <x v="735"/>
    <n v="42144"/>
    <n v="213"/>
    <x v="0"/>
    <s v="USA"/>
    <n v="60000000"/>
    <n v="2006"/>
    <n v="6.1"/>
    <n v="-23720770"/>
    <n v="107"/>
    <n v="-39.534616666666665"/>
  </r>
  <r>
    <s v="Jorge Blanco"/>
    <n v="156"/>
    <n v="42194060"/>
    <s v="Adventure|Animation|Comedy|Family|Sci-Fi"/>
    <s v="Dwayne Johnson"/>
    <x v="736"/>
    <n v="41259"/>
    <n v="72"/>
    <x v="0"/>
    <s v="Spain"/>
    <n v="70000000"/>
    <n v="2009"/>
    <n v="6.1"/>
    <n v="-27805940"/>
    <n v="91"/>
    <n v="-39.722771428571427"/>
  </r>
  <r>
    <s v="Stuart Baird"/>
    <n v="172"/>
    <n v="43119879"/>
    <s v="Action|Adventure|Sci-Fi|Thriller"/>
    <s v="Tom Hardy"/>
    <x v="737"/>
    <n v="58450"/>
    <n v="842"/>
    <x v="0"/>
    <s v="USA"/>
    <n v="60000000"/>
    <n v="2002"/>
    <n v="6.4"/>
    <n v="-16880121"/>
    <n v="116"/>
    <n v="-28.133534999999998"/>
  </r>
  <r>
    <s v="Joel Coen"/>
    <n v="161"/>
    <n v="35096190"/>
    <s v="Comedy|Crime|Romance"/>
    <s v="Cedric the Entertainer"/>
    <x v="738"/>
    <n v="76560"/>
    <n v="322"/>
    <x v="0"/>
    <s v="USA"/>
    <n v="60000000"/>
    <n v="2003"/>
    <n v="6.3"/>
    <n v="-24903810"/>
    <n v="100"/>
    <n v="-41.506349999999998"/>
  </r>
  <r>
    <s v="Martin Campbell"/>
    <n v="258"/>
    <n v="43290977"/>
    <s v="Crime|Drama|Mystery|Thriller"/>
    <s v="Bojana Novakovic"/>
    <x v="739"/>
    <n v="75201"/>
    <n v="256"/>
    <x v="0"/>
    <s v="UK"/>
    <n v="80000000"/>
    <n v="2010"/>
    <n v="6.6"/>
    <n v="-36709023"/>
    <n v="117"/>
    <n v="-45.886278749999995"/>
  </r>
  <r>
    <s v="Peter Hyams"/>
    <n v="95"/>
    <n v="33927476"/>
    <s v="Horror|Mystery|Sci-Fi|Thriller"/>
    <s v="John Kapelos"/>
    <x v="740"/>
    <n v="19176"/>
    <n v="165"/>
    <x v="0"/>
    <s v="UK"/>
    <n v="40000000"/>
    <n v="1997"/>
    <n v="5.7"/>
    <n v="-6072524"/>
    <n v="110"/>
    <n v="-15.18131"/>
  </r>
  <r>
    <s v="Harold Ramis"/>
    <n v="105"/>
    <n v="32122249"/>
    <s v="Comedy|Crime"/>
    <s v="Robert De Niro"/>
    <x v="741"/>
    <n v="69319"/>
    <n v="138"/>
    <x v="0"/>
    <s v="USA"/>
    <n v="60000000"/>
    <n v="2002"/>
    <n v="5.9"/>
    <n v="-27877751"/>
    <n v="96"/>
    <n v="-46.462918333333327"/>
  </r>
  <r>
    <s v="Jon Avnet"/>
    <n v="198"/>
    <n v="40076438"/>
    <s v="Action|Crime|Drama|Mystery|Thriller"/>
    <s v="Robert De Niro"/>
    <x v="742"/>
    <n v="73368"/>
    <n v="248"/>
    <x v="0"/>
    <s v="USA"/>
    <n v="60000000"/>
    <n v="2008"/>
    <n v="6"/>
    <n v="-19923562"/>
    <n v="101"/>
    <n v="-33.205936666666666"/>
  </r>
  <r>
    <s v="Harold Becker"/>
    <n v="79"/>
    <n v="32940507"/>
    <s v="Action|Crime|Drama|Thriller"/>
    <s v="Bruce Willis"/>
    <x v="743"/>
    <n v="54314"/>
    <n v="127"/>
    <x v="0"/>
    <s v="USA"/>
    <n v="60000000"/>
    <n v="1998"/>
    <n v="6.1"/>
    <n v="-27059493"/>
    <n v="111"/>
    <n v="-45.099155000000003"/>
  </r>
  <r>
    <s v="Joe Wright"/>
    <n v="210"/>
    <n v="31670931"/>
    <s v="Biography|Drama|Music"/>
    <s v="Robert Downey Jr."/>
    <x v="744"/>
    <n v="44099"/>
    <n v="143"/>
    <x v="0"/>
    <s v="UK"/>
    <n v="60000000"/>
    <n v="2009"/>
    <n v="6.7"/>
    <n v="-28329069"/>
    <n v="117"/>
    <n v="-47.215115000000004"/>
  </r>
  <r>
    <s v="Robert Redford"/>
    <n v="125"/>
    <n v="30695227"/>
    <s v="Drama|Fantasy|Sport"/>
    <s v="Matt Damon"/>
    <x v="745"/>
    <n v="45296"/>
    <n v="267"/>
    <x v="0"/>
    <s v="USA"/>
    <n v="60000000"/>
    <n v="2000"/>
    <n v="6.7"/>
    <n v="-29304773"/>
    <n v="126"/>
    <n v="-48.841288333333331"/>
  </r>
  <r>
    <s v="Cameron Crowe"/>
    <n v="149"/>
    <n v="32522352"/>
    <s v="Adventure|Comedy|Drama|Music"/>
    <s v="Philip Seymour Hoffman"/>
    <x v="746"/>
    <n v="207287"/>
    <n v="822"/>
    <x v="0"/>
    <s v="USA"/>
    <n v="60000000"/>
    <n v="2000"/>
    <n v="7.9"/>
    <n v="-27477648"/>
    <n v="152"/>
    <n v="-45.796080000000003"/>
  </r>
  <r>
    <s v="Lee Tamahori"/>
    <n v="77"/>
    <n v="26082914"/>
    <s v="Action|Adventure|Crime|Thriller"/>
    <s v="Sunny Mabrey"/>
    <x v="747"/>
    <n v="51349"/>
    <n v="213"/>
    <x v="0"/>
    <s v="USA"/>
    <n v="87000000"/>
    <n v="2005"/>
    <n v="4.3"/>
    <n v="-60917086"/>
    <n v="101"/>
    <n v="-70.019639080459768"/>
  </r>
  <r>
    <s v="Scott Stewart"/>
    <n v="225"/>
    <n v="29136626"/>
    <s v="Action|Fantasy|Horror|Sci-Fi|Thriller"/>
    <s v="Josh Wingate"/>
    <x v="748"/>
    <n v="97089"/>
    <n v="233"/>
    <x v="0"/>
    <s v="USA"/>
    <n v="60000000"/>
    <n v="2011"/>
    <n v="5.7"/>
    <n v="-30863374"/>
    <n v="87"/>
    <n v="-51.43895666666667"/>
  </r>
  <r>
    <s v="Patrick Gilmore"/>
    <n v="98"/>
    <n v="26288320"/>
    <s v="Adventure|Animation|Comedy|Drama|Family|Fantasy|Romance"/>
    <s v="Brad Pitt"/>
    <x v="749"/>
    <n v="36144"/>
    <n v="91"/>
    <x v="0"/>
    <s v="USA"/>
    <n v="60000000"/>
    <n v="2003"/>
    <n v="6.7"/>
    <n v="-33711680"/>
    <n v="85"/>
    <n v="-56.186133333333331"/>
  </r>
  <r>
    <s v="Paul W.S. Anderson"/>
    <n v="172"/>
    <n v="26616590"/>
    <s v="Horror|Sci-Fi|Thriller"/>
    <s v="Sean Pertwee"/>
    <x v="750"/>
    <n v="120416"/>
    <n v="857"/>
    <x v="0"/>
    <s v="UK"/>
    <n v="60000000"/>
    <n v="1997"/>
    <n v="6.7"/>
    <n v="-33383410"/>
    <n v="130"/>
    <n v="-55.639016666666663"/>
  </r>
  <r>
    <s v="Tom Shadyac"/>
    <n v="117"/>
    <n v="30063805"/>
    <s v="Drama|Fantasy|Mystery|Romance|Thriller"/>
    <s v="Joe Morton"/>
    <x v="751"/>
    <n v="31788"/>
    <n v="243"/>
    <x v="0"/>
    <s v="USA"/>
    <n v="60000000"/>
    <n v="2002"/>
    <n v="6.1"/>
    <n v="-29936195"/>
    <n v="104"/>
    <n v="-49.893658333333335"/>
  </r>
  <r>
    <s v="Brian De Palma"/>
    <n v="240"/>
    <n v="22518325"/>
    <s v="Crime|Drama|Mystery|Thriller"/>
    <s v="Scarlett Johansson"/>
    <x v="752"/>
    <n v="63363"/>
    <n v="644"/>
    <x v="0"/>
    <s v="Germany"/>
    <n v="50000000"/>
    <n v="2006"/>
    <n v="5.6"/>
    <n v="-27481675"/>
    <n v="121"/>
    <n v="-54.963349999999998"/>
  </r>
  <r>
    <s v="Tony Bill"/>
    <n v="123"/>
    <n v="13082288"/>
    <s v="Action|Adventure|Drama|History|Romance|War"/>
    <s v="James Franco"/>
    <x v="753"/>
    <n v="35565"/>
    <n v="247"/>
    <x v="0"/>
    <s v="UK"/>
    <n v="60000000"/>
    <n v="2006"/>
    <n v="6.6"/>
    <n v="-46917712"/>
    <n v="140"/>
    <n v="-78.196186666666662"/>
  </r>
  <r>
    <s v="Rod Lurie"/>
    <n v="110"/>
    <n v="18208078"/>
    <s v="Action|Drama|Thriller"/>
    <s v="Clifton Collins Jr."/>
    <x v="754"/>
    <n v="57100"/>
    <n v="281"/>
    <x v="0"/>
    <s v="USA"/>
    <n v="60000000"/>
    <n v="2001"/>
    <n v="6.9"/>
    <n v="-41791922"/>
    <n v="131"/>
    <n v="-69.653203333333337"/>
  </r>
  <r>
    <s v="Walter Hill"/>
    <n v="100"/>
    <n v="14218868"/>
    <s v="Horror|Sci-Fi|Thriller"/>
    <s v="Robert Forster"/>
    <x v="755"/>
    <n v="14596"/>
    <n v="282"/>
    <x v="0"/>
    <s v="USA"/>
    <n v="65000000"/>
    <n v="2000"/>
    <n v="4.8"/>
    <n v="-50781132"/>
    <n v="91"/>
    <n v="-78.124818461538453"/>
  </r>
  <r>
    <s v="Akiva Goldsman"/>
    <n v="189"/>
    <n v="22451"/>
    <s v="Drama|Fantasy|Mystery|Romance"/>
    <s v="Matt Bomer"/>
    <x v="756"/>
    <n v="41288"/>
    <n v="126"/>
    <x v="0"/>
    <s v="USA"/>
    <n v="60000000"/>
    <n v="2014"/>
    <n v="6.2"/>
    <n v="-59977549"/>
    <n v="118"/>
    <n v="-99.962581666666665"/>
  </r>
  <r>
    <s v="Harald Zwart"/>
    <n v="212"/>
    <n v="31165421"/>
    <s v="Fantasy|Horror|Mystery|Romance"/>
    <s v="Aidan Turner"/>
    <x v="757"/>
    <n v="107028"/>
    <n v="457"/>
    <x v="0"/>
    <s v="USA"/>
    <n v="60000000"/>
    <n v="2013"/>
    <n v="6"/>
    <n v="-28834579"/>
    <n v="130"/>
    <n v="-48.057631666666666"/>
  </r>
  <r>
    <s v="Brian Robbins"/>
    <n v="127"/>
    <n v="11802056"/>
    <s v="Adventure|Comedy|Family|Romance|Sci-Fi"/>
    <s v="Marc Blucas"/>
    <x v="758"/>
    <n v="31640"/>
    <n v="109"/>
    <x v="0"/>
    <s v="USA"/>
    <n v="60000000"/>
    <n v="2008"/>
    <n v="4.9000000000000004"/>
    <n v="-48197944"/>
    <n v="90"/>
    <n v="-80.329906666666659"/>
  </r>
  <r>
    <s v="Walter Salles"/>
    <n v="196"/>
    <n v="25472967"/>
    <s v="Drama|Horror|Thriller"/>
    <s v="Dougray Scott"/>
    <x v="759"/>
    <n v="44966"/>
    <n v="411"/>
    <x v="0"/>
    <s v="USA"/>
    <n v="30000000"/>
    <n v="2005"/>
    <n v="5.6"/>
    <n v="-4527033"/>
    <n v="103"/>
    <n v="-15.090110000000001"/>
  </r>
  <r>
    <s v="Ron Howard"/>
    <n v="115"/>
    <n v="22362500"/>
    <s v="Comedy|Drama"/>
    <s v="Matthew McConaughey"/>
    <x v="760"/>
    <n v="35599"/>
    <n v="195"/>
    <x v="0"/>
    <s v="USA"/>
    <n v="55000000"/>
    <n v="1999"/>
    <n v="6.1"/>
    <n v="-32637500"/>
    <n v="122"/>
    <n v="-59.340909090909086"/>
  </r>
  <r>
    <s v="Iain Softley"/>
    <n v="161"/>
    <n v="17281832"/>
    <s v="Adventure|Family|Fantasy"/>
    <s v="Brendan Fraser"/>
    <x v="761"/>
    <n v="60232"/>
    <n v="110"/>
    <x v="0"/>
    <s v="Germany"/>
    <n v="60000000"/>
    <n v="2008"/>
    <n v="6.1"/>
    <n v="-42718168"/>
    <n v="106"/>
    <n v="-71.196946666666676"/>
  </r>
  <r>
    <s v="Frank Miller"/>
    <n v="223"/>
    <n v="19781879"/>
    <s v="Action|Crime|Fantasy|Thriller"/>
    <s v="Scarlett Johansson"/>
    <x v="762"/>
    <n v="53864"/>
    <n v="290"/>
    <x v="0"/>
    <s v="USA"/>
    <n v="60000000"/>
    <n v="2008"/>
    <n v="4.8"/>
    <n v="-40218121"/>
    <n v="103"/>
    <n v="-67.03020166666667"/>
  </r>
  <r>
    <s v="David Koepp"/>
    <n v="181"/>
    <n v="7605668"/>
    <s v="Action|Comedy|Mystery|Romance"/>
    <s v="Johnny Depp"/>
    <x v="763"/>
    <n v="47320"/>
    <n v="188"/>
    <x v="0"/>
    <s v="UK"/>
    <n v="60000000"/>
    <n v="2015"/>
    <n v="5.5"/>
    <n v="-52394332"/>
    <n v="107"/>
    <n v="-87.323886666666667"/>
  </r>
  <r>
    <s v="Uwe Boll"/>
    <n v="140"/>
    <n v="4535117"/>
    <s v="Action|Adventure|Fantasy|Thriller"/>
    <s v="Jason Statham"/>
    <x v="764"/>
    <n v="38398"/>
    <n v="368"/>
    <x v="0"/>
    <s v="Germany"/>
    <n v="60000000"/>
    <n v="2007"/>
    <n v="3.8"/>
    <n v="-55464883"/>
    <n v="156"/>
    <n v="-92.441471666666658"/>
  </r>
  <r>
    <s v="Martin Campbell"/>
    <n v="54"/>
    <n v="4426297"/>
    <s v="Adventure|Drama|Romance|War"/>
    <s v="Angelina Jolie Pitt"/>
    <x v="765"/>
    <n v="22570"/>
    <n v="156"/>
    <x v="0"/>
    <s v="USA"/>
    <n v="35000000"/>
    <n v="2003"/>
    <n v="6.5"/>
    <n v="-30573703"/>
    <n v="127"/>
    <n v="-87.353437142857132"/>
  </r>
  <r>
    <s v="John Dahl"/>
    <n v="81"/>
    <n v="10166502"/>
    <s v="Action|Drama|War"/>
    <s v="James Franco"/>
    <x v="766"/>
    <n v="18209"/>
    <n v="183"/>
    <x v="5"/>
    <s v="USA"/>
    <n v="80000000"/>
    <n v="2005"/>
    <n v="6.7"/>
    <n v="-69833498"/>
    <n v="132"/>
    <n v="-87.291872499999997"/>
  </r>
  <r>
    <s v="Tim Miller"/>
    <n v="579"/>
    <n v="363024263"/>
    <s v="Action|Adventure|Comedy|Romance|Sci-Fi"/>
    <s v="Ryan Reynolds"/>
    <x v="767"/>
    <n v="479047"/>
    <n v="1058"/>
    <x v="0"/>
    <s v="USA"/>
    <n v="58000000"/>
    <n v="2016"/>
    <n v="8.1"/>
    <n v="305024263"/>
    <n v="108"/>
    <n v="525.903901724138"/>
  </r>
  <r>
    <s v="Stephen Herek"/>
    <n v="56"/>
    <n v="12065985"/>
    <s v="Comedy|Drama"/>
    <s v="Kelly Preston"/>
    <x v="768"/>
    <n v="16260"/>
    <n v="88"/>
    <x v="0"/>
    <s v="USA"/>
    <n v="60000000"/>
    <n v="1998"/>
    <n v="4.9000000000000004"/>
    <n v="-47934015"/>
    <n v="114"/>
    <n v="-79.890024999999994"/>
  </r>
  <r>
    <s v="Clint Eastwood"/>
    <n v="490"/>
    <n v="350123553"/>
    <s v="Action|Biography|Drama|History|Thriller|War"/>
    <s v="Bradley Cooper"/>
    <x v="769"/>
    <n v="325264"/>
    <n v="916"/>
    <x v="0"/>
    <s v="USA"/>
    <n v="58800000"/>
    <n v="2014"/>
    <n v="7.3"/>
    <n v="291323553"/>
    <n v="133"/>
    <n v="495.4482193877551"/>
  </r>
  <r>
    <s v="Rob Letterman"/>
    <n v="218"/>
    <n v="80021740"/>
    <s v="Adventure|Comedy|Family|Fantasy|Horror"/>
    <s v="Odeya Rush"/>
    <x v="770"/>
    <n v="47968"/>
    <n v="154"/>
    <x v="0"/>
    <s v="USA"/>
    <n v="58000000"/>
    <n v="2015"/>
    <n v="6.4"/>
    <n v="22021740"/>
    <n v="103"/>
    <n v="37.96851724137931"/>
  </r>
  <r>
    <s v="Mark Waters"/>
    <n v="142"/>
    <n v="48291624"/>
    <s v="Comedy|Fantasy|Romance"/>
    <s v="Jon Heder"/>
    <x v="771"/>
    <n v="82819"/>
    <n v="263"/>
    <x v="0"/>
    <s v="USA"/>
    <n v="58000000"/>
    <n v="2005"/>
    <n v="6.7"/>
    <n v="-9708376"/>
    <n v="95"/>
    <n v="-16.738579310344829"/>
  </r>
  <r>
    <s v="Brian Levant"/>
    <n v="57"/>
    <n v="35231365"/>
    <s v="Comedy|Family|Romance|Sci-Fi"/>
    <s v="Taylor Negron"/>
    <x v="772"/>
    <n v="15517"/>
    <n v="85"/>
    <x v="0"/>
    <s v="USA"/>
    <n v="60000000"/>
    <n v="2000"/>
    <n v="3.6"/>
    <n v="-24768635"/>
    <n v="90"/>
    <n v="-41.281058333333334"/>
  </r>
  <r>
    <s v="Peter Macdonald"/>
    <n v="84"/>
    <n v="53715611"/>
    <s v="Action|Adventure|Thriller|War"/>
    <s v="Sylvester Stallone"/>
    <x v="773"/>
    <n v="92106"/>
    <n v="171"/>
    <x v="0"/>
    <s v="USA"/>
    <n v="63000000"/>
    <n v="1988"/>
    <n v="5.7"/>
    <n v="-9284389"/>
    <n v="87"/>
    <n v="-14.737125396825396"/>
  </r>
  <r>
    <s v="George Clooney"/>
    <n v="186"/>
    <n v="31199215"/>
    <s v="Comedy|Drama|Romance|Sport"/>
    <s v="Robert Baker"/>
    <x v="774"/>
    <n v="27664"/>
    <n v="120"/>
    <x v="0"/>
    <s v="USA"/>
    <n v="58000000"/>
    <n v="2008"/>
    <n v="6"/>
    <n v="-26800785"/>
    <n v="114"/>
    <n v="-46.20825"/>
  </r>
  <r>
    <s v="Marc Lawrence"/>
    <n v="133"/>
    <n v="29580087"/>
    <s v="Comedy|Drama|Romance"/>
    <s v="Michael Kelly"/>
    <x v="775"/>
    <n v="29523"/>
    <n v="121"/>
    <x v="0"/>
    <s v="USA"/>
    <n v="58000000"/>
    <n v="2009"/>
    <n v="4.7"/>
    <n v="-28419913"/>
    <n v="103"/>
    <n v="-48.999850000000002"/>
  </r>
  <r>
    <s v="Shawn Levy"/>
    <n v="246"/>
    <n v="44665963"/>
    <s v="Comedy"/>
    <s v="Josh Gad"/>
    <x v="776"/>
    <n v="159931"/>
    <n v="281"/>
    <x v="0"/>
    <s v="USA"/>
    <n v="58000000"/>
    <n v="2013"/>
    <n v="6.3"/>
    <n v="-13334037"/>
    <n v="125"/>
    <n v="-22.989718965517241"/>
  </r>
  <r>
    <s v="Paul W.S. Anderson"/>
    <n v="253"/>
    <n v="60128566"/>
    <s v="Action|Adventure|Horror|Sci-Fi"/>
    <s v="Milla Jovovich"/>
    <x v="777"/>
    <n v="131447"/>
    <n v="410"/>
    <x v="0"/>
    <s v="Germany"/>
    <n v="60000000"/>
    <n v="2010"/>
    <n v="5.9"/>
    <n v="128566"/>
    <n v="97"/>
    <n v="0.21427666666666667"/>
  </r>
  <r>
    <s v="Anthony Hemingway"/>
    <n v="144"/>
    <n v="49875589"/>
    <s v="Action|Adventure|Drama|History|War"/>
    <s v="David Oyelowo"/>
    <x v="778"/>
    <n v="28807"/>
    <n v="273"/>
    <x v="0"/>
    <s v="USA"/>
    <n v="58000000"/>
    <n v="2012"/>
    <n v="5.9"/>
    <n v="-8124411"/>
    <n v="125"/>
    <n v="-14.007605172413792"/>
  </r>
  <r>
    <s v="Taylor Hackford"/>
    <n v="117"/>
    <n v="60984028"/>
    <s v="Drama|Mystery|Thriller"/>
    <s v="Keanu Reeves"/>
    <x v="779"/>
    <n v="259519"/>
    <n v="431"/>
    <x v="0"/>
    <s v="USA"/>
    <n v="57000000"/>
    <n v="1997"/>
    <n v="7.5"/>
    <n v="3984028"/>
    <n v="136"/>
    <n v="6.9895228070175435"/>
  </r>
  <r>
    <s v="Sean Anders"/>
    <n v="157"/>
    <n v="36931089"/>
    <s v="Comedy"/>
    <s v="Adam Sandler"/>
    <x v="780"/>
    <n v="70681"/>
    <n v="198"/>
    <x v="0"/>
    <s v="USA"/>
    <n v="70000000"/>
    <n v="2012"/>
    <n v="5.6"/>
    <n v="-33068911"/>
    <n v="116"/>
    <n v="-47.241301428571433"/>
  </r>
  <r>
    <s v="Rob Cohen"/>
    <n v="60"/>
    <n v="51317350"/>
    <s v="Action|Adventure|Fantasy"/>
    <s v="Dennis Quaid"/>
    <x v="781"/>
    <n v="78343"/>
    <n v="139"/>
    <x v="0"/>
    <s v="USA"/>
    <n v="57000000"/>
    <n v="1996"/>
    <n v="6.4"/>
    <n v="-5682650"/>
    <n v="103"/>
    <n v="-9.9695614035087718"/>
  </r>
  <r>
    <s v="Brett Ratner"/>
    <n v="117"/>
    <n v="28328132"/>
    <s v="Action|Comedy|Crime|Drama"/>
    <s v="Salma Hayek"/>
    <x v="782"/>
    <n v="38298"/>
    <n v="147"/>
    <x v="0"/>
    <s v="USA"/>
    <n v="58000000"/>
    <n v="2004"/>
    <n v="6.3"/>
    <n v="-29671868"/>
    <n v="97"/>
    <n v="-51.158393103448276"/>
  </r>
  <r>
    <s v="Mark Neveldine"/>
    <n v="287"/>
    <n v="51774002"/>
    <s v="Action|Fantasy|Thriller"/>
    <s v="Nicolas Cage"/>
    <x v="783"/>
    <n v="87745"/>
    <n v="331"/>
    <x v="0"/>
    <s v="USA"/>
    <n v="57000000"/>
    <n v="2011"/>
    <n v="4.3"/>
    <n v="-5225998"/>
    <n v="96"/>
    <n v="-9.1684175438596487"/>
  </r>
  <r>
    <s v="John Madden"/>
    <n v="96"/>
    <n v="25528495"/>
    <s v="Drama|Music|Romance|War"/>
    <s v="Christian Bale"/>
    <x v="784"/>
    <n v="28099"/>
    <n v="220"/>
    <x v="0"/>
    <s v="UK"/>
    <n v="57000000"/>
    <n v="2001"/>
    <n v="5.9"/>
    <n v="-31471505"/>
    <n v="131"/>
    <n v="-55.213166666666666"/>
  </r>
  <r>
    <s v="Adam Shankman"/>
    <n v="125"/>
    <n v="113006880"/>
    <s v="Action|Comedy|Drama|Family|Thriller"/>
    <s v="Vin Diesel"/>
    <x v="785"/>
    <n v="66308"/>
    <n v="225"/>
    <x v="0"/>
    <s v="Canada"/>
    <n v="56000000"/>
    <n v="2005"/>
    <n v="5.5"/>
    <n v="57006880"/>
    <n v="95"/>
    <n v="101.79800000000002"/>
  </r>
  <r>
    <s v="Kevin Bray"/>
    <n v="117"/>
    <n v="45860039"/>
    <s v="Action|Crime"/>
    <s v="Dwayne Johnson"/>
    <x v="786"/>
    <n v="53118"/>
    <n v="221"/>
    <x v="0"/>
    <s v="USA"/>
    <n v="56000000"/>
    <n v="2004"/>
    <n v="6.2"/>
    <n v="-10139961"/>
    <n v="86"/>
    <n v="-18.107073214285716"/>
  </r>
  <r>
    <s v="Robert Zemeckis"/>
    <n v="149"/>
    <n v="329691196"/>
    <s v="Comedy|Drama"/>
    <s v="Tom Hanks"/>
    <x v="787"/>
    <n v="1251222"/>
    <n v="1398"/>
    <x v="0"/>
    <s v="USA"/>
    <n v="55000000"/>
    <n v="1994"/>
    <n v="8.8000000000000007"/>
    <n v="274691196"/>
    <n v="142"/>
    <n v="499.43853818181816"/>
  </r>
  <r>
    <s v="Tim Hill"/>
    <n v="131"/>
    <n v="217326336"/>
    <s v="Animation|Comedy|Family|Fantasy|Music"/>
    <s v="Jesse McCartney"/>
    <x v="788"/>
    <n v="57276"/>
    <n v="146"/>
    <x v="0"/>
    <s v="USA"/>
    <n v="60000000"/>
    <n v="2007"/>
    <n v="5.2"/>
    <n v="157326336"/>
    <n v="92"/>
    <n v="262.21055999999999"/>
  </r>
  <r>
    <s v="Jay Roach"/>
    <n v="150"/>
    <n v="166225040"/>
    <s v="Comedy"/>
    <s v="Robert De Niro"/>
    <x v="789"/>
    <n v="260442"/>
    <n v="507"/>
    <x v="0"/>
    <s v="USA"/>
    <n v="55000000"/>
    <n v="2000"/>
    <n v="7"/>
    <n v="111225040"/>
    <n v="108"/>
    <n v="202.22734545454543"/>
  </r>
  <r>
    <s v="Mike Gabriel"/>
    <n v="92"/>
    <n v="141600000"/>
    <s v="Adventure|Animation|Drama|Family|History|Musical|Romance"/>
    <s v="Christian Bale"/>
    <x v="790"/>
    <n v="119675"/>
    <n v="216"/>
    <x v="0"/>
    <s v="USA"/>
    <n v="55000000"/>
    <n v="1995"/>
    <n v="6.6"/>
    <n v="86600000"/>
    <n v="84"/>
    <n v="157.45454545454544"/>
  </r>
  <r>
    <s v="Richard Donner"/>
    <n v="169"/>
    <n v="134218018"/>
    <s v="Action|Adventure|Drama|Romance|Sci-Fi"/>
    <s v="Marlon Brando"/>
    <x v="791"/>
    <n v="126357"/>
    <n v="497"/>
    <x v="0"/>
    <s v="USA"/>
    <n v="55000000"/>
    <n v="1978"/>
    <n v="7.3"/>
    <n v="79218018"/>
    <n v="188"/>
    <n v="144.03276"/>
  </r>
  <r>
    <s v="Tom Shadyac"/>
    <n v="57"/>
    <n v="128769345"/>
    <s v="Comedy|Romance|Sci-Fi"/>
    <s v="Jada Pinkett Smith"/>
    <x v="792"/>
    <n v="86556"/>
    <n v="99"/>
    <x v="0"/>
    <s v="USA"/>
    <n v="54000000"/>
    <n v="1996"/>
    <n v="5.6"/>
    <n v="74769345"/>
    <n v="95"/>
    <n v="138.46174999999999"/>
  </r>
  <r>
    <s v="Andy Tennant"/>
    <n v="171"/>
    <n v="177575142"/>
    <s v="Comedy|Romance"/>
    <s v="Will Smith"/>
    <x v="793"/>
    <n v="244840"/>
    <n v="372"/>
    <x v="0"/>
    <s v="USA"/>
    <n v="70000000"/>
    <n v="2005"/>
    <n v="6.6"/>
    <n v="107575142"/>
    <n v="118"/>
    <n v="153.67877428571427"/>
  </r>
  <r>
    <s v="Sam Weisman"/>
    <n v="53"/>
    <n v="105263257"/>
    <s v="Action|Adventure|Comedy|Family|Romance"/>
    <s v="Brendan Fraser"/>
    <x v="794"/>
    <n v="56168"/>
    <n v="103"/>
    <x v="0"/>
    <s v="USA"/>
    <n v="55000000"/>
    <n v="1997"/>
    <n v="5.4"/>
    <n v="50263257"/>
    <n v="92"/>
    <n v="91.387739999999994"/>
  </r>
  <r>
    <s v="Jesse Dylan"/>
    <n v="153"/>
    <n v="104354205"/>
    <s v="Comedy|Romance"/>
    <s v="Alyson Hannigan"/>
    <x v="795"/>
    <n v="162331"/>
    <n v="332"/>
    <x v="0"/>
    <s v="USA"/>
    <n v="55000000"/>
    <n v="2003"/>
    <n v="6.3"/>
    <n v="49354205"/>
    <n v="74"/>
    <n v="89.734918181818173"/>
  </r>
  <r>
    <s v="Paul Greengrass"/>
    <n v="491"/>
    <n v="107100855"/>
    <s v="Biography|Drama|Thriller"/>
    <s v="Tom Hanks"/>
    <x v="796"/>
    <n v="323353"/>
    <n v="527"/>
    <x v="0"/>
    <s v="USA"/>
    <n v="55000000"/>
    <n v="2013"/>
    <n v="7.9"/>
    <n v="52100855"/>
    <n v="134"/>
    <n v="94.728827272727273"/>
  </r>
  <r>
    <s v="Shawn Levy"/>
    <n v="247"/>
    <n v="98711404"/>
    <s v="Comedy|Crime|Romance|Thriller"/>
    <s v="Mila Kunis"/>
    <x v="797"/>
    <n v="127571"/>
    <n v="207"/>
    <x v="0"/>
    <s v="USA"/>
    <n v="55000000"/>
    <n v="2010"/>
    <n v="6.3"/>
    <n v="43711404"/>
    <n v="101"/>
    <n v="79.475279999999998"/>
  </r>
  <r>
    <s v="Brad Silberling"/>
    <n v="26"/>
    <n v="100328194"/>
    <s v="Comedy|Family|Fantasy"/>
    <s v="Eric Idle"/>
    <x v="798"/>
    <n v="85903"/>
    <n v="92"/>
    <x v="0"/>
    <s v="USA"/>
    <n v="50000000"/>
    <n v="1995"/>
    <n v="6"/>
    <n v="50328194"/>
    <n v="100"/>
    <n v="100.65638800000001"/>
  </r>
  <r>
    <s v="Antoine Fuqua"/>
    <n v="292"/>
    <n v="101530738"/>
    <s v="Action|Crime|Thriller"/>
    <s v="Denzel Washington"/>
    <x v="799"/>
    <n v="229574"/>
    <n v="436"/>
    <x v="0"/>
    <s v="USA"/>
    <n v="55000000"/>
    <n v="2014"/>
    <n v="7.2"/>
    <n v="46530738"/>
    <n v="132"/>
    <n v="84.601341818181822"/>
  </r>
  <r>
    <s v="Wayne Wang"/>
    <n v="114"/>
    <n v="93815117"/>
    <s v="Comedy|Drama|Romance"/>
    <s v="Bob Hoskins"/>
    <x v="800"/>
    <n v="68417"/>
    <n v="242"/>
    <x v="0"/>
    <s v="USA"/>
    <n v="55000000"/>
    <n v="2002"/>
    <n v="5.0999999999999996"/>
    <n v="38815117"/>
    <n v="105"/>
    <n v="70.572939999999988"/>
  </r>
  <r>
    <s v="Tony Scott"/>
    <n v="82"/>
    <n v="91400000"/>
    <s v="Action|Drama|Thriller|War"/>
    <s v="Denzel Washington"/>
    <x v="801"/>
    <n v="81026"/>
    <n v="194"/>
    <x v="0"/>
    <s v="USA"/>
    <n v="53000000"/>
    <n v="1995"/>
    <n v="7.3"/>
    <n v="38400000"/>
    <n v="123"/>
    <n v="72.452830188679243"/>
  </r>
  <r>
    <s v="Gabriele Muccino"/>
    <n v="201"/>
    <n v="162586036"/>
    <s v="Biography|Drama"/>
    <s v="Will Smith"/>
    <x v="802"/>
    <n v="338383"/>
    <n v="611"/>
    <x v="0"/>
    <s v="USA"/>
    <n v="55000000"/>
    <n v="2006"/>
    <n v="8"/>
    <n v="107586036"/>
    <n v="117"/>
    <n v="195.61097454545455"/>
  </r>
  <r>
    <s v="Robert Schwentke"/>
    <n v="231"/>
    <n v="89706988"/>
    <s v="Drama|Mystery|Thriller"/>
    <s v="Erika Christensen"/>
    <x v="803"/>
    <n v="126746"/>
    <n v="600"/>
    <x v="0"/>
    <s v="USA"/>
    <n v="55000000"/>
    <n v="2005"/>
    <n v="6.2"/>
    <n v="34706988"/>
    <n v="98"/>
    <n v="63.103614545454548"/>
  </r>
  <r>
    <s v="Barry Levinson"/>
    <n v="55"/>
    <n v="83000000"/>
    <s v="Drama|Thriller"/>
    <s v="Demi Moore"/>
    <x v="804"/>
    <n v="36587"/>
    <n v="95"/>
    <x v="0"/>
    <s v="USA"/>
    <n v="55000000"/>
    <n v="1994"/>
    <n v="6"/>
    <n v="28000000"/>
    <n v="128"/>
    <n v="50.909090909090907"/>
  </r>
  <r>
    <s v="Brad Silberling"/>
    <n v="110"/>
    <n v="78745923"/>
    <s v="Drama|Fantasy|Romance"/>
    <s v="Nicolas Cage"/>
    <x v="805"/>
    <n v="94407"/>
    <n v="322"/>
    <x v="0"/>
    <s v="Germany"/>
    <n v="55000000"/>
    <n v="1998"/>
    <n v="6.7"/>
    <n v="23745923"/>
    <n v="114"/>
    <n v="43.174405454545457"/>
  </r>
  <r>
    <s v="Quentin Tarantino"/>
    <n v="354"/>
    <n v="70098138"/>
    <s v="Action"/>
    <s v="David Carradine"/>
    <x v="806"/>
    <n v="735784"/>
    <n v="2105"/>
    <x v="0"/>
    <s v="USA"/>
    <n v="30000000"/>
    <n v="2003"/>
    <n v="8.1"/>
    <n v="40098138"/>
    <n v="111"/>
    <n v="133.66046"/>
  </r>
  <r>
    <s v="Frank Oz"/>
    <n v="140"/>
    <n v="66365290"/>
    <s v="Comedy"/>
    <s v="Robert Downey Jr."/>
    <x v="807"/>
    <n v="56874"/>
    <n v="358"/>
    <x v="0"/>
    <s v="USA"/>
    <n v="55000000"/>
    <n v="1999"/>
    <n v="6.4"/>
    <n v="11365290"/>
    <n v="85"/>
    <n v="20.664163636363636"/>
  </r>
  <r>
    <s v="Quentin Tarantino"/>
    <n v="304"/>
    <n v="66207920"/>
    <s v="Action|Crime|Drama|Thriller"/>
    <s v="Vivica A. Fox"/>
    <x v="808"/>
    <n v="512749"/>
    <n v="935"/>
    <x v="0"/>
    <s v="USA"/>
    <n v="30000000"/>
    <n v="2004"/>
    <n v="8"/>
    <n v="36207920"/>
    <n v="137"/>
    <n v="120.69306666666665"/>
  </r>
  <r>
    <s v="Andrey Konchalovskiy"/>
    <n v="45"/>
    <n v="63408614"/>
    <s v="Action|Comedy|Crime|Thriller"/>
    <s v="Sylvester Stallone"/>
    <x v="809"/>
    <n v="75365"/>
    <n v="149"/>
    <x v="0"/>
    <s v="USA"/>
    <n v="55000000"/>
    <n v="1989"/>
    <n v="6.3"/>
    <n v="8408614"/>
    <n v="97"/>
    <n v="15.28838909090909"/>
  </r>
  <r>
    <s v="Robert Zemeckis"/>
    <n v="49"/>
    <n v="58422650"/>
    <s v="Comedy|Fantasy|Horror"/>
    <s v="Bruce Willis"/>
    <x v="810"/>
    <n v="78974"/>
    <n v="173"/>
    <x v="0"/>
    <s v="USA"/>
    <n v="55000000"/>
    <n v="1992"/>
    <n v="6.4"/>
    <n v="3422650"/>
    <n v="104"/>
    <n v="6.2229999999999999"/>
  </r>
  <r>
    <s v="Tom Dey"/>
    <n v="146"/>
    <n v="56932305"/>
    <s v="Action|Adventure|Comedy|Western"/>
    <s v="Xander Berkeley"/>
    <x v="811"/>
    <n v="96690"/>
    <n v="293"/>
    <x v="0"/>
    <s v="USA"/>
    <n v="55000000"/>
    <n v="2000"/>
    <n v="6.6"/>
    <n v="1932305"/>
    <n v="110"/>
    <n v="3.5132818181818184"/>
  </r>
  <r>
    <s v="Stuart Baird"/>
    <n v="60"/>
    <n v="68750000"/>
    <s v="Action|Adventure|Thriller"/>
    <s v="Oliver Platt"/>
    <x v="812"/>
    <n v="40858"/>
    <n v="144"/>
    <x v="0"/>
    <s v="USA"/>
    <n v="55000000"/>
    <n v="1996"/>
    <n v="6.4"/>
    <n v="13750000"/>
    <n v="133"/>
    <n v="25"/>
  </r>
  <r>
    <s v="Mark Waters"/>
    <n v="189"/>
    <n v="68218041"/>
    <s v="Comedy|Family|Fantasy"/>
    <s v="Madeline Carroll"/>
    <x v="813"/>
    <n v="67191"/>
    <n v="108"/>
    <x v="0"/>
    <s v="USA"/>
    <n v="55000000"/>
    <n v="2011"/>
    <n v="6"/>
    <n v="13218041"/>
    <n v="94"/>
    <n v="24.032801818181817"/>
  </r>
  <r>
    <s v="Rob Minkoff"/>
    <n v="206"/>
    <n v="25040293"/>
    <s v="Action|Adventure|Fantasy"/>
    <s v="Jet Li"/>
    <x v="814"/>
    <n v="88049"/>
    <n v="279"/>
    <x v="0"/>
    <s v="USA"/>
    <n v="55000000"/>
    <n v="2008"/>
    <n v="6.6"/>
    <n v="-29959707"/>
    <n v="104"/>
    <n v="-54.472194545454542"/>
  </r>
  <r>
    <s v="Jimmy Hayward"/>
    <n v="118"/>
    <n v="55747724"/>
    <s v="Adventure|Animation|Comedy|Family"/>
    <s v="Amy Poehler"/>
    <x v="815"/>
    <n v="18042"/>
    <n v="73"/>
    <x v="0"/>
    <s v="USA"/>
    <n v="55000000"/>
    <n v="2013"/>
    <n v="5.9"/>
    <n v="747724"/>
    <n v="91"/>
    <n v="1.3594981818181817"/>
  </r>
  <r>
    <s v="David Fincher"/>
    <n v="210"/>
    <n v="55473600"/>
    <s v="Action|Horror|Sci-Fi"/>
    <s v="Charles S. Dutton"/>
    <x v="816"/>
    <n v="207686"/>
    <n v="776"/>
    <x v="0"/>
    <s v="USA"/>
    <n v="50000000"/>
    <n v="1992"/>
    <n v="6.4"/>
    <n v="5473600"/>
    <n v="145"/>
    <n v="10.9472"/>
  </r>
  <r>
    <s v="Alan Parker"/>
    <n v="76"/>
    <n v="49994804"/>
    <s v="Biography|Drama|History|Musical"/>
    <s v="Andrea Corr"/>
    <x v="817"/>
    <n v="29205"/>
    <n v="194"/>
    <x v="0"/>
    <s v="USA"/>
    <n v="55000000"/>
    <n v="1996"/>
    <n v="6.3"/>
    <n v="-5005196"/>
    <n v="135"/>
    <n v="-9.1003563636363634"/>
  </r>
  <r>
    <s v="John Frankenheimer"/>
    <n v="149"/>
    <n v="41609593"/>
    <s v="Action|Adventure|Crime|Thriller"/>
    <s v="Robert De Niro"/>
    <x v="818"/>
    <n v="145422"/>
    <n v="572"/>
    <x v="0"/>
    <s v="UK"/>
    <n v="55000000"/>
    <n v="1998"/>
    <n v="7.3"/>
    <n v="-13390407"/>
    <n v="122"/>
    <n v="-24.346194545454544"/>
  </r>
  <r>
    <s v="Stephen Hopkins"/>
    <n v="62"/>
    <n v="38553833"/>
    <s v="Adventure|Drama|Horror|Thriller"/>
    <s v="Tom Wilkinson"/>
    <x v="819"/>
    <n v="46239"/>
    <n v="155"/>
    <x v="0"/>
    <s v="USA"/>
    <n v="55000000"/>
    <n v="1996"/>
    <n v="6.8"/>
    <n v="-16446167"/>
    <n v="110"/>
    <n v="-29.902121818181822"/>
  </r>
  <r>
    <s v="Paul King"/>
    <n v="224"/>
    <n v="76137505"/>
    <s v="Animation|Comedy|Family|Fantasy"/>
    <s v="Julie Walters"/>
    <x v="820"/>
    <n v="49207"/>
    <n v="174"/>
    <x v="0"/>
    <s v="UK"/>
    <n v="55000000"/>
    <n v="2014"/>
    <n v="7.2"/>
    <n v="21137505"/>
    <n v="95"/>
    <n v="38.431827272727269"/>
  </r>
  <r>
    <s v="Akiva Schaffer"/>
    <n v="265"/>
    <n v="34350553"/>
    <s v="Action|Comedy|Sci-Fi"/>
    <s v="Will Forte"/>
    <x v="821"/>
    <n v="104066"/>
    <n v="207"/>
    <x v="0"/>
    <s v="USA"/>
    <n v="68000000"/>
    <n v="2012"/>
    <n v="5.7"/>
    <n v="-33649447"/>
    <n v="102"/>
    <n v="-49.484480882352941"/>
  </r>
  <r>
    <s v="William Friedkin"/>
    <n v="135"/>
    <n v="34238611"/>
    <s v="Action|Crime|Drama|Thriller"/>
    <s v="Connie Nielsen"/>
    <x v="822"/>
    <n v="35830"/>
    <n v="321"/>
    <x v="0"/>
    <s v="USA"/>
    <n v="55000000"/>
    <n v="2003"/>
    <n v="6"/>
    <n v="-20761389"/>
    <n v="94"/>
    <n v="-37.747979999999998"/>
  </r>
  <r>
    <s v="Jon Turteltaub"/>
    <n v="100"/>
    <n v="34098563"/>
    <s v="Drama|Thriller"/>
    <s v="Anthony Hopkins"/>
    <x v="823"/>
    <n v="27191"/>
    <n v="232"/>
    <x v="0"/>
    <s v="USA"/>
    <n v="55000000"/>
    <n v="1999"/>
    <n v="6.5"/>
    <n v="-20901437"/>
    <n v="126"/>
    <n v="-38.002612727272727"/>
  </r>
  <r>
    <s v="Bobby Farrelly"/>
    <n v="123"/>
    <n v="33828318"/>
    <s v="Comedy"/>
    <s v="Matt Damon"/>
    <x v="824"/>
    <n v="44453"/>
    <n v="154"/>
    <x v="0"/>
    <s v="USA"/>
    <n v="55000000"/>
    <n v="2003"/>
    <n v="5.8"/>
    <n v="-21171682"/>
    <n v="118"/>
    <n v="-38.493967272727275"/>
  </r>
  <r>
    <s v="Kent Alterman"/>
    <n v="164"/>
    <n v="33472850"/>
    <s v="Comedy|Sport"/>
    <s v="Will Ferrell"/>
    <x v="825"/>
    <n v="67005"/>
    <n v="119"/>
    <x v="0"/>
    <s v="USA"/>
    <n v="55000000"/>
    <n v="2008"/>
    <n v="5.8"/>
    <n v="-21527150"/>
    <n v="99"/>
    <n v="-39.14027272727273"/>
  </r>
  <r>
    <s v="Peter Lord"/>
    <n v="238"/>
    <n v="31051126"/>
    <s v="Adventure|Animation|Comedy|Family"/>
    <s v="Salma Hayek"/>
    <x v="826"/>
    <n v="36877"/>
    <n v="101"/>
    <x v="0"/>
    <s v="UK"/>
    <n v="55000000"/>
    <n v="2012"/>
    <n v="6.7"/>
    <n v="-23948874"/>
    <n v="88"/>
    <n v="-43.543407272727272"/>
  </r>
  <r>
    <s v="Clint Eastwood"/>
    <n v="264"/>
    <n v="35707327"/>
    <s v="Crime|Drama|Mystery|Thriller"/>
    <s v="Angelina Jolie Pitt"/>
    <x v="827"/>
    <n v="199056"/>
    <n v="387"/>
    <x v="0"/>
    <s v="USA"/>
    <n v="55000000"/>
    <n v="2008"/>
    <n v="7.8"/>
    <n v="-19292673"/>
    <n v="141"/>
    <n v="-35.077587272727271"/>
  </r>
  <r>
    <s v="Andrew Davis"/>
    <n v="47"/>
    <n v="20550712"/>
    <s v="Action|Drama|Sci-Fi|Thriller"/>
    <s v="Keanu Reeves"/>
    <x v="828"/>
    <n v="40346"/>
    <n v="95"/>
    <x v="0"/>
    <s v="USA"/>
    <n v="50000000"/>
    <n v="1996"/>
    <n v="5.6"/>
    <n v="-29449288"/>
    <n v="107"/>
    <n v="-58.898576000000006"/>
  </r>
  <r>
    <s v="Tony Scott"/>
    <n v="50"/>
    <n v="18573791"/>
    <s v="Action|Drama|Sport|Thriller"/>
    <s v="Robert De Niro"/>
    <x v="829"/>
    <n v="38533"/>
    <n v="89"/>
    <x v="0"/>
    <s v="USA"/>
    <n v="55000000"/>
    <n v="1996"/>
    <n v="5.8"/>
    <n v="-36426209"/>
    <n v="116"/>
    <n v="-66.229470909090907"/>
  </r>
  <r>
    <s v="Joel Schumacher"/>
    <n v="153"/>
    <n v="51225796"/>
    <s v="Drama|Musical|Romance|Thriller"/>
    <s v="Gerard Butler"/>
    <x v="830"/>
    <n v="96654"/>
    <n v="2047"/>
    <x v="0"/>
    <s v="UK"/>
    <n v="70000000"/>
    <n v="2004"/>
    <n v="7.4"/>
    <n v="-18774204"/>
    <n v="143"/>
    <n v="-26.82029142857143"/>
  </r>
  <r>
    <s v="Shekhar Kapur"/>
    <n v="202"/>
    <n v="16264475"/>
    <s v="Biography|Drama|History|War"/>
    <s v="Eddie Redmayne"/>
    <x v="831"/>
    <n v="54787"/>
    <n v="216"/>
    <x v="0"/>
    <s v="UK"/>
    <n v="55000000"/>
    <n v="2007"/>
    <n v="6.9"/>
    <n v="-38735525"/>
    <n v="114"/>
    <n v="-70.42822727272727"/>
  </r>
  <r>
    <s v="Karyn Kusama"/>
    <n v="178"/>
    <n v="25857987"/>
    <s v="Action|Sci-Fi"/>
    <s v="Charlize Theron"/>
    <x v="832"/>
    <n v="110614"/>
    <n v="532"/>
    <x v="0"/>
    <s v="USA"/>
    <n v="62000000"/>
    <n v="2005"/>
    <n v="5.5"/>
    <n v="-36142013"/>
    <n v="93"/>
    <n v="-58.293569354838716"/>
  </r>
  <r>
    <s v="Ron Maxwell"/>
    <n v="84"/>
    <n v="12870569"/>
    <s v="Drama|History|War"/>
    <s v="Billy Campbell"/>
    <x v="833"/>
    <n v="13215"/>
    <n v="497"/>
    <x v="0"/>
    <s v="USA"/>
    <n v="56000000"/>
    <n v="2003"/>
    <n v="6.3"/>
    <n v="-43129431"/>
    <n v="280"/>
    <n v="-77.016841071428573"/>
  </r>
  <r>
    <s v="Robert Butler"/>
    <n v="44"/>
    <n v="11466088"/>
    <s v="Action|Thriller"/>
    <s v="Hector Elizondo"/>
    <x v="834"/>
    <n v="8983"/>
    <n v="84"/>
    <x v="0"/>
    <s v="USA"/>
    <n v="71000000"/>
    <n v="1997"/>
    <n v="4.7"/>
    <n v="-59533912"/>
    <n v="100"/>
    <n v="-83.850580281690142"/>
  </r>
  <r>
    <s v="Karey Kirkpatrick"/>
    <n v="93"/>
    <n v="16088610"/>
    <s v="Comedy|Drama|Family|Fantasy"/>
    <s v="Stephen Root"/>
    <x v="835"/>
    <n v="10417"/>
    <n v="39"/>
    <x v="0"/>
    <s v="USA"/>
    <n v="55000000"/>
    <n v="2009"/>
    <n v="5.6"/>
    <n v="-38911390"/>
    <n v="107"/>
    <n v="-70.747981818181813"/>
  </r>
  <r>
    <s v="James Bobin"/>
    <n v="277"/>
    <n v="51178893"/>
    <s v="Adventure|Comedy|Crime|Family|Musical"/>
    <s v="Ty Burrell"/>
    <x v="836"/>
    <n v="24285"/>
    <n v="110"/>
    <x v="0"/>
    <s v="USA"/>
    <n v="50000000"/>
    <n v="2014"/>
    <n v="6.4"/>
    <n v="1178893"/>
    <n v="119"/>
    <n v="2.3577859999999999"/>
  </r>
  <r>
    <s v="Jonathan Frakes"/>
    <n v="76"/>
    <n v="6768055"/>
    <s v="Action|Adventure|Comedy|Family|Sci-Fi"/>
    <s v="Sophia Myles"/>
    <x v="837"/>
    <n v="11148"/>
    <n v="229"/>
    <x v="0"/>
    <s v="UK"/>
    <n v="57000000"/>
    <n v="2004"/>
    <n v="4.2"/>
    <n v="-50231945"/>
    <n v="95"/>
    <n v="-88.126219298245616"/>
  </r>
  <r>
    <s v="Steve Antin"/>
    <n v="197"/>
    <n v="39440655"/>
    <s v="Drama|Music|Musical|Romance"/>
    <s v="Eric Dane"/>
    <x v="838"/>
    <n v="61680"/>
    <n v="222"/>
    <x v="0"/>
    <s v="USA"/>
    <n v="55000000"/>
    <n v="2010"/>
    <n v="6.4"/>
    <n v="-15559345"/>
    <n v="119"/>
    <n v="-28.289718181818181"/>
  </r>
  <r>
    <s v="Jean-Pierre Jeunet"/>
    <n v="186"/>
    <n v="6167817"/>
    <s v="Drama|Mystery|Romance|War"/>
    <s v="Denis Lavant"/>
    <x v="839"/>
    <n v="62607"/>
    <n v="239"/>
    <x v="4"/>
    <s v="France"/>
    <n v="47000000"/>
    <n v="2004"/>
    <n v="7.7"/>
    <n v="-40832183"/>
    <n v="133"/>
    <n v="-86.876985106382975"/>
  </r>
  <r>
    <s v="Guillermo Del Toro"/>
    <n v="224"/>
    <n v="81645152"/>
    <s v="Action|Horror|Sci-Fi|Thriller"/>
    <s v="Norman Reedus"/>
    <x v="840"/>
    <n v="158267"/>
    <n v="559"/>
    <x v="0"/>
    <s v="USA"/>
    <n v="54000000"/>
    <n v="2002"/>
    <n v="6.7"/>
    <n v="27645152"/>
    <n v="117"/>
    <n v="51.194725925925923"/>
  </r>
  <r>
    <s v="Gabriele Muccino"/>
    <n v="202"/>
    <n v="69951824"/>
    <s v="Drama|Romance"/>
    <s v="Will Smith"/>
    <x v="841"/>
    <n v="232710"/>
    <n v="599"/>
    <x v="0"/>
    <s v="USA"/>
    <n v="55000000"/>
    <n v="2008"/>
    <n v="7.7"/>
    <n v="14951824"/>
    <n v="123"/>
    <n v="27.185134545454549"/>
  </r>
  <r>
    <s v="Walter Hill"/>
    <n v="279"/>
    <n v="9483821"/>
    <s v="Action|Thriller"/>
    <s v="Sylvester Stallone"/>
    <x v="842"/>
    <n v="39247"/>
    <n v="131"/>
    <x v="0"/>
    <s v="USA"/>
    <n v="55000000"/>
    <n v="2012"/>
    <n v="5.7"/>
    <n v="-45516179"/>
    <n v="92"/>
    <n v="-82.756689090909092"/>
  </r>
  <r>
    <s v="Francis Ford Coppola"/>
    <n v="110"/>
    <n v="66676062"/>
    <s v="Crime|Drama"/>
    <s v="Al Pacino"/>
    <x v="843"/>
    <n v="267980"/>
    <n v="545"/>
    <x v="0"/>
    <s v="USA"/>
    <n v="54000000"/>
    <n v="1990"/>
    <n v="7.6"/>
    <n v="12676062"/>
    <n v="170"/>
    <n v="23.474188888888889"/>
  </r>
  <r>
    <s v="Cameron Crowe"/>
    <n v="190"/>
    <n v="26838389"/>
    <s v="Comedy|Drama|Romance"/>
    <s v="Orlando Bloom"/>
    <x v="844"/>
    <n v="58658"/>
    <n v="495"/>
    <x v="0"/>
    <s v="USA"/>
    <n v="57000000"/>
    <n v="2005"/>
    <n v="6.4"/>
    <n v="-30161611"/>
    <n v="123"/>
    <n v="-52.91510701754386"/>
  </r>
  <r>
    <s v="Anthony Russo"/>
    <n v="136"/>
    <n v="75604320"/>
    <s v="Comedy|Romance"/>
    <s v="Todd Stashwick"/>
    <x v="845"/>
    <n v="68417"/>
    <n v="195"/>
    <x v="0"/>
    <s v="USA"/>
    <n v="54000000"/>
    <n v="2006"/>
    <n v="5.6"/>
    <n v="21604320"/>
    <n v="110"/>
    <n v="40.007999999999996"/>
  </r>
  <r>
    <s v="Richard Lester"/>
    <n v="121"/>
    <n v="108200000"/>
    <s v="Action|Adventure|Romance|Sci-Fi"/>
    <s v="Margot Kidder"/>
    <x v="846"/>
    <n v="76331"/>
    <n v="269"/>
    <x v="0"/>
    <s v="USA"/>
    <n v="54000000"/>
    <n v="1980"/>
    <n v="6.8"/>
    <n v="54200000"/>
    <n v="116"/>
    <n v="100.37037037037038"/>
  </r>
  <r>
    <s v="Martin Brest"/>
    <n v="131"/>
    <n v="5660084"/>
    <s v="Comedy|Crime|Romance"/>
    <s v="Todd Giebenhain"/>
    <x v="847"/>
    <n v="41620"/>
    <n v="418"/>
    <x v="0"/>
    <s v="USA"/>
    <n v="54000000"/>
    <n v="2003"/>
    <n v="2.4"/>
    <n v="-48339916"/>
    <n v="121"/>
    <n v="-89.518362962962954"/>
  </r>
  <r>
    <s v="Steven Zaillian"/>
    <n v="127"/>
    <n v="7221458"/>
    <s v="Drama|Thriller"/>
    <s v="Kate Winslet"/>
    <x v="848"/>
    <n v="20740"/>
    <n v="178"/>
    <x v="0"/>
    <s v="Germany"/>
    <n v="55000000"/>
    <n v="2006"/>
    <n v="6.2"/>
    <n v="-47778542"/>
    <n v="128"/>
    <n v="-86.870076363636358"/>
  </r>
  <r>
    <s v="John Singleton"/>
    <n v="160"/>
    <n v="70327868"/>
    <s v="Action|Crime|Thriller"/>
    <s v="Christian Bale"/>
    <x v="849"/>
    <n v="58416"/>
    <n v="301"/>
    <x v="0"/>
    <s v="Germany"/>
    <n v="46000000"/>
    <n v="2000"/>
    <n v="5.9"/>
    <n v="24327868"/>
    <n v="99"/>
    <n v="52.886669565217389"/>
  </r>
  <r>
    <s v="Don Bluth"/>
    <n v="78"/>
    <n v="58297830"/>
    <s v="Adventure|Animation|Drama|Family|Fantasy|Musical|Mystery|Romance"/>
    <s v="Kirsten Dunst"/>
    <x v="850"/>
    <n v="86347"/>
    <n v="191"/>
    <x v="0"/>
    <s v="USA"/>
    <n v="50000000"/>
    <n v="1997"/>
    <n v="7.1"/>
    <n v="8297830"/>
    <n v="94"/>
    <n v="16.595660000000002"/>
  </r>
  <r>
    <s v="Baz Luhrmann"/>
    <n v="209"/>
    <n v="57386369"/>
    <s v="Drama|Musical|Romance"/>
    <s v="Jim Broadbent"/>
    <x v="851"/>
    <n v="224013"/>
    <n v="2319"/>
    <x v="0"/>
    <s v="USA"/>
    <n v="52500000"/>
    <n v="2001"/>
    <n v="7.6"/>
    <n v="4886369"/>
    <n v="127"/>
    <n v="9.3073695238095233"/>
  </r>
  <r>
    <s v="Harold Becker"/>
    <n v="98"/>
    <n v="45207112"/>
    <s v="Crime|Mystery|Thriller"/>
    <s v="Steve Buscemi"/>
    <x v="852"/>
    <n v="21283"/>
    <n v="190"/>
    <x v="0"/>
    <s v="USA"/>
    <n v="53000000"/>
    <n v="2001"/>
    <n v="5.5"/>
    <n v="-7792888"/>
    <n v="89"/>
    <n v="-14.703562264150943"/>
  </r>
  <r>
    <s v="Scott Cooper"/>
    <n v="391"/>
    <n v="62563543"/>
    <s v="Biography|Crime|Drama"/>
    <s v="Johnny Depp"/>
    <x v="853"/>
    <n v="115216"/>
    <n v="289"/>
    <x v="0"/>
    <s v="USA"/>
    <n v="53000000"/>
    <n v="2015"/>
    <n v="7"/>
    <n v="9563543"/>
    <n v="123"/>
    <n v="18.044420754716981"/>
  </r>
  <r>
    <s v="Clint Eastwood"/>
    <n v="279"/>
    <n v="33574332"/>
    <s v="Drama|History|War"/>
    <s v="Paul Walker"/>
    <x v="854"/>
    <n v="101221"/>
    <n v="415"/>
    <x v="0"/>
    <s v="USA"/>
    <n v="90000000"/>
    <n v="2006"/>
    <n v="7.1"/>
    <n v="-56425668"/>
    <n v="135"/>
    <n v="-62.695186666666672"/>
  </r>
  <r>
    <s v="F. Gary Gray"/>
    <n v="216"/>
    <n v="73343413"/>
    <s v="Crime|Drama|Thriller"/>
    <s v="Gerard Butler"/>
    <x v="855"/>
    <n v="217480"/>
    <n v="429"/>
    <x v="0"/>
    <s v="USA"/>
    <n v="50000000"/>
    <n v="2009"/>
    <n v="7.4"/>
    <n v="23343413"/>
    <n v="118"/>
    <n v="46.686825999999996"/>
  </r>
  <r>
    <s v="Robert Rodriguez"/>
    <n v="250"/>
    <n v="25031037"/>
    <s v="Action|Horror|Thriller"/>
    <s v="Quentin Tarantino"/>
    <x v="856"/>
    <n v="155496"/>
    <n v="532"/>
    <x v="0"/>
    <s v="USA"/>
    <n v="53000000"/>
    <n v="2007"/>
    <n v="7.6"/>
    <n v="-27968963"/>
    <n v="189"/>
    <n v="-52.7716283018868"/>
  </r>
  <r>
    <s v="Jonathan Demme"/>
    <n v="78"/>
    <n v="22843047"/>
    <s v="Drama|History|Horror"/>
    <s v="Oprah Winfrey"/>
    <x v="857"/>
    <n v="6082"/>
    <n v="207"/>
    <x v="0"/>
    <s v="USA"/>
    <n v="55000000"/>
    <n v="1998"/>
    <n v="5.9"/>
    <n v="-32156953"/>
    <n v="172"/>
    <n v="-58.467187272727273"/>
  </r>
  <r>
    <s v="Curtis Hanson"/>
    <n v="106"/>
    <n v="5755286"/>
    <s v="Drama|Romance|Sport"/>
    <s v="Robert Downey Jr."/>
    <x v="858"/>
    <n v="18310"/>
    <n v="63"/>
    <x v="0"/>
    <s v="USA"/>
    <n v="55000000"/>
    <n v="2007"/>
    <n v="5.9"/>
    <n v="-49244714"/>
    <n v="124"/>
    <n v="-89.535843636363637"/>
  </r>
  <r>
    <s v="Steven Spielberg"/>
    <n v="194"/>
    <n v="164435221"/>
    <s v="Biography|Crime|Drama"/>
    <s v="Leonardo DiCaprio"/>
    <x v="859"/>
    <n v="525801"/>
    <n v="667"/>
    <x v="0"/>
    <s v="USA"/>
    <n v="52000000"/>
    <n v="2002"/>
    <n v="8"/>
    <n v="112435221"/>
    <n v="141"/>
    <n v="216.22157884615385"/>
  </r>
  <r>
    <s v="Kathryn Bigelow"/>
    <n v="558"/>
    <n v="95720716"/>
    <s v="Drama|History|Thriller"/>
    <s v="Jennifer Ehle"/>
    <x v="860"/>
    <n v="216032"/>
    <n v="640"/>
    <x v="0"/>
    <s v="USA"/>
    <n v="40000000"/>
    <n v="2012"/>
    <n v="7.4"/>
    <n v="55720716"/>
    <n v="157"/>
    <n v="139.30179000000001"/>
  </r>
  <r>
    <s v="Peyton Reed"/>
    <n v="183"/>
    <n v="118683135"/>
    <s v="Comedy|Drama|Romance"/>
    <s v="Jon Favreau"/>
    <x v="861"/>
    <n v="102167"/>
    <n v="483"/>
    <x v="0"/>
    <s v="USA"/>
    <n v="52000000"/>
    <n v="2006"/>
    <n v="5.8"/>
    <n v="66683135"/>
    <n v="106"/>
    <n v="128.23679807692307"/>
  </r>
  <r>
    <s v="Phyllida Lloyd"/>
    <n v="238"/>
    <n v="143704210"/>
    <s v="Comedy|Family|Musical|Romance"/>
    <s v="Colin Firth"/>
    <x v="862"/>
    <n v="145974"/>
    <n v="611"/>
    <x v="0"/>
    <s v="USA"/>
    <n v="52000000"/>
    <n v="2008"/>
    <n v="6.3"/>
    <n v="91704210"/>
    <n v="108"/>
    <n v="176.35425000000001"/>
  </r>
  <r>
    <s v="Garry Marshall"/>
    <n v="186"/>
    <n v="110476776"/>
    <s v="Comedy|Romance"/>
    <s v="Bradley Cooper"/>
    <x v="863"/>
    <n v="95437"/>
    <n v="211"/>
    <x v="0"/>
    <s v="USA"/>
    <n v="52000000"/>
    <n v="2010"/>
    <n v="5.7"/>
    <n v="58476776"/>
    <n v="125"/>
    <n v="112.45533846153846"/>
  </r>
  <r>
    <s v="Jay Chandrasekhar"/>
    <n v="144"/>
    <n v="80270227"/>
    <s v="Action|Adventure|Comedy"/>
    <s v="Alice Greczyn"/>
    <x v="864"/>
    <n v="66382"/>
    <n v="612"/>
    <x v="0"/>
    <s v="USA"/>
    <n v="50000000"/>
    <n v="2005"/>
    <n v="5.0999999999999996"/>
    <n v="30270227"/>
    <n v="107"/>
    <n v="60.540453999999997"/>
  </r>
  <r>
    <s v="Terrence Malick"/>
    <n v="156"/>
    <n v="36385763"/>
    <s v="Drama|War"/>
    <s v="Nick Stahl"/>
    <x v="865"/>
    <n v="138941"/>
    <n v="1448"/>
    <x v="0"/>
    <s v="USA"/>
    <n v="52000000"/>
    <n v="1998"/>
    <n v="7.6"/>
    <n v="-15614237"/>
    <n v="215"/>
    <n v="-30.027378846153844"/>
  </r>
  <r>
    <s v="David Dobkin"/>
    <n v="215"/>
    <n v="37035845"/>
    <s v="Comedy|Fantasy"/>
    <s v="Ryan Reynolds"/>
    <x v="866"/>
    <n v="136680"/>
    <n v="149"/>
    <x v="0"/>
    <s v="USA"/>
    <n v="52000000"/>
    <n v="2011"/>
    <n v="6.4"/>
    <n v="-14964155"/>
    <n v="118"/>
    <n v="-28.777221153846156"/>
  </r>
  <r>
    <s v="Milos Forman"/>
    <n v="140"/>
    <n v="34580635"/>
    <s v="Biography|Comedy|Drama"/>
    <s v="Matt Price"/>
    <x v="867"/>
    <n v="100743"/>
    <n v="549"/>
    <x v="0"/>
    <s v="UK"/>
    <n v="52000000"/>
    <n v="1999"/>
    <n v="7.4"/>
    <n v="-17419365"/>
    <n v="118"/>
    <n v="-33.498778846153847"/>
  </r>
  <r>
    <s v="Martin Scorsese"/>
    <n v="133"/>
    <n v="42438300"/>
    <s v="Biography|Crime|Drama"/>
    <s v="Robert De Niro"/>
    <x v="868"/>
    <n v="333542"/>
    <n v="533"/>
    <x v="0"/>
    <s v="USA"/>
    <n v="52000000"/>
    <n v="1995"/>
    <n v="8.1999999999999993"/>
    <n v="-9561700"/>
    <n v="178"/>
    <n v="-18.387884615384614"/>
  </r>
  <r>
    <s v="Pierre Morel"/>
    <n v="203"/>
    <n v="23324666"/>
    <s v="Action|Thriller"/>
    <s v="Kasia Smutniak"/>
    <x v="869"/>
    <n v="97775"/>
    <n v="211"/>
    <x v="0"/>
    <s v="France"/>
    <n v="52000000"/>
    <n v="2010"/>
    <n v="6.5"/>
    <n v="-28675334"/>
    <n v="92"/>
    <n v="-55.144873076923076"/>
  </r>
  <r>
    <s v="Paul Hunter"/>
    <n v="127"/>
    <n v="23020488"/>
    <s v="Action|Comedy|Fantasy"/>
    <s v="Jaime King"/>
    <x v="870"/>
    <n v="42324"/>
    <n v="180"/>
    <x v="0"/>
    <s v="USA"/>
    <n v="52000000"/>
    <n v="2003"/>
    <n v="5.5"/>
    <n v="-28979512"/>
    <n v="104"/>
    <n v="-55.729830769230773"/>
  </r>
  <r>
    <s v="Bobby Farrelly"/>
    <n v="155"/>
    <n v="90567722"/>
    <s v="Comedy"/>
    <s v="Robert Forster"/>
    <x v="871"/>
    <n v="185878"/>
    <n v="481"/>
    <x v="0"/>
    <s v="USA"/>
    <n v="51000000"/>
    <n v="2000"/>
    <n v="6.5"/>
    <n v="39567722"/>
    <n v="116"/>
    <n v="77.583768627450979"/>
  </r>
  <r>
    <s v="Steve Oedekerk"/>
    <n v="98"/>
    <n v="72601713"/>
    <s v="Animation|Comedy|Family"/>
    <s v="Rob Paulsen"/>
    <x v="872"/>
    <n v="21396"/>
    <n v="155"/>
    <x v="0"/>
    <s v="Germany"/>
    <n v="51000000"/>
    <n v="2006"/>
    <n v="5.6"/>
    <n v="21601713"/>
    <n v="90"/>
    <n v="42.356300000000005"/>
  </r>
  <r>
    <s v="Chris Weitz"/>
    <n v="299"/>
    <n v="296623634"/>
    <s v="Adventure|Drama|Fantasy|Romance"/>
    <s v="Robert Pattinson"/>
    <x v="873"/>
    <n v="220758"/>
    <n v="919"/>
    <x v="0"/>
    <s v="USA"/>
    <n v="50000000"/>
    <n v="2009"/>
    <n v="4.5999999999999996"/>
    <n v="246623634"/>
    <n v="130"/>
    <n v="493.24726800000002"/>
  </r>
  <r>
    <s v="Andrew Adamson"/>
    <n v="212"/>
    <n v="267652016"/>
    <s v="Adventure|Animation|Comedy|Family|Fantasy"/>
    <s v="Kathleen Freeman"/>
    <x v="874"/>
    <n v="467113"/>
    <n v="945"/>
    <x v="0"/>
    <s v="USA"/>
    <n v="60000000"/>
    <n v="2001"/>
    <n v="7.9"/>
    <n v="207652016"/>
    <n v="90"/>
    <n v="346.08669333333336"/>
  </r>
  <r>
    <s v="George Nolfi"/>
    <n v="413"/>
    <n v="62453315"/>
    <s v="Romance|Sci-Fi|Thriller"/>
    <s v="Matt Damon"/>
    <x v="875"/>
    <n v="200035"/>
    <n v="407"/>
    <x v="0"/>
    <s v="USA"/>
    <n v="50200000"/>
    <n v="2011"/>
    <n v="7.1"/>
    <n v="12253315"/>
    <n v="106"/>
    <n v="24.408994023904381"/>
  </r>
  <r>
    <s v="Kevin Reynolds"/>
    <n v="67"/>
    <n v="165500000"/>
    <s v="Action|Adventure|Drama|Romance"/>
    <s v="Alan Rickman"/>
    <x v="876"/>
    <n v="145257"/>
    <n v="322"/>
    <x v="0"/>
    <s v="USA"/>
    <n v="48000000"/>
    <n v="1991"/>
    <n v="6.9"/>
    <n v="117500000"/>
    <n v="155"/>
    <n v="244.79166666666666"/>
  </r>
  <r>
    <s v="Cameron Crowe"/>
    <n v="109"/>
    <n v="153620822"/>
    <s v="Comedy|Drama|Romance|Sport"/>
    <s v="Tom Cruise"/>
    <x v="877"/>
    <n v="189923"/>
    <n v="318"/>
    <x v="0"/>
    <s v="USA"/>
    <n v="50000000"/>
    <n v="1996"/>
    <n v="7.3"/>
    <n v="103620822"/>
    <n v="139"/>
    <n v="207.24164400000001"/>
  </r>
  <r>
    <s v="Seth Macfarlane"/>
    <n v="457"/>
    <n v="218628680"/>
    <s v="Comedy|Fantasy"/>
    <s v="Mila Kunis"/>
    <x v="878"/>
    <n v="471644"/>
    <n v="623"/>
    <x v="0"/>
    <s v="USA"/>
    <n v="50000000"/>
    <n v="2012"/>
    <n v="7"/>
    <n v="168628680"/>
    <n v="112"/>
    <n v="337.25736000000001"/>
  </r>
  <r>
    <s v="James L. Brooks"/>
    <n v="156"/>
    <n v="147637474"/>
    <s v="Comedy|Drama|Romance"/>
    <s v="Lupe Ontiveros"/>
    <x v="879"/>
    <n v="224671"/>
    <n v="470"/>
    <x v="0"/>
    <s v="USA"/>
    <n v="50000000"/>
    <n v="1997"/>
    <n v="7.7"/>
    <n v="97637474"/>
    <n v="139"/>
    <n v="195.27494799999999"/>
  </r>
  <r>
    <s v="Tom Shadyac"/>
    <n v="55"/>
    <n v="135014968"/>
    <s v="Biography|Comedy|Drama|Romance"/>
    <s v="Robin Williams"/>
    <x v="880"/>
    <n v="80580"/>
    <n v="375"/>
    <x v="0"/>
    <s v="USA"/>
    <n v="50000000"/>
    <n v="1998"/>
    <n v="6.7"/>
    <n v="85014968"/>
    <n v="115"/>
    <n v="170.02993599999999"/>
  </r>
  <r>
    <s v="Adam Mckay"/>
    <n v="272"/>
    <n v="2175312"/>
    <s v="Comedy"/>
    <s v="Harrison Ford"/>
    <x v="881"/>
    <n v="131227"/>
    <n v="346"/>
    <x v="0"/>
    <s v="USA"/>
    <n v="50000000"/>
    <n v="2013"/>
    <n v="6.3"/>
    <n v="-47824688"/>
    <n v="143"/>
    <n v="-95.649376000000004"/>
  </r>
  <r>
    <s v="Steven Brill"/>
    <n v="117"/>
    <n v="126203320"/>
    <s v="Comedy|Romance"/>
    <s v="Steve Buscemi"/>
    <x v="882"/>
    <n v="110432"/>
    <n v="309"/>
    <x v="0"/>
    <s v="USA"/>
    <n v="50000000"/>
    <n v="2002"/>
    <n v="5.8"/>
    <n v="76203320"/>
    <n v="96"/>
    <n v="152.40663999999998"/>
  </r>
  <r>
    <s v="J.J. Abrams"/>
    <n v="539"/>
    <n v="126975169"/>
    <s v="Mystery|Sci-Fi|Thriller"/>
    <s v="Joel Courtney"/>
    <x v="883"/>
    <n v="287822"/>
    <n v="849"/>
    <x v="0"/>
    <s v="USA"/>
    <n v="50000000"/>
    <n v="2011"/>
    <n v="7.1"/>
    <n v="76975169"/>
    <n v="112"/>
    <n v="153.95033799999999"/>
  </r>
  <r>
    <s v="Steven Soderbergh"/>
    <n v="169"/>
    <n v="125548685"/>
    <s v="Biography|Drama"/>
    <s v="Julia Roberts"/>
    <x v="884"/>
    <n v="135246"/>
    <n v="498"/>
    <x v="0"/>
    <s v="USA"/>
    <n v="52000000"/>
    <n v="2000"/>
    <n v="7.3"/>
    <n v="73548685"/>
    <n v="131"/>
    <n v="141.43977884615384"/>
  </r>
  <r>
    <s v="Donald Petrie"/>
    <n v="140"/>
    <n v="105807520"/>
    <s v="Comedy|Romance"/>
    <s v="Matthew McConaughey"/>
    <x v="885"/>
    <n v="156717"/>
    <n v="357"/>
    <x v="0"/>
    <s v="USA"/>
    <n v="50000000"/>
    <n v="2003"/>
    <n v="6.4"/>
    <n v="55807520"/>
    <n v="116"/>
    <n v="111.61503999999999"/>
  </r>
  <r>
    <s v="Phil Lord"/>
    <n v="330"/>
    <n v="191616238"/>
    <s v="Action|Comedy|Crime"/>
    <s v="Channing Tatum"/>
    <x v="886"/>
    <n v="258186"/>
    <n v="322"/>
    <x v="0"/>
    <s v="USA"/>
    <n v="50000000"/>
    <n v="2014"/>
    <n v="7.1"/>
    <n v="141616238"/>
    <n v="112"/>
    <n v="283.23247600000002"/>
  </r>
  <r>
    <s v="Neil Jordan"/>
    <n v="120"/>
    <n v="105264608"/>
    <s v="Drama|Fantasy|Horror"/>
    <s v="Brad Pitt"/>
    <x v="887"/>
    <n v="239752"/>
    <n v="406"/>
    <x v="0"/>
    <s v="USA"/>
    <n v="60000000"/>
    <n v="1994"/>
    <n v="7.6"/>
    <n v="45264608"/>
    <n v="123"/>
    <n v="75.441013333333331"/>
  </r>
  <r>
    <s v="Peyton Reed"/>
    <n v="190"/>
    <n v="97680195"/>
    <s v="Comedy|Romance"/>
    <s v="Bradley Cooper"/>
    <x v="888"/>
    <n v="271691"/>
    <n v="243"/>
    <x v="0"/>
    <s v="USA"/>
    <n v="70000000"/>
    <n v="2008"/>
    <n v="6.8"/>
    <n v="27680195"/>
    <n v="104"/>
    <n v="39.543135714285718"/>
  </r>
  <r>
    <s v="Rawson Marshall Thurber"/>
    <n v="177"/>
    <n v="126088877"/>
    <s v="Action|Comedy|Crime"/>
    <s v="Dwayne Johnson"/>
    <x v="889"/>
    <n v="33354"/>
    <n v="110"/>
    <x v="0"/>
    <s v="USA"/>
    <n v="50000000"/>
    <n v="2016"/>
    <n v="6.6"/>
    <n v="76088877"/>
    <n v="107"/>
    <n v="152.17775399999999"/>
  </r>
  <r>
    <s v="Chris Columbus"/>
    <n v="65"/>
    <n v="91030827"/>
    <s v="Comedy|Drama"/>
    <s v="Julia Roberts"/>
    <x v="890"/>
    <n v="46482"/>
    <n v="252"/>
    <x v="0"/>
    <s v="USA"/>
    <n v="50000000"/>
    <n v="1998"/>
    <n v="6.7"/>
    <n v="41030827"/>
    <n v="124"/>
    <n v="82.06165399999999"/>
  </r>
  <r>
    <s v="Sean Anders"/>
    <n v="145"/>
    <n v="150315155"/>
    <s v="Comedy|Family"/>
    <s v="Will Ferrell"/>
    <x v="891"/>
    <n v="54010"/>
    <n v="130"/>
    <x v="0"/>
    <s v="USA"/>
    <n v="50000000"/>
    <n v="2015"/>
    <n v="6.1"/>
    <n v="100315155"/>
    <n v="96"/>
    <n v="200.63030999999998"/>
  </r>
  <r>
    <s v="Rob Marshall"/>
    <n v="321"/>
    <n v="127997349"/>
    <s v="Adventure|Comedy|Drama|Fantasy|Musical"/>
    <s v="Johnny Depp"/>
    <x v="892"/>
    <n v="101178"/>
    <n v="779"/>
    <x v="0"/>
    <s v="USA"/>
    <n v="50000000"/>
    <n v="2014"/>
    <n v="6"/>
    <n v="77997349"/>
    <n v="125"/>
    <n v="155.994698"/>
  </r>
  <r>
    <s v="Spike Lee"/>
    <n v="230"/>
    <n v="88504640"/>
    <s v="Crime|Drama|Mystery|Thriller"/>
    <s v="Denzel Washington"/>
    <x v="893"/>
    <n v="273108"/>
    <n v="646"/>
    <x v="0"/>
    <s v="USA"/>
    <n v="45000000"/>
    <n v="2006"/>
    <n v="7.6"/>
    <n v="43504640"/>
    <n v="129"/>
    <n v="96.676977777777779"/>
  </r>
  <r>
    <s v="Brian Helgeland"/>
    <n v="143"/>
    <n v="81517441"/>
    <s v="Action|Crime|Drama|Thriller"/>
    <s v="Bill Duke"/>
    <x v="894"/>
    <n v="111368"/>
    <n v="394"/>
    <x v="0"/>
    <s v="USA"/>
    <n v="50000000"/>
    <n v="1999"/>
    <n v="7.1"/>
    <n v="31517441"/>
    <n v="90"/>
    <n v="63.034882000000003"/>
  </r>
  <r>
    <s v="Frank Marshall"/>
    <n v="55"/>
    <n v="81022333"/>
    <s v="Action|Adventure|Mystery|Sci-Fi"/>
    <s v="Dylan Walsh"/>
    <x v="895"/>
    <n v="34471"/>
    <n v="147"/>
    <x v="0"/>
    <s v="USA"/>
    <n v="50000000"/>
    <n v="1995"/>
    <n v="5"/>
    <n v="31022333"/>
    <n v="109"/>
    <n v="62.044666000000007"/>
  </r>
  <r>
    <s v="Alex Proyas"/>
    <n v="279"/>
    <n v="79948113"/>
    <s v="Drama|Mystery|Sci-Fi|Thriller"/>
    <s v="Nicolas Cage"/>
    <x v="896"/>
    <n v="186879"/>
    <n v="791"/>
    <x v="0"/>
    <s v="USA"/>
    <n v="50000000"/>
    <n v="2009"/>
    <n v="6.2"/>
    <n v="29948113"/>
    <n v="121"/>
    <n v="59.896225999999999"/>
  </r>
  <r>
    <s v="Tom Dey"/>
    <n v="143"/>
    <n v="88658172"/>
    <s v="Comedy|Romance"/>
    <s v="Bradley Cooper"/>
    <x v="897"/>
    <n v="58412"/>
    <n v="242"/>
    <x v="0"/>
    <s v="USA"/>
    <n v="50000000"/>
    <n v="2006"/>
    <n v="5.6"/>
    <n v="38658172"/>
    <n v="95"/>
    <n v="77.316344000000001"/>
  </r>
  <r>
    <s v="Glenn Ficarra"/>
    <n v="310"/>
    <n v="84244877"/>
    <s v="Comedy|Drama|Romance"/>
    <s v="Ryan Gosling"/>
    <x v="898"/>
    <n v="375456"/>
    <n v="292"/>
    <x v="0"/>
    <s v="USA"/>
    <n v="50000000"/>
    <n v="2011"/>
    <n v="7.4"/>
    <n v="34244877"/>
    <n v="118"/>
    <n v="68.489754000000005"/>
  </r>
  <r>
    <s v="Peter Hewitt"/>
    <n v="116"/>
    <n v="75367693"/>
    <s v="Animation|Comedy|Family|Fantasy"/>
    <s v="Bill Murray"/>
    <x v="899"/>
    <n v="58961"/>
    <n v="232"/>
    <x v="0"/>
    <s v="USA"/>
    <n v="35000000"/>
    <n v="2004"/>
    <n v="5"/>
    <n v="40367693"/>
    <n v="80"/>
    <n v="115.33626571428573"/>
  </r>
  <r>
    <s v="Joe Roth"/>
    <n v="105"/>
    <n v="73701902"/>
    <s v="Comedy|Family"/>
    <s v="Jamie Lee Curtis"/>
    <x v="900"/>
    <n v="27548"/>
    <n v="209"/>
    <x v="0"/>
    <s v="USA"/>
    <n v="60000000"/>
    <n v="2004"/>
    <n v="5.2"/>
    <n v="13701902"/>
    <n v="99"/>
    <n v="22.836503333333333"/>
  </r>
  <r>
    <s v="Bennett Miller"/>
    <n v="419"/>
    <n v="75605492"/>
    <s v="Biography|Drama|Sport"/>
    <s v="Philip Seymour Hoffman"/>
    <x v="901"/>
    <n v="283563"/>
    <n v="312"/>
    <x v="0"/>
    <s v="USA"/>
    <n v="50000000"/>
    <n v="2011"/>
    <n v="7.6"/>
    <n v="25605492"/>
    <n v="133"/>
    <n v="51.210984000000003"/>
  </r>
  <r>
    <s v="Wolfgang Petersen"/>
    <n v="64"/>
    <n v="67823573"/>
    <s v="Action|Drama|Thriller"/>
    <s v="Kevin Spacey"/>
    <x v="902"/>
    <n v="91176"/>
    <n v="130"/>
    <x v="0"/>
    <s v="USA"/>
    <n v="50000000"/>
    <n v="1995"/>
    <n v="6.6"/>
    <n v="17823573"/>
    <n v="127"/>
    <n v="35.647145999999999"/>
  </r>
  <r>
    <s v="Jaume Collet-Serra"/>
    <n v="359"/>
    <n v="91439400"/>
    <s v="Action|Mystery|Thriller"/>
    <s v="Liam Neeson"/>
    <x v="903"/>
    <n v="200647"/>
    <n v="384"/>
    <x v="0"/>
    <s v="UK"/>
    <n v="50000000"/>
    <n v="2014"/>
    <n v="7"/>
    <n v="41439400"/>
    <n v="106"/>
    <n v="82.878799999999998"/>
  </r>
  <r>
    <s v="Andy Fickman"/>
    <n v="166"/>
    <n v="67128202"/>
    <s v="Action|Adventure|Family|Fantasy|Sci-Fi|Thriller"/>
    <s v="Dwayne Johnson"/>
    <x v="904"/>
    <n v="43328"/>
    <n v="110"/>
    <x v="0"/>
    <s v="USA"/>
    <n v="65000000"/>
    <n v="2009"/>
    <n v="5.7"/>
    <n v="2128202"/>
    <n v="98"/>
    <n v="3.274156923076923"/>
  </r>
  <r>
    <s v="James Mcteigue"/>
    <n v="525"/>
    <n v="70496802"/>
    <s v="Action|Drama|Thriller"/>
    <s v="Natalie Portman"/>
    <x v="905"/>
    <n v="791783"/>
    <n v="2042"/>
    <x v="0"/>
    <s v="USA"/>
    <n v="54000000"/>
    <n v="2005"/>
    <n v="8.1999999999999993"/>
    <n v="16496802"/>
    <n v="132"/>
    <n v="30.549633333333333"/>
  </r>
  <r>
    <s v="David Dobkin"/>
    <n v="165"/>
    <n v="60470220"/>
    <s v="Action|Adventure|Comedy"/>
    <s v="Fann Wong"/>
    <x v="906"/>
    <n v="81444"/>
    <n v="192"/>
    <x v="0"/>
    <s v="USA"/>
    <n v="50000000"/>
    <n v="2003"/>
    <n v="6.2"/>
    <n v="10470220"/>
    <n v="114"/>
    <n v="20.940439999999999"/>
  </r>
  <r>
    <s v="Matthew O'Callaghan"/>
    <n v="87"/>
    <n v="58336565"/>
    <s v="Adventure|Animation|Comedy|Family"/>
    <s v="Will Ferrell"/>
    <x v="907"/>
    <n v="12845"/>
    <n v="118"/>
    <x v="0"/>
    <s v="USA"/>
    <n v="50000000"/>
    <n v="2006"/>
    <n v="6.6"/>
    <n v="8336565"/>
    <n v="78"/>
    <n v="16.67313"/>
  </r>
  <r>
    <s v="Angela Robinson"/>
    <n v="117"/>
    <n v="66002004"/>
    <s v="Adventure|Comedy|Family|Fantasy|Romance|Sport"/>
    <s v="Scoot McNairy"/>
    <x v="908"/>
    <n v="36431"/>
    <n v="168"/>
    <x v="0"/>
    <s v="USA"/>
    <n v="50000000"/>
    <n v="2005"/>
    <n v="4.7"/>
    <n v="16002004"/>
    <n v="101"/>
    <n v="32.004007999999999"/>
  </r>
  <r>
    <s v="Gary Fleder"/>
    <n v="113"/>
    <n v="54997476"/>
    <s v="Crime|Drama|Mystery|Thriller"/>
    <s v="Oliver Platt"/>
    <x v="909"/>
    <n v="40362"/>
    <n v="248"/>
    <x v="0"/>
    <s v="USA"/>
    <n v="50000000"/>
    <n v="2001"/>
    <n v="6.3"/>
    <n v="4997476"/>
    <n v="113"/>
    <n v="9.9949519999999996"/>
  </r>
  <r>
    <s v="Tommy Wirkola"/>
    <n v="349"/>
    <n v="55682070"/>
    <s v="Action|Fantasy|Horror"/>
    <s v="Jeremy Renner"/>
    <x v="910"/>
    <n v="159868"/>
    <n v="304"/>
    <x v="0"/>
    <s v="Germany"/>
    <n v="50000000"/>
    <n v="2013"/>
    <n v="6.1"/>
    <n v="5682070"/>
    <n v="98"/>
    <n v="11.364140000000001"/>
  </r>
  <r>
    <s v="Adrian Lyne"/>
    <n v="152"/>
    <n v="52752475"/>
    <s v="Drama|Thriller"/>
    <s v="Olivier Martinez"/>
    <x v="911"/>
    <n v="63067"/>
    <n v="533"/>
    <x v="0"/>
    <s v="USA"/>
    <n v="50000000"/>
    <n v="2002"/>
    <n v="6.7"/>
    <n v="2752475"/>
    <n v="124"/>
    <n v="5.50495"/>
  </r>
  <r>
    <s v="D.J. Caruso"/>
    <n v="288"/>
    <n v="55092830"/>
    <s v="Action|Adventure|Sci-Fi|Thriller"/>
    <s v="Alex Pettyfer"/>
    <x v="912"/>
    <n v="195043"/>
    <n v="329"/>
    <x v="0"/>
    <s v="USA"/>
    <n v="60000000"/>
    <n v="2011"/>
    <n v="6.1"/>
    <n v="-4907170"/>
    <n v="109"/>
    <n v="-8.1786166666666666"/>
  </r>
  <r>
    <s v="Stephen Gaghan"/>
    <n v="358"/>
    <n v="50815288"/>
    <s v="Drama|Thriller"/>
    <s v="Matt Damon"/>
    <x v="913"/>
    <n v="109188"/>
    <n v="625"/>
    <x v="0"/>
    <s v="USA"/>
    <n v="50000000"/>
    <n v="2005"/>
    <n v="7"/>
    <n v="815288"/>
    <n v="128"/>
    <n v="1.6305759999999998"/>
  </r>
  <r>
    <s v="Michael Bay"/>
    <n v="204"/>
    <n v="52822418"/>
    <s v="Action|Drama|Thriller|War"/>
    <s v="Toby Stephens"/>
    <x v="914"/>
    <n v="47764"/>
    <n v="219"/>
    <x v="0"/>
    <s v="USA"/>
    <n v="50000000"/>
    <n v="2016"/>
    <n v="7.4"/>
    <n v="2822418"/>
    <n v="144"/>
    <n v="5.6448360000000006"/>
  </r>
  <r>
    <s v="Jorge R. Gutiã©Rrez"/>
    <n v="156"/>
    <n v="50150619"/>
    <s v="Adventure|Animation|Comedy|Family|Fantasy|Romance"/>
    <s v="Channing Tatum"/>
    <x v="915"/>
    <n v="45580"/>
    <n v="102"/>
    <x v="0"/>
    <s v="USA"/>
    <n v="50000000"/>
    <n v="2014"/>
    <n v="7.3"/>
    <n v="150619"/>
    <n v="95"/>
    <n v="0.30123800000000001"/>
  </r>
  <r>
    <s v="Richard Loncraine"/>
    <n v="171"/>
    <n v="48745150"/>
    <s v="Crime|Thriller"/>
    <s v="Jimmy Bennett"/>
    <x v="916"/>
    <n v="50170"/>
    <n v="306"/>
    <x v="0"/>
    <s v="USA"/>
    <n v="50000000"/>
    <n v="2006"/>
    <n v="5.8"/>
    <n v="-1254850"/>
    <n v="105"/>
    <n v="-2.5097"/>
  </r>
  <r>
    <s v="Clint Eastwood"/>
    <n v="76"/>
    <n v="50007168"/>
    <s v="Action|Crime|Drama|Thriller"/>
    <s v="Clint Eastwood"/>
    <x v="917"/>
    <n v="39529"/>
    <n v="142"/>
    <x v="0"/>
    <s v="USA"/>
    <n v="50000000"/>
    <n v="1997"/>
    <n v="6.7"/>
    <n v="7168"/>
    <n v="121"/>
    <n v="1.4336000000000002E-2"/>
  </r>
  <r>
    <s v="Ridley Scott"/>
    <n v="97"/>
    <n v="48154732"/>
    <s v="Action|Drama|War"/>
    <s v="Viggo Mortensen"/>
    <x v="918"/>
    <n v="60326"/>
    <n v="142"/>
    <x v="0"/>
    <s v="USA"/>
    <n v="50000000"/>
    <n v="1997"/>
    <n v="5.8"/>
    <n v="-1845268"/>
    <n v="125"/>
    <n v="-3.6905359999999998"/>
  </r>
  <r>
    <s v="David Fincher"/>
    <n v="157"/>
    <n v="48265581"/>
    <s v="Drama|Mystery|Thriller"/>
    <s v="Deborah Kara Unger"/>
    <x v="919"/>
    <n v="261069"/>
    <n v="506"/>
    <x v="0"/>
    <s v="USA"/>
    <n v="50000000"/>
    <n v="1997"/>
    <n v="7.8"/>
    <n v="-1734419"/>
    <n v="129"/>
    <n v="-3.4688379999999999"/>
  </r>
  <r>
    <s v="Christophe Gans"/>
    <n v="267"/>
    <n v="46982632"/>
    <s v="Adventure|Horror|Mystery"/>
    <s v="Radha Mitchell"/>
    <x v="920"/>
    <n v="172792"/>
    <n v="1740"/>
    <x v="0"/>
    <s v="Canada"/>
    <n v="50000000"/>
    <n v="2006"/>
    <n v="6.6"/>
    <n v="-3017368"/>
    <n v="132"/>
    <n v="-6.0347360000000005"/>
  </r>
  <r>
    <s v="Howard Deutch"/>
    <n v="118"/>
    <n v="44737059"/>
    <s v="Comedy|Sport"/>
    <s v="Keanu Reeves"/>
    <x v="921"/>
    <n v="48322"/>
    <n v="261"/>
    <x v="0"/>
    <s v="USA"/>
    <n v="50000000"/>
    <n v="2000"/>
    <n v="6.5"/>
    <n v="-5262941"/>
    <n v="118"/>
    <n v="-10.525882000000001"/>
  </r>
  <r>
    <s v="Jon Hurwitz"/>
    <n v="291"/>
    <n v="56724080"/>
    <s v="Comedy"/>
    <s v="Alyson Hannigan"/>
    <x v="922"/>
    <n v="172112"/>
    <n v="181"/>
    <x v="0"/>
    <s v="USA"/>
    <n v="50000000"/>
    <n v="2012"/>
    <n v="6.7"/>
    <n v="6724080"/>
    <n v="113"/>
    <n v="13.448160000000001"/>
  </r>
  <r>
    <s v="F. Gary Gray"/>
    <n v="68"/>
    <n v="44484065"/>
    <s v="Action|Crime|Drama|Mystery|Thriller"/>
    <s v="Kevin Spacey"/>
    <x v="923"/>
    <n v="107227"/>
    <n v="279"/>
    <x v="0"/>
    <s v="Germany"/>
    <n v="50000000"/>
    <n v="1998"/>
    <n v="7.3"/>
    <n v="-5515935"/>
    <n v="140"/>
    <n v="-11.031870000000001"/>
  </r>
  <r>
    <s v="Steven Quale"/>
    <n v="228"/>
    <n v="47553512"/>
    <s v="Action|Thriller"/>
    <s v="Matt Walsh"/>
    <x v="924"/>
    <n v="54101"/>
    <n v="210"/>
    <x v="0"/>
    <s v="USA"/>
    <n v="50000000"/>
    <n v="2014"/>
    <n v="5.8"/>
    <n v="-2446488"/>
    <n v="89"/>
    <n v="-4.892976"/>
  </r>
  <r>
    <s v="John Landis"/>
    <n v="36"/>
    <n v="42610000"/>
    <s v="Action|Comedy|Crime|Thriller"/>
    <s v="Louis Lombardi"/>
    <x v="925"/>
    <n v="60293"/>
    <n v="114"/>
    <x v="0"/>
    <s v="USA"/>
    <n v="55000000"/>
    <n v="1994"/>
    <n v="5.5"/>
    <n v="-12390000"/>
    <n v="104"/>
    <n v="-22.527272727272727"/>
  </r>
  <r>
    <s v="Joe Dante"/>
    <n v="105"/>
    <n v="41482207"/>
    <s v="Comedy|Fantasy|Horror"/>
    <s v="Christopher Lee"/>
    <x v="926"/>
    <n v="68428"/>
    <n v="148"/>
    <x v="0"/>
    <s v="USA"/>
    <n v="50000000"/>
    <n v="1990"/>
    <n v="6.3"/>
    <n v="-8517793"/>
    <n v="106"/>
    <n v="-17.035585999999999"/>
  </r>
  <r>
    <s v="David Dobkin"/>
    <n v="276"/>
    <n v="47105085"/>
    <s v="Crime|Drama"/>
    <s v="Robert Downey Jr."/>
    <x v="927"/>
    <n v="136973"/>
    <n v="275"/>
    <x v="0"/>
    <s v="USA"/>
    <n v="50000000"/>
    <n v="2014"/>
    <n v="7.4"/>
    <n v="-2894915"/>
    <n v="141"/>
    <n v="-5.7898300000000003"/>
  </r>
  <r>
    <s v="Mimi Leder"/>
    <n v="93"/>
    <n v="41256277"/>
    <s v="Action|Thriller"/>
    <s v="Armin Mueller-Stahl"/>
    <x v="928"/>
    <n v="46451"/>
    <n v="156"/>
    <x v="0"/>
    <s v="USA"/>
    <n v="50000000"/>
    <n v="1997"/>
    <n v="5.9"/>
    <n v="-8743723"/>
    <n v="124"/>
    <n v="-17.487446000000002"/>
  </r>
  <r>
    <s v="Alexander Witt"/>
    <n v="191"/>
    <n v="50740078"/>
    <s v="Action|Horror|Sci-Fi|Thriller"/>
    <s v="Milla Jovovich"/>
    <x v="929"/>
    <n v="151580"/>
    <n v="672"/>
    <x v="0"/>
    <s v="Germany"/>
    <n v="45000000"/>
    <n v="2004"/>
    <n v="6.2"/>
    <n v="5740078"/>
    <n v="98"/>
    <n v="12.755728888888889"/>
  </r>
  <r>
    <s v="Beeban Kidron"/>
    <n v="143"/>
    <n v="40203020"/>
    <s v="Comedy|Drama|Romance"/>
    <s v="Colin Firth"/>
    <x v="930"/>
    <n v="74315"/>
    <n v="259"/>
    <x v="0"/>
    <s v="UK"/>
    <n v="40000000"/>
    <n v="2004"/>
    <n v="5.9"/>
    <n v="203020"/>
    <n v="108"/>
    <n v="0.50755000000000006"/>
  </r>
  <r>
    <s v="Carl Franklin"/>
    <n v="124"/>
    <n v="40905277"/>
    <s v="Crime|Drama|Romance|Thriller"/>
    <s v="Denzel Washington"/>
    <x v="931"/>
    <n v="45895"/>
    <n v="157"/>
    <x v="0"/>
    <s v="USA"/>
    <n v="50000000"/>
    <n v="2003"/>
    <n v="6.5"/>
    <n v="-9094723"/>
    <n v="114"/>
    <n v="-18.189446"/>
  </r>
  <r>
    <s v="Steven Seagal"/>
    <n v="47"/>
    <n v="38590500"/>
    <s v="Action|Adventure|Thriller"/>
    <s v="Mike Starr"/>
    <x v="932"/>
    <n v="17997"/>
    <n v="140"/>
    <x v="0"/>
    <s v="USA"/>
    <n v="50000000"/>
    <n v="1994"/>
    <n v="4.4000000000000004"/>
    <n v="-11409500"/>
    <n v="101"/>
    <n v="-22.818999999999999"/>
  </r>
  <r>
    <s v="Robert Rodriguez"/>
    <n v="66"/>
    <n v="39177541"/>
    <s v="Action|Adventure|Family|Fantasy"/>
    <s v="Taylor Lautner"/>
    <x v="933"/>
    <n v="20310"/>
    <n v="177"/>
    <x v="0"/>
    <s v="USA"/>
    <n v="50000000"/>
    <n v="2005"/>
    <n v="3.5"/>
    <n v="-10822459"/>
    <n v="93"/>
    <n v="-21.644918000000001"/>
  </r>
  <r>
    <s v="Danny Boyle"/>
    <n v="118"/>
    <n v="39778599"/>
    <s v="Adventure|Drama|Thriller"/>
    <s v="Leonardo DiCaprio"/>
    <x v="934"/>
    <n v="176169"/>
    <n v="548"/>
    <x v="0"/>
    <s v="USA"/>
    <n v="50000000"/>
    <n v="2000"/>
    <n v="6.6"/>
    <n v="-10221401"/>
    <n v="119"/>
    <n v="-20.442802"/>
  </r>
  <r>
    <s v="Garry Marshall"/>
    <n v="93"/>
    <n v="37486138"/>
    <s v="Comedy|Drama|Romance"/>
    <s v="Amber Valletta"/>
    <x v="935"/>
    <n v="30890"/>
    <n v="106"/>
    <x v="0"/>
    <s v="USA"/>
    <n v="50000000"/>
    <n v="2004"/>
    <n v="6"/>
    <n v="-12513862"/>
    <n v="119"/>
    <n v="-25.027724000000003"/>
  </r>
  <r>
    <s v="James Mcteigue"/>
    <n v="235"/>
    <n v="38105077"/>
    <s v="Action|Crime|Thriller"/>
    <s v="ShÃ´ Kosugi"/>
    <x v="936"/>
    <n v="58349"/>
    <n v="194"/>
    <x v="0"/>
    <s v="USA"/>
    <n v="40000000"/>
    <n v="2009"/>
    <n v="6.4"/>
    <n v="-1894923"/>
    <n v="99"/>
    <n v="-4.7373075"/>
  </r>
  <r>
    <s v="Sam Raimi"/>
    <n v="113"/>
    <n v="35168395"/>
    <s v="Drama|Romance|Sport"/>
    <s v="J.K. Simmons"/>
    <x v="937"/>
    <n v="26034"/>
    <n v="226"/>
    <x v="0"/>
    <s v="USA"/>
    <n v="50000000"/>
    <n v="1999"/>
    <n v="6.5"/>
    <n v="-14831605"/>
    <n v="137"/>
    <n v="-29.663209999999999"/>
  </r>
  <r>
    <s v="Andrew Bergman"/>
    <n v="51"/>
    <n v="32800000"/>
    <s v="Comedy|Crime|Drama|Thriller"/>
    <s v="Demi Moore"/>
    <x v="938"/>
    <n v="34896"/>
    <n v="118"/>
    <x v="0"/>
    <s v="USA"/>
    <n v="40000000"/>
    <n v="1996"/>
    <n v="4.3"/>
    <n v="-7200000"/>
    <n v="117"/>
    <n v="-18"/>
  </r>
  <r>
    <s v="Tom Dey"/>
    <n v="98"/>
    <n v="33643461"/>
    <s v="Comedy|Family"/>
    <s v="Emma Stone"/>
    <x v="939"/>
    <n v="11257"/>
    <n v="65"/>
    <x v="0"/>
    <s v="USA"/>
    <n v="50000000"/>
    <n v="2010"/>
    <n v="4.2"/>
    <n v="-16356539"/>
    <n v="87"/>
    <n v="-32.713078000000003"/>
  </r>
  <r>
    <s v="Clint Eastwood"/>
    <n v="315"/>
    <n v="32741596"/>
    <s v="Drama|Fantasy"/>
    <s v="Matt Damon"/>
    <x v="940"/>
    <n v="80140"/>
    <n v="323"/>
    <x v="0"/>
    <s v="USA"/>
    <n v="50000000"/>
    <n v="2010"/>
    <n v="6.5"/>
    <n v="-17258404"/>
    <n v="129"/>
    <n v="-34.516807999999997"/>
  </r>
  <r>
    <s v="Barbet Schroeder"/>
    <n v="136"/>
    <n v="31874869"/>
    <s v="Crime|Mystery|Thriller"/>
    <s v="Ryan Gosling"/>
    <x v="941"/>
    <n v="43574"/>
    <n v="302"/>
    <x v="0"/>
    <s v="USA"/>
    <n v="50000000"/>
    <n v="2002"/>
    <n v="6.1"/>
    <n v="-18125131"/>
    <n v="115"/>
    <n v="-36.250261999999999"/>
  </r>
  <r>
    <s v="Richard Donner"/>
    <n v="61"/>
    <n v="30306268"/>
    <s v="Action|Crime|Thriller"/>
    <s v="Muse Watson"/>
    <x v="942"/>
    <n v="62981"/>
    <n v="84"/>
    <x v="0"/>
    <s v="France"/>
    <n v="50000000"/>
    <n v="1995"/>
    <n v="6.3"/>
    <n v="-19693732"/>
    <n v="132"/>
    <n v="-39.387464000000001"/>
  </r>
  <r>
    <s v="Peter Webber"/>
    <n v="209"/>
    <n v="27667947"/>
    <s v="Crime|Drama|Thriller"/>
    <s v="Li Gong"/>
    <x v="943"/>
    <n v="86374"/>
    <n v="392"/>
    <x v="0"/>
    <s v="UK"/>
    <n v="50000000"/>
    <n v="2007"/>
    <n v="6.2"/>
    <n v="-22332053"/>
    <n v="131"/>
    <n v="-44.664105999999997"/>
  </r>
  <r>
    <s v="Rob Reiner"/>
    <n v="99"/>
    <n v="27067160"/>
    <s v="Comedy|Drama|Romance"/>
    <s v="Bruce Willis"/>
    <x v="944"/>
    <n v="18404"/>
    <n v="150"/>
    <x v="0"/>
    <s v="USA"/>
    <n v="50000000"/>
    <n v="1999"/>
    <n v="5.9"/>
    <n v="-22932840"/>
    <n v="95"/>
    <n v="-45.865679999999998"/>
  </r>
  <r>
    <s v="Andrew Niccol"/>
    <n v="298"/>
    <n v="26616999"/>
    <s v="Action|Adventure|Romance|Sci-Fi|Thriller"/>
    <s v="J.D. Evermore"/>
    <x v="945"/>
    <n v="92461"/>
    <n v="347"/>
    <x v="0"/>
    <s v="USA"/>
    <n v="40000000"/>
    <n v="2013"/>
    <n v="5.9"/>
    <n v="-13383001"/>
    <n v="125"/>
    <n v="-33.457502500000004"/>
  </r>
  <r>
    <s v="John Mctiernan"/>
    <n v="131"/>
    <n v="26536120"/>
    <s v="Action|Crime|Drama|Mystery|Thriller"/>
    <s v="Connie Nielsen"/>
    <x v="946"/>
    <n v="49926"/>
    <n v="286"/>
    <x v="0"/>
    <s v="Germany"/>
    <n v="50000000"/>
    <n v="2003"/>
    <n v="6.5"/>
    <n v="-23463880"/>
    <n v="98"/>
    <n v="-46.927759999999999"/>
  </r>
  <r>
    <s v="Clint Eastwood"/>
    <n v="146"/>
    <n v="26199517"/>
    <s v="Action|Crime|Drama|Mystery|Thriller"/>
    <s v="Clint Eastwood"/>
    <x v="947"/>
    <n v="34356"/>
    <n v="260"/>
    <x v="0"/>
    <s v="USA"/>
    <n v="50000000"/>
    <n v="2002"/>
    <n v="6.4"/>
    <n v="-23800483"/>
    <n v="110"/>
    <n v="-47.600966"/>
  </r>
  <r>
    <s v="Tom Tykwer"/>
    <n v="245"/>
    <n v="25450527"/>
    <s v="Action|Crime|Drama|Mystery|Thriller"/>
    <s v="Naomi Watts"/>
    <x v="948"/>
    <n v="80196"/>
    <n v="190"/>
    <x v="0"/>
    <s v="USA"/>
    <n v="50000000"/>
    <n v="2009"/>
    <n v="6.5"/>
    <n v="-24549473"/>
    <n v="118"/>
    <n v="-49.098945999999998"/>
  </r>
  <r>
    <s v="John Carpenter"/>
    <n v="104"/>
    <n v="25407250"/>
    <s v="Action|Adventure|Sci-Fi|Thriller"/>
    <s v="Steve Buscemi"/>
    <x v="949"/>
    <n v="54021"/>
    <n v="227"/>
    <x v="0"/>
    <s v="USA"/>
    <n v="50000000"/>
    <n v="1996"/>
    <n v="5.7"/>
    <n v="-24592750"/>
    <n v="101"/>
    <n v="-49.185499999999998"/>
  </r>
  <r>
    <s v="Brad Bird"/>
    <n v="162"/>
    <n v="23159305"/>
    <s v="Action|Adventure|Animation|Comedy|Drama|Family|Sci-Fi"/>
    <s v="Vin Diesel"/>
    <x v="950"/>
    <n v="128455"/>
    <n v="514"/>
    <x v="0"/>
    <s v="USA"/>
    <n v="70000000"/>
    <n v="1999"/>
    <n v="8"/>
    <n v="-46840695"/>
    <n v="90"/>
    <n v="-66.915278571428573"/>
  </r>
  <r>
    <s v="Wes Anderson"/>
    <n v="259"/>
    <n v="24006726"/>
    <s v="Adventure|Comedy|Drama"/>
    <s v="Bill Murray"/>
    <x v="951"/>
    <n v="139535"/>
    <n v="632"/>
    <x v="0"/>
    <s v="USA"/>
    <n v="50000000"/>
    <n v="2004"/>
    <n v="7.3"/>
    <n v="-25993274"/>
    <n v="119"/>
    <n v="-51.986547999999999"/>
  </r>
  <r>
    <s v="Gary Ross"/>
    <n v="79"/>
    <n v="20389967"/>
    <s v="Action|Biography|Drama|History|War"/>
    <s v="Matthew McConaughey"/>
    <x v="952"/>
    <n v="3077"/>
    <n v="47"/>
    <x v="0"/>
    <s v="USA"/>
    <n v="50000000"/>
    <n v="2016"/>
    <n v="6.7"/>
    <n v="-29610033"/>
    <n v="139"/>
    <n v="-59.220066000000003"/>
  </r>
  <r>
    <s v="Alan Parker"/>
    <n v="141"/>
    <n v="19593740"/>
    <s v="Crime|Drama|Thriller"/>
    <s v="Kevin Spacey"/>
    <x v="953"/>
    <n v="88270"/>
    <n v="420"/>
    <x v="0"/>
    <s v="USA"/>
    <n v="50000000"/>
    <n v="2003"/>
    <n v="7.5"/>
    <n v="-30406260"/>
    <n v="130"/>
    <n v="-60.812520000000006"/>
  </r>
  <r>
    <s v="Stephen Herek"/>
    <n v="59"/>
    <n v="19118247"/>
    <s v="Action|Comedy"/>
    <s v="Christina Milian"/>
    <x v="954"/>
    <n v="19829"/>
    <n v="94"/>
    <x v="0"/>
    <s v="USA"/>
    <n v="40000000"/>
    <n v="2005"/>
    <n v="5.4"/>
    <n v="-20881753"/>
    <n v="100"/>
    <n v="-52.204382500000001"/>
  </r>
  <r>
    <s v="Jaume Collet-Serra"/>
    <n v="236"/>
    <n v="26442251"/>
    <s v="Action|Crime|Drama|Thriller"/>
    <s v="Liam Neeson"/>
    <x v="955"/>
    <n v="76010"/>
    <n v="205"/>
    <x v="0"/>
    <s v="USA"/>
    <n v="50000000"/>
    <n v="2015"/>
    <n v="6.6"/>
    <n v="-23557749"/>
    <n v="114"/>
    <n v="-47.115498000000002"/>
  </r>
  <r>
    <s v="David Cronenberg"/>
    <n v="356"/>
    <n v="17114882"/>
    <s v="Crime|Mystery|Thriller"/>
    <s v="Viggo Mortensen"/>
    <x v="956"/>
    <n v="189249"/>
    <n v="398"/>
    <x v="0"/>
    <s v="USA"/>
    <n v="25000000"/>
    <n v="2007"/>
    <n v="7.7"/>
    <n v="-7885118"/>
    <n v="96"/>
    <n v="-31.540472000000001"/>
  </r>
  <r>
    <s v="John Stockwell"/>
    <n v="120"/>
    <n v="18472363"/>
    <s v="Action|Adventure|Crime|Thriller"/>
    <s v="Paul Walker"/>
    <x v="957"/>
    <n v="63599"/>
    <n v="208"/>
    <x v="0"/>
    <s v="USA"/>
    <n v="50000000"/>
    <n v="2005"/>
    <n v="5.8"/>
    <n v="-31527637"/>
    <n v="110"/>
    <n v="-63.055273999999997"/>
  </r>
  <r>
    <s v="Luc Besson"/>
    <n v="111"/>
    <n v="14131298"/>
    <s v="Adventure|Biography|Drama|History|War"/>
    <s v="Paul Brooke"/>
    <x v="958"/>
    <n v="55889"/>
    <n v="390"/>
    <x v="0"/>
    <s v="France"/>
    <n v="390000000"/>
    <n v="1999"/>
    <n v="6.4"/>
    <n v="-375868702"/>
    <n v="158"/>
    <n v="-96.376590256410253"/>
  </r>
  <r>
    <s v="David Gordon Green"/>
    <n v="208"/>
    <n v="21557240"/>
    <s v="Adventure|Comedy|Fantasy"/>
    <s v="Natalie Portman"/>
    <x v="959"/>
    <n v="85237"/>
    <n v="274"/>
    <x v="0"/>
    <s v="USA"/>
    <n v="49900000"/>
    <n v="2011"/>
    <n v="5.6"/>
    <n v="-28342760"/>
    <n v="102"/>
    <n v="-56.799118236472943"/>
  </r>
  <r>
    <s v="Jim Sheridan"/>
    <n v="174"/>
    <n v="21283440"/>
    <s v="Drama|Mystery|Thriller"/>
    <s v="Naomi Watts"/>
    <x v="960"/>
    <n v="46239"/>
    <n v="137"/>
    <x v="0"/>
    <s v="USA"/>
    <n v="55000000"/>
    <n v="2011"/>
    <n v="6"/>
    <n v="-33716560"/>
    <n v="84"/>
    <n v="-61.302836363636359"/>
  </r>
  <r>
    <s v="Costa-Gavras"/>
    <n v="59"/>
    <n v="10556196"/>
    <s v="Crime|Drama|Thriller"/>
    <s v="Mia Kirshner"/>
    <x v="961"/>
    <n v="16562"/>
    <n v="73"/>
    <x v="0"/>
    <s v="USA"/>
    <n v="50000000"/>
    <n v="1997"/>
    <n v="6.2"/>
    <n v="-39443804"/>
    <n v="115"/>
    <n v="-78.887608"/>
  </r>
  <r>
    <s v="Patrick Read Johnson"/>
    <n v="22"/>
    <n v="16671505"/>
    <s v="Adventure|Comedy|Crime|Drama|Family"/>
    <s v="Joe Mantegna"/>
    <x v="962"/>
    <n v="33186"/>
    <n v="78"/>
    <x v="0"/>
    <s v="USA"/>
    <n v="50000000"/>
    <n v="1994"/>
    <n v="5.9"/>
    <n v="-33328495"/>
    <n v="99"/>
    <n v="-66.656990000000008"/>
  </r>
  <r>
    <s v="Roland Joffã©"/>
    <n v="34"/>
    <n v="10400000"/>
    <s v="Drama|Romance"/>
    <s v="Gary Oldman"/>
    <x v="963"/>
    <n v="12037"/>
    <n v="90"/>
    <x v="0"/>
    <s v="USA"/>
    <n v="50000000"/>
    <n v="1995"/>
    <n v="5.0999999999999996"/>
    <n v="-39600000"/>
    <n v="135"/>
    <n v="-79.2"/>
  </r>
  <r>
    <s v="Doug Liman"/>
    <n v="214"/>
    <n v="9528092"/>
    <s v="Biography|Drama|Thriller"/>
    <s v="Naomi Watts"/>
    <x v="964"/>
    <n v="38513"/>
    <n v="127"/>
    <x v="0"/>
    <s v="USA"/>
    <n v="22000000"/>
    <n v="2010"/>
    <n v="6.8"/>
    <n v="-12471908"/>
    <n v="108"/>
    <n v="-56.690490909090904"/>
  </r>
  <r>
    <s v="Tony Scott"/>
    <n v="186"/>
    <n v="10137232"/>
    <s v="Action|Biography|Crime|Drama|Thriller"/>
    <s v="Ian Ziering"/>
    <x v="965"/>
    <n v="58015"/>
    <n v="374"/>
    <x v="0"/>
    <s v="France"/>
    <n v="50000000"/>
    <n v="2005"/>
    <n v="6"/>
    <n v="-39862768"/>
    <n v="127"/>
    <n v="-79.725535999999991"/>
  </r>
  <r>
    <s v="William Friedkin"/>
    <n v="50"/>
    <n v="9795017"/>
    <s v="Crime|Drama|Thriller"/>
    <s v="Michael Biehn"/>
    <x v="966"/>
    <n v="9227"/>
    <n v="70"/>
    <x v="0"/>
    <s v="USA"/>
    <n v="50000000"/>
    <n v="1995"/>
    <n v="5.0999999999999996"/>
    <n v="-40204983"/>
    <n v="107"/>
    <n v="-80.409965999999997"/>
  </r>
  <r>
    <s v="Mark Neveldine"/>
    <n v="180"/>
    <n v="20488579"/>
    <s v="Action|Sci-Fi|Thriller"/>
    <s v="Gerard Butler"/>
    <x v="967"/>
    <n v="113483"/>
    <n v="245"/>
    <x v="0"/>
    <s v="USA"/>
    <n v="50000000"/>
    <n v="2009"/>
    <n v="5.8"/>
    <n v="-29511421"/>
    <n v="95"/>
    <n v="-59.022841999999997"/>
  </r>
  <r>
    <s v="Richard Lagravenese"/>
    <n v="231"/>
    <n v="19445217"/>
    <s v="Drama|Fantasy|Romance"/>
    <s v="Alden Ehrenreich"/>
    <x v="968"/>
    <n v="67796"/>
    <n v="258"/>
    <x v="0"/>
    <s v="USA"/>
    <n v="60000000"/>
    <n v="2013"/>
    <n v="6.2"/>
    <n v="-40554783"/>
    <n v="124"/>
    <n v="-67.591305000000006"/>
  </r>
  <r>
    <s v="Danny Devito"/>
    <n v="105"/>
    <n v="8355815"/>
    <s v="Comedy|Crime|Drama|Thriller"/>
    <s v="Robin Williams"/>
    <x v="969"/>
    <n v="34730"/>
    <n v="341"/>
    <x v="0"/>
    <s v="UK"/>
    <n v="55000000"/>
    <n v="2002"/>
    <n v="6.4"/>
    <n v="-46644185"/>
    <n v="109"/>
    <n v="-84.807609090909082"/>
  </r>
  <r>
    <s v="Ben Stiller"/>
    <n v="226"/>
    <n v="28837115"/>
    <s v="Comedy"/>
    <s v="Milla Jovovich"/>
    <x v="970"/>
    <n v="34964"/>
    <n v="150"/>
    <x v="0"/>
    <s v="USA"/>
    <n v="50000000"/>
    <n v="2016"/>
    <n v="4.8"/>
    <n v="-21162885"/>
    <n v="102"/>
    <n v="-42.325769999999999"/>
  </r>
  <r>
    <s v="George Armitage"/>
    <n v="75"/>
    <n v="6471394"/>
    <s v="Comedy|Crime"/>
    <s v="Morgan Freeman"/>
    <x v="971"/>
    <n v="15880"/>
    <n v="93"/>
    <x v="0"/>
    <s v="USA"/>
    <n v="50000000"/>
    <n v="2004"/>
    <n v="4.9000000000000004"/>
    <n v="-43528606"/>
    <n v="88"/>
    <n v="-87.057211999999993"/>
  </r>
  <r>
    <s v="Mike Nichols"/>
    <n v="82"/>
    <n v="6291602"/>
    <s v="Comedy|Sci-Fi"/>
    <s v="Judy Greer"/>
    <x v="972"/>
    <n v="8070"/>
    <n v="91"/>
    <x v="0"/>
    <s v="USA"/>
    <n v="50000000"/>
    <n v="2000"/>
    <n v="5.6"/>
    <n v="-43708398"/>
    <n v="87"/>
    <n v="-87.416795999999991"/>
  </r>
  <r>
    <s v="Patrick Lussier"/>
    <n v="296"/>
    <n v="10706786"/>
    <s v="Action|Fantasy|Thriller"/>
    <s v="Nicolas Cage"/>
    <x v="973"/>
    <n v="81800"/>
    <n v="211"/>
    <x v="0"/>
    <s v="USA"/>
    <n v="50000000"/>
    <n v="2011"/>
    <n v="5.5"/>
    <n v="-39293214"/>
    <n v="104"/>
    <n v="-78.586427999999998"/>
  </r>
  <r>
    <s v="Andrzej Bartkowiak"/>
    <n v="103"/>
    <n v="8742261"/>
    <s v="Action|Crime|Drama|Mystery|Thriller"/>
    <s v="Chris Klein"/>
    <x v="974"/>
    <n v="19824"/>
    <n v="179"/>
    <x v="0"/>
    <s v="Canada"/>
    <n v="18000000"/>
    <n v="2009"/>
    <n v="3.7"/>
    <n v="-9257739"/>
    <n v="96"/>
    <n v="-51.431883333333332"/>
  </r>
  <r>
    <s v="James Wong"/>
    <n v="98"/>
    <n v="43905746"/>
    <s v="Action|Sci-Fi|Thriller"/>
    <s v="Jason Statham"/>
    <x v="975"/>
    <n v="77684"/>
    <n v="294"/>
    <x v="0"/>
    <s v="USA"/>
    <n v="49000000"/>
    <n v="2001"/>
    <n v="5.9"/>
    <n v="-5094254"/>
    <n v="85"/>
    <n v="-10.396436734693877"/>
  </r>
  <r>
    <s v="Renny Harlin"/>
    <n v="48"/>
    <n v="21413502"/>
    <s v="Action|Adventure|Comedy|Crime|Music|Mystery"/>
    <s v="Lauren Holly"/>
    <x v="976"/>
    <n v="14429"/>
    <n v="113"/>
    <x v="0"/>
    <s v="USA"/>
    <n v="40000000"/>
    <n v="1990"/>
    <n v="6.3"/>
    <n v="-18586498"/>
    <n v="104"/>
    <n v="-46.466245000000001"/>
  </r>
  <r>
    <s v="Steven Soderbergh"/>
    <n v="223"/>
    <n v="124107476"/>
    <s v="Crime|Drama|Thriller"/>
    <s v="Michael O'Neill"/>
    <x v="977"/>
    <n v="170684"/>
    <n v="867"/>
    <x v="0"/>
    <s v="USA"/>
    <n v="48000000"/>
    <n v="2000"/>
    <n v="7.6"/>
    <n v="76107476"/>
    <n v="190"/>
    <n v="158.55724166666667"/>
  </r>
  <r>
    <s v="Steven Spielberg"/>
    <n v="149"/>
    <n v="197171806"/>
    <s v="Action|Adventure|Fantasy"/>
    <s v="Harrison Ford"/>
    <x v="978"/>
    <n v="515306"/>
    <n v="477"/>
    <x v="0"/>
    <s v="USA"/>
    <n v="48000000"/>
    <n v="1989"/>
    <n v="8.3000000000000007"/>
    <n v="149171806"/>
    <n v="127"/>
    <n v="310.77459583333331"/>
  </r>
  <r>
    <s v="Neill Blomkamp"/>
    <n v="371"/>
    <n v="31569268"/>
    <s v="Action|Crime|Drama|Sci-Fi|Thriller"/>
    <s v="Hugh Jackman"/>
    <x v="979"/>
    <n v="172965"/>
    <n v="627"/>
    <x v="0"/>
    <s v="USA"/>
    <n v="49000000"/>
    <n v="2015"/>
    <n v="6.9"/>
    <n v="-17430732"/>
    <n v="120"/>
    <n v="-35.572922448979597"/>
  </r>
  <r>
    <s v="Phillip Noyce"/>
    <n v="75"/>
    <n v="66488090"/>
    <s v="Crime|Drama|Mystery|Thriller"/>
    <s v="Denzel Washington"/>
    <x v="980"/>
    <n v="120202"/>
    <n v="397"/>
    <x v="0"/>
    <s v="USA"/>
    <n v="48000000"/>
    <n v="1999"/>
    <n v="6.7"/>
    <n v="18488090"/>
    <n v="118"/>
    <n v="38.516854166666661"/>
  </r>
  <r>
    <s v="David Fincher"/>
    <n v="233"/>
    <n v="95308367"/>
    <s v="Crime|Drama|Thriller"/>
    <s v="Kristen Stewart"/>
    <x v="981"/>
    <n v="206104"/>
    <n v="850"/>
    <x v="0"/>
    <s v="USA"/>
    <n v="48000000"/>
    <n v="2002"/>
    <n v="6.8"/>
    <n v="47308367"/>
    <n v="112"/>
    <n v="98.559097916666673"/>
  </r>
  <r>
    <s v="David O. Russell"/>
    <n v="150"/>
    <n v="60652036"/>
    <s v="Action|Adventure|Comedy|Drama|War"/>
    <s v="Judy Greer"/>
    <x v="982"/>
    <n v="137854"/>
    <n v="560"/>
    <x v="0"/>
    <s v="USA"/>
    <n v="48000000"/>
    <n v="1999"/>
    <n v="7.1"/>
    <n v="12652036"/>
    <n v="114"/>
    <n v="26.358408333333333"/>
  </r>
  <r>
    <s v="Daniel Espinosa"/>
    <n v="172"/>
    <n v="1206135"/>
    <s v="Crime|Drama|Thriller"/>
    <s v="Tom Hardy"/>
    <x v="983"/>
    <n v="40568"/>
    <n v="185"/>
    <x v="0"/>
    <s v="Czech Republic"/>
    <n v="50000000"/>
    <n v="2015"/>
    <n v="6.4"/>
    <n v="-48793865"/>
    <n v="137"/>
    <n v="-97.587729999999993"/>
  </r>
  <r>
    <s v="Jerry Zucker"/>
    <n v="103"/>
    <n v="56607223"/>
    <s v="Adventure|Comedy"/>
    <s v="Corinna Harney"/>
    <x v="984"/>
    <n v="93367"/>
    <n v="497"/>
    <x v="0"/>
    <s v="Canada"/>
    <n v="48000000"/>
    <n v="2001"/>
    <n v="6.4"/>
    <n v="8607223"/>
    <n v="112"/>
    <n v="17.931714583333331"/>
  </r>
  <r>
    <s v="Iain Softley"/>
    <n v="140"/>
    <n v="50173190"/>
    <s v="Drama|Mystery|Sci-Fi"/>
    <s v="Kevin Spacey"/>
    <x v="985"/>
    <n v="148490"/>
    <n v="537"/>
    <x v="0"/>
    <s v="USA"/>
    <n v="48000000"/>
    <n v="2001"/>
    <n v="7.4"/>
    <n v="2173190"/>
    <n v="120"/>
    <n v="4.5274791666666667"/>
  </r>
  <r>
    <s v="James Mangold"/>
    <n v="125"/>
    <n v="47095453"/>
    <s v="Comedy|Fantasy|Romance"/>
    <s v="Hugh Jackman"/>
    <x v="986"/>
    <n v="64595"/>
    <n v="316"/>
    <x v="0"/>
    <s v="USA"/>
    <n v="48000000"/>
    <n v="2001"/>
    <n v="6.4"/>
    <n v="-904547"/>
    <n v="123"/>
    <n v="-1.8844729166666667"/>
  </r>
  <r>
    <s v="Harold Ramis"/>
    <n v="125"/>
    <n v="37879996"/>
    <s v="Comedy|Fantasy|Romance"/>
    <s v="Brendan Fraser"/>
    <x v="987"/>
    <n v="81888"/>
    <n v="254"/>
    <x v="0"/>
    <s v="USA"/>
    <n v="48000000"/>
    <n v="2000"/>
    <n v="6"/>
    <n v="-10120004"/>
    <n v="93"/>
    <n v="-21.083341666666666"/>
  </r>
  <r>
    <s v="Francis Ford Coppola"/>
    <n v="36"/>
    <n v="25900000"/>
    <s v="Crime|Drama|Music"/>
    <s v="Nicolas Cage"/>
    <x v="988"/>
    <n v="12771"/>
    <n v="84"/>
    <x v="0"/>
    <s v="USA"/>
    <n v="58000000"/>
    <n v="1984"/>
    <n v="6.5"/>
    <n v="-32100000"/>
    <n v="123"/>
    <n v="-55.344827586206904"/>
  </r>
  <r>
    <s v="James Mangold"/>
    <n v="295"/>
    <n v="53574088"/>
    <s v="Adventure|Crime|Drama|Western"/>
    <s v="Christian Bale"/>
    <x v="989"/>
    <n v="237872"/>
    <n v="560"/>
    <x v="0"/>
    <s v="USA"/>
    <n v="55000000"/>
    <n v="2007"/>
    <n v="7.8"/>
    <n v="-1425912"/>
    <n v="122"/>
    <n v="-2.5925672727272731"/>
  </r>
  <r>
    <s v="Olivier Megaton"/>
    <n v="222"/>
    <n v="89253340"/>
    <s v="Action|Thriller"/>
    <s v="Liam Neeson"/>
    <x v="990"/>
    <n v="133436"/>
    <n v="323"/>
    <x v="0"/>
    <s v="France"/>
    <n v="48000000"/>
    <n v="2014"/>
    <n v="6"/>
    <n v="41253340"/>
    <n v="115"/>
    <n v="85.94445833333333"/>
  </r>
  <r>
    <s v="Steven Soderbergh"/>
    <n v="158"/>
    <n v="37339525"/>
    <s v="Crime|Drama|Romance|Thriller"/>
    <s v="Don Cheadle"/>
    <x v="991"/>
    <n v="71708"/>
    <n v="307"/>
    <x v="0"/>
    <s v="USA"/>
    <n v="48000000"/>
    <n v="1998"/>
    <n v="7"/>
    <n v="-10660475"/>
    <n v="123"/>
    <n v="-22.209322916666665"/>
  </r>
  <r>
    <s v="Ben Stiller"/>
    <n v="72"/>
    <n v="60154431"/>
    <s v="Comedy|Drama|Thriller"/>
    <s v="Matthew Broderick"/>
    <x v="992"/>
    <n v="122347"/>
    <n v="345"/>
    <x v="0"/>
    <s v="USA"/>
    <n v="47000000"/>
    <n v="1996"/>
    <n v="6"/>
    <n v="13154431"/>
    <n v="96"/>
    <n v="27.988151063829786"/>
  </r>
  <r>
    <s v="Warren Beatty"/>
    <n v="72"/>
    <n v="103738726"/>
    <s v="Action|Comedy|Crime|Music|Romance|Thriller"/>
    <s v="Charlie Korsmo"/>
    <x v="993"/>
    <n v="47819"/>
    <n v="164"/>
    <x v="0"/>
    <s v="USA"/>
    <n v="100000000"/>
    <n v="1990"/>
    <n v="6.1"/>
    <n v="3738726"/>
    <n v="105"/>
    <n v="3.7387259999999998"/>
  </r>
  <r>
    <s v="John Mctiernan"/>
    <n v="152"/>
    <n v="69304264"/>
    <s v="Crime|Romance|Thriller"/>
    <s v="Mark Margolis"/>
    <x v="994"/>
    <n v="73068"/>
    <n v="419"/>
    <x v="0"/>
    <s v="USA"/>
    <n v="48000000"/>
    <n v="1999"/>
    <n v="6.8"/>
    <n v="21304264"/>
    <n v="113"/>
    <n v="44.383883333333337"/>
  </r>
  <r>
    <s v="Penny Marshall"/>
    <n v="89"/>
    <n v="29781453"/>
    <s v="Biography|Comedy|Drama"/>
    <s v="Rosie Perez"/>
    <x v="995"/>
    <n v="22447"/>
    <n v="210"/>
    <x v="0"/>
    <s v="USA"/>
    <n v="48000000"/>
    <n v="2001"/>
    <n v="6.4"/>
    <n v="-18218547"/>
    <n v="132"/>
    <n v="-37.95530625"/>
  </r>
  <r>
    <s v="Paul Bolger"/>
    <n v="93"/>
    <n v="15519841"/>
    <s v="Adventure|Animation|Comedy|Family|Fantasy"/>
    <s v="Sarah Michelle Gellar"/>
    <x v="996"/>
    <n v="8693"/>
    <n v="71"/>
    <x v="0"/>
    <s v="USA"/>
    <n v="47000000"/>
    <n v="2006"/>
    <n v="4.5"/>
    <n v="-31480159"/>
    <n v="75"/>
    <n v="-66.979061702127666"/>
  </r>
  <r>
    <s v="Stephen Frears"/>
    <n v="46"/>
    <n v="5600000"/>
    <s v="Drama|Horror|Romance|Thriller"/>
    <s v="Julia Roberts"/>
    <x v="997"/>
    <n v="11913"/>
    <n v="97"/>
    <x v="0"/>
    <s v="USA"/>
    <n v="47000000"/>
    <n v="1996"/>
    <n v="5.8"/>
    <n v="-41400000"/>
    <n v="108"/>
    <n v="-88.085106382978722"/>
  </r>
  <r>
    <s v="P.J. Hogan"/>
    <n v="84"/>
    <n v="126805112"/>
    <s v="Comedy|Romance"/>
    <s v="Julia Roberts"/>
    <x v="998"/>
    <n v="98199"/>
    <n v="169"/>
    <x v="0"/>
    <s v="USA"/>
    <n v="46000000"/>
    <n v="1997"/>
    <n v="6.3"/>
    <n v="80805112"/>
    <n v="105"/>
    <n v="175.66328695652174"/>
  </r>
  <r>
    <s v="Joe Roth"/>
    <n v="142"/>
    <n v="93607673"/>
    <s v="Comedy|Romance"/>
    <s v="Julia Roberts"/>
    <x v="999"/>
    <n v="47573"/>
    <n v="343"/>
    <x v="0"/>
    <s v="USA"/>
    <n v="48000000"/>
    <n v="2001"/>
    <n v="5.7"/>
    <n v="45607673"/>
    <n v="102"/>
    <n v="95.015985416666666"/>
  </r>
  <r>
    <s v="Christopher Nolan"/>
    <n v="185"/>
    <n v="67263182"/>
    <s v="Drama|Mystery|Thriller"/>
    <s v="Al Pacino"/>
    <x v="1000"/>
    <n v="218771"/>
    <n v="651"/>
    <x v="0"/>
    <s v="USA"/>
    <n v="46000000"/>
    <n v="2002"/>
    <n v="7.2"/>
    <n v="21263182"/>
    <n v="118"/>
    <n v="46.224308695652169"/>
  </r>
  <r>
    <s v="Jonathan Frakes"/>
    <n v="143"/>
    <n v="92001027"/>
    <s v="Action|Adventure|Drama|Sci-Fi|Thriller"/>
    <s v="LeVar Burton"/>
    <x v="1001"/>
    <n v="97838"/>
    <n v="286"/>
    <x v="0"/>
    <s v="USA"/>
    <n v="45000000"/>
    <n v="1996"/>
    <n v="7.6"/>
    <n v="47001027"/>
    <n v="111"/>
    <n v="104.44672666666665"/>
  </r>
  <r>
    <s v="Jimmy Hayward"/>
    <n v="178"/>
    <n v="10539414"/>
    <s v="Action|Drama|Fantasy|Thriller|Western"/>
    <s v="Michael Fassbender"/>
    <x v="1002"/>
    <n v="45729"/>
    <n v="176"/>
    <x v="0"/>
    <s v="USA"/>
    <n v="47000000"/>
    <n v="2010"/>
    <n v="4.7"/>
    <n v="-36460586"/>
    <n v="81"/>
    <n v="-77.575714893617018"/>
  </r>
  <r>
    <s v="Edward Zwick"/>
    <n v="65"/>
    <n v="58918501"/>
    <s v="Action|Drama|Mystery|Thriller|War"/>
    <s v="Denzel Washington"/>
    <x v="1003"/>
    <n v="40126"/>
    <n v="107"/>
    <x v="0"/>
    <s v="USA"/>
    <n v="46000000"/>
    <n v="1996"/>
    <n v="6.6"/>
    <n v="12918501"/>
    <n v="116"/>
    <n v="28.083697826086958"/>
  </r>
  <r>
    <s v="Tom Shadyac"/>
    <n v="73"/>
    <n v="181395380"/>
    <s v="Comedy|Fantasy|Romance"/>
    <s v="Maura Tierney"/>
    <x v="1004"/>
    <n v="220392"/>
    <n v="243"/>
    <x v="0"/>
    <s v="USA"/>
    <n v="45000000"/>
    <n v="1997"/>
    <n v="6.8"/>
    <n v="136395380"/>
    <n v="86"/>
    <n v="303.10084444444442"/>
  </r>
  <r>
    <s v="Brad Furman"/>
    <n v="72"/>
    <n v="14946229"/>
    <s v="Biography|Crime|Drama|Thriller"/>
    <s v="Joseph Gilgun"/>
    <x v="1005"/>
    <n v="2581"/>
    <n v="29"/>
    <x v="0"/>
    <s v="UK"/>
    <n v="25000000"/>
    <n v="2016"/>
    <n v="7.3"/>
    <n v="-10053771"/>
    <n v="127"/>
    <n v="-40.215084000000004"/>
  </r>
  <r>
    <s v="Brian Levant"/>
    <n v="35"/>
    <n v="130512915"/>
    <s v="Comedy|Family|Fantasy"/>
    <s v="Jonathan Winters"/>
    <x v="1006"/>
    <n v="60884"/>
    <n v="85"/>
    <x v="0"/>
    <s v="USA"/>
    <n v="45000000"/>
    <n v="1994"/>
    <n v="4.8"/>
    <n v="85512915"/>
    <n v="91"/>
    <n v="190.02870000000001"/>
  </r>
  <r>
    <s v="Olivier Megaton"/>
    <n v="358"/>
    <n v="139852971"/>
    <s v="Action|Crime|Thriller"/>
    <s v="Liam Neeson"/>
    <x v="1007"/>
    <n v="238671"/>
    <n v="461"/>
    <x v="0"/>
    <s v="France"/>
    <n v="45000000"/>
    <n v="2012"/>
    <n v="6.3"/>
    <n v="94852971"/>
    <n v="98"/>
    <n v="210.78438"/>
  </r>
  <r>
    <s v="David Zucker"/>
    <n v="151"/>
    <n v="110000082"/>
    <s v="Comedy"/>
    <s v="Regina Hall"/>
    <x v="1008"/>
    <n v="111526"/>
    <n v="347"/>
    <x v="0"/>
    <s v="USA"/>
    <n v="48000000"/>
    <n v="2003"/>
    <n v="5.5"/>
    <n v="62000082"/>
    <n v="84"/>
    <n v="129.16683749999999"/>
  </r>
  <r>
    <s v="Donald Petrie"/>
    <n v="140"/>
    <n v="106807667"/>
    <s v="Action|Comedy|Crime|Romance"/>
    <s v="Candice Bergen"/>
    <x v="1009"/>
    <n v="137377"/>
    <n v="370"/>
    <x v="0"/>
    <s v="USA"/>
    <n v="45000000"/>
    <n v="2000"/>
    <n v="6.2"/>
    <n v="61807667"/>
    <n v="109"/>
    <n v="137.35037111111112"/>
  </r>
  <r>
    <s v="Eric Brevig"/>
    <n v="201"/>
    <n v="101702060"/>
    <s v="Action|Adventure|Family|Fantasy|Sci-Fi"/>
    <s v="Josh Hutcherson"/>
    <x v="1010"/>
    <n v="85323"/>
    <n v="212"/>
    <x v="0"/>
    <s v="USA"/>
    <n v="45000000"/>
    <n v="2008"/>
    <n v="5.8"/>
    <n v="56702060"/>
    <n v="93"/>
    <n v="126.00457777777778"/>
  </r>
  <r>
    <s v="Garry Marshall"/>
    <n v="77"/>
    <n v="95149435"/>
    <s v="Comedy|Family|Romance"/>
    <s v="Anne Hathaway"/>
    <x v="1011"/>
    <n v="53687"/>
    <n v="152"/>
    <x v="0"/>
    <s v="USA"/>
    <n v="40000000"/>
    <n v="2004"/>
    <n v="5.7"/>
    <n v="55149435"/>
    <n v="113"/>
    <n v="137.87358750000001"/>
  </r>
  <r>
    <s v="Alan J. Pakula"/>
    <n v="43"/>
    <n v="100768056"/>
    <s v="Crime|Drama|Mystery|Thriller"/>
    <s v="Denzel Washington"/>
    <x v="1012"/>
    <n v="59569"/>
    <n v="89"/>
    <x v="0"/>
    <s v="USA"/>
    <n v="45000000"/>
    <n v="1993"/>
    <n v="6.5"/>
    <n v="55768056"/>
    <n v="141"/>
    <n v="123.92901333333333"/>
  </r>
  <r>
    <s v="Joel Schumacher"/>
    <n v="39"/>
    <n v="92115211"/>
    <s v="Crime|Drama|Mystery|Thriller"/>
    <s v="Bradley Whitford"/>
    <x v="1013"/>
    <n v="45798"/>
    <n v="94"/>
    <x v="0"/>
    <s v="USA"/>
    <n v="45000000"/>
    <n v="1994"/>
    <n v="6.7"/>
    <n v="47115211"/>
    <n v="119"/>
    <n v="104.70046888888889"/>
  </r>
  <r>
    <s v="Rob Reiner"/>
    <n v="207"/>
    <n v="93452056"/>
    <s v="Adventure|Comedy|Drama"/>
    <s v="Morgan Freeman"/>
    <x v="1014"/>
    <n v="184795"/>
    <n v="310"/>
    <x v="0"/>
    <s v="USA"/>
    <n v="45000000"/>
    <n v="2007"/>
    <n v="7.4"/>
    <n v="48452056"/>
    <n v="97"/>
    <n v="107.67123555555555"/>
  </r>
  <r>
    <s v="Phillip Noyce"/>
    <n v="47"/>
    <n v="83287363"/>
    <s v="Action|Thriller"/>
    <s v="Harrison Ford"/>
    <x v="1015"/>
    <n v="81442"/>
    <n v="137"/>
    <x v="0"/>
    <s v="USA"/>
    <n v="45000000"/>
    <n v="1992"/>
    <n v="6.9"/>
    <n v="38287363"/>
    <n v="117"/>
    <n v="85.08302888888889"/>
  </r>
  <r>
    <s v="Robert Luketic"/>
    <n v="132"/>
    <n v="82931301"/>
    <s v="Comedy|Romance"/>
    <s v="Adam Scott"/>
    <x v="1016"/>
    <n v="43358"/>
    <n v="228"/>
    <x v="0"/>
    <s v="Germany"/>
    <n v="60000000"/>
    <n v="2005"/>
    <n v="5.5"/>
    <n v="22931301"/>
    <n v="101"/>
    <n v="38.218834999999999"/>
  </r>
  <r>
    <s v="Denis Villeneuve"/>
    <n v="454"/>
    <n v="60962878"/>
    <s v="Crime|Drama|Mystery|Thriller"/>
    <s v="Hugh Jackman"/>
    <x v="1017"/>
    <n v="383591"/>
    <n v="620"/>
    <x v="0"/>
    <s v="USA"/>
    <n v="46000000"/>
    <n v="2013"/>
    <n v="8.1"/>
    <n v="14962878"/>
    <n v="153"/>
    <n v="32.527995652173914"/>
  </r>
  <r>
    <s v="Antoine Fuqua"/>
    <n v="109"/>
    <n v="76261036"/>
    <s v="Crime|Drama|Thriller"/>
    <s v="Denzel Washington"/>
    <x v="1018"/>
    <n v="305929"/>
    <n v="633"/>
    <x v="0"/>
    <s v="USA"/>
    <n v="45000000"/>
    <n v="2001"/>
    <n v="7.7"/>
    <n v="31261036"/>
    <n v="122"/>
    <n v="69.468968888888895"/>
  </r>
  <r>
    <s v="Dean Parisot"/>
    <n v="213"/>
    <n v="71423726"/>
    <s v="Adventure|Comedy|Sci-Fi"/>
    <s v="Alan Rickman"/>
    <x v="1019"/>
    <n v="123558"/>
    <n v="609"/>
    <x v="0"/>
    <s v="USA"/>
    <n v="45000000"/>
    <n v="1999"/>
    <n v="7.3"/>
    <n v="26423726"/>
    <n v="102"/>
    <n v="58.719391111111108"/>
  </r>
  <r>
    <s v="Keenen Ivory Wayans"/>
    <n v="127"/>
    <n v="71277420"/>
    <s v="Comedy"/>
    <s v="Natasha Lyonne"/>
    <x v="1020"/>
    <n v="119590"/>
    <n v="548"/>
    <x v="0"/>
    <s v="USA"/>
    <n v="45000000"/>
    <n v="2001"/>
    <n v="5.2"/>
    <n v="26277420"/>
    <n v="83"/>
    <n v="58.394266666666674"/>
  </r>
  <r>
    <s v="James Bobin"/>
    <n v="398"/>
    <n v="88625922"/>
    <s v="Adventure|Comedy|Family|Musical"/>
    <s v="Bill Cobbs"/>
    <x v="1021"/>
    <n v="75176"/>
    <n v="252"/>
    <x v="0"/>
    <s v="USA"/>
    <n v="45000000"/>
    <n v="2011"/>
    <n v="7.1"/>
    <n v="43625922"/>
    <n v="103"/>
    <n v="96.946493333333322"/>
  </r>
  <r>
    <s v="Stephen Norrington"/>
    <n v="184"/>
    <n v="70001065"/>
    <s v="Action|Horror"/>
    <s v="Sanaa Lathan"/>
    <x v="1022"/>
    <n v="191437"/>
    <n v="582"/>
    <x v="0"/>
    <s v="USA"/>
    <n v="45000000"/>
    <n v="1998"/>
    <n v="7.1"/>
    <n v="25001065"/>
    <n v="110"/>
    <n v="55.557922222222224"/>
  </r>
  <r>
    <s v="Thomas Carter"/>
    <n v="127"/>
    <n v="67253092"/>
    <s v="Drama|Sport"/>
    <s v="Channing Tatum"/>
    <x v="1023"/>
    <n v="92702"/>
    <n v="209"/>
    <x v="0"/>
    <s v="USA"/>
    <n v="30000000"/>
    <n v="2005"/>
    <n v="7.2"/>
    <n v="37253092"/>
    <n v="136"/>
    <n v="124.17697333333334"/>
  </r>
  <r>
    <s v="Roger Michell"/>
    <n v="167"/>
    <n v="66790248"/>
    <s v="Drama|Thriller"/>
    <s v="Sydney Pollack"/>
    <x v="1024"/>
    <n v="57281"/>
    <n v="350"/>
    <x v="0"/>
    <s v="USA"/>
    <n v="45000000"/>
    <n v="2002"/>
    <n v="6.5"/>
    <n v="21790248"/>
    <n v="91"/>
    <n v="48.422773333333339"/>
  </r>
  <r>
    <s v="Luis Llosa"/>
    <n v="119"/>
    <n v="65557989"/>
    <s v="Action|Adventure|Horror|Thriller"/>
    <s v="Frank Welker"/>
    <x v="1025"/>
    <n v="73539"/>
    <n v="271"/>
    <x v="0"/>
    <s v="USA"/>
    <n v="45000000"/>
    <n v="1997"/>
    <n v="4.5999999999999996"/>
    <n v="20557989"/>
    <n v="89"/>
    <n v="45.684419999999996"/>
  </r>
  <r>
    <s v="David Mcnally"/>
    <n v="155"/>
    <n v="60786269"/>
    <s v="Comedy|Drama|Music|Romance"/>
    <s v="Adam Garcia"/>
    <x v="1026"/>
    <n v="90539"/>
    <n v="379"/>
    <x v="0"/>
    <s v="USA"/>
    <n v="45000000"/>
    <n v="2000"/>
    <n v="5.6"/>
    <n v="15786269"/>
    <n v="107"/>
    <n v="35.080597777777776"/>
  </r>
  <r>
    <s v="Richard Curtis"/>
    <n v="218"/>
    <n v="59365105"/>
    <s v="Comedy|Drama|Romance"/>
    <s v="Colin Firth"/>
    <x v="1027"/>
    <n v="318634"/>
    <n v="1004"/>
    <x v="0"/>
    <s v="UK"/>
    <n v="45000000"/>
    <n v="2003"/>
    <n v="7.7"/>
    <n v="14365105"/>
    <n v="129"/>
    <n v="31.922455555555558"/>
  </r>
  <r>
    <s v="John Lasseter"/>
    <n v="117"/>
    <n v="162792677"/>
    <s v="Adventure|Animation|Comedy|Family|Fantasy"/>
    <s v="Kevin Spacey"/>
    <x v="1028"/>
    <n v="211226"/>
    <n v="317"/>
    <x v="0"/>
    <s v="USA"/>
    <n v="120000000"/>
    <n v="1998"/>
    <n v="7.2"/>
    <n v="42792677"/>
    <n v="95"/>
    <n v="35.660564166666667"/>
  </r>
  <r>
    <s v="Albert Hughes"/>
    <n v="208"/>
    <n v="31598308"/>
    <s v="Horror|Mystery|Thriller"/>
    <s v="Johnny Depp"/>
    <x v="1029"/>
    <n v="124765"/>
    <n v="541"/>
    <x v="0"/>
    <s v="USA"/>
    <n v="35000000"/>
    <n v="2001"/>
    <n v="6.8"/>
    <n v="-3401692"/>
    <n v="122"/>
    <n v="-9.7191200000000002"/>
  </r>
  <r>
    <s v="Luis Llosa"/>
    <n v="38"/>
    <n v="57362581"/>
    <s v="Action|Crime|Drama|Romance|Thriller"/>
    <s v="Sylvester Stallone"/>
    <x v="1030"/>
    <n v="50148"/>
    <n v="116"/>
    <x v="0"/>
    <s v="Peru"/>
    <n v="45000000"/>
    <n v="1994"/>
    <n v="5.4"/>
    <n v="12362581"/>
    <n v="110"/>
    <n v="27.472402222222218"/>
  </r>
  <r>
    <s v="Ron Shelton"/>
    <n v="48"/>
    <n v="53854588"/>
    <s v="Comedy|Drama|Romance|Sport"/>
    <s v="Don Johnson"/>
    <x v="1031"/>
    <n v="37911"/>
    <n v="73"/>
    <x v="0"/>
    <s v="USA"/>
    <n v="45000000"/>
    <n v="1996"/>
    <n v="6.3"/>
    <n v="8854588"/>
    <n v="135"/>
    <n v="19.676862222222223"/>
  </r>
  <r>
    <s v="Jesse Dylan"/>
    <n v="94"/>
    <n v="52580895"/>
    <s v="Comedy|Family|Romance|Sport"/>
    <s v="Josh Hutcherson"/>
    <x v="1032"/>
    <n v="30255"/>
    <n v="118"/>
    <x v="0"/>
    <s v="USA"/>
    <n v="45000000"/>
    <n v="2005"/>
    <n v="5.6"/>
    <n v="7580895"/>
    <n v="95"/>
    <n v="16.846433333333334"/>
  </r>
  <r>
    <s v="Garth Jennings"/>
    <n v="276"/>
    <n v="51019112"/>
    <s v="Adventure|Comedy|Sci-Fi"/>
    <s v="Zooey Deschanel"/>
    <x v="1033"/>
    <n v="155745"/>
    <n v="1053"/>
    <x v="0"/>
    <s v="USA"/>
    <n v="50000000"/>
    <n v="2005"/>
    <n v="6.8"/>
    <n v="1019112"/>
    <n v="109"/>
    <n v="2.038224"/>
  </r>
  <r>
    <s v="Joel Zwick"/>
    <n v="59"/>
    <n v="48114556"/>
    <s v="Comedy|Family|Fantasy|Romance"/>
    <s v="Dania Ramirez"/>
    <x v="1034"/>
    <n v="9380"/>
    <n v="91"/>
    <x v="0"/>
    <s v="USA"/>
    <n v="26000000"/>
    <n v="2004"/>
    <n v="4.3"/>
    <n v="22114556"/>
    <n v="93"/>
    <n v="85.055984615384617"/>
  </r>
  <r>
    <s v="Russell Mulcahy"/>
    <n v="216"/>
    <n v="50648679"/>
    <s v="Action|Horror|Sci-Fi|Thriller"/>
    <s v="Milla Jovovich"/>
    <x v="1035"/>
    <n v="149549"/>
    <n v="348"/>
    <x v="0"/>
    <s v="France"/>
    <n v="45000000"/>
    <n v="2007"/>
    <n v="6.3"/>
    <n v="5648679"/>
    <n v="94"/>
    <n v="12.552620000000001"/>
  </r>
  <r>
    <s v="Frank Coraci"/>
    <n v="173"/>
    <n v="46280507"/>
    <s v="Comedy|Romance"/>
    <s v="Bella Thorne"/>
    <x v="1036"/>
    <n v="87165"/>
    <n v="184"/>
    <x v="0"/>
    <s v="USA"/>
    <n v="40000000"/>
    <n v="2014"/>
    <n v="6.5"/>
    <n v="6280507"/>
    <n v="117"/>
    <n v="15.701267499999998"/>
  </r>
  <r>
    <s v="Wayne Wang"/>
    <n v="99"/>
    <n v="38360195"/>
    <s v="Adventure|Comedy|Drama"/>
    <s v="LL Cool J"/>
    <x v="1037"/>
    <n v="21215"/>
    <n v="116"/>
    <x v="0"/>
    <s v="USA"/>
    <n v="45000000"/>
    <n v="2006"/>
    <n v="6.4"/>
    <n v="-6639805"/>
    <n v="112"/>
    <n v="-14.755122222222223"/>
  </r>
  <r>
    <s v="Curtis Hanson"/>
    <n v="42"/>
    <n v="46815748"/>
    <s v="Action|Adventure|Crime|Thriller"/>
    <s v="Meryl Streep"/>
    <x v="1038"/>
    <n v="32544"/>
    <n v="69"/>
    <x v="0"/>
    <s v="USA"/>
    <n v="45000000"/>
    <n v="1994"/>
    <n v="6.3"/>
    <n v="1815748"/>
    <n v="111"/>
    <n v="4.0349955555555557"/>
  </r>
  <r>
    <s v="Frank Oz"/>
    <n v="25"/>
    <n v="35617599"/>
    <s v="Drama|Family|Fantasy"/>
    <s v="Steve Coogan"/>
    <x v="1039"/>
    <n v="20688"/>
    <n v="47"/>
    <x v="0"/>
    <s v="USA"/>
    <n v="45000000"/>
    <n v="1995"/>
    <n v="5.9"/>
    <n v="-9382401"/>
    <n v="96"/>
    <n v="-20.849780000000003"/>
  </r>
  <r>
    <s v="Oliver Stone"/>
    <n v="339"/>
    <n v="47307550"/>
    <s v="Crime|Drama|Thriller"/>
    <s v="DemiÃ¡n Bichir"/>
    <x v="1040"/>
    <n v="104301"/>
    <n v="269"/>
    <x v="0"/>
    <s v="USA"/>
    <n v="45000000"/>
    <n v="2012"/>
    <n v="6.5"/>
    <n v="2307550"/>
    <n v="141"/>
    <n v="5.1278888888888892"/>
  </r>
  <r>
    <s v="David R. Ellis"/>
    <n v="127"/>
    <n v="32003620"/>
    <s v="Action|Crime|Thriller"/>
    <s v="Richard Burgi"/>
    <x v="1041"/>
    <n v="79141"/>
    <n v="355"/>
    <x v="0"/>
    <s v="USA"/>
    <n v="25000000"/>
    <n v="2004"/>
    <n v="6.5"/>
    <n v="7003620"/>
    <n v="94"/>
    <n v="28.014480000000002"/>
  </r>
  <r>
    <s v="Peter Howitt"/>
    <n v="122"/>
    <n v="27972410"/>
    <s v="Action|Adventure|Comedy"/>
    <s v="Kevin McNally"/>
    <x v="1042"/>
    <n v="114692"/>
    <n v="285"/>
    <x v="0"/>
    <s v="UK"/>
    <n v="35000000"/>
    <n v="2003"/>
    <n v="6.1"/>
    <n v="-7027590"/>
    <n v="87"/>
    <n v="-20.078828571428573"/>
  </r>
  <r>
    <s v="John A. Davis"/>
    <n v="105"/>
    <n v="28133159"/>
    <s v="Adventure|Animation|Comedy|Family|Fantasy"/>
    <s v="Nicolas Cage"/>
    <x v="1043"/>
    <n v="30055"/>
    <n v="70"/>
    <x v="0"/>
    <s v="USA"/>
    <n v="50000000"/>
    <n v="2006"/>
    <n v="5.9"/>
    <n v="-21866841"/>
    <n v="88"/>
    <n v="-43.733682000000002"/>
  </r>
  <r>
    <s v="David Lynch"/>
    <n v="144"/>
    <n v="27400000"/>
    <s v="Action|Adventure|Sci-Fi"/>
    <s v="Virginia Madsen"/>
    <x v="1044"/>
    <n v="97087"/>
    <n v="569"/>
    <x v="0"/>
    <s v="USA"/>
    <n v="40000000"/>
    <n v="1984"/>
    <n v="6.6"/>
    <n v="-12600000"/>
    <n v="177"/>
    <n v="-31.5"/>
  </r>
  <r>
    <s v="Julie Taymor"/>
    <n v="156"/>
    <n v="24343673"/>
    <s v="Drama|Fantasy|Musical|Romance"/>
    <s v="Jim Sturgess"/>
    <x v="1045"/>
    <n v="91860"/>
    <n v="524"/>
    <x v="0"/>
    <s v="USA"/>
    <n v="45000000"/>
    <n v="2007"/>
    <n v="7.4"/>
    <n v="-20656327"/>
    <n v="133"/>
    <n v="-45.902948888888886"/>
  </r>
  <r>
    <s v="Sam Mendes"/>
    <n v="323"/>
    <n v="22877808"/>
    <s v="Drama|Romance"/>
    <s v="Leonardo DiCaprio"/>
    <x v="1046"/>
    <n v="152591"/>
    <n v="414"/>
    <x v="0"/>
    <s v="USA"/>
    <n v="35000000"/>
    <n v="2008"/>
    <n v="7.3"/>
    <n v="-12122192"/>
    <n v="119"/>
    <n v="-34.634834285714284"/>
  </r>
  <r>
    <s v="Richard Donner"/>
    <n v="199"/>
    <n v="36883539"/>
    <s v="Action|Crime|Drama|Thriller"/>
    <s v="Bruce Willis"/>
    <x v="1047"/>
    <n v="112769"/>
    <n v="305"/>
    <x v="0"/>
    <s v="Germany"/>
    <n v="52000000"/>
    <n v="2006"/>
    <n v="6.6"/>
    <n v="-15116461"/>
    <n v="102"/>
    <n v="-29.070117307692307"/>
  </r>
  <r>
    <s v="Mathieu Kassovitz"/>
    <n v="164"/>
    <n v="22531698"/>
    <s v="Action|Adventure|Sci-Fi|Thriller"/>
    <s v="Vin Diesel"/>
    <x v="1048"/>
    <n v="81523"/>
    <n v="214"/>
    <x v="0"/>
    <s v="France"/>
    <n v="70000000"/>
    <n v="2008"/>
    <n v="5.6"/>
    <n v="-47468302"/>
    <n v="101"/>
    <n v="-67.811859999999996"/>
  </r>
  <r>
    <s v="John Gray"/>
    <n v="39"/>
    <n v="20400913"/>
    <s v="Action|Comedy|Crime|Drama|Thriller"/>
    <s v="Alexa PenaVega"/>
    <x v="1049"/>
    <n v="15455"/>
    <n v="80"/>
    <x v="0"/>
    <s v="USA"/>
    <n v="45000000"/>
    <n v="1996"/>
    <n v="5.3"/>
    <n v="-24599087"/>
    <n v="91"/>
    <n v="-54.664637777777777"/>
  </r>
  <r>
    <s v="Harold Ramis"/>
    <n v="43"/>
    <n v="20101861"/>
    <s v="Comedy|Romance|Sci-Fi"/>
    <s v="John de Lancie"/>
    <x v="1050"/>
    <n v="24757"/>
    <n v="81"/>
    <x v="0"/>
    <s v="USA"/>
    <n v="45000000"/>
    <n v="1996"/>
    <n v="6"/>
    <n v="-24898139"/>
    <n v="117"/>
    <n v="-55.329197777777786"/>
  </r>
  <r>
    <s v="John Schultz"/>
    <n v="82"/>
    <n v="25200412"/>
    <s v="Adventure|Comedy|Family|Fantasy|Sci-Fi"/>
    <s v="Malese Jow"/>
    <x v="1051"/>
    <n v="16580"/>
    <n v="55"/>
    <x v="0"/>
    <s v="USA"/>
    <n v="45000000"/>
    <n v="2009"/>
    <n v="5.4"/>
    <n v="-19799588"/>
    <n v="86"/>
    <n v="-43.999084444444442"/>
  </r>
  <r>
    <s v="Sean Penn"/>
    <n v="150"/>
    <n v="19719930"/>
    <s v="Crime|Drama|Mystery|Thriller"/>
    <s v="Costas Mandylor"/>
    <x v="1052"/>
    <n v="42621"/>
    <n v="531"/>
    <x v="0"/>
    <s v="USA"/>
    <n v="45000000"/>
    <n v="2001"/>
    <n v="6.8"/>
    <n v="-25280070"/>
    <n v="124"/>
    <n v="-56.177933333333328"/>
  </r>
  <r>
    <s v="Susan Stroman"/>
    <n v="168"/>
    <n v="19377727"/>
    <s v="Comedy|Musical"/>
    <s v="Jon Lovitz"/>
    <x v="1053"/>
    <n v="35140"/>
    <n v="409"/>
    <x v="0"/>
    <s v="USA"/>
    <n v="45000000"/>
    <n v="2005"/>
    <n v="6.4"/>
    <n v="-25622273"/>
    <n v="134"/>
    <n v="-56.938384444444445"/>
  </r>
  <r>
    <s v="Simon Wincer"/>
    <n v="60"/>
    <n v="17300889"/>
    <s v="Action|Adventure|Comedy|Fantasy"/>
    <s v="Cary-Hiroyuki Tagawa"/>
    <x v="1054"/>
    <n v="27648"/>
    <n v="148"/>
    <x v="0"/>
    <s v="Australia"/>
    <n v="45000000"/>
    <n v="1996"/>
    <n v="4.9000000000000004"/>
    <n v="-27699111"/>
    <n v="100"/>
    <n v="-61.553579999999997"/>
  </r>
  <r>
    <s v="Billy Bob Thornton"/>
    <n v="85"/>
    <n v="15527125"/>
    <s v="Drama|Romance|Western"/>
    <s v="Matt Damon"/>
    <x v="1055"/>
    <n v="11388"/>
    <n v="183"/>
    <x v="0"/>
    <s v="USA"/>
    <n v="57000000"/>
    <n v="2000"/>
    <n v="5.8"/>
    <n v="-41472875"/>
    <n v="220"/>
    <n v="-72.759429824561408"/>
  </r>
  <r>
    <s v="Oliver Stone"/>
    <n v="83"/>
    <n v="13560960"/>
    <s v="Biography|Drama|History"/>
    <s v="Anthony Hopkins"/>
    <x v="1056"/>
    <n v="23996"/>
    <n v="161"/>
    <x v="0"/>
    <s v="USA"/>
    <n v="50000000"/>
    <n v="1995"/>
    <n v="7.1"/>
    <n v="-36439040"/>
    <n v="212"/>
    <n v="-72.878079999999997"/>
  </r>
  <r>
    <s v="Roman Polanski"/>
    <n v="343"/>
    <n v="15523168"/>
    <s v="Mystery|Thriller"/>
    <s v="Jim Belushi"/>
    <x v="1057"/>
    <n v="132423"/>
    <n v="349"/>
    <x v="0"/>
    <s v="France"/>
    <n v="45000000"/>
    <n v="2010"/>
    <n v="7.2"/>
    <n v="-29476832"/>
    <n v="128"/>
    <n v="-65.504071111111102"/>
  </r>
  <r>
    <s v="Stephen Sommers"/>
    <n v="106"/>
    <n v="11146409"/>
    <s v="Action|Adventure|Horror|Sci-Fi"/>
    <s v="Djimon Hounsou"/>
    <x v="1058"/>
    <n v="26551"/>
    <n v="273"/>
    <x v="0"/>
    <s v="USA"/>
    <n v="45000000"/>
    <n v="1998"/>
    <n v="6"/>
    <n v="-33853591"/>
    <n v="106"/>
    <n v="-75.230202222222218"/>
  </r>
  <r>
    <s v="Spike Lee"/>
    <n v="158"/>
    <n v="7916887"/>
    <s v="Action|Crime|Drama|Thriller|War"/>
    <s v="Joseph Gordon-Levitt"/>
    <x v="1059"/>
    <n v="15697"/>
    <n v="182"/>
    <x v="0"/>
    <s v="USA"/>
    <n v="45000000"/>
    <n v="2008"/>
    <n v="6"/>
    <n v="-37083113"/>
    <n v="160"/>
    <n v="-82.406917777777778"/>
  </r>
  <r>
    <s v="Yimou Zhang"/>
    <n v="189"/>
    <n v="6565495"/>
    <s v="Drama|Romance"/>
    <s v="Li Gong"/>
    <x v="1060"/>
    <n v="36455"/>
    <n v="229"/>
    <x v="1"/>
    <s v="China"/>
    <n v="45000000"/>
    <n v="2006"/>
    <n v="7"/>
    <n v="-38434505"/>
    <n v="114"/>
    <n v="-85.410011111111103"/>
  </r>
  <r>
    <s v="Danny Pang"/>
    <n v="125"/>
    <n v="15279680"/>
    <s v="Action|Crime|Thriller"/>
    <s v="Nicolas Cage"/>
    <x v="1061"/>
    <n v="48245"/>
    <n v="154"/>
    <x v="0"/>
    <s v="USA"/>
    <n v="40000000"/>
    <n v="2008"/>
    <n v="5.4"/>
    <n v="-24720320"/>
    <n v="99"/>
    <n v="-61.800800000000002"/>
  </r>
  <r>
    <s v="Barry Sonnenfeld"/>
    <n v="87"/>
    <n v="7262288"/>
    <s v="Comedy|Crime|Thriller"/>
    <s v="Zooey Deschanel"/>
    <x v="1062"/>
    <n v="17307"/>
    <n v="186"/>
    <x v="0"/>
    <s v="USA"/>
    <n v="40000000"/>
    <n v="2002"/>
    <n v="6.5"/>
    <n v="-32737712"/>
    <n v="74"/>
    <n v="-81.844279999999998"/>
  </r>
  <r>
    <s v="Mike Newell"/>
    <n v="115"/>
    <n v="4584886"/>
    <s v="Drama|Romance"/>
    <s v="Marcela Mar"/>
    <x v="1063"/>
    <n v="19114"/>
    <n v="115"/>
    <x v="0"/>
    <s v="USA"/>
    <n v="45000000"/>
    <n v="2007"/>
    <n v="6.4"/>
    <n v="-40415114"/>
    <n v="139"/>
    <n v="-89.811364444444436"/>
  </r>
  <r>
    <s v="George P. Cosmatos"/>
    <n v="24"/>
    <n v="2154540"/>
    <s v="Action|Thriller"/>
    <s v="Sam Waterston"/>
    <x v="1064"/>
    <n v="3803"/>
    <n v="41"/>
    <x v="0"/>
    <s v="USA"/>
    <n v="45000000"/>
    <n v="1997"/>
    <n v="4.9000000000000004"/>
    <n v="-42845460"/>
    <n v="103"/>
    <n v="-95.212133333333341"/>
  </r>
  <r>
    <s v="Oliver Parker"/>
    <n v="152"/>
    <n v="8129455"/>
    <s v="Action|Adventure|Comedy|Crime"/>
    <s v="Daniel Kaluuya"/>
    <x v="1065"/>
    <n v="89568"/>
    <n v="142"/>
    <x v="0"/>
    <s v="USA"/>
    <n v="45000000"/>
    <n v="2011"/>
    <n v="6.3"/>
    <n v="-36870545"/>
    <n v="101"/>
    <n v="-81.934544444444441"/>
  </r>
  <r>
    <s v="Ben Affleck"/>
    <n v="656"/>
    <n v="136019448"/>
    <s v="Biography|Drama|History|Thriller"/>
    <s v="Clea DuVall"/>
    <x v="1066"/>
    <n v="452465"/>
    <n v="695"/>
    <x v="0"/>
    <s v="USA"/>
    <n v="44500000"/>
    <n v="2012"/>
    <n v="7.7"/>
    <n v="91519448"/>
    <n v="130"/>
    <n v="205.6616808988764"/>
  </r>
  <r>
    <s v="Andrew Davis"/>
    <n v="119"/>
    <n v="183875760"/>
    <s v="Action|Adventure|Crime|Drama|Mystery|Thriller"/>
    <s v="Harrison Ford"/>
    <x v="1067"/>
    <n v="213668"/>
    <n v="270"/>
    <x v="0"/>
    <s v="USA"/>
    <n v="44000000"/>
    <n v="1993"/>
    <n v="7.8"/>
    <n v="139875760"/>
    <n v="130"/>
    <n v="317.89945454545455"/>
  </r>
  <r>
    <s v="Andy Tennant"/>
    <n v="161"/>
    <n v="67061228"/>
    <s v="Action|Comedy|Romance"/>
    <s v="Gerard Butler"/>
    <x v="1068"/>
    <n v="96565"/>
    <n v="135"/>
    <x v="0"/>
    <s v="USA"/>
    <n v="40000000"/>
    <n v="2010"/>
    <n v="5.5"/>
    <n v="27061228"/>
    <n v="110"/>
    <n v="67.65307"/>
  </r>
  <r>
    <s v="Barry Levinson"/>
    <n v="73"/>
    <n v="53300852"/>
    <s v="Crime|Drama|Thriller"/>
    <s v="Robert De Niro"/>
    <x v="1069"/>
    <n v="154487"/>
    <n v="259"/>
    <x v="0"/>
    <s v="USA"/>
    <n v="44000000"/>
    <n v="1996"/>
    <n v="7.5"/>
    <n v="9300852"/>
    <n v="147"/>
    <n v="21.138299999999997"/>
  </r>
  <r>
    <s v="George P. Cosmatos"/>
    <n v="96"/>
    <n v="150415432"/>
    <s v="Action|Adventure|Thriller|War"/>
    <s v="Sylvester Stallone"/>
    <x v="1070"/>
    <n v="117606"/>
    <n v="217"/>
    <x v="0"/>
    <s v="USA"/>
    <n v="44000000"/>
    <n v="1985"/>
    <n v="6.4"/>
    <n v="106415432"/>
    <n v="96"/>
    <n v="241.85325454545455"/>
  </r>
  <r>
    <s v="Brian Gibson"/>
    <n v="28"/>
    <n v="44834712"/>
    <s v="Drama|Thriller"/>
    <s v="Joseph Gordon-Levitt"/>
    <x v="1071"/>
    <n v="13995"/>
    <n v="62"/>
    <x v="0"/>
    <s v="USA"/>
    <n v="44000000"/>
    <n v="1996"/>
    <n v="5.6"/>
    <n v="834712"/>
    <n v="118"/>
    <n v="1.897072727272727"/>
  </r>
  <r>
    <s v="Norman Ferguson"/>
    <n v="105"/>
    <n v="84300000"/>
    <s v="Animation|Family|Fantasy|Musical"/>
    <s v="Mel Blanc"/>
    <x v="1072"/>
    <n v="90360"/>
    <n v="147"/>
    <x v="0"/>
    <s v="USA"/>
    <n v="2600000"/>
    <n v="1940"/>
    <n v="7.5"/>
    <n v="81700000"/>
    <n v="88"/>
    <n v="3142.3076923076924"/>
  </r>
  <r>
    <s v="Michael Cimino"/>
    <n v="102"/>
    <n v="1500000"/>
    <s v="Adventure|Drama|Western"/>
    <s v="Jeff Bridges"/>
    <x v="1073"/>
    <n v="9830"/>
    <n v="189"/>
    <x v="0"/>
    <s v="USA"/>
    <n v="44000000"/>
    <n v="1980"/>
    <n v="6.8"/>
    <n v="-42500000"/>
    <n v="325"/>
    <n v="-96.590909090909093"/>
  </r>
  <r>
    <s v="Len Wiseman"/>
    <n v="206"/>
    <n v="62318875"/>
    <s v="Action|Adventure|Fantasy|Sci-Fi|Thriller"/>
    <s v="Sophia Myles"/>
    <x v="1074"/>
    <n v="156225"/>
    <n v="502"/>
    <x v="0"/>
    <s v="USA"/>
    <n v="50000000"/>
    <n v="2006"/>
    <n v="6.8"/>
    <n v="12318875"/>
    <n v="102"/>
    <n v="24.63775"/>
  </r>
  <r>
    <s v="Paul Mcguigan"/>
    <n v="159"/>
    <n v="5773519"/>
    <s v="Drama|Horror|Sci-Fi|Thriller"/>
    <s v="Daniel Radcliffe"/>
    <x v="1075"/>
    <n v="28618"/>
    <n v="91"/>
    <x v="0"/>
    <s v="USA"/>
    <n v="40000000"/>
    <n v="2015"/>
    <n v="6"/>
    <n v="-34226481"/>
    <n v="110"/>
    <n v="-85.566202500000003"/>
  </r>
  <r>
    <s v="Gus Van Sant"/>
    <n v="137"/>
    <n v="51768623"/>
    <s v="Drama"/>
    <s v="F. Murray Abraham"/>
    <x v="1076"/>
    <n v="73006"/>
    <n v="297"/>
    <x v="0"/>
    <s v="USA"/>
    <n v="43000000"/>
    <n v="2000"/>
    <n v="7.3"/>
    <n v="8768623"/>
    <n v="136"/>
    <n v="20.392146511627907"/>
  </r>
  <r>
    <s v="Betty Thomas"/>
    <n v="116"/>
    <n v="37035515"/>
    <s v="Comedy|Drama"/>
    <s v="Steve Buscemi"/>
    <x v="1077"/>
    <n v="34597"/>
    <n v="194"/>
    <x v="0"/>
    <s v="USA"/>
    <n v="43000000"/>
    <n v="2000"/>
    <n v="6"/>
    <n v="-5964485"/>
    <n v="103"/>
    <n v="-13.870895348837209"/>
  </r>
  <r>
    <s v="Louis Leterrier"/>
    <n v="177"/>
    <n v="24520892"/>
    <s v="Action|Crime|Drama|Thriller"/>
    <s v="Morgan Freeman"/>
    <x v="1078"/>
    <n v="85198"/>
    <n v="303"/>
    <x v="0"/>
    <s v="France"/>
    <n v="45000000"/>
    <n v="2005"/>
    <n v="7"/>
    <n v="-20479108"/>
    <n v="103"/>
    <n v="-45.509128888888888"/>
  </r>
  <r>
    <s v="Roger Kumble"/>
    <n v="99"/>
    <n v="24430272"/>
    <s v="Comedy|Romance"/>
    <s v="Judith Chapman"/>
    <x v="1079"/>
    <n v="46158"/>
    <n v="403"/>
    <x v="0"/>
    <s v="USA"/>
    <n v="43000000"/>
    <n v="2002"/>
    <n v="5.0999999999999996"/>
    <n v="-18569728"/>
    <n v="90"/>
    <n v="-43.185413953488371"/>
  </r>
  <r>
    <s v="Sydney Pollack"/>
    <n v="56"/>
    <n v="158348400"/>
    <s v="Drama|Mystery|Thriller"/>
    <s v="Tom Cruise"/>
    <x v="1080"/>
    <n v="88844"/>
    <n v="142"/>
    <x v="0"/>
    <s v="USA"/>
    <n v="42000000"/>
    <n v="1993"/>
    <n v="6.8"/>
    <n v="116348400"/>
    <n v="154"/>
    <n v="277.02"/>
  </r>
  <r>
    <s v="Burr Steers"/>
    <n v="117"/>
    <n v="31136950"/>
    <s v="Drama|Fantasy|Romance"/>
    <s v="Augustus Prew"/>
    <x v="1081"/>
    <n v="47364"/>
    <n v="75"/>
    <x v="0"/>
    <s v="USA"/>
    <n v="44000000"/>
    <n v="2010"/>
    <n v="6.5"/>
    <n v="-12863050"/>
    <n v="99"/>
    <n v="-29.234204545454546"/>
  </r>
  <r>
    <s v="Simon West"/>
    <n v="252"/>
    <n v="29113588"/>
    <s v="Action|Crime|Thriller"/>
    <s v="Jason Statham"/>
    <x v="1082"/>
    <n v="117999"/>
    <n v="181"/>
    <x v="0"/>
    <s v="USA"/>
    <n v="40000000"/>
    <n v="2011"/>
    <n v="6.6"/>
    <n v="-10886412"/>
    <n v="93"/>
    <n v="-27.216030000000003"/>
  </r>
  <r>
    <s v="Phil Lord"/>
    <n v="375"/>
    <n v="138447667"/>
    <s v="Action|Comedy|Crime"/>
    <s v="Channing Tatum"/>
    <x v="1083"/>
    <n v="408302"/>
    <n v="345"/>
    <x v="0"/>
    <s v="USA"/>
    <n v="42000000"/>
    <n v="2012"/>
    <n v="7.2"/>
    <n v="96447667"/>
    <n v="109"/>
    <n v="229.63730238095238"/>
  </r>
  <r>
    <s v="Roger Michell"/>
    <n v="150"/>
    <n v="116006080"/>
    <s v="Comedy|Drama|Romance"/>
    <s v="Julia Roberts"/>
    <x v="1084"/>
    <n v="203269"/>
    <n v="602"/>
    <x v="0"/>
    <s v="UK"/>
    <n v="42000000"/>
    <n v="1999"/>
    <n v="7"/>
    <n v="74006080"/>
    <n v="124"/>
    <n v="176.20495238095236"/>
  </r>
  <r>
    <s v="Peter Lord"/>
    <n v="187"/>
    <n v="106793915"/>
    <s v="Adventure|Animation|Comedy|Drama|Family"/>
    <s v="Imelda Staunton"/>
    <x v="1085"/>
    <n v="140499"/>
    <n v="358"/>
    <x v="0"/>
    <s v="UK"/>
    <n v="45000000"/>
    <n v="2000"/>
    <n v="7"/>
    <n v="61793915"/>
    <n v="84"/>
    <n v="137.31981111111111"/>
  </r>
  <r>
    <s v="John Hamburg"/>
    <n v="108"/>
    <n v="87856565"/>
    <s v="Comedy|Romance"/>
    <s v="Philip Seymour Hoffman"/>
    <x v="1086"/>
    <n v="106909"/>
    <n v="268"/>
    <x v="0"/>
    <s v="USA"/>
    <n v="42000000"/>
    <n v="2004"/>
    <n v="5.9"/>
    <n v="45856565"/>
    <n v="90"/>
    <n v="109.1822976190476"/>
  </r>
  <r>
    <s v="Reginald Hudlin"/>
    <n v="21"/>
    <n v="70100000"/>
    <s v="Comedy|Drama|Romance"/>
    <s v="John Witherspoon"/>
    <x v="1087"/>
    <n v="20183"/>
    <n v="41"/>
    <x v="0"/>
    <s v="USA"/>
    <n v="40000000"/>
    <n v="1992"/>
    <n v="5.4"/>
    <n v="30100000"/>
    <n v="117"/>
    <n v="75.25"/>
  </r>
  <r>
    <s v="Paul Feig"/>
    <n v="270"/>
    <n v="159578352"/>
    <s v="Action|Comedy|Crime"/>
    <s v="Michael Rapaport"/>
    <x v="1088"/>
    <n v="133177"/>
    <n v="380"/>
    <x v="0"/>
    <s v="USA"/>
    <n v="43000000"/>
    <n v="2013"/>
    <n v="6.6"/>
    <n v="116578352"/>
    <n v="123"/>
    <n v="271.11244651162792"/>
  </r>
  <r>
    <s v="Joseph L. Mankiewicz"/>
    <n v="72"/>
    <n v="57750000"/>
    <s v="Biography|Drama|History|Romance"/>
    <s v="Martin Landau"/>
    <x v="1089"/>
    <n v="21554"/>
    <n v="192"/>
    <x v="0"/>
    <s v="UK"/>
    <n v="31115000"/>
    <n v="1963"/>
    <n v="7"/>
    <n v="26635000"/>
    <n v="251"/>
    <n v="85.601799775028127"/>
  </r>
  <r>
    <s v="Frank Coraci"/>
    <n v="154"/>
    <n v="45290318"/>
    <s v="Action|Comedy|Sport"/>
    <s v="Salma Hayek"/>
    <x v="1090"/>
    <n v="74169"/>
    <n v="112"/>
    <x v="0"/>
    <s v="USA"/>
    <n v="42000000"/>
    <n v="2012"/>
    <n v="6.5"/>
    <n v="3290318"/>
    <n v="105"/>
    <n v="7.8340904761904762"/>
  </r>
  <r>
    <s v="Carl Franklin"/>
    <n v="114"/>
    <n v="41543207"/>
    <s v="Crime|Drama|Mystery|Thriller"/>
    <s v="Morgan Freeman"/>
    <x v="1091"/>
    <n v="30077"/>
    <n v="175"/>
    <x v="0"/>
    <s v="USA"/>
    <n v="42000000"/>
    <n v="2002"/>
    <n v="6.3"/>
    <n v="-456793"/>
    <n v="115"/>
    <n v="-1.0876023809523809"/>
  </r>
  <r>
    <s v="Barbra Streisand"/>
    <n v="27"/>
    <n v="41252428"/>
    <s v="Comedy|Drama|Romance"/>
    <s v="Jeff Bridges"/>
    <x v="1092"/>
    <n v="11453"/>
    <n v="71"/>
    <x v="0"/>
    <s v="USA"/>
    <n v="42000000"/>
    <n v="1996"/>
    <n v="6.5"/>
    <n v="-747572"/>
    <n v="122"/>
    <n v="-1.7799333333333334"/>
  </r>
  <r>
    <s v="Mark Pellington"/>
    <n v="166"/>
    <n v="35228696"/>
    <s v="Drama|Horror|Mystery|Thriller"/>
    <s v="Debra Messing"/>
    <x v="1093"/>
    <n v="63677"/>
    <n v="460"/>
    <x v="0"/>
    <s v="USA"/>
    <n v="32000000"/>
    <n v="2002"/>
    <n v="6.5"/>
    <n v="3228696"/>
    <n v="119"/>
    <n v="10.089675"/>
  </r>
  <r>
    <s v="Larry Charles"/>
    <n v="288"/>
    <n v="59992760"/>
    <s v="Comedy"/>
    <s v="Bono"/>
    <x v="1094"/>
    <n v="119622"/>
    <n v="396"/>
    <x v="0"/>
    <s v="USA"/>
    <n v="42000000"/>
    <n v="2009"/>
    <n v="5.8"/>
    <n v="17992760"/>
    <n v="81"/>
    <n v="42.839904761904762"/>
  </r>
  <r>
    <s v="John Glen"/>
    <n v="117"/>
    <n v="34667015"/>
    <s v="Action|Adventure|Thriller"/>
    <s v="Robert Davi"/>
    <x v="1095"/>
    <n v="74009"/>
    <n v="317"/>
    <x v="0"/>
    <s v="UK"/>
    <n v="32000000"/>
    <n v="1989"/>
    <n v="6.6"/>
    <n v="2667015"/>
    <n v="133"/>
    <n v="8.3344218750000003"/>
  </r>
  <r>
    <s v="Catherine Hardwicke"/>
    <n v="291"/>
    <n v="37652565"/>
    <s v="Fantasy|Horror|Mystery|Thriller"/>
    <s v="Gary Oldman"/>
    <x v="1096"/>
    <n v="91151"/>
    <n v="283"/>
    <x v="0"/>
    <s v="USA"/>
    <n v="42000000"/>
    <n v="2011"/>
    <n v="5.4"/>
    <n v="-4347435"/>
    <n v="100"/>
    <n v="-10.351035714285715"/>
  </r>
  <r>
    <s v="John Herzfeld"/>
    <n v="151"/>
    <n v="24375436"/>
    <s v="Action|Crime|Drama|Thriller"/>
    <s v="Robert De Niro"/>
    <x v="1097"/>
    <n v="42547"/>
    <n v="265"/>
    <x v="0"/>
    <s v="USA"/>
    <n v="42000000"/>
    <n v="2001"/>
    <n v="6.1"/>
    <n v="-17624564"/>
    <n v="120"/>
    <n v="-41.963247619047614"/>
  </r>
  <r>
    <s v="Annabel Jankel"/>
    <n v="36"/>
    <n v="20915465"/>
    <s v="Adventure|Comedy|Family|Fantasy|Sci-Fi"/>
    <s v="Bob Hoskins"/>
    <x v="1098"/>
    <n v="38203"/>
    <n v="290"/>
    <x v="0"/>
    <s v="UK"/>
    <n v="42000000"/>
    <n v="1993"/>
    <n v="4"/>
    <n v="-21084535"/>
    <n v="104"/>
    <n v="-50.201273809523805"/>
  </r>
  <r>
    <s v="Andrew Niccol"/>
    <n v="168"/>
    <n v="24127895"/>
    <s v="Crime|Drama|Thriller"/>
    <s v="Nicolas Cage"/>
    <x v="1099"/>
    <n v="248123"/>
    <n v="437"/>
    <x v="0"/>
    <s v="USA"/>
    <n v="50000000"/>
    <n v="2005"/>
    <n v="7.6"/>
    <n v="-25872105"/>
    <n v="122"/>
    <n v="-51.744210000000002"/>
  </r>
  <r>
    <s v="Yimou Zhang"/>
    <n v="283"/>
    <n v="84961"/>
    <s v="Action|Adventure|History"/>
    <s v="Jet Li"/>
    <x v="1100"/>
    <n v="149414"/>
    <n v="841"/>
    <x v="1"/>
    <s v="China"/>
    <n v="31000000"/>
    <n v="2002"/>
    <n v="7.9"/>
    <n v="-30915039"/>
    <n v="80"/>
    <n v="-99.725932258064518"/>
  </r>
  <r>
    <s v="Julie Anne Robinson"/>
    <n v="127"/>
    <n v="26404753"/>
    <s v="Action|Comedy|Crime|Romance|Thriller"/>
    <s v="Fisher Stevens"/>
    <x v="1101"/>
    <n v="34203"/>
    <n v="169"/>
    <x v="0"/>
    <s v="USA"/>
    <n v="40000000"/>
    <n v="2012"/>
    <n v="5.3"/>
    <n v="-13595247"/>
    <n v="91"/>
    <n v="-33.988117500000001"/>
  </r>
  <r>
    <s v="Evan Goldberg"/>
    <n v="293"/>
    <n v="6105175"/>
    <s v="Comedy"/>
    <s v="James Franco"/>
    <x v="1102"/>
    <n v="247020"/>
    <n v="835"/>
    <x v="0"/>
    <s v="USA"/>
    <n v="44000000"/>
    <n v="2014"/>
    <n v="6.6"/>
    <n v="-37894825"/>
    <n v="112"/>
    <n v="-86.124602272727273"/>
  </r>
  <r>
    <s v="Sngmoo Lee"/>
    <n v="95"/>
    <n v="5664251"/>
    <s v="Action|Fantasy|Western"/>
    <s v="Tony Cox"/>
    <x v="1103"/>
    <n v="22309"/>
    <n v="102"/>
    <x v="0"/>
    <s v="New Zealand"/>
    <n v="45000000"/>
    <n v="2010"/>
    <n v="6.3"/>
    <n v="-39335749"/>
    <n v="100"/>
    <n v="-87.412775555555555"/>
  </r>
  <r>
    <s v="Jean-Pierre Jeunet"/>
    <n v="213"/>
    <n v="1260917"/>
    <s v="Action|Comedy|Crime"/>
    <s v="Omar Sy"/>
    <x v="1104"/>
    <n v="24657"/>
    <n v="71"/>
    <x v="4"/>
    <s v="France"/>
    <n v="27000000"/>
    <n v="2009"/>
    <n v="7.2"/>
    <n v="-25739083"/>
    <n v="105"/>
    <n v="-95.329937037037041"/>
  </r>
  <r>
    <s v="Curtis Hanson"/>
    <n v="119"/>
    <n v="116724075"/>
    <s v="Drama|Music"/>
    <s v="Mekhi Phifer"/>
    <x v="1105"/>
    <n v="187181"/>
    <n v="564"/>
    <x v="0"/>
    <s v="USA"/>
    <n v="41000000"/>
    <n v="2002"/>
    <n v="7"/>
    <n v="75724075"/>
    <n v="110"/>
    <n v="184.69286585365853"/>
  </r>
  <r>
    <s v="Brian Helgeland"/>
    <n v="167"/>
    <n v="56083966"/>
    <s v="Action|Adventure|Romance"/>
    <s v="Heath Ledger"/>
    <x v="1106"/>
    <n v="137003"/>
    <n v="658"/>
    <x v="0"/>
    <s v="USA"/>
    <n v="65000000"/>
    <n v="2001"/>
    <n v="6.9"/>
    <n v="-8916034"/>
    <n v="144"/>
    <n v="-13.716975384615385"/>
  </r>
  <r>
    <s v="Gordon Chan"/>
    <n v="98"/>
    <n v="22108977"/>
    <s v="Action|Comedy|Fantasy"/>
    <s v="Julian Sands"/>
    <x v="1107"/>
    <n v="29861"/>
    <n v="132"/>
    <x v="0"/>
    <s v="Hong Kong"/>
    <n v="41000000"/>
    <n v="2003"/>
    <n v="5.2"/>
    <n v="-18891023"/>
    <n v="108"/>
    <n v="-46.075665853658535"/>
  </r>
  <r>
    <s v="M. Night Shyamalan"/>
    <n v="234"/>
    <n v="293501675"/>
    <s v="Drama|Mystery|Thriller"/>
    <s v="Bruce Willis"/>
    <x v="1108"/>
    <n v="704766"/>
    <n v="2073"/>
    <x v="0"/>
    <s v="USA"/>
    <n v="40000000"/>
    <n v="1999"/>
    <n v="8.1"/>
    <n v="253501675"/>
    <n v="107"/>
    <n v="633.75418750000006"/>
  </r>
  <r>
    <s v="Asger Leth"/>
    <n v="258"/>
    <n v="18600911"/>
    <s v="Action|Crime|Thriller"/>
    <s v="Robert Clohessy"/>
    <x v="1109"/>
    <n v="125198"/>
    <n v="153"/>
    <x v="0"/>
    <s v="USA"/>
    <n v="42000000"/>
    <n v="2012"/>
    <n v="6.6"/>
    <n v="-23399089"/>
    <n v="102"/>
    <n v="-55.712116666666667"/>
  </r>
  <r>
    <s v="David Frankel"/>
    <n v="108"/>
    <n v="7204138"/>
    <s v="Comedy"/>
    <s v="Joel McHale"/>
    <x v="1110"/>
    <n v="34809"/>
    <n v="125"/>
    <x v="0"/>
    <s v="USA"/>
    <n v="41000000"/>
    <n v="2011"/>
    <n v="6.2"/>
    <n v="-33795862"/>
    <n v="100"/>
    <n v="-82.428931707317076"/>
  </r>
  <r>
    <s v="John G. Avildsen"/>
    <n v="81"/>
    <n v="90800000"/>
    <s v="Action|Drama|Family|Sport"/>
    <s v="Martin Kove"/>
    <x v="1111"/>
    <n v="126907"/>
    <n v="235"/>
    <x v="0"/>
    <s v="USA"/>
    <n v="8000000"/>
    <n v="1984"/>
    <n v="7.2"/>
    <n v="82800000"/>
    <n v="126"/>
    <n v="1035"/>
  </r>
  <r>
    <s v="David O. Russell"/>
    <n v="538"/>
    <n v="150117807"/>
    <s v="Crime|Drama"/>
    <s v="Jennifer Lawrence"/>
    <x v="1112"/>
    <n v="358416"/>
    <n v="751"/>
    <x v="0"/>
    <s v="USA"/>
    <n v="40000000"/>
    <n v="2013"/>
    <n v="7.3"/>
    <n v="110117807"/>
    <n v="138"/>
    <n v="275.29451749999998"/>
  </r>
  <r>
    <s v="Anne Fletcher"/>
    <n v="224"/>
    <n v="163947053"/>
    <s v="Comedy|Drama|Romance"/>
    <s v="Ryan Reynolds"/>
    <x v="1113"/>
    <n v="227824"/>
    <n v="273"/>
    <x v="0"/>
    <s v="USA"/>
    <n v="40000000"/>
    <n v="2009"/>
    <n v="6.7"/>
    <n v="123947053"/>
    <n v="108"/>
    <n v="309.86763250000001"/>
  </r>
  <r>
    <s v="Bruce Beresford"/>
    <n v="129"/>
    <n v="116735231"/>
    <s v="Crime|Mystery|Thriller"/>
    <s v="Bruce Greenwood"/>
    <x v="1114"/>
    <n v="56646"/>
    <n v="336"/>
    <x v="0"/>
    <s v="USA"/>
    <n v="70000000"/>
    <n v="1999"/>
    <n v="6.4"/>
    <n v="46735231"/>
    <n v="105"/>
    <n v="66.764615714285711"/>
  </r>
  <r>
    <s v="Robert Zemeckis"/>
    <n v="125"/>
    <n v="118500000"/>
    <s v="Adventure|Comedy|Sci-Fi"/>
    <s v="Lea Thompson"/>
    <x v="1115"/>
    <n v="340085"/>
    <n v="327"/>
    <x v="0"/>
    <s v="USA"/>
    <n v="40000000"/>
    <n v="1989"/>
    <n v="7.8"/>
    <n v="78500000"/>
    <n v="108"/>
    <n v="196.25"/>
  </r>
  <r>
    <s v="Luc Besson"/>
    <n v="433"/>
    <n v="126546825"/>
    <s v="Action|Sci-Fi|Thriller"/>
    <s v="Scarlett Johansson"/>
    <x v="1116"/>
    <n v="327367"/>
    <n v="918"/>
    <x v="0"/>
    <s v="France"/>
    <n v="40000000"/>
    <n v="2014"/>
    <n v="6.4"/>
    <n v="86546825"/>
    <n v="89"/>
    <n v="216.3670625"/>
  </r>
  <r>
    <s v="Sam Taylor-Johnson"/>
    <n v="362"/>
    <n v="166147885"/>
    <s v="Drama|Romance"/>
    <s v="Jennifer Ehle"/>
    <x v="1117"/>
    <n v="220020"/>
    <n v="1360"/>
    <x v="0"/>
    <s v="USA"/>
    <n v="40000000"/>
    <n v="2015"/>
    <n v="4.0999999999999996"/>
    <n v="126147885"/>
    <n v="129"/>
    <n v="315.36971249999999"/>
  </r>
  <r>
    <s v="Robert Rodriguez"/>
    <n v="93"/>
    <n v="111760631"/>
    <s v="Action|Adventure|Comedy|Family|Sci-Fi"/>
    <s v="Sylvester Stallone"/>
    <x v="1118"/>
    <n v="40227"/>
    <n v="188"/>
    <x v="0"/>
    <s v="USA"/>
    <n v="38000000"/>
    <n v="2003"/>
    <n v="4.0999999999999996"/>
    <n v="73760631"/>
    <n v="84"/>
    <n v="194.10692368421053"/>
  </r>
  <r>
    <s v="Joel Schumacher"/>
    <n v="71"/>
    <n v="108706165"/>
    <s v="Crime|Drama|Thriller"/>
    <s v="Kevin Spacey"/>
    <x v="1119"/>
    <n v="99558"/>
    <n v="236"/>
    <x v="0"/>
    <s v="USA"/>
    <n v="40000000"/>
    <n v="1996"/>
    <n v="7.4"/>
    <n v="68706165"/>
    <n v="149"/>
    <n v="171.7654125"/>
  </r>
  <r>
    <s v="Shawn Levy"/>
    <n v="104"/>
    <n v="138614544"/>
    <s v="Comedy|Family"/>
    <s v="Tom Welling"/>
    <x v="1120"/>
    <n v="75152"/>
    <n v="288"/>
    <x v="0"/>
    <s v="USA"/>
    <n v="40000000"/>
    <n v="2003"/>
    <n v="5.8"/>
    <n v="98614544"/>
    <n v="94"/>
    <n v="246.53636"/>
  </r>
  <r>
    <s v="Peter Berg"/>
    <n v="319"/>
    <n v="125069696"/>
    <s v="Action|Biography|Drama|Thriller|War"/>
    <s v="Jerry Ferrara"/>
    <x v="1121"/>
    <n v="203963"/>
    <n v="420"/>
    <x v="0"/>
    <s v="USA"/>
    <n v="40000000"/>
    <n v="2013"/>
    <n v="7.6"/>
    <n v="85069696"/>
    <n v="121"/>
    <n v="212.67424"/>
  </r>
  <r>
    <s v="Penny Marshall"/>
    <n v="41"/>
    <n v="107458785"/>
    <s v="Comedy|Drama|Sport"/>
    <s v="Tom Hanks"/>
    <x v="1122"/>
    <n v="71754"/>
    <n v="166"/>
    <x v="0"/>
    <s v="USA"/>
    <n v="40000000"/>
    <n v="1992"/>
    <n v="7.2"/>
    <n v="67458785"/>
    <n v="128"/>
    <n v="168.6469625"/>
  </r>
  <r>
    <s v="James Wan"/>
    <n v="300"/>
    <n v="102310175"/>
    <s v="Horror|Mystery|Thriller"/>
    <s v="Javier Botet"/>
    <x v="1123"/>
    <n v="64989"/>
    <n v="279"/>
    <x v="0"/>
    <s v="USA"/>
    <n v="40000000"/>
    <n v="2016"/>
    <n v="7.8"/>
    <n v="62310175"/>
    <n v="134"/>
    <n v="155.77543750000001"/>
  </r>
  <r>
    <s v="David Fincher"/>
    <n v="556"/>
    <n v="96917897"/>
    <s v="Biography|Drama"/>
    <s v="Andrew Garfield"/>
    <x v="1124"/>
    <n v="479453"/>
    <n v="696"/>
    <x v="0"/>
    <s v="USA"/>
    <n v="40000000"/>
    <n v="2010"/>
    <n v="7.7"/>
    <n v="56917897"/>
    <n v="120"/>
    <n v="142.29474250000001"/>
  </r>
  <r>
    <s v="Ken Kwapis"/>
    <n v="161"/>
    <n v="93952276"/>
    <s v="Comedy|Drama|Romance"/>
    <s v="Carmen Perez"/>
    <x v="1125"/>
    <n v="132048"/>
    <n v="203"/>
    <x v="0"/>
    <s v="USA"/>
    <n v="40000000"/>
    <n v="2009"/>
    <n v="6.4"/>
    <n v="53952276"/>
    <n v="129"/>
    <n v="134.88069000000002"/>
  </r>
  <r>
    <s v="David Zucker"/>
    <n v="151"/>
    <n v="90703745"/>
    <s v="Comedy"/>
    <s v="Beau Mirchoff"/>
    <x v="1126"/>
    <n v="93748"/>
    <n v="410"/>
    <x v="0"/>
    <s v="USA"/>
    <n v="45000000"/>
    <n v="2006"/>
    <n v="5.0999999999999996"/>
    <n v="45703745"/>
    <n v="89"/>
    <n v="101.56387777777778"/>
  </r>
  <r>
    <s v="Wes Craven"/>
    <n v="212"/>
    <n v="89138076"/>
    <s v="Horror|Mystery"/>
    <s v="Kelly Rutherford"/>
    <x v="1127"/>
    <n v="98535"/>
    <n v="734"/>
    <x v="0"/>
    <s v="USA"/>
    <n v="40000000"/>
    <n v="2000"/>
    <n v="5.5"/>
    <n v="49138076"/>
    <n v="116"/>
    <n v="122.84519"/>
  </r>
  <r>
    <s v="Robert Zemeckis"/>
    <n v="111"/>
    <n v="87666629"/>
    <s v="Adventure|Comedy|Sci-Fi|Western"/>
    <s v="Lea Thompson"/>
    <x v="1128"/>
    <n v="283480"/>
    <n v="263"/>
    <x v="0"/>
    <s v="USA"/>
    <n v="40000000"/>
    <n v="1990"/>
    <n v="7.4"/>
    <n v="47666629"/>
    <n v="118"/>
    <n v="119.1665725"/>
  </r>
  <r>
    <s v="Etan Cohen"/>
    <n v="173"/>
    <n v="90353764"/>
    <s v="Comedy|Crime"/>
    <s v="Will Ferrell"/>
    <x v="1129"/>
    <n v="85629"/>
    <n v="144"/>
    <x v="0"/>
    <s v="USA"/>
    <n v="40000000"/>
    <n v="2015"/>
    <n v="6"/>
    <n v="50353764"/>
    <n v="107"/>
    <n v="125.88440999999999"/>
  </r>
  <r>
    <s v="Francis Ford Coppola"/>
    <n v="181"/>
    <n v="82522790"/>
    <s v="Fantasy|Horror|Romance"/>
    <s v="Keanu Reeves"/>
    <x v="1130"/>
    <n v="143835"/>
    <n v="654"/>
    <x v="0"/>
    <s v="USA"/>
    <n v="40000000"/>
    <n v="1992"/>
    <n v="7.5"/>
    <n v="42522790"/>
    <n v="155"/>
    <n v="106.30697499999999"/>
  </r>
  <r>
    <s v="Nora Ephron"/>
    <n v="252"/>
    <n v="94125426"/>
    <s v="Biography|Drama|Romance"/>
    <s v="Meryl Streep"/>
    <x v="1131"/>
    <n v="79264"/>
    <n v="277"/>
    <x v="0"/>
    <s v="USA"/>
    <n v="40000000"/>
    <n v="2009"/>
    <n v="7"/>
    <n v="54125426"/>
    <n v="123"/>
    <n v="135.31356500000001"/>
  </r>
  <r>
    <s v="Brian Helgeland"/>
    <n v="216"/>
    <n v="95001343"/>
    <s v="Biography|Drama|Sport"/>
    <s v="Harrison Ford"/>
    <x v="1132"/>
    <n v="66511"/>
    <n v="200"/>
    <x v="0"/>
    <s v="USA"/>
    <n v="40000000"/>
    <n v="2013"/>
    <n v="7.5"/>
    <n v="55001343"/>
    <n v="128"/>
    <n v="137.50335749999999"/>
  </r>
  <r>
    <s v="Anthony Minghella"/>
    <n v="203"/>
    <n v="81292135"/>
    <s v="Crime|Drama|Thriller"/>
    <s v="Philip Seymour Hoffman"/>
    <x v="1133"/>
    <n v="137891"/>
    <n v="696"/>
    <x v="0"/>
    <s v="USA"/>
    <n v="40000000"/>
    <n v="1999"/>
    <n v="7.3"/>
    <n v="41292135"/>
    <n v="139"/>
    <n v="103.23033749999999"/>
  </r>
  <r>
    <s v="Bobby Farrelly"/>
    <n v="218"/>
    <n v="86208010"/>
    <s v="Comedy"/>
    <s v="Bill Murray"/>
    <x v="1134"/>
    <n v="97045"/>
    <n v="285"/>
    <x v="0"/>
    <s v="USA"/>
    <n v="35000000"/>
    <n v="2014"/>
    <n v="5.7"/>
    <n v="51208010"/>
    <n v="109"/>
    <n v="146.30860000000001"/>
  </r>
  <r>
    <s v="Frank Marshall"/>
    <n v="118"/>
    <n v="81593527"/>
    <s v="Adventure|Drama|Family"/>
    <s v="Paul Walker"/>
    <x v="1135"/>
    <n v="48806"/>
    <n v="263"/>
    <x v="0"/>
    <s v="USA"/>
    <n v="40000000"/>
    <n v="2006"/>
    <n v="7.3"/>
    <n v="41593527"/>
    <n v="120"/>
    <n v="103.98381750000001"/>
  </r>
  <r>
    <s v="Nancy Meyers"/>
    <n v="241"/>
    <n v="75274748"/>
    <s v="Comedy|Drama"/>
    <s v="Robert De Niro"/>
    <x v="1136"/>
    <n v="130661"/>
    <n v="304"/>
    <x v="0"/>
    <s v="USA"/>
    <n v="35000000"/>
    <n v="2015"/>
    <n v="7.2"/>
    <n v="40274748"/>
    <n v="121"/>
    <n v="115.07070857142858"/>
  </r>
  <r>
    <s v="Tim Story"/>
    <n v="119"/>
    <n v="90835030"/>
    <s v="Action|Comedy"/>
    <s v="Olivia Munn"/>
    <x v="1137"/>
    <n v="28621"/>
    <n v="58"/>
    <x v="0"/>
    <s v="USA"/>
    <n v="40000000"/>
    <n v="2016"/>
    <n v="5.9"/>
    <n v="50835030"/>
    <n v="102"/>
    <n v="127.08757500000002"/>
  </r>
  <r>
    <s v="Michael Mann"/>
    <n v="89"/>
    <n v="72455275"/>
    <s v="Action|Adventure|Drama|Romance|War"/>
    <s v="Wes Studi"/>
    <x v="1138"/>
    <n v="113068"/>
    <n v="382"/>
    <x v="0"/>
    <s v="USA"/>
    <n v="40000000"/>
    <n v="1992"/>
    <n v="7.8"/>
    <n v="32455275"/>
    <n v="117"/>
    <n v="81.138187500000001"/>
  </r>
  <r>
    <s v="Taylor Hackford"/>
    <n v="209"/>
    <n v="75305995"/>
    <s v="Biography|Drama|Music"/>
    <s v="Bokeem Woodbine"/>
    <x v="1139"/>
    <n v="110394"/>
    <n v="433"/>
    <x v="0"/>
    <s v="USA"/>
    <n v="40000000"/>
    <n v="2004"/>
    <n v="7.7"/>
    <n v="35305995"/>
    <n v="178"/>
    <n v="88.264987500000004"/>
  </r>
  <r>
    <s v="Frank Miller"/>
    <n v="374"/>
    <n v="74098862"/>
    <s v="Crime|Thriller"/>
    <s v="Rosario Dawson"/>
    <x v="1140"/>
    <n v="656640"/>
    <n v="1732"/>
    <x v="0"/>
    <s v="USA"/>
    <n v="40000000"/>
    <n v="2005"/>
    <n v="8.1"/>
    <n v="34098862"/>
    <n v="147"/>
    <n v="85.247154999999992"/>
  </r>
  <r>
    <s v="Pete Travis"/>
    <n v="235"/>
    <n v="72266306"/>
    <s v="Crime|Drama|Mystery|Thriller"/>
    <s v="Dennis Quaid"/>
    <x v="1141"/>
    <n v="127528"/>
    <n v="422"/>
    <x v="0"/>
    <s v="USA"/>
    <n v="40000000"/>
    <n v="2008"/>
    <n v="6.6"/>
    <n v="32266306"/>
    <n v="90"/>
    <n v="80.665764999999993"/>
  </r>
  <r>
    <s v="John Hamburg"/>
    <n v="215"/>
    <n v="71347010"/>
    <s v="Comedy|Romance"/>
    <s v="J.K. Simmons"/>
    <x v="1142"/>
    <n v="166194"/>
    <n v="215"/>
    <x v="0"/>
    <s v="USA"/>
    <n v="40000000"/>
    <n v="2009"/>
    <n v="7.1"/>
    <n v="31347010"/>
    <n v="105"/>
    <n v="78.367525000000001"/>
  </r>
  <r>
    <s v="Bobby Farrelly"/>
    <n v="109"/>
    <n v="70836296"/>
    <s v="Comedy|Drama|Fantasy|Romance"/>
    <s v="Jason Alexander"/>
    <x v="1143"/>
    <n v="109445"/>
    <n v="426"/>
    <x v="0"/>
    <s v="USA"/>
    <n v="40000000"/>
    <n v="2001"/>
    <n v="5.9"/>
    <n v="30836296"/>
    <n v="114"/>
    <n v="77.090739999999997"/>
  </r>
  <r>
    <s v="Oliver Stone"/>
    <n v="125"/>
    <n v="70405498"/>
    <s v="Drama|History|Thriller"/>
    <s v="Sally Kirkland"/>
    <x v="1144"/>
    <n v="113472"/>
    <n v="442"/>
    <x v="0"/>
    <s v="France"/>
    <n v="40000000"/>
    <n v="1991"/>
    <n v="8"/>
    <n v="30405498"/>
    <n v="206"/>
    <n v="76.013745"/>
  </r>
  <r>
    <s v="John Whitesell"/>
    <n v="65"/>
    <n v="70163652"/>
    <s v="Comedy|Crime"/>
    <s v="ChloÃ« Grace Moretz"/>
    <x v="1145"/>
    <n v="31968"/>
    <n v="82"/>
    <x v="0"/>
    <s v="USA"/>
    <n v="40000000"/>
    <n v="2006"/>
    <n v="4.5999999999999996"/>
    <n v="30163652"/>
    <n v="99"/>
    <n v="75.409130000000005"/>
  </r>
  <r>
    <s v="Gore Verbinski"/>
    <n v="125"/>
    <n v="66808615"/>
    <s v="Adventure|Comedy|Crime|Romance"/>
    <s v="J.K. Simmons"/>
    <x v="1146"/>
    <n v="87351"/>
    <n v="344"/>
    <x v="0"/>
    <s v="USA"/>
    <n v="34000000"/>
    <n v="2001"/>
    <n v="6.1"/>
    <n v="32808615"/>
    <n v="123"/>
    <n v="96.49592647058823"/>
  </r>
  <r>
    <s v="Burr Steers"/>
    <n v="191"/>
    <n v="64149837"/>
    <s v="Comedy|Drama|Family|Fantasy|Romance"/>
    <s v="Matthew Perry"/>
    <x v="1147"/>
    <n v="146899"/>
    <n v="185"/>
    <x v="0"/>
    <s v="USA"/>
    <n v="20000000"/>
    <n v="2009"/>
    <n v="6.4"/>
    <n v="44149837"/>
    <n v="102"/>
    <n v="220.74918499999998"/>
  </r>
  <r>
    <s v="Nick Cassavetes"/>
    <n v="191"/>
    <n v="83906114"/>
    <s v="Comedy|Romance"/>
    <s v="Don Johnson"/>
    <x v="1148"/>
    <n v="104481"/>
    <n v="189"/>
    <x v="0"/>
    <s v="USA"/>
    <n v="40000000"/>
    <n v="2014"/>
    <n v="6"/>
    <n v="43906114"/>
    <n v="109"/>
    <n v="109.76528500000001"/>
  </r>
  <r>
    <s v="David R. Ellis"/>
    <n v="221"/>
    <n v="66466372"/>
    <s v="Horror"/>
    <s v="Krista Allen"/>
    <x v="1149"/>
    <n v="75345"/>
    <n v="290"/>
    <x v="0"/>
    <s v="USA"/>
    <n v="40000000"/>
    <n v="2009"/>
    <n v="5.2"/>
    <n v="26466372"/>
    <n v="82"/>
    <n v="66.165929999999989"/>
  </r>
  <r>
    <s v="Steven Spielberg"/>
    <n v="459"/>
    <n v="72306065"/>
    <s v="Drama|History|Thriller"/>
    <s v="Tom Hanks"/>
    <x v="1150"/>
    <n v="178118"/>
    <n v="355"/>
    <x v="0"/>
    <s v="USA"/>
    <n v="40000000"/>
    <n v="2015"/>
    <n v="7.6"/>
    <n v="32306065"/>
    <n v="142"/>
    <n v="80.765162500000002"/>
  </r>
  <r>
    <s v="John Moore"/>
    <n v="131"/>
    <n v="59068786"/>
    <s v="Action|Drama|Thriller|War"/>
    <s v="Joaquim de Almeida"/>
    <x v="1151"/>
    <n v="86902"/>
    <n v="411"/>
    <x v="0"/>
    <s v="USA"/>
    <n v="40000000"/>
    <n v="2001"/>
    <n v="6.4"/>
    <n v="19068786"/>
    <n v="106"/>
    <n v="47.671965"/>
  </r>
  <r>
    <s v="Peter Chelsom"/>
    <n v="118"/>
    <n v="57887882"/>
    <s v="Comedy|Drama|Romance"/>
    <s v="Lisa Ann Walter"/>
    <x v="1152"/>
    <n v="35508"/>
    <n v="211"/>
    <x v="0"/>
    <s v="USA"/>
    <n v="50000000"/>
    <n v="2004"/>
    <n v="6.1"/>
    <n v="7887882"/>
    <n v="106"/>
    <n v="15.775764000000001"/>
  </r>
  <r>
    <s v="Joe Dante"/>
    <n v="100"/>
    <n v="53955614"/>
    <s v="Action|Adventure|Comedy|Family|Sci-Fi"/>
    <s v="Kirsten Dunst"/>
    <x v="1153"/>
    <n v="77415"/>
    <n v="139"/>
    <x v="0"/>
    <s v="USA"/>
    <n v="40000000"/>
    <n v="1998"/>
    <n v="6.1"/>
    <n v="13955614"/>
    <n v="108"/>
    <n v="34.889035"/>
  </r>
  <r>
    <s v="Mark A.Z. Dippã©"/>
    <n v="70"/>
    <n v="54967359"/>
    <s v="Action|Horror"/>
    <s v="Michael Jai White"/>
    <x v="1154"/>
    <n v="52805"/>
    <n v="209"/>
    <x v="0"/>
    <s v="USA"/>
    <n v="40000000"/>
    <n v="1997"/>
    <n v="5.2"/>
    <n v="14967359"/>
    <n v="98"/>
    <n v="37.418397499999998"/>
  </r>
  <r>
    <s v="Kevin Reynolds"/>
    <n v="138"/>
    <n v="54228104"/>
    <s v="Action|Adventure|Drama|Romance|Thriller"/>
    <s v="Henry Cavill"/>
    <x v="1155"/>
    <n v="104991"/>
    <n v="544"/>
    <x v="0"/>
    <s v="UK"/>
    <n v="35000000"/>
    <n v="2002"/>
    <n v="7.7"/>
    <n v="19228104"/>
    <n v="131"/>
    <n v="54.937440000000002"/>
  </r>
  <r>
    <s v="Brad Furman"/>
    <n v="274"/>
    <n v="57981889"/>
    <s v="Crime|Drama|Thriller"/>
    <s v="Matthew McConaughey"/>
    <x v="1156"/>
    <n v="173848"/>
    <n v="203"/>
    <x v="0"/>
    <s v="USA"/>
    <n v="40000000"/>
    <n v="2011"/>
    <n v="7.3"/>
    <n v="17981889"/>
    <n v="118"/>
    <n v="44.954722500000003"/>
  </r>
  <r>
    <s v="Jaume Collet-Serra"/>
    <n v="349"/>
    <n v="61094903"/>
    <s v="Action|Mystery|Thriller"/>
    <s v="Liam Neeson"/>
    <x v="1157"/>
    <n v="210542"/>
    <n v="332"/>
    <x v="0"/>
    <s v="UK"/>
    <n v="30000000"/>
    <n v="2011"/>
    <n v="6.9"/>
    <n v="31094903"/>
    <n v="113"/>
    <n v="103.64967666666666"/>
  </r>
  <r>
    <s v="Christopher Nolan"/>
    <n v="341"/>
    <n v="53082743"/>
    <s v="Drama|Mystery|Sci-Fi|Thriller"/>
    <s v="Christian Bale"/>
    <x v="1158"/>
    <n v="844052"/>
    <n v="1100"/>
    <x v="0"/>
    <s v="USA"/>
    <n v="40000000"/>
    <n v="2006"/>
    <n v="8.5"/>
    <n v="13082743"/>
    <n v="130"/>
    <n v="32.706857499999998"/>
  </r>
  <r>
    <s v="Sean Anders"/>
    <n v="196"/>
    <n v="54414716"/>
    <s v="Comedy|Crime"/>
    <s v="Kevin Spacey"/>
    <x v="1159"/>
    <n v="114294"/>
    <n v="187"/>
    <x v="0"/>
    <s v="USA"/>
    <n v="42000000"/>
    <n v="2014"/>
    <n v="6.3"/>
    <n v="12414716"/>
    <n v="116"/>
    <n v="29.558847619047619"/>
  </r>
  <r>
    <s v="Cal Brunker"/>
    <n v="83"/>
    <n v="57011847"/>
    <s v="Adventure|Animation|Comedy|Family|Sci-Fi"/>
    <s v="Brendan Fraser"/>
    <x v="1160"/>
    <n v="20615"/>
    <n v="44"/>
    <x v="0"/>
    <s v="USA"/>
    <n v="40000000"/>
    <n v="2013"/>
    <n v="5.9"/>
    <n v="17011847"/>
    <n v="89"/>
    <n v="42.529617500000001"/>
  </r>
  <r>
    <s v="Mel Gibson"/>
    <n v="283"/>
    <n v="50859889"/>
    <s v="Action|Adventure|Drama|Thriller"/>
    <s v="Rudy Youngblood"/>
    <x v="1161"/>
    <n v="236000"/>
    <n v="1043"/>
    <x v="6"/>
    <s v="USA"/>
    <n v="40000000"/>
    <n v="2006"/>
    <n v="7.8"/>
    <n v="10859889"/>
    <n v="139"/>
    <n v="27.149722499999999"/>
  </r>
  <r>
    <s v="John Glen"/>
    <n v="105"/>
    <n v="51185897"/>
    <s v="Action|Adventure|Thriller"/>
    <s v="Joe Don Baker"/>
    <x v="1162"/>
    <n v="69457"/>
    <n v="271"/>
    <x v="0"/>
    <s v="UK"/>
    <n v="30000000"/>
    <n v="1987"/>
    <n v="6.7"/>
    <n v="21185897"/>
    <n v="130"/>
    <n v="70.619656666666657"/>
  </r>
  <r>
    <s v="Nimrã³D Antal"/>
    <n v="351"/>
    <n v="52000688"/>
    <s v="Action|Adventure|Sci-Fi|Thriller"/>
    <s v="Topher Grace"/>
    <x v="1163"/>
    <n v="171418"/>
    <n v="619"/>
    <x v="0"/>
    <s v="USA"/>
    <n v="40000000"/>
    <n v="2010"/>
    <n v="6.4"/>
    <n v="12000688"/>
    <n v="107"/>
    <n v="30.001719999999999"/>
  </r>
  <r>
    <s v="Ivan Reitman"/>
    <n v="16"/>
    <n v="49851591"/>
    <s v="Comedy|Crime|Romance"/>
    <s v="Brian Dennehy"/>
    <x v="1164"/>
    <n v="7900"/>
    <n v="34"/>
    <x v="0"/>
    <s v="USA"/>
    <n v="40000000"/>
    <n v="1986"/>
    <n v="5.9"/>
    <n v="9851591"/>
    <n v="116"/>
    <n v="24.628977499999998"/>
  </r>
  <r>
    <s v="David Koepp"/>
    <n v="195"/>
    <n v="47781388"/>
    <s v="Mystery|Thriller"/>
    <s v="Johnny Depp"/>
    <x v="1165"/>
    <n v="147504"/>
    <n v="531"/>
    <x v="0"/>
    <s v="USA"/>
    <n v="40000000"/>
    <n v="2004"/>
    <n v="6.6"/>
    <n v="7781388"/>
    <n v="96"/>
    <n v="19.453469999999999"/>
  </r>
  <r>
    <s v="Alejandro Agresti"/>
    <n v="175"/>
    <n v="52320979"/>
    <s v="Drama|Fantasy|Romance"/>
    <s v="Keanu Reeves"/>
    <x v="1166"/>
    <n v="114321"/>
    <n v="548"/>
    <x v="0"/>
    <s v="USA"/>
    <n v="40000000"/>
    <n v="2006"/>
    <n v="6.8"/>
    <n v="12320979"/>
    <n v="99"/>
    <n v="30.802447500000003"/>
  </r>
  <r>
    <s v="Iain Softley"/>
    <n v="193"/>
    <n v="47806295"/>
    <s v="Horror|Mystery|Thriller"/>
    <s v="Gena Rowlands"/>
    <x v="1167"/>
    <n v="87447"/>
    <n v="371"/>
    <x v="0"/>
    <s v="USA"/>
    <n v="43000000"/>
    <n v="2005"/>
    <n v="6.5"/>
    <n v="4806295"/>
    <n v="104"/>
    <n v="11.177430232558141"/>
  </r>
  <r>
    <s v="Peter Hedges"/>
    <n v="169"/>
    <n v="51853450"/>
    <s v="Comedy|Drama|Family|Fantasy"/>
    <s v="Jennifer Garner"/>
    <x v="1168"/>
    <n v="37398"/>
    <n v="110"/>
    <x v="0"/>
    <s v="USA"/>
    <n v="25000000"/>
    <n v="2012"/>
    <n v="6.6"/>
    <n v="26853450"/>
    <n v="105"/>
    <n v="107.41380000000001"/>
  </r>
  <r>
    <s v="Paul Weiland"/>
    <n v="128"/>
    <n v="46012734"/>
    <s v="Comedy|Romance"/>
    <s v="Busy Philipps"/>
    <x v="1169"/>
    <n v="54421"/>
    <n v="101"/>
    <x v="0"/>
    <s v="USA"/>
    <n v="40000000"/>
    <n v="2008"/>
    <n v="5.8"/>
    <n v="6012734"/>
    <n v="101"/>
    <n v="15.031834999999999"/>
  </r>
  <r>
    <s v="Clint Eastwood"/>
    <n v="249"/>
    <n v="47034272"/>
    <s v="Biography|Drama|Music|Musical"/>
    <s v="Johnny Cannizzaro"/>
    <x v="1170"/>
    <n v="25465"/>
    <n v="190"/>
    <x v="0"/>
    <s v="USA"/>
    <n v="40000000"/>
    <n v="2014"/>
    <n v="6.9"/>
    <n v="7034272"/>
    <n v="134"/>
    <n v="17.58568"/>
  </r>
  <r>
    <s v="Francis Ford Coppola"/>
    <n v="91"/>
    <n v="45856732"/>
    <s v="Crime|Drama|Thriller"/>
    <s v="Matt Damon"/>
    <x v="1171"/>
    <n v="46221"/>
    <n v="141"/>
    <x v="0"/>
    <s v="USA"/>
    <n v="40000000"/>
    <n v="1997"/>
    <n v="7.1"/>
    <n v="5856732"/>
    <n v="135"/>
    <n v="14.641830000000001"/>
  </r>
  <r>
    <s v="Mathieu Kassovitz"/>
    <n v="207"/>
    <n v="59588068"/>
    <s v="Horror|Mystery|Thriller"/>
    <s v="Robert Downey Jr."/>
    <x v="1172"/>
    <n v="89557"/>
    <n v="376"/>
    <x v="0"/>
    <s v="USA"/>
    <n v="40000000"/>
    <n v="2003"/>
    <n v="5.8"/>
    <n v="19588068"/>
    <n v="98"/>
    <n v="48.970170000000003"/>
  </r>
  <r>
    <s v="Steven Spielberg"/>
    <n v="77"/>
    <n v="44175394"/>
    <s v="Drama|History"/>
    <s v="Anthony Hopkins"/>
    <x v="1173"/>
    <n v="56509"/>
    <n v="227"/>
    <x v="0"/>
    <s v="USA"/>
    <n v="36000000"/>
    <n v="1997"/>
    <n v="7.2"/>
    <n v="8175394"/>
    <n v="155"/>
    <n v="22.709427777777776"/>
  </r>
  <r>
    <s v="John Mctiernan"/>
    <n v="25"/>
    <n v="45500797"/>
    <s v="Adventure|Drama|Romance"/>
    <s v="Lorraine Bracco"/>
    <x v="1174"/>
    <n v="17443"/>
    <n v="56"/>
    <x v="0"/>
    <s v="USA"/>
    <n v="40000000"/>
    <n v="1992"/>
    <n v="6"/>
    <n v="5500797"/>
    <n v="106"/>
    <n v="13.751992499999998"/>
  </r>
  <r>
    <s v="Colin Strause"/>
    <n v="211"/>
    <n v="41797066"/>
    <s v="Action|Horror|Sci-Fi|Thriller"/>
    <s v="Sam Trammell"/>
    <x v="1175"/>
    <n v="92789"/>
    <n v="998"/>
    <x v="0"/>
    <s v="USA"/>
    <n v="40000000"/>
    <n v="2007"/>
    <n v="4.7"/>
    <n v="1797066"/>
    <n v="102"/>
    <n v="4.4926649999999997"/>
  </r>
  <r>
    <s v="Donald Petrie"/>
    <n v="19"/>
    <n v="38087756"/>
    <s v="Comedy|Family"/>
    <s v="Macaulay Culkin"/>
    <x v="1176"/>
    <n v="49612"/>
    <n v="39"/>
    <x v="0"/>
    <s v="USA"/>
    <n v="40000000"/>
    <n v="1994"/>
    <n v="5.2"/>
    <n v="-1912244"/>
    <n v="95"/>
    <n v="-4.7806099999999994"/>
  </r>
  <r>
    <s v="Joan Chen"/>
    <n v="101"/>
    <n v="37752931"/>
    <s v="Drama|Romance"/>
    <s v="J.K. Simmons"/>
    <x v="1177"/>
    <n v="20201"/>
    <n v="180"/>
    <x v="0"/>
    <s v="USA"/>
    <n v="40000000"/>
    <n v="2000"/>
    <n v="5.5"/>
    <n v="-2247069"/>
    <n v="103"/>
    <n v="-5.6176724999999994"/>
  </r>
  <r>
    <s v="Greg Mottola"/>
    <n v="342"/>
    <n v="37371385"/>
    <s v="Adventure|Comedy|Sci-Fi"/>
    <s v="Bobby Lee"/>
    <x v="1178"/>
    <n v="192462"/>
    <n v="334"/>
    <x v="0"/>
    <s v="USA"/>
    <n v="40000000"/>
    <n v="2011"/>
    <n v="7"/>
    <n v="-2628615"/>
    <n v="109"/>
    <n v="-6.5715375000000007"/>
  </r>
  <r>
    <s v="Anne Fletcher"/>
    <n v="147"/>
    <n v="37101011"/>
    <s v="Comedy|Drama"/>
    <s v="Miriam Margolyes"/>
    <x v="1179"/>
    <n v="30394"/>
    <n v="103"/>
    <x v="0"/>
    <s v="USA"/>
    <n v="40000000"/>
    <n v="2012"/>
    <n v="5.8"/>
    <n v="-2898989"/>
    <n v="95"/>
    <n v="-7.2474725000000007"/>
  </r>
  <r>
    <s v="Wes Craven"/>
    <n v="420"/>
    <n v="38176892"/>
    <s v="Horror|Mystery"/>
    <s v="Alison Brie"/>
    <x v="1180"/>
    <n v="104119"/>
    <n v="518"/>
    <x v="0"/>
    <s v="USA"/>
    <n v="40000000"/>
    <n v="2011"/>
    <n v="6.2"/>
    <n v="-1823108"/>
    <n v="111"/>
    <n v="-4.5577699999999997"/>
  </r>
  <r>
    <s v="Joel Schumacher"/>
    <n v="138"/>
    <n v="36283504"/>
    <s v="Mystery|Thriller"/>
    <s v="Nicolas Cage"/>
    <x v="1181"/>
    <n v="104564"/>
    <n v="587"/>
    <x v="0"/>
    <s v="Germany"/>
    <n v="40000000"/>
    <n v="1999"/>
    <n v="6.5"/>
    <n v="-3716496"/>
    <n v="123"/>
    <n v="-9.2912400000000002"/>
  </r>
  <r>
    <s v="Oliver Stone"/>
    <n v="82"/>
    <n v="35183792"/>
    <s v="Biography|Drama|Music|Musical"/>
    <s v="Michael Wincott"/>
    <x v="1182"/>
    <n v="68159"/>
    <n v="209"/>
    <x v="0"/>
    <s v="USA"/>
    <n v="38000000"/>
    <n v="1991"/>
    <n v="7.2"/>
    <n v="-2816208"/>
    <n v="140"/>
    <n v="-7.4110736842105256"/>
  </r>
  <r>
    <s v="Jake Kasdan"/>
    <n v="201"/>
    <n v="38543473"/>
    <s v="Comedy"/>
    <s v="James Wilcox"/>
    <x v="1183"/>
    <n v="84382"/>
    <n v="158"/>
    <x v="0"/>
    <s v="USA"/>
    <n v="40000000"/>
    <n v="2014"/>
    <n v="5.0999999999999996"/>
    <n v="-1456527"/>
    <n v="94"/>
    <n v="-3.6413175"/>
  </r>
  <r>
    <s v="Diane Keaton"/>
    <n v="82"/>
    <n v="36037909"/>
    <s v="Comedy|Drama"/>
    <s v="Adam Arkin"/>
    <x v="1184"/>
    <n v="10132"/>
    <n v="130"/>
    <x v="0"/>
    <s v="Germany"/>
    <n v="60000000"/>
    <n v="2000"/>
    <n v="4.7"/>
    <n v="-23962091"/>
    <n v="94"/>
    <n v="-39.936818333333335"/>
  </r>
  <r>
    <s v="Steven Quale"/>
    <n v="277"/>
    <n v="42575718"/>
    <s v="Horror"/>
    <s v="Emma Bell"/>
    <x v="1185"/>
    <n v="83788"/>
    <n v="227"/>
    <x v="0"/>
    <s v="USA"/>
    <n v="40000000"/>
    <n v="2011"/>
    <n v="5.9"/>
    <n v="2575718"/>
    <n v="92"/>
    <n v="6.4392950000000004"/>
  </r>
  <r>
    <s v="Kelly Makin"/>
    <n v="90"/>
    <n v="33864342"/>
    <s v="Comedy|Crime|Romance"/>
    <s v="Jeanne Tripplehorn"/>
    <x v="1186"/>
    <n v="29968"/>
    <n v="117"/>
    <x v="0"/>
    <s v="UK"/>
    <n v="40000000"/>
    <n v="1999"/>
    <n v="5.8"/>
    <n v="-6135658"/>
    <n v="102"/>
    <n v="-15.339145000000002"/>
  </r>
  <r>
    <s v="Mimi Leder"/>
    <n v="157"/>
    <n v="33508922"/>
    <s v="Drama"/>
    <s v="Kevin Spacey"/>
    <x v="1187"/>
    <n v="95860"/>
    <n v="660"/>
    <x v="0"/>
    <s v="USA"/>
    <n v="40000000"/>
    <n v="2000"/>
    <n v="7.2"/>
    <n v="-6491078"/>
    <n v="123"/>
    <n v="-16.227695000000001"/>
  </r>
  <r>
    <s v="Bobby Farrelly"/>
    <n v="124"/>
    <n v="42071069"/>
    <s v="Comedy|Drama|Romance|Sport"/>
    <s v="Jimmy Fallon"/>
    <x v="1188"/>
    <n v="36223"/>
    <n v="208"/>
    <x v="0"/>
    <s v="USA"/>
    <n v="30000000"/>
    <n v="2005"/>
    <n v="6.2"/>
    <n v="12071069"/>
    <n v="104"/>
    <n v="40.236896666666667"/>
  </r>
  <r>
    <s v="Steven Brill"/>
    <n v="146"/>
    <n v="32853640"/>
    <s v="Comedy|Drama"/>
    <s v="Lisa Ann Walter"/>
    <x v="1189"/>
    <n v="50199"/>
    <n v="101"/>
    <x v="0"/>
    <s v="USA"/>
    <n v="40000000"/>
    <n v="2008"/>
    <n v="5.7"/>
    <n v="-7146360"/>
    <n v="102"/>
    <n v="-17.8659"/>
  </r>
  <r>
    <s v="Seth Macfarlane"/>
    <n v="303"/>
    <n v="42615685"/>
    <s v="Comedy|Western"/>
    <s v="Liam Neeson"/>
    <x v="1190"/>
    <n v="136093"/>
    <n v="416"/>
    <x v="0"/>
    <s v="USA"/>
    <n v="40000000"/>
    <n v="2014"/>
    <n v="6.1"/>
    <n v="2615685"/>
    <n v="136"/>
    <n v="6.5392124999999997"/>
  </r>
  <r>
    <s v="Russell Mulcahy"/>
    <n v="70"/>
    <n v="32055248"/>
    <s v="Action|Adventure|Crime|Fantasy|Mystery|Thriller"/>
    <s v="Jonathan Winters"/>
    <x v="1191"/>
    <n v="18723"/>
    <n v="146"/>
    <x v="0"/>
    <s v="USA"/>
    <n v="25000000"/>
    <n v="1994"/>
    <n v="6"/>
    <n v="7055248"/>
    <n v="93"/>
    <n v="28.220991999999999"/>
  </r>
  <r>
    <s v="Stephen Daldry"/>
    <n v="283"/>
    <n v="31836745"/>
    <s v="Adventure|Drama|Mystery"/>
    <s v="Tom Hanks"/>
    <x v="1192"/>
    <n v="81298"/>
    <n v="341"/>
    <x v="0"/>
    <s v="USA"/>
    <n v="40000000"/>
    <n v="2011"/>
    <n v="6.9"/>
    <n v="-8163255"/>
    <n v="129"/>
    <n v="-20.408137500000002"/>
  </r>
  <r>
    <s v="Roger Michell"/>
    <n v="212"/>
    <n v="30993544"/>
    <s v="Comedy|Drama|Romance"/>
    <s v="Noah Bean"/>
    <x v="1193"/>
    <n v="58871"/>
    <n v="156"/>
    <x v="0"/>
    <s v="USA"/>
    <n v="40000000"/>
    <n v="2010"/>
    <n v="6.5"/>
    <n v="-9006456"/>
    <n v="107"/>
    <n v="-22.51614"/>
  </r>
  <r>
    <s v="Jim Sheridan"/>
    <n v="98"/>
    <n v="30981850"/>
    <s v="Biography|Crime|Drama|Music"/>
    <s v="50 Cent"/>
    <x v="1194"/>
    <n v="35834"/>
    <n v="284"/>
    <x v="0"/>
    <s v="USA"/>
    <n v="40000000"/>
    <n v="2005"/>
    <n v="5"/>
    <n v="-9018150"/>
    <n v="117"/>
    <n v="-22.545375"/>
  </r>
  <r>
    <s v="Christian Duguay"/>
    <n v="110"/>
    <n v="30199105"/>
    <s v="Action|Adventure|Crime|Thriller"/>
    <s v="Michael Biehn"/>
    <x v="1195"/>
    <n v="25346"/>
    <n v="167"/>
    <x v="0"/>
    <s v="USA"/>
    <n v="40000000"/>
    <n v="2000"/>
    <n v="5.7"/>
    <n v="-9800895"/>
    <n v="116"/>
    <n v="-24.5022375"/>
  </r>
  <r>
    <s v="Chris Columbus"/>
    <n v="146"/>
    <n v="29077547"/>
    <s v="Drama|Musical|Romance"/>
    <s v="Rosario Dawson"/>
    <x v="1196"/>
    <n v="41685"/>
    <n v="754"/>
    <x v="0"/>
    <s v="USA"/>
    <n v="40000000"/>
    <n v="2005"/>
    <n v="7"/>
    <n v="-10922453"/>
    <n v="135"/>
    <n v="-27.306132500000004"/>
  </r>
  <r>
    <s v="Chuck Russell"/>
    <n v="100"/>
    <n v="29374178"/>
    <s v="Crime|Drama|Horror|Thriller"/>
    <s v="Rufus Sewell"/>
    <x v="1197"/>
    <n v="12093"/>
    <n v="188"/>
    <x v="0"/>
    <s v="USA"/>
    <n v="40000000"/>
    <n v="2000"/>
    <n v="5.0999999999999996"/>
    <n v="-10625822"/>
    <n v="107"/>
    <n v="-26.564555000000002"/>
  </r>
  <r>
    <s v="Sam Weisman"/>
    <n v="62"/>
    <n v="28535768"/>
    <s v="Comedy"/>
    <s v="Oliver Hudson"/>
    <x v="1198"/>
    <n v="10446"/>
    <n v="105"/>
    <x v="0"/>
    <s v="USA"/>
    <n v="40000000"/>
    <n v="1999"/>
    <n v="5.3"/>
    <n v="-11464232"/>
    <n v="90"/>
    <n v="-28.660580000000003"/>
  </r>
  <r>
    <s v="John Frankenheimer"/>
    <n v="70"/>
    <n v="27663982"/>
    <s v="Horror|Sci-Fi|Thriller"/>
    <s v="Marlon Brando"/>
    <x v="1199"/>
    <n v="26051"/>
    <n v="164"/>
    <x v="0"/>
    <s v="USA"/>
    <n v="40000000"/>
    <n v="1996"/>
    <n v="4.4000000000000004"/>
    <n v="-12336018"/>
    <n v="99"/>
    <n v="-30.840045"/>
  </r>
  <r>
    <s v="Peter Hyams"/>
    <n v="107"/>
    <n v="27053815"/>
    <s v="Action|Adventure|Romance"/>
    <s v="Catherine Deneuve"/>
    <x v="1200"/>
    <n v="12856"/>
    <n v="291"/>
    <x v="0"/>
    <s v="Germany"/>
    <n v="40000000"/>
    <n v="2001"/>
    <n v="4.7"/>
    <n v="-12946185"/>
    <n v="104"/>
    <n v="-32.3654625"/>
  </r>
  <r>
    <s v="Justin Chadwick"/>
    <n v="169"/>
    <n v="26814957"/>
    <s v="Biography|Drama|History|Romance"/>
    <s v="Natalie Portman"/>
    <x v="1201"/>
    <n v="84357"/>
    <n v="252"/>
    <x v="0"/>
    <s v="UK"/>
    <n v="35000000"/>
    <n v="2008"/>
    <n v="6.7"/>
    <n v="-8185043"/>
    <n v="115"/>
    <n v="-23.385837142857145"/>
  </r>
  <r>
    <s v="Pat O'Connor"/>
    <n v="94"/>
    <n v="25178165"/>
    <s v="Drama|Romance"/>
    <s v="Keanu Reeves"/>
    <x v="1202"/>
    <n v="70292"/>
    <n v="274"/>
    <x v="0"/>
    <s v="USA"/>
    <n v="40000000"/>
    <n v="2001"/>
    <n v="6.7"/>
    <n v="-14821835"/>
    <n v="119"/>
    <n v="-37.054587500000004"/>
  </r>
  <r>
    <s v="Stephen Hopkins"/>
    <n v="190"/>
    <n v="25117498"/>
    <s v="Horror|Thriller"/>
    <s v="Stephen Rea"/>
    <x v="1203"/>
    <n v="37412"/>
    <n v="178"/>
    <x v="0"/>
    <s v="USA"/>
    <n v="40000000"/>
    <n v="2007"/>
    <n v="5.7"/>
    <n v="-14882502"/>
    <n v="99"/>
    <n v="-37.206254999999999"/>
  </r>
  <r>
    <s v="Martin Scorsese"/>
    <n v="112"/>
    <n v="32645"/>
    <s v="Crime|Drama|Romance|Thriller"/>
    <s v="Robert De Niro"/>
    <x v="1204"/>
    <n v="67797"/>
    <n v="223"/>
    <x v="0"/>
    <s v="USA"/>
    <n v="500000"/>
    <n v="1973"/>
    <n v="7.4"/>
    <n v="-467355"/>
    <n v="112"/>
    <n v="-93.471000000000004"/>
  </r>
  <r>
    <s v="Penny Marshall"/>
    <n v="12"/>
    <n v="24332324"/>
    <s v="Comedy|Drama"/>
    <s v="Ed Begley Jr."/>
    <x v="1205"/>
    <n v="13830"/>
    <n v="61"/>
    <x v="0"/>
    <s v="USA"/>
    <n v="40000000"/>
    <n v="1994"/>
    <n v="6.1"/>
    <n v="-15667676"/>
    <n v="128"/>
    <n v="-39.16919"/>
  </r>
  <r>
    <s v="Olivier Megaton"/>
    <n v="201"/>
    <n v="36665854"/>
    <s v="Action|Crime|Drama|Thriller"/>
    <s v="Jordi MollÃ "/>
    <x v="1206"/>
    <n v="76498"/>
    <n v="203"/>
    <x v="0"/>
    <s v="France"/>
    <n v="40000000"/>
    <n v="2011"/>
    <n v="6.4"/>
    <n v="-3334146"/>
    <n v="112"/>
    <n v="-8.3353649999999995"/>
  </r>
  <r>
    <s v="Frederik Du Chau"/>
    <n v="34"/>
    <n v="22717758"/>
    <s v="Adventure|Animation|Comedy|Drama|Family|Fantasy|Musical"/>
    <s v="Gary Oldman"/>
    <x v="1207"/>
    <n v="11156"/>
    <n v="67"/>
    <x v="0"/>
    <s v="USA"/>
    <n v="40000000"/>
    <n v="1998"/>
    <n v="6.2"/>
    <n v="-17282242"/>
    <n v="86"/>
    <n v="-43.205605000000006"/>
  </r>
  <r>
    <s v="Michael Caton-Jones"/>
    <n v="104"/>
    <n v="22433915"/>
    <s v="Crime|Drama|Mystery|Thriller"/>
    <s v="Robert De Niro"/>
    <x v="1208"/>
    <n v="21319"/>
    <n v="166"/>
    <x v="0"/>
    <s v="USA"/>
    <n v="60000000"/>
    <n v="2002"/>
    <n v="6.2"/>
    <n v="-37566085"/>
    <n v="108"/>
    <n v="-62.610141666666664"/>
  </r>
  <r>
    <s v="Irwin Winkler"/>
    <n v="55"/>
    <n v="22326247"/>
    <s v="Drama|Romance"/>
    <s v="Mira Sorvino"/>
    <x v="1209"/>
    <n v="11232"/>
    <n v="106"/>
    <x v="0"/>
    <s v="USA"/>
    <n v="60000000"/>
    <n v="1999"/>
    <n v="5.9"/>
    <n v="-37673753"/>
    <n v="128"/>
    <n v="-62.789588333333334"/>
  </r>
  <r>
    <s v="Joseph Kahn"/>
    <n v="86"/>
    <n v="21176322"/>
    <s v="Action|Comedy|Crime"/>
    <s v="Dane Cook"/>
    <x v="1210"/>
    <n v="23747"/>
    <n v="207"/>
    <x v="0"/>
    <s v="USA"/>
    <n v="40000000"/>
    <n v="2004"/>
    <n v="4"/>
    <n v="-18823678"/>
    <n v="84"/>
    <n v="-47.059194999999995"/>
  </r>
  <r>
    <s v="Harold Becker"/>
    <n v="50"/>
    <n v="20300000"/>
    <s v="Drama|Thriller"/>
    <s v="Al Pacino"/>
    <x v="1211"/>
    <n v="16741"/>
    <n v="60"/>
    <x v="0"/>
    <s v="USA"/>
    <n v="40000000"/>
    <n v="1996"/>
    <n v="6.2"/>
    <n v="-19700000"/>
    <n v="111"/>
    <n v="-49.25"/>
  </r>
  <r>
    <s v="Paul Verhoeven"/>
    <n v="181"/>
    <n v="20302961"/>
    <s v="Drama"/>
    <s v="Bobbie Phillips"/>
    <x v="1212"/>
    <n v="49874"/>
    <n v="450"/>
    <x v="0"/>
    <s v="France"/>
    <n v="45000000"/>
    <n v="1995"/>
    <n v="4.5999999999999996"/>
    <n v="-24697039"/>
    <n v="131"/>
    <n v="-54.882308888888886"/>
  </r>
  <r>
    <s v="Sofia Coppola"/>
    <n v="260"/>
    <n v="15962471"/>
    <s v="Biography|Drama|History|Romance"/>
    <s v="Kirsten Dunst"/>
    <x v="1213"/>
    <n v="79892"/>
    <n v="619"/>
    <x v="0"/>
    <s v="USA"/>
    <n v="40000000"/>
    <n v="2006"/>
    <n v="6.4"/>
    <n v="-24037529"/>
    <n v="123"/>
    <n v="-60.093822500000002"/>
  </r>
  <r>
    <s v="Barbet Schroeder"/>
    <n v="40"/>
    <n v="14942422"/>
    <s v="Action|Crime|Thriller"/>
    <s v="Nicolas Cage"/>
    <x v="1214"/>
    <n v="14226"/>
    <n v="60"/>
    <x v="0"/>
    <s v="USA"/>
    <n v="40000000"/>
    <n v="1995"/>
    <n v="5.9"/>
    <n v="-25057578"/>
    <n v="101"/>
    <n v="-62.643945000000002"/>
  </r>
  <r>
    <s v="Stephen Kay"/>
    <n v="102"/>
    <n v="14967182"/>
    <s v="Action|Crime|Drama|Thriller"/>
    <s v="Sylvester Stallone"/>
    <x v="1215"/>
    <n v="27305"/>
    <n v="284"/>
    <x v="0"/>
    <s v="USA"/>
    <n v="40000000"/>
    <n v="2000"/>
    <n v="5.0999999999999996"/>
    <n v="-25032818"/>
    <n v="102"/>
    <n v="-62.582044999999994"/>
  </r>
  <r>
    <s v="J.A. Bayona"/>
    <n v="371"/>
    <n v="18996755"/>
    <s v="Drama|Thriller"/>
    <s v="Naomi Watts"/>
    <x v="1216"/>
    <n v="145270"/>
    <n v="322"/>
    <x v="0"/>
    <s v="Spain"/>
    <n v="45000000"/>
    <n v="2012"/>
    <n v="7.6"/>
    <n v="-26003245"/>
    <n v="114"/>
    <n v="-57.78498888888889"/>
  </r>
  <r>
    <s v="Elaine May"/>
    <n v="49"/>
    <n v="14375181"/>
    <s v="Action|Adventure|Comedy|Music|Thriller"/>
    <s v="Carol Kane"/>
    <x v="1217"/>
    <n v="8692"/>
    <n v="126"/>
    <x v="0"/>
    <s v="USA"/>
    <n v="51000000"/>
    <n v="1987"/>
    <n v="4.2"/>
    <n v="-36624819"/>
    <n v="107"/>
    <n v="-71.813370588235287"/>
  </r>
  <r>
    <s v="Wes Anderson"/>
    <n v="335"/>
    <n v="20999103"/>
    <s v="Adventure|Animation|Comedy|Crime|Family"/>
    <s v="Bill Murray"/>
    <x v="1218"/>
    <n v="139114"/>
    <n v="245"/>
    <x v="0"/>
    <s v="USA"/>
    <n v="40000000"/>
    <n v="2009"/>
    <n v="7.8"/>
    <n v="-19000897"/>
    <n v="87"/>
    <n v="-47.502242500000001"/>
  </r>
  <r>
    <s v="Stephen Herek"/>
    <n v="86"/>
    <n v="14448589"/>
    <s v="Comedy|Romance"/>
    <s v="Angelina Jolie Pitt"/>
    <x v="1219"/>
    <n v="19364"/>
    <n v="128"/>
    <x v="0"/>
    <s v="USA"/>
    <n v="40000000"/>
    <n v="2002"/>
    <n v="5.8"/>
    <n v="-25551411"/>
    <n v="103"/>
    <n v="-63.878527500000004"/>
  </r>
  <r>
    <s v="John Carpenter"/>
    <n v="40"/>
    <n v="14358033"/>
    <s v="Comedy|Romance|Sci-Fi|Thriller"/>
    <s v="Richard Epcar"/>
    <x v="1220"/>
    <n v="17365"/>
    <n v="66"/>
    <x v="0"/>
    <s v="USA"/>
    <n v="40000000"/>
    <n v="1992"/>
    <n v="5.9"/>
    <n v="-25641967"/>
    <n v="99"/>
    <n v="-64.104917499999999"/>
  </r>
  <r>
    <s v="Jean-Pierre Jeunet"/>
    <n v="242"/>
    <n v="33201661"/>
    <s v="Comedy|Romance"/>
    <s v="Mathieu Kassovitz"/>
    <x v="1221"/>
    <n v="534262"/>
    <n v="1314"/>
    <x v="4"/>
    <s v="France"/>
    <n v="77000000"/>
    <n v="2001"/>
    <n v="8.4"/>
    <n v="-43798339"/>
    <n v="122"/>
    <n v="-56.88095974025974"/>
  </r>
  <r>
    <s v="Dennie Gordon"/>
    <n v="70"/>
    <n v="14018364"/>
    <s v="Comedy|Crime|Family|Romance"/>
    <s v="Mary-Kate Olsen"/>
    <x v="1222"/>
    <n v="17722"/>
    <n v="111"/>
    <x v="0"/>
    <s v="USA"/>
    <n v="30000000"/>
    <n v="2004"/>
    <n v="4.8"/>
    <n v="-15981636"/>
    <n v="91"/>
    <n v="-53.272120000000001"/>
  </r>
  <r>
    <s v="Charles Shyer"/>
    <n v="135"/>
    <n v="13395939"/>
    <s v="Comedy|Drama|Romance"/>
    <s v="Omar Epps"/>
    <x v="1223"/>
    <n v="43442"/>
    <n v="146"/>
    <x v="0"/>
    <s v="UK"/>
    <n v="60000000"/>
    <n v="2004"/>
    <n v="6.2"/>
    <n v="-46604061"/>
    <n v="103"/>
    <n v="-77.673434999999998"/>
  </r>
  <r>
    <s v="Ken Kwapis"/>
    <n v="125"/>
    <n v="20113965"/>
    <s v="Biography|Drama|Romance"/>
    <s v="Ted Danson"/>
    <x v="1224"/>
    <n v="15231"/>
    <n v="66"/>
    <x v="0"/>
    <s v="USA"/>
    <n v="40000000"/>
    <n v="2012"/>
    <n v="6.5"/>
    <n v="-19886035"/>
    <n v="107"/>
    <n v="-49.715087499999996"/>
  </r>
  <r>
    <s v="Ulu Grosbard"/>
    <n v="54"/>
    <n v="13376506"/>
    <s v="Drama"/>
    <s v="Alexa PenaVega"/>
    <x v="1225"/>
    <n v="10413"/>
    <n v="111"/>
    <x v="0"/>
    <s v="USA"/>
    <n v="40000000"/>
    <n v="1999"/>
    <n v="6.3"/>
    <n v="-26623494"/>
    <n v="106"/>
    <n v="-66.558734999999999"/>
  </r>
  <r>
    <s v="William Malone"/>
    <n v="104"/>
    <n v="13208023"/>
    <s v="Crime|Horror|Thriller"/>
    <s v="Natascha McElhone"/>
    <x v="1226"/>
    <n v="17309"/>
    <n v="388"/>
    <x v="0"/>
    <s v="UK"/>
    <n v="42000000"/>
    <n v="2002"/>
    <n v="3.3"/>
    <n v="-28791977"/>
    <n v="101"/>
    <n v="-68.552326190476194"/>
  </r>
  <r>
    <s v="Paul Weitz"/>
    <n v="157"/>
    <n v="13838130"/>
    <s v="Action|Adventure|Fantasy|Thriller"/>
    <s v="Josh Hutcherson"/>
    <x v="1227"/>
    <n v="35990"/>
    <n v="157"/>
    <x v="0"/>
    <s v="USA"/>
    <n v="40000000"/>
    <n v="2009"/>
    <n v="5.9"/>
    <n v="-26161870"/>
    <n v="109"/>
    <n v="-65.404674999999997"/>
  </r>
  <r>
    <s v="Danny Devito"/>
    <n v="78"/>
    <n v="9652000"/>
    <s v="Comedy"/>
    <s v="Justin Theroux"/>
    <x v="1228"/>
    <n v="46205"/>
    <n v="147"/>
    <x v="0"/>
    <s v="USA"/>
    <n v="40000000"/>
    <n v="2003"/>
    <n v="5.8"/>
    <n v="-30348000"/>
    <n v="89"/>
    <n v="-75.87"/>
  </r>
  <r>
    <s v="Jerry Jameson"/>
    <n v="32"/>
    <n v="7000000"/>
    <s v="Action|Adventure|Drama|Thriller"/>
    <s v="M. Emmet Walsh"/>
    <x v="1229"/>
    <n v="2933"/>
    <n v="70"/>
    <x v="0"/>
    <s v="UK"/>
    <n v="36000000"/>
    <n v="1980"/>
    <n v="4.7"/>
    <n v="-29000000"/>
    <n v="119"/>
    <n v="-80.555555555555557"/>
  </r>
  <r>
    <s v="Mic Rodgers"/>
    <n v="75"/>
    <n v="10431220"/>
    <s v="Action|Sci-Fi"/>
    <s v="Michael Jai White"/>
    <x v="1230"/>
    <n v="24216"/>
    <n v="162"/>
    <x v="0"/>
    <s v="USA"/>
    <n v="24000000"/>
    <n v="1999"/>
    <n v="4.0999999999999996"/>
    <n v="-13568780"/>
    <n v="83"/>
    <n v="-56.536583333333333"/>
  </r>
  <r>
    <s v="Christian Alvart"/>
    <n v="219"/>
    <n v="10326062"/>
    <s v="Action|Horror|Mystery|Sci-Fi|Thriller"/>
    <s v="Norman Reedus"/>
    <x v="1231"/>
    <n v="121432"/>
    <n v="310"/>
    <x v="0"/>
    <s v="Germany"/>
    <n v="33000000"/>
    <n v="2009"/>
    <n v="6.8"/>
    <n v="-22673938"/>
    <n v="108"/>
    <n v="-68.70890303030302"/>
  </r>
  <r>
    <s v="Gary Fleder"/>
    <n v="83"/>
    <n v="6114237"/>
    <s v="Drama|Mystery|Sci-Fi|Thriller"/>
    <s v="Gary Dourdan"/>
    <x v="1232"/>
    <n v="19986"/>
    <n v="207"/>
    <x v="0"/>
    <s v="USA"/>
    <n v="40000000"/>
    <n v="2001"/>
    <n v="6.2"/>
    <n v="-33885763"/>
    <n v="102"/>
    <n v="-84.714407499999993"/>
  </r>
  <r>
    <s v="Christian Duguay"/>
    <n v="53"/>
    <n v="4835968"/>
    <s v="Action|Adventure|Thriller"/>
    <s v="Rufus Sewell"/>
    <x v="1233"/>
    <n v="4821"/>
    <n v="82"/>
    <x v="0"/>
    <s v="UK"/>
    <n v="40000000"/>
    <n v="2002"/>
    <n v="4.5"/>
    <n v="-35164032"/>
    <n v="93"/>
    <n v="-87.910080000000008"/>
  </r>
  <r>
    <s v="Jean-Marie Poirã©"/>
    <n v="61"/>
    <n v="4777007"/>
    <s v="Comedy|Fantasy|Sci-Fi"/>
    <s v="Bridgette Wilson-Sampras"/>
    <x v="1234"/>
    <n v="15130"/>
    <n v="98"/>
    <x v="0"/>
    <s v="France"/>
    <n v="40000000"/>
    <n v="2001"/>
    <n v="5.8"/>
    <n v="-35222993"/>
    <n v="84"/>
    <n v="-88.057482499999992"/>
  </r>
  <r>
    <s v="Danny Boyle"/>
    <n v="308"/>
    <n v="3675072"/>
    <s v="Adventure|Sci-Fi|Thriller"/>
    <s v="Chris Evans"/>
    <x v="1235"/>
    <n v="190132"/>
    <n v="801"/>
    <x v="0"/>
    <s v="UK"/>
    <n v="26000000"/>
    <n v="2007"/>
    <n v="7.3"/>
    <n v="-22324928"/>
    <n v="107"/>
    <n v="-85.865107692307703"/>
  </r>
  <r>
    <s v="Brian Robbins"/>
    <n v="70"/>
    <n v="18438149"/>
    <s v="Comedy|Drama"/>
    <s v="John Gatins"/>
    <x v="1236"/>
    <n v="30842"/>
    <n v="93"/>
    <x v="0"/>
    <s v="USA"/>
    <n v="40000000"/>
    <n v="2012"/>
    <n v="5.9"/>
    <n v="-21561851"/>
    <n v="91"/>
    <n v="-53.904627500000004"/>
  </r>
  <r>
    <s v="Marc F. Adler"/>
    <n v="41"/>
    <n v="511920"/>
    <s v="Adventure|Animation|Comedy|Fantasy|Romance"/>
    <s v="Eric Idle"/>
    <x v="1237"/>
    <n v="2458"/>
    <n v="26"/>
    <x v="0"/>
    <s v="USA"/>
    <n v="40000000"/>
    <n v="2008"/>
    <n v="4.4000000000000004"/>
    <n v="-39488080"/>
    <n v="94"/>
    <n v="-98.720200000000006"/>
  </r>
  <r>
    <s v="Pierre Morel"/>
    <n v="224"/>
    <n v="10640645"/>
    <s v="Action|Crime|Drama|Mystery|Thriller"/>
    <s v="Ray Winstone"/>
    <x v="1238"/>
    <n v="28429"/>
    <n v="110"/>
    <x v="0"/>
    <s v="USA"/>
    <n v="40000000"/>
    <n v="2015"/>
    <n v="5.8"/>
    <n v="-29359355"/>
    <n v="115"/>
    <n v="-73.398387499999998"/>
  </r>
  <r>
    <s v="Geoffrey Sax"/>
    <n v="66"/>
    <n v="652526"/>
    <s v="Action|Adventure|Family|Thriller"/>
    <s v="Alex Pettyfer"/>
    <x v="1239"/>
    <n v="20201"/>
    <n v="187"/>
    <x v="0"/>
    <s v="Germany"/>
    <n v="40000000"/>
    <n v="2006"/>
    <n v="5.0999999999999996"/>
    <n v="-39347474"/>
    <n v="93"/>
    <n v="-98.368684999999999"/>
  </r>
  <r>
    <s v="D.J. Caruso"/>
    <n v="253"/>
    <n v="80050171"/>
    <s v="Drama|Mystery|Thriller"/>
    <s v="Sarah Roemer"/>
    <x v="1240"/>
    <n v="186982"/>
    <n v="491"/>
    <x v="0"/>
    <s v="USA"/>
    <n v="20000000"/>
    <n v="2007"/>
    <n v="6.9"/>
    <n v="60050171"/>
    <n v="105"/>
    <n v="300.250855"/>
  </r>
  <r>
    <s v="Iain Softley"/>
    <n v="79"/>
    <n v="7564000"/>
    <s v="Comedy|Crime|Drama|Thriller"/>
    <s v="Angelina Jolie Pitt"/>
    <x v="1241"/>
    <n v="54650"/>
    <n v="223"/>
    <x v="0"/>
    <s v="USA"/>
    <n v="20000000"/>
    <n v="1995"/>
    <n v="6.2"/>
    <n v="-12436000"/>
    <n v="107"/>
    <n v="-62.18"/>
  </r>
  <r>
    <s v="Richard Shepard"/>
    <n v="94"/>
    <n v="876671"/>
    <s v="Adventure|Comedy|Drama|Romance|Thriller|War"/>
    <s v="James Brolin"/>
    <x v="1242"/>
    <n v="22010"/>
    <n v="90"/>
    <x v="0"/>
    <s v="USA"/>
    <n v="25000000"/>
    <n v="2007"/>
    <n v="6.9"/>
    <n v="-24123329"/>
    <n v="101"/>
    <n v="-96.493315999999993"/>
  </r>
  <r>
    <s v="Joel Coen"/>
    <n v="77"/>
    <n v="2869369"/>
    <s v="Comedy|Fantasy"/>
    <s v="Jennifer Jason Leigh"/>
    <x v="1243"/>
    <n v="65474"/>
    <n v="211"/>
    <x v="0"/>
    <s v="UK"/>
    <n v="30000000"/>
    <n v="1994"/>
    <n v="7.3"/>
    <n v="-27130631"/>
    <n v="111"/>
    <n v="-90.435436666666675"/>
  </r>
  <r>
    <s v="Peter Ho-Sun Chan"/>
    <n v="106"/>
    <n v="128978"/>
    <s v="Action|Drama|History|Romance|War"/>
    <s v="Jet Li"/>
    <x v="1244"/>
    <n v="22897"/>
    <n v="61"/>
    <x v="1"/>
    <s v="Hong Kong"/>
    <n v="40000000"/>
    <n v="2007"/>
    <n v="7.1"/>
    <n v="-39871022"/>
    <n v="113"/>
    <n v="-99.677554999999998"/>
  </r>
  <r>
    <s v="Sergey Bodrov"/>
    <n v="30"/>
    <n v="77231"/>
    <s v="Drama|History|War"/>
    <s v="Jay Hernandez"/>
    <x v="1245"/>
    <n v="3322"/>
    <n v="32"/>
    <x v="7"/>
    <s v="France"/>
    <n v="25000000"/>
    <n v="2005"/>
    <n v="6"/>
    <n v="-24922769"/>
    <n v="112"/>
    <n v="-99.691075999999995"/>
  </r>
  <r>
    <s v="Joon-Ho Bong"/>
    <n v="488"/>
    <n v="4563029"/>
    <s v="Action|Drama|Sci-Fi|Thriller"/>
    <s v="Chris Evans"/>
    <x v="1246"/>
    <n v="181472"/>
    <n v="514"/>
    <x v="0"/>
    <s v="South Korea"/>
    <n v="39200000"/>
    <n v="2013"/>
    <n v="7"/>
    <n v="-34636971"/>
    <n v="126"/>
    <n v="-88.359619897959192"/>
  </r>
  <r>
    <s v="Alex Proyas"/>
    <n v="118"/>
    <n v="50693162"/>
    <s v="Action|Drama|Fantasy"/>
    <s v="Michael Wincott"/>
    <x v="1247"/>
    <n v="136580"/>
    <n v="545"/>
    <x v="0"/>
    <s v="USA"/>
    <n v="23000000"/>
    <n v="1994"/>
    <n v="7.6"/>
    <n v="27693162"/>
    <n v="98"/>
    <n v="120.40505217391303"/>
  </r>
  <r>
    <s v="S.S. Rajamouli"/>
    <n v="44"/>
    <n v="6498000"/>
    <s v="Action|Adventure|Drama|Fantasy|War"/>
    <s v="Tamannaah Bhatia"/>
    <x v="1248"/>
    <n v="62756"/>
    <n v="410"/>
    <x v="8"/>
    <s v="India"/>
    <n v="18026148"/>
    <n v="2015"/>
    <n v="8.4"/>
    <n v="-11528148"/>
    <n v="159"/>
    <n v="-63.952365197489783"/>
  </r>
  <r>
    <s v="Robert Schwentke"/>
    <n v="214"/>
    <n v="63411478"/>
    <s v="Drama|Fantasy|Romance|Sci-Fi"/>
    <s v="Arliss Howard"/>
    <x v="1249"/>
    <n v="114925"/>
    <n v="234"/>
    <x v="0"/>
    <s v="USA"/>
    <n v="39000000"/>
    <n v="2009"/>
    <n v="7.1"/>
    <n v="24411478"/>
    <n v="107"/>
    <n v="62.593533333333326"/>
  </r>
  <r>
    <s v="Tim Burton"/>
    <n v="370"/>
    <n v="35287788"/>
    <s v="Animation|Comedy|Family|Horror|Sci-Fi"/>
    <s v="Martin Landau"/>
    <x v="1250"/>
    <n v="73886"/>
    <n v="165"/>
    <x v="0"/>
    <s v="USA"/>
    <n v="39000000"/>
    <n v="2012"/>
    <n v="7"/>
    <n v="-3712212"/>
    <n v="87"/>
    <n v="-9.5184923076923091"/>
  </r>
  <r>
    <s v="Joss Whedon"/>
    <n v="276"/>
    <n v="25335935"/>
    <s v="Action|Adventure|Sci-Fi|Thriller"/>
    <s v="Adam Baldwin"/>
    <x v="1251"/>
    <n v="242599"/>
    <n v="1594"/>
    <x v="0"/>
    <s v="USA"/>
    <n v="40000000"/>
    <n v="2005"/>
    <n v="8"/>
    <n v="-14664065"/>
    <n v="119"/>
    <n v="-36.660162499999998"/>
  </r>
  <r>
    <s v="Charles S. Dutton"/>
    <n v="76"/>
    <n v="5881504"/>
    <s v="Biography|Drama|Romance|Sport"/>
    <s v="Omar Epps"/>
    <x v="1252"/>
    <n v="5917"/>
    <n v="50"/>
    <x v="0"/>
    <s v="USA"/>
    <n v="39000000"/>
    <n v="2004"/>
    <n v="5.3"/>
    <n v="-33118496"/>
    <n v="110"/>
    <n v="-84.919220512820516"/>
  </r>
  <r>
    <s v="Richard Lester"/>
    <n v="95"/>
    <n v="60000000"/>
    <s v="Action|Comedy|Sci-Fi"/>
    <s v="Margot Kidder"/>
    <x v="1253"/>
    <n v="49934"/>
    <n v="224"/>
    <x v="0"/>
    <s v="UK"/>
    <n v="39000000"/>
    <n v="1983"/>
    <n v="4.9000000000000004"/>
    <n v="21000000"/>
    <n v="125"/>
    <n v="53.846153846153847"/>
  </r>
  <r>
    <s v="Peter Segal"/>
    <n v="211"/>
    <n v="29802761"/>
    <s v="Comedy|Sport"/>
    <s v="Robert De Niro"/>
    <x v="1254"/>
    <n v="46480"/>
    <n v="115"/>
    <x v="0"/>
    <s v="USA"/>
    <n v="40000000"/>
    <n v="2013"/>
    <n v="6.4"/>
    <n v="-10197239"/>
    <n v="113"/>
    <n v="-25.493097500000001"/>
  </r>
  <r>
    <s v="John Woo"/>
    <n v="160"/>
    <n v="626809"/>
    <s v="Action|Adventure|Drama|History|War"/>
    <s v="Takeshi Kaneshiro"/>
    <x v="1255"/>
    <n v="36894"/>
    <n v="105"/>
    <x v="1"/>
    <s v="China"/>
    <n v="553632000"/>
    <n v="2008"/>
    <n v="7.4"/>
    <n v="-553005191"/>
    <n v="150"/>
    <n v="-99.886782375296221"/>
  </r>
  <r>
    <s v="Andy Tennant"/>
    <n v="97"/>
    <n v="127214072"/>
    <s v="Comedy|Romance"/>
    <s v="Ethan Embry"/>
    <x v="1256"/>
    <n v="83786"/>
    <n v="392"/>
    <x v="0"/>
    <s v="USA"/>
    <n v="38000000"/>
    <n v="2002"/>
    <n v="6.1"/>
    <n v="89214072"/>
    <n v="108"/>
    <n v="234.77387368421051"/>
  </r>
  <r>
    <s v="Robert Luketic"/>
    <n v="174"/>
    <n v="88915214"/>
    <s v="Comedy|Romance"/>
    <s v="Gerard Butler"/>
    <x v="1257"/>
    <n v="163665"/>
    <n v="169"/>
    <x v="0"/>
    <s v="USA"/>
    <n v="38000000"/>
    <n v="2009"/>
    <n v="6.5"/>
    <n v="50915214"/>
    <n v="96"/>
    <n v="133.98740526315788"/>
  </r>
  <r>
    <s v="Jonathan Lynn"/>
    <n v="23"/>
    <n v="30400000"/>
    <s v="Comedy"/>
    <s v="Austin Pendleton"/>
    <x v="1258"/>
    <n v="17810"/>
    <n v="73"/>
    <x v="0"/>
    <s v="USA"/>
    <n v="39000000"/>
    <n v="1996"/>
    <n v="5.7"/>
    <n v="-8600000"/>
    <n v="93"/>
    <n v="-22.051282051282051"/>
  </r>
  <r>
    <s v="Robert Rodriguez"/>
    <n v="103"/>
    <n v="85570368"/>
    <s v="Action|Adventure|Comedy|Family|Sci-Fi"/>
    <s v="Steve Buscemi"/>
    <x v="1259"/>
    <n v="44885"/>
    <n v="107"/>
    <x v="0"/>
    <s v="USA"/>
    <n v="38000000"/>
    <n v="2002"/>
    <n v="5.0999999999999996"/>
    <n v="47570368"/>
    <n v="100"/>
    <n v="125.18517894736843"/>
  </r>
  <r>
    <s v="David Carson"/>
    <n v="98"/>
    <n v="75668868"/>
    <s v="Action|Adventure|Mystery|Sci-Fi|Thriller"/>
    <s v="LeVar Burton"/>
    <x v="1260"/>
    <n v="60504"/>
    <n v="249"/>
    <x v="0"/>
    <s v="USA"/>
    <n v="35000000"/>
    <n v="1994"/>
    <n v="6.6"/>
    <n v="40668868"/>
    <n v="118"/>
    <n v="116.19676571428572"/>
  </r>
  <r>
    <s v="Kar-Wai Wong"/>
    <n v="273"/>
    <n v="6594136"/>
    <s v="Action|Biography|Drama"/>
    <s v="Tony Chiu Wai Leung"/>
    <x v="1261"/>
    <n v="24557"/>
    <n v="111"/>
    <x v="1"/>
    <s v="Hong Kong"/>
    <n v="38600000"/>
    <n v="2013"/>
    <n v="6.5"/>
    <n v="-32005864"/>
    <n v="122"/>
    <n v="-82.916746113989632"/>
  </r>
  <r>
    <s v="Francis Lawrence"/>
    <n v="279"/>
    <n v="58700247"/>
    <s v="Drama|Romance"/>
    <s v="Robert Pattinson"/>
    <x v="1262"/>
    <n v="95367"/>
    <n v="260"/>
    <x v="0"/>
    <s v="USA"/>
    <n v="38000000"/>
    <n v="2011"/>
    <n v="6.9"/>
    <n v="20700247"/>
    <n v="120"/>
    <n v="54.474334210526322"/>
  </r>
  <r>
    <s v="Norman Jewison"/>
    <n v="65"/>
    <n v="50668906"/>
    <s v="Biography|Drama|Sport"/>
    <s v="Denzel Washington"/>
    <x v="1263"/>
    <n v="76016"/>
    <n v="265"/>
    <x v="0"/>
    <s v="USA"/>
    <n v="38000000"/>
    <n v="1999"/>
    <n v="7.6"/>
    <n v="12668906"/>
    <n v="146"/>
    <n v="33.339226315789475"/>
  </r>
  <r>
    <s v="Michael Apted"/>
    <n v="98"/>
    <n v="39177215"/>
    <s v="Crime|Drama|Thriller"/>
    <s v="Bill Cobbs"/>
    <x v="1264"/>
    <n v="30667"/>
    <n v="234"/>
    <x v="0"/>
    <s v="USA"/>
    <n v="38000000"/>
    <n v="2002"/>
    <n v="5.6"/>
    <n v="1177215"/>
    <n v="115"/>
    <n v="3.0979342105263159"/>
  </r>
  <r>
    <s v="David Mirkin"/>
    <n v="116"/>
    <n v="40334024"/>
    <s v="Comedy|Crime|Romance"/>
    <s v="Sarah Silverman"/>
    <x v="1265"/>
    <n v="44168"/>
    <n v="216"/>
    <x v="0"/>
    <s v="USA"/>
    <n v="35000000"/>
    <n v="2001"/>
    <n v="6.2"/>
    <n v="5334024"/>
    <n v="123"/>
    <n v="15.240068571428573"/>
  </r>
  <r>
    <s v="Andy Fickman"/>
    <n v="76"/>
    <n v="71038190"/>
    <s v="Action|Comedy|Crime"/>
    <s v="D.B. Woodside"/>
    <x v="1266"/>
    <n v="23473"/>
    <n v="123"/>
    <x v="0"/>
    <s v="USA"/>
    <n v="30000000"/>
    <n v="2015"/>
    <n v="4.4000000000000004"/>
    <n v="41038190"/>
    <n v="94"/>
    <n v="136.79396666666668"/>
  </r>
  <r>
    <s v="Luis Mandoki"/>
    <n v="106"/>
    <n v="24044532"/>
    <s v="Drama|Romance"/>
    <s v="Sonia Braga"/>
    <x v="1267"/>
    <n v="19686"/>
    <n v="180"/>
    <x v="0"/>
    <s v="USA"/>
    <n v="38000000"/>
    <n v="2001"/>
    <n v="5.6"/>
    <n v="-13955468"/>
    <n v="102"/>
    <n v="-36.724915789473684"/>
  </r>
  <r>
    <s v="John Pasquin"/>
    <n v="55"/>
    <n v="22770864"/>
    <s v="Comedy|Drama"/>
    <s v="Jim Belushi"/>
    <x v="1268"/>
    <n v="8433"/>
    <n v="85"/>
    <x v="0"/>
    <s v="USA"/>
    <n v="38000000"/>
    <n v="2001"/>
    <n v="5.5"/>
    <n v="-15229136"/>
    <n v="98"/>
    <n v="-40.076673684210526"/>
  </r>
  <r>
    <s v="Roman Polanski"/>
    <n v="172"/>
    <n v="18653746"/>
    <s v="Mystery|Thriller"/>
    <s v="Johnny Depp"/>
    <x v="1269"/>
    <n v="137722"/>
    <n v="638"/>
    <x v="0"/>
    <s v="Spain"/>
    <n v="38000000"/>
    <n v="1999"/>
    <n v="6.7"/>
    <n v="-19346254"/>
    <n v="133"/>
    <n v="-50.911194736842106"/>
  </r>
  <r>
    <s v="Michael Apted"/>
    <n v="47"/>
    <n v="17305211"/>
    <s v="Crime|Drama|Mystery|Thriller"/>
    <s v="J.K. Simmons"/>
    <x v="1270"/>
    <n v="14066"/>
    <n v="75"/>
    <x v="0"/>
    <s v="USA"/>
    <n v="38000000"/>
    <n v="1996"/>
    <n v="6.1"/>
    <n v="-20694789"/>
    <n v="118"/>
    <n v="-54.459971052631587"/>
  </r>
  <r>
    <s v="Stephen Herek"/>
    <n v="107"/>
    <n v="16991902"/>
    <s v="Drama|Music"/>
    <s v="Beth Grant"/>
    <x v="1271"/>
    <n v="34592"/>
    <n v="191"/>
    <x v="0"/>
    <s v="USA"/>
    <n v="57000000"/>
    <n v="2001"/>
    <n v="6.2"/>
    <n v="-40008098"/>
    <n v="105"/>
    <n v="-70.189645614035086"/>
  </r>
  <r>
    <s v="Lee Daniels"/>
    <n v="323"/>
    <n v="47536959"/>
    <s v="Drama"/>
    <s v="Mo'Nique"/>
    <x v="1272"/>
    <n v="86955"/>
    <n v="275"/>
    <x v="0"/>
    <s v="USA"/>
    <n v="10000000"/>
    <n v="2009"/>
    <n v="7.3"/>
    <n v="37536959"/>
    <n v="109"/>
    <n v="375.36958999999996"/>
  </r>
  <r>
    <s v="Ridley Scott"/>
    <n v="37"/>
    <n v="10300000"/>
    <s v="Adventure|Drama"/>
    <s v="Jeff Bridges"/>
    <x v="1273"/>
    <n v="17859"/>
    <n v="89"/>
    <x v="0"/>
    <s v="USA"/>
    <n v="38000000"/>
    <n v="1996"/>
    <n v="6.6"/>
    <n v="-27700000"/>
    <n v="129"/>
    <n v="-72.894736842105274"/>
  </r>
  <r>
    <s v="John Carpenter"/>
    <n v="297"/>
    <n v="13782838"/>
    <s v="Horror|Mystery|Sci-Fi"/>
    <s v="Wilford Brimley"/>
    <x v="1274"/>
    <n v="258078"/>
    <n v="911"/>
    <x v="0"/>
    <s v="USA"/>
    <n v="15000000"/>
    <n v="1982"/>
    <n v="8.1999999999999993"/>
    <n v="-1217162"/>
    <n v="109"/>
    <n v="-8.1144133333333333"/>
  </r>
  <r>
    <s v="David Twohy"/>
    <n v="302"/>
    <n v="41997790"/>
    <s v="Action|Sci-Fi|Thriller"/>
    <s v="Vin Diesel"/>
    <x v="1275"/>
    <n v="125305"/>
    <n v="343"/>
    <x v="0"/>
    <s v="USA"/>
    <n v="38000000"/>
    <n v="2013"/>
    <n v="6.4"/>
    <n v="3997790"/>
    <n v="127"/>
    <n v="10.5205"/>
  </r>
  <r>
    <s v="Jeb Stuart"/>
    <n v="38"/>
    <n v="6482195"/>
    <s v="Crime|Mystery|Thriller"/>
    <s v="Gregory Scott Cummins"/>
    <x v="1276"/>
    <n v="9740"/>
    <n v="81"/>
    <x v="0"/>
    <s v="USA"/>
    <n v="37000000"/>
    <n v="1997"/>
    <n v="6.4"/>
    <n v="-30517805"/>
    <n v="118"/>
    <n v="-82.480554054054053"/>
  </r>
  <r>
    <s v="Steve Miner"/>
    <n v="31"/>
    <n v="623374"/>
    <s v="Action|Adventure|Drama|Thriller|Western"/>
    <s v="Tom Skerritt"/>
    <x v="1277"/>
    <n v="4757"/>
    <n v="67"/>
    <x v="0"/>
    <s v="USA"/>
    <n v="38000000"/>
    <n v="2001"/>
    <n v="5.2"/>
    <n v="-37376626"/>
    <n v="110"/>
    <n v="-98.359542105263159"/>
  </r>
  <r>
    <s v="Gil Kenan"/>
    <n v="118"/>
    <n v="7871693"/>
    <s v="Adventure|Family|Fantasy|Sci-Fi"/>
    <s v="Bill Murray"/>
    <x v="1278"/>
    <n v="52908"/>
    <n v="102"/>
    <x v="0"/>
    <s v="USA"/>
    <n v="55000000"/>
    <n v="2008"/>
    <n v="6.5"/>
    <n v="-47128307"/>
    <n v="90"/>
    <n v="-85.687830909090906"/>
  </r>
  <r>
    <s v="Paul Thomas Anderson"/>
    <n v="546"/>
    <n v="16377274"/>
    <s v="Drama"/>
    <s v="Mike Howard"/>
    <x v="1279"/>
    <n v="105144"/>
    <n v="405"/>
    <x v="0"/>
    <s v="USA"/>
    <n v="32000000"/>
    <n v="2012"/>
    <n v="7.1"/>
    <n v="-15622726"/>
    <n v="144"/>
    <n v="-48.82101875"/>
  </r>
  <r>
    <s v="Gary Fleder"/>
    <n v="86"/>
    <n v="9589875"/>
    <s v="Biography|Drama|Sport"/>
    <s v="Dennis Quaid"/>
    <x v="1280"/>
    <n v="16673"/>
    <n v="45"/>
    <x v="0"/>
    <s v="USA"/>
    <n v="40000000"/>
    <n v="2008"/>
    <n v="7.3"/>
    <n v="-30410125"/>
    <n v="130"/>
    <n v="-76.025312499999998"/>
  </r>
  <r>
    <s v="J Blakeson"/>
    <n v="194"/>
    <n v="34912982"/>
    <s v="Action|Adventure|Sci-Fi|Thriller"/>
    <s v="ChloÃ« Grace Moretz"/>
    <x v="1281"/>
    <n v="55617"/>
    <n v="266"/>
    <x v="0"/>
    <s v="USA"/>
    <n v="38000000"/>
    <n v="2016"/>
    <n v="5.2"/>
    <n v="-3087018"/>
    <n v="112"/>
    <n v="-8.1237315789473676"/>
  </r>
  <r>
    <s v="Ryan Coogler"/>
    <n v="437"/>
    <n v="109712885"/>
    <s v="Drama|Sport"/>
    <s v="Sylvester Stallone"/>
    <x v="1282"/>
    <n v="146708"/>
    <n v="362"/>
    <x v="0"/>
    <s v="USA"/>
    <n v="35000000"/>
    <n v="2015"/>
    <n v="7.7"/>
    <n v="74712885"/>
    <n v="133"/>
    <n v="213.46538571428573"/>
  </r>
  <r>
    <s v="Ben Affleck"/>
    <n v="378"/>
    <n v="92173235"/>
    <s v="Crime|Drama|Thriller"/>
    <s v="Jeremy Renner"/>
    <x v="1283"/>
    <n v="280228"/>
    <n v="420"/>
    <x v="0"/>
    <s v="USA"/>
    <n v="37000000"/>
    <n v="2010"/>
    <n v="7.6"/>
    <n v="55173235"/>
    <n v="150"/>
    <n v="149.11685135135136"/>
  </r>
  <r>
    <s v="Kirk Jones"/>
    <n v="170"/>
    <n v="41102171"/>
    <s v="Comedy|Drama|Romance"/>
    <s v="Anna Kendrick"/>
    <x v="1284"/>
    <n v="57266"/>
    <n v="89"/>
    <x v="0"/>
    <s v="USA"/>
    <n v="40000000"/>
    <n v="2012"/>
    <n v="5.7"/>
    <n v="1102171"/>
    <n v="110"/>
    <n v="2.7554275000000001"/>
  </r>
  <r>
    <s v="Ethan Coen"/>
    <n v="341"/>
    <n v="60338891"/>
    <s v="Comedy|Drama"/>
    <s v="J.K. Simmons"/>
    <x v="1285"/>
    <n v="248468"/>
    <n v="545"/>
    <x v="0"/>
    <s v="USA"/>
    <n v="37000000"/>
    <n v="2008"/>
    <n v="7"/>
    <n v="23338891"/>
    <n v="96"/>
    <n v="63.078083783783789"/>
  </r>
  <r>
    <s v="Jennifer Flackett"/>
    <n v="139"/>
    <n v="48006503"/>
    <s v="Adventure|Comedy|Family|Fantasy"/>
    <s v="Gerard Butler"/>
    <x v="1286"/>
    <n v="28109"/>
    <n v="110"/>
    <x v="0"/>
    <s v="USA"/>
    <n v="37000000"/>
    <n v="2008"/>
    <n v="6"/>
    <n v="11006503"/>
    <n v="96"/>
    <n v="29.747305405405406"/>
  </r>
  <r>
    <s v="Ron Howard"/>
    <n v="393"/>
    <n v="26903709"/>
    <s v="Action|Biography|Drama|Sport"/>
    <s v="Chris Hemsworth"/>
    <x v="1287"/>
    <n v="312629"/>
    <n v="475"/>
    <x v="0"/>
    <s v="UK"/>
    <n v="38000000"/>
    <n v="2013"/>
    <n v="8.1"/>
    <n v="-11096291"/>
    <n v="123"/>
    <n v="-29.200765789473682"/>
  </r>
  <r>
    <s v="Paul Thomas Anderson"/>
    <n v="224"/>
    <n v="22450975"/>
    <s v="Drama"/>
    <s v="Patton Oswalt"/>
    <x v="1288"/>
    <n v="241030"/>
    <n v="1437"/>
    <x v="0"/>
    <s v="USA"/>
    <n v="37000000"/>
    <n v="1999"/>
    <n v="8"/>
    <n v="-14549025"/>
    <n v="188"/>
    <n v="-39.321689189189193"/>
  </r>
  <r>
    <s v="Kevin Smith"/>
    <n v="203"/>
    <n v="44867349"/>
    <s v="Action|Comedy|Crime"/>
    <s v="Bruce Willis"/>
    <x v="1289"/>
    <n v="75347"/>
    <n v="176"/>
    <x v="0"/>
    <s v="USA"/>
    <n v="37000000"/>
    <n v="2010"/>
    <n v="5.6"/>
    <n v="7867349"/>
    <n v="107"/>
    <n v="21.263105405405405"/>
  </r>
  <r>
    <s v="Christian Ditter"/>
    <n v="148"/>
    <n v="46813366"/>
    <s v="Comedy|Romance"/>
    <s v="Alison Brie"/>
    <x v="1290"/>
    <n v="39440"/>
    <n v="83"/>
    <x v="0"/>
    <s v="USA"/>
    <n v="38000000"/>
    <n v="2016"/>
    <n v="6.1"/>
    <n v="8813366"/>
    <n v="110"/>
    <n v="23.193068421052633"/>
  </r>
  <r>
    <s v="Charles Martin Smith"/>
    <n v="131"/>
    <n v="72279690"/>
    <s v="Drama|Family"/>
    <s v="Morgan Freeman"/>
    <x v="1291"/>
    <n v="17948"/>
    <n v="86"/>
    <x v="0"/>
    <s v="USA"/>
    <n v="37000000"/>
    <n v="2011"/>
    <n v="6.9"/>
    <n v="35279690"/>
    <n v="113"/>
    <n v="95.350513513513519"/>
  </r>
  <r>
    <s v="Catherine Hardwicke"/>
    <n v="350"/>
    <n v="191449475"/>
    <s v="Drama|Fantasy|Romance"/>
    <s v="Kristen Stewart"/>
    <x v="1292"/>
    <n v="348007"/>
    <n v="1535"/>
    <x v="0"/>
    <s v="USA"/>
    <n v="37000000"/>
    <n v="2008"/>
    <n v="5.2"/>
    <n v="154449475"/>
    <n v="122"/>
    <n v="417.43101351351351"/>
  </r>
  <r>
    <s v="Nick Cassavetes"/>
    <n v="129"/>
    <n v="71026631"/>
    <s v="Crime|Drama|Thriller"/>
    <s v="Denzel Washington"/>
    <x v="1293"/>
    <n v="98899"/>
    <n v="394"/>
    <x v="0"/>
    <s v="USA"/>
    <n v="36000000"/>
    <n v="2002"/>
    <n v="7"/>
    <n v="35026631"/>
    <n v="116"/>
    <n v="97.296197222222219"/>
  </r>
  <r>
    <s v="Les Mayfield"/>
    <n v="40"/>
    <n v="68208190"/>
    <s v="Action|Comedy|Crime|Thriller"/>
    <s v="Peter Greene"/>
    <x v="1294"/>
    <n v="60572"/>
    <n v="144"/>
    <x v="0"/>
    <s v="USA"/>
    <n v="65000000"/>
    <n v="1999"/>
    <n v="6.3"/>
    <n v="3208190"/>
    <n v="93"/>
    <n v="4.9356769230769233"/>
  </r>
  <r>
    <s v="Rawson Marshall Thurber"/>
    <n v="289"/>
    <n v="150368971"/>
    <s v="Comedy|Crime"/>
    <s v="Laura-Leigh"/>
    <x v="1295"/>
    <n v="316671"/>
    <n v="301"/>
    <x v="0"/>
    <s v="USA"/>
    <n v="37000000"/>
    <n v="2013"/>
    <n v="7"/>
    <n v="113368971"/>
    <n v="118"/>
    <n v="306.40262432432434"/>
  </r>
  <r>
    <s v="Jonathan Mostow"/>
    <n v="72"/>
    <n v="50129186"/>
    <s v="Action|Crime|Drama|Mystery|Thriller"/>
    <s v="Kathleen Quinlan"/>
    <x v="1296"/>
    <n v="38399"/>
    <n v="218"/>
    <x v="0"/>
    <s v="USA"/>
    <n v="36000000"/>
    <n v="1997"/>
    <n v="6.9"/>
    <n v="14129186"/>
    <n v="93"/>
    <n v="39.24773888888889"/>
  </r>
  <r>
    <s v="Irvin Kershner"/>
    <n v="89"/>
    <n v="55500000"/>
    <s v="Action|Adventure|Thriller"/>
    <s v="Bernie Casey"/>
    <x v="1297"/>
    <n v="48636"/>
    <n v="214"/>
    <x v="0"/>
    <s v="UK"/>
    <n v="36000000"/>
    <n v="1983"/>
    <n v="6.2"/>
    <n v="19500000"/>
    <n v="121"/>
    <n v="54.166666666666664"/>
  </r>
  <r>
    <s v="Steve Pink"/>
    <n v="265"/>
    <n v="50213619"/>
    <s v="Comedy|Sci-Fi"/>
    <s v="Charlie McDermott"/>
    <x v="1298"/>
    <n v="139184"/>
    <n v="243"/>
    <x v="0"/>
    <s v="USA"/>
    <n v="36000000"/>
    <n v="2010"/>
    <n v="6.4"/>
    <n v="14213619"/>
    <n v="101"/>
    <n v="39.482275000000001"/>
  </r>
  <r>
    <s v="Charles Martin Smith"/>
    <n v="54"/>
    <n v="42019483"/>
    <s v="Drama|Family"/>
    <s v="Morgan Freeman"/>
    <x v="1299"/>
    <n v="6069"/>
    <n v="33"/>
    <x v="0"/>
    <s v="USA"/>
    <n v="36000000"/>
    <n v="2014"/>
    <n v="6.4"/>
    <n v="6019483"/>
    <n v="107"/>
    <n v="16.72078611111111"/>
  </r>
  <r>
    <s v="John Frankenheimer"/>
    <n v="126"/>
    <n v="23360779"/>
    <s v="Action|Adventure|Crime|Drama|Family|Fantasy|Romance|Thriller"/>
    <s v="Charlize Theron"/>
    <x v="1300"/>
    <n v="31113"/>
    <n v="212"/>
    <x v="0"/>
    <s v="USA"/>
    <n v="34000000"/>
    <n v="2000"/>
    <n v="5.7"/>
    <n v="-10639221"/>
    <n v="124"/>
    <n v="-31.291826470588234"/>
  </r>
  <r>
    <s v="F. Gary Gray"/>
    <n v="110"/>
    <n v="26183197"/>
    <s v="Action|Crime|Drama|Thriller"/>
    <s v="Vin Diesel"/>
    <x v="1301"/>
    <n v="38348"/>
    <n v="135"/>
    <x v="0"/>
    <s v="USA"/>
    <n v="36000000"/>
    <n v="2003"/>
    <n v="6.1"/>
    <n v="-9816803"/>
    <n v="109"/>
    <n v="-27.268897222222222"/>
  </r>
  <r>
    <s v="Cameron Crowe"/>
    <n v="138"/>
    <n v="20991497"/>
    <s v="Comedy|Drama|Romance"/>
    <s v="Emma Stone"/>
    <x v="1302"/>
    <n v="39778"/>
    <n v="172"/>
    <x v="0"/>
    <s v="USA"/>
    <n v="37000000"/>
    <n v="2015"/>
    <n v="5.4"/>
    <n v="-16008503"/>
    <n v="105"/>
    <n v="-43.266224324324327"/>
  </r>
  <r>
    <s v="Rob Reiner"/>
    <n v="31"/>
    <n v="13052741"/>
    <s v="Drama|History"/>
    <s v="Alexa PenaVega"/>
    <x v="1303"/>
    <n v="8531"/>
    <n v="57"/>
    <x v="0"/>
    <s v="USA"/>
    <n v="36000000"/>
    <n v="1996"/>
    <n v="6.7"/>
    <n v="-22947259"/>
    <n v="130"/>
    <n v="-63.742386111111117"/>
  </r>
  <r>
    <s v="Scott Hicks"/>
    <n v="95"/>
    <n v="14378353"/>
    <s v="Drama|Mystery|Romance|Thriller"/>
    <s v="Rick Yune"/>
    <x v="1304"/>
    <n v="12375"/>
    <n v="194"/>
    <x v="0"/>
    <s v="USA"/>
    <n v="36000000"/>
    <n v="1999"/>
    <n v="6.8"/>
    <n v="-21621647"/>
    <n v="127"/>
    <n v="-60.06013055555556"/>
  </r>
  <r>
    <s v="Mikael Hã¥Fstrã¶M"/>
    <n v="267"/>
    <n v="33037754"/>
    <s v="Drama|Horror|Mystery|Thriller"/>
    <s v="Anthony Hopkins"/>
    <x v="1305"/>
    <n v="75864"/>
    <n v="197"/>
    <x v="0"/>
    <s v="USA"/>
    <n v="37000000"/>
    <n v="2011"/>
    <n v="6"/>
    <n v="-3962246"/>
    <n v="114"/>
    <n v="-10.708772972972973"/>
  </r>
  <r>
    <s v="Andrew Niccol"/>
    <n v="175"/>
    <n v="12339633"/>
    <s v="Drama|Sci-Fi|Thriller"/>
    <s v="Blair Underwood"/>
    <x v="1306"/>
    <n v="220591"/>
    <n v="641"/>
    <x v="0"/>
    <s v="USA"/>
    <n v="36000000"/>
    <n v="1997"/>
    <n v="7.8"/>
    <n v="-23660367"/>
    <n v="106"/>
    <n v="-65.723241666666667"/>
  </r>
  <r>
    <s v="Andrew Bergman"/>
    <n v="63"/>
    <n v="2954405"/>
    <s v="Biography|Comedy|Romance"/>
    <s v="Stockard Channing"/>
    <x v="1307"/>
    <n v="1977"/>
    <n v="64"/>
    <x v="0"/>
    <s v="USA"/>
    <n v="36000000"/>
    <n v="2000"/>
    <n v="5.3"/>
    <n v="-33045595"/>
    <n v="95"/>
    <n v="-91.79331944444445"/>
  </r>
  <r>
    <s v="Kirk De Micco"/>
    <n v="85"/>
    <n v="30105968"/>
    <s v="Adventure|Animation|Comedy|Family|Sci-Fi"/>
    <s v="Cheryl Hines"/>
    <x v="1308"/>
    <n v="8860"/>
    <n v="45"/>
    <x v="0"/>
    <s v="USA"/>
    <n v="37000000"/>
    <n v="2008"/>
    <n v="4.5"/>
    <n v="-6894032"/>
    <n v="81"/>
    <n v="-18.632518918918919"/>
  </r>
  <r>
    <s v="Chris Rock"/>
    <n v="44"/>
    <n v="37788228"/>
    <s v="Comedy"/>
    <s v="Bernie Mac"/>
    <x v="1309"/>
    <n v="15046"/>
    <n v="80"/>
    <x v="0"/>
    <s v="USA"/>
    <n v="35200000"/>
    <n v="2003"/>
    <n v="5.4"/>
    <n v="2588228"/>
    <n v="95"/>
    <n v="7.3529204545454547"/>
  </r>
  <r>
    <s v="Todd Phillips"/>
    <n v="334"/>
    <n v="277313371"/>
    <s v="Comedy"/>
    <s v="Bradley Cooper"/>
    <x v="1310"/>
    <n v="583341"/>
    <n v="626"/>
    <x v="0"/>
    <s v="USA"/>
    <n v="35000000"/>
    <n v="2009"/>
    <n v="7.8"/>
    <n v="242313371"/>
    <n v="108"/>
    <n v="692.32391714285711"/>
  </r>
  <r>
    <s v="Wilson Yip"/>
    <n v="78"/>
    <n v="2126511"/>
    <s v="Action|Biography|Drama|History"/>
    <s v="Mike Tyson"/>
    <x v="1311"/>
    <n v="21912"/>
    <n v="45"/>
    <x v="9"/>
    <s v="Hong Kong"/>
    <n v="36000000"/>
    <n v="2015"/>
    <n v="7.2"/>
    <n v="-33873489"/>
    <n v="105"/>
    <n v="-94.093024999999997"/>
  </r>
  <r>
    <s v="Jay Roach"/>
    <n v="199"/>
    <n v="205399422"/>
    <s v="Action|Adventure|Comedy|Crime"/>
    <s v="Muse Watson"/>
    <x v="1312"/>
    <n v="181225"/>
    <n v="784"/>
    <x v="0"/>
    <s v="USA"/>
    <n v="33000000"/>
    <n v="1999"/>
    <n v="6.6"/>
    <n v="172399422"/>
    <n v="95"/>
    <n v="522.42249090909093"/>
  </r>
  <r>
    <s v="Tim Burton"/>
    <n v="186"/>
    <n v="251188924"/>
    <s v="Action|Adventure"/>
    <s v="Michael Gough"/>
    <x v="1313"/>
    <n v="269033"/>
    <n v="817"/>
    <x v="0"/>
    <s v="USA"/>
    <n v="35000000"/>
    <n v="1989"/>
    <n v="7.6"/>
    <n v="216188924"/>
    <n v="126"/>
    <n v="617.68263999999999"/>
  </r>
  <r>
    <s v="Roland Joffã©"/>
    <n v="77"/>
    <n v="1068392"/>
    <s v="Biography|Drama|War"/>
    <s v="Jordi MollÃ "/>
    <x v="1314"/>
    <n v="3865"/>
    <n v="53"/>
    <x v="0"/>
    <s v="Spain"/>
    <n v="36000000"/>
    <n v="2011"/>
    <n v="5.9"/>
    <n v="-34931608"/>
    <n v="102"/>
    <n v="-97.032244444444444"/>
  </r>
  <r>
    <s v="Richard Donner"/>
    <n v="68"/>
    <n v="144731527"/>
    <s v="Action|Crime|Thriller"/>
    <s v="Rene Russo"/>
    <x v="1315"/>
    <n v="128010"/>
    <n v="136"/>
    <x v="0"/>
    <s v="USA"/>
    <n v="35000000"/>
    <n v="1992"/>
    <n v="6.7"/>
    <n v="109731527"/>
    <n v="121"/>
    <n v="313.51864857142857"/>
  </r>
  <r>
    <s v="John Lee Hancock"/>
    <n v="261"/>
    <n v="255950375"/>
    <s v="Biography|Drama|Sport"/>
    <s v="Catherine Dyer"/>
    <x v="1316"/>
    <n v="223127"/>
    <n v="420"/>
    <x v="0"/>
    <s v="USA"/>
    <n v="29000000"/>
    <n v="2009"/>
    <n v="7.7"/>
    <n v="226950375"/>
    <n v="129"/>
    <n v="782.58749999999998"/>
  </r>
  <r>
    <s v="Robert Rodriguez"/>
    <n v="122"/>
    <n v="112692062"/>
    <s v="Action|Adventure|Comedy|Family|Sci-Fi"/>
    <s v="Alexa PenaVega"/>
    <x v="1317"/>
    <n v="84325"/>
    <n v="205"/>
    <x v="0"/>
    <s v="USA"/>
    <n v="35000000"/>
    <n v="2001"/>
    <n v="5.4"/>
    <n v="77692062"/>
    <n v="88"/>
    <n v="221.97732000000002"/>
  </r>
  <r>
    <s v="Seth Gordon"/>
    <n v="340"/>
    <n v="117528646"/>
    <s v="Comedy|Crime"/>
    <s v="Kevin Spacey"/>
    <x v="1318"/>
    <n v="353442"/>
    <n v="387"/>
    <x v="0"/>
    <s v="USA"/>
    <n v="35000000"/>
    <n v="2011"/>
    <n v="6.9"/>
    <n v="82528646"/>
    <n v="106"/>
    <n v="235.79613142857144"/>
  </r>
  <r>
    <s v="Ethan Coen"/>
    <n v="493"/>
    <n v="171031347"/>
    <s v="Adventure|Drama|Western"/>
    <s v="Matt Damon"/>
    <x v="1319"/>
    <n v="240962"/>
    <n v="724"/>
    <x v="0"/>
    <s v="USA"/>
    <n v="38000000"/>
    <n v="2010"/>
    <n v="7.7"/>
    <n v="133031347"/>
    <n v="110"/>
    <n v="350.08249210526316"/>
  </r>
  <r>
    <s v="David Frankel"/>
    <n v="208"/>
    <n v="124732962"/>
    <s v="Comedy|Drama|Romance"/>
    <s v="Meryl Streep"/>
    <x v="1320"/>
    <n v="286178"/>
    <n v="631"/>
    <x v="0"/>
    <s v="USA"/>
    <n v="35000000"/>
    <n v="2006"/>
    <n v="6.8"/>
    <n v="89732962"/>
    <n v="109"/>
    <n v="256.37989142857145"/>
  </r>
  <r>
    <s v="Robert Wise"/>
    <n v="134"/>
    <n v="82300000"/>
    <s v="Adventure|Mystery|Sci-Fi"/>
    <s v="Leonard Nimoy"/>
    <x v="1321"/>
    <n v="63330"/>
    <n v="405"/>
    <x v="0"/>
    <s v="USA"/>
    <n v="35000000"/>
    <n v="1979"/>
    <n v="6.4"/>
    <n v="47300000"/>
    <n v="143"/>
    <n v="135.14285714285714"/>
  </r>
  <r>
    <s v="Seth Gordon"/>
    <n v="275"/>
    <n v="134455175"/>
    <s v="Comedy|Crime"/>
    <s v="Jon Favreau"/>
    <x v="1322"/>
    <n v="97664"/>
    <n v="232"/>
    <x v="0"/>
    <s v="USA"/>
    <n v="35000000"/>
    <n v="2013"/>
    <n v="5.7"/>
    <n v="99455175"/>
    <n v="120"/>
    <n v="284.15764285714283"/>
  </r>
  <r>
    <s v="Martin Scorsese"/>
    <n v="120"/>
    <n v="79100000"/>
    <s v="Crime|Thriller"/>
    <s v="Robert De Niro"/>
    <x v="1323"/>
    <n v="127503"/>
    <n v="261"/>
    <x v="0"/>
    <s v="USA"/>
    <n v="35000000"/>
    <n v="1991"/>
    <n v="7.3"/>
    <n v="44100000"/>
    <n v="128"/>
    <n v="126"/>
  </r>
  <r>
    <s v="Robert Luketic"/>
    <n v="144"/>
    <n v="81159365"/>
    <s v="Crime|Drama|Thriller"/>
    <s v="Kevin Spacey"/>
    <x v="1324"/>
    <n v="191470"/>
    <n v="278"/>
    <x v="0"/>
    <s v="USA"/>
    <n v="35000000"/>
    <n v="2008"/>
    <n v="6.8"/>
    <n v="46159365"/>
    <n v="123"/>
    <n v="131.88390000000001"/>
  </r>
  <r>
    <s v="Judd Apatow"/>
    <n v="332"/>
    <n v="110008260"/>
    <s v="Comedy|Romance"/>
    <s v="Amy Schumer"/>
    <x v="1325"/>
    <n v="94241"/>
    <n v="309"/>
    <x v="0"/>
    <s v="Japan"/>
    <n v="35000000"/>
    <n v="2015"/>
    <n v="6.3"/>
    <n v="75008260"/>
    <n v="129"/>
    <n v="214.30931428571429"/>
  </r>
  <r>
    <s v="Kevin Rodney Sullivan"/>
    <n v="104"/>
    <n v="67962333"/>
    <s v="Comedy|Romance"/>
    <s v="Bernie Mac"/>
    <x v="1326"/>
    <n v="33887"/>
    <n v="160"/>
    <x v="0"/>
    <s v="USA"/>
    <n v="35000000"/>
    <n v="2005"/>
    <n v="5.9"/>
    <n v="32962333"/>
    <n v="105"/>
    <n v="94.17809428571428"/>
  </r>
  <r>
    <s v="Anthony Minghella"/>
    <n v="116"/>
    <n v="78651430"/>
    <s v="Drama|Romance|War"/>
    <s v="Colin Firth"/>
    <x v="1327"/>
    <n v="142067"/>
    <n v="457"/>
    <x v="0"/>
    <s v="USA"/>
    <n v="27000000"/>
    <n v="1996"/>
    <n v="7.4"/>
    <n v="51651430"/>
    <n v="162"/>
    <n v="191.30159259259258"/>
  </r>
  <r>
    <s v="Curtis Hanson"/>
    <n v="177"/>
    <n v="64604977"/>
    <s v="Crime|Drama|Mystery|Thriller"/>
    <s v="Kevin Spacey"/>
    <x v="1328"/>
    <n v="414219"/>
    <n v="625"/>
    <x v="0"/>
    <s v="USA"/>
    <n v="35000000"/>
    <n v="1997"/>
    <n v="8.3000000000000007"/>
    <n v="29604977"/>
    <n v="138"/>
    <n v="84.585648571428578"/>
  </r>
  <r>
    <s v="Mike Mitchell"/>
    <n v="127"/>
    <n v="63939454"/>
    <s v="Adventure|Comedy|Family|Sci-Fi"/>
    <s v="Michael Angarano"/>
    <x v="1329"/>
    <n v="61321"/>
    <n v="217"/>
    <x v="0"/>
    <s v="USA"/>
    <n v="35000000"/>
    <n v="2005"/>
    <n v="6.2"/>
    <n v="28939454"/>
    <n v="100"/>
    <n v="82.684154285714285"/>
  </r>
  <r>
    <s v="Frank Oz"/>
    <n v="83"/>
    <n v="63826569"/>
    <s v="Comedy"/>
    <s v="Tom Selleck"/>
    <x v="1330"/>
    <n v="32416"/>
    <n v="138"/>
    <x v="0"/>
    <s v="USA"/>
    <n v="35000000"/>
    <n v="1997"/>
    <n v="6.3"/>
    <n v="28826569"/>
    <n v="90"/>
    <n v="82.361625714285708"/>
  </r>
  <r>
    <s v="Roger Donaldson"/>
    <n v="97"/>
    <n v="60054449"/>
    <s v="Action|Horror|Sci-Fi|Thriller"/>
    <s v="Natasha Henstridge"/>
    <x v="1331"/>
    <n v="61018"/>
    <n v="140"/>
    <x v="0"/>
    <s v="USA"/>
    <n v="35000000"/>
    <n v="1995"/>
    <n v="5.8"/>
    <n v="25054449"/>
    <n v="108"/>
    <n v="71.584139999999991"/>
  </r>
  <r>
    <s v="Wes Craven"/>
    <n v="256"/>
    <n v="26505000"/>
    <s v="Horror"/>
    <s v="Johnny Depp"/>
    <x v="1332"/>
    <n v="149285"/>
    <n v="668"/>
    <x v="0"/>
    <s v="USA"/>
    <n v="1800000"/>
    <n v="1984"/>
    <n v="7.5"/>
    <n v="24705000"/>
    <n v="101"/>
    <n v="1372.5"/>
  </r>
  <r>
    <s v="Tarsem Singh"/>
    <n v="225"/>
    <n v="61280963"/>
    <s v="Horror|Sci-Fi|Thriller"/>
    <s v="Dylan Baker"/>
    <x v="1333"/>
    <n v="79877"/>
    <n v="677"/>
    <x v="0"/>
    <s v="USA"/>
    <n v="33000000"/>
    <n v="2000"/>
    <n v="6.3"/>
    <n v="28280963"/>
    <n v="109"/>
    <n v="85.699887878787877"/>
  </r>
  <r>
    <s v="Randall Wallace"/>
    <n v="83"/>
    <n v="56876365"/>
    <s v="Action|Adventure"/>
    <s v="Leonardo DiCaprio"/>
    <x v="1334"/>
    <n v="125219"/>
    <n v="244"/>
    <x v="0"/>
    <s v="USA"/>
    <n v="35000000"/>
    <n v="1998"/>
    <n v="6.4"/>
    <n v="21876365"/>
    <n v="132"/>
    <n v="62.503900000000002"/>
  </r>
  <r>
    <s v="Randall Wallace"/>
    <n v="160"/>
    <n v="59699513"/>
    <s v="Biography|Drama|Family|History|Sport"/>
    <s v="Scott Glenn"/>
    <x v="1335"/>
    <n v="20827"/>
    <n v="136"/>
    <x v="0"/>
    <s v="USA"/>
    <n v="35000000"/>
    <n v="2010"/>
    <n v="7.2"/>
    <n v="24699513"/>
    <n v="123"/>
    <n v="70.570037142857146"/>
  </r>
  <r>
    <s v="Kevin Munroe"/>
    <n v="191"/>
    <n v="54132596"/>
    <s v="Action|Adventure|Animation|Comedy|Family|Fantasy|Sci-Fi"/>
    <s v="Chris Evans"/>
    <x v="1336"/>
    <n v="53786"/>
    <n v="211"/>
    <x v="0"/>
    <s v="Hong Kong"/>
    <n v="34000000"/>
    <n v="2007"/>
    <n v="6.3"/>
    <n v="20132596"/>
    <n v="87"/>
    <n v="59.213517647058822"/>
  </r>
  <r>
    <s v="Michael Tollin"/>
    <n v="74"/>
    <n v="52277485"/>
    <s v="Biography|Drama|Sport"/>
    <s v="Alfre Woodard"/>
    <x v="1337"/>
    <n v="32370"/>
    <n v="196"/>
    <x v="0"/>
    <s v="USA"/>
    <n v="35000000"/>
    <n v="2003"/>
    <n v="6.9"/>
    <n v="17277485"/>
    <n v="109"/>
    <n v="49.364242857142862"/>
  </r>
  <r>
    <s v="Will Gluck"/>
    <n v="238"/>
    <n v="55802754"/>
    <s v="Comedy|Romance"/>
    <s v="Mila Kunis"/>
    <x v="1338"/>
    <n v="270228"/>
    <n v="194"/>
    <x v="0"/>
    <s v="USA"/>
    <n v="35000000"/>
    <n v="2011"/>
    <n v="6.6"/>
    <n v="20802754"/>
    <n v="109"/>
    <n v="59.436440000000005"/>
  </r>
  <r>
    <s v="Nicholas Stoller"/>
    <n v="177"/>
    <n v="55291815"/>
    <s v="Comedy"/>
    <s v="ChloÃ« Grace Moretz"/>
    <x v="1339"/>
    <n v="28041"/>
    <n v="111"/>
    <x v="0"/>
    <s v="USA"/>
    <n v="35000000"/>
    <n v="2016"/>
    <n v="6"/>
    <n v="20291815"/>
    <n v="92"/>
    <n v="57.976614285714291"/>
  </r>
  <r>
    <s v="John Lee Hancock"/>
    <n v="405"/>
    <n v="83299761"/>
    <s v="Biography|Comedy|Drama|History|Music"/>
    <s v="Tom Hanks"/>
    <x v="1340"/>
    <n v="117719"/>
    <n v="306"/>
    <x v="0"/>
    <s v="USA"/>
    <n v="35000000"/>
    <n v="2013"/>
    <n v="7.5"/>
    <n v="48299761"/>
    <n v="125"/>
    <n v="137.99931714285714"/>
  </r>
  <r>
    <s v="Spike Lee"/>
    <n v="61"/>
    <n v="48169908"/>
    <s v="Biography|Drama|History|Romance"/>
    <s v="Denzel Washington"/>
    <x v="1341"/>
    <n v="63923"/>
    <n v="156"/>
    <x v="0"/>
    <s v="USA"/>
    <n v="33000000"/>
    <n v="1992"/>
    <n v="7.7"/>
    <n v="15169908"/>
    <n v="202"/>
    <n v="45.969418181818185"/>
  </r>
  <r>
    <s v="Judd Apatow"/>
    <n v="285"/>
    <n v="67523385"/>
    <s v="Comedy"/>
    <s v="Charlyne Yi"/>
    <x v="1342"/>
    <n v="104005"/>
    <n v="248"/>
    <x v="0"/>
    <s v="USA"/>
    <n v="35000000"/>
    <n v="2012"/>
    <n v="6.2"/>
    <n v="32523385"/>
    <n v="134"/>
    <n v="92.923957142857134"/>
  </r>
  <r>
    <s v="Walt Becker"/>
    <n v="124"/>
    <n v="49474048"/>
    <s v="Comedy|Family"/>
    <s v="Robin Williams"/>
    <x v="1343"/>
    <n v="31191"/>
    <n v="120"/>
    <x v="0"/>
    <s v="USA"/>
    <n v="35000000"/>
    <n v="2009"/>
    <n v="5.4"/>
    <n v="14474048"/>
    <n v="88"/>
    <n v="41.354422857142858"/>
  </r>
  <r>
    <s v="Patrick Tatopoulos"/>
    <n v="164"/>
    <n v="45802315"/>
    <s v="Action|Adventure|Fantasy|Sci-Fi|Thriller"/>
    <s v="Craig Parker"/>
    <x v="1344"/>
    <n v="119974"/>
    <n v="169"/>
    <x v="0"/>
    <s v="USA"/>
    <n v="35000000"/>
    <n v="2009"/>
    <n v="6.6"/>
    <n v="10802315"/>
    <n v="92"/>
    <n v="30.863757142857146"/>
  </r>
  <r>
    <s v="Ken Kwapis"/>
    <n v="120"/>
    <n v="43792641"/>
    <s v="Comedy|Romance"/>
    <s v="Robin Williams"/>
    <x v="1345"/>
    <n v="32157"/>
    <n v="119"/>
    <x v="0"/>
    <s v="USA"/>
    <n v="35000000"/>
    <n v="2007"/>
    <n v="5.3"/>
    <n v="8792641"/>
    <n v="91"/>
    <n v="25.121831428571429"/>
  </r>
  <r>
    <s v="Dennis Dugan"/>
    <n v="90"/>
    <n v="57651794"/>
    <s v="Comedy|Romance|Sport"/>
    <s v="Jon Lovitz"/>
    <x v="1346"/>
    <n v="40651"/>
    <n v="209"/>
    <x v="0"/>
    <s v="USA"/>
    <n v="33000000"/>
    <n v="2006"/>
    <n v="5.6"/>
    <n v="24651794"/>
    <n v="75"/>
    <n v="74.702406060606066"/>
  </r>
  <r>
    <s v="Gary David Goldberg"/>
    <n v="120"/>
    <n v="43894863"/>
    <s v="Comedy|Romance"/>
    <s v="Stockard Channing"/>
    <x v="1347"/>
    <n v="25883"/>
    <n v="262"/>
    <x v="0"/>
    <s v="USA"/>
    <n v="30000000"/>
    <n v="2005"/>
    <n v="5.9"/>
    <n v="13894863"/>
    <n v="98"/>
    <n v="46.316210000000005"/>
  </r>
  <r>
    <s v="Mike Newell"/>
    <n v="117"/>
    <n v="41954997"/>
    <s v="Biography|Crime|Drama"/>
    <s v="Johnny Depp"/>
    <x v="1348"/>
    <n v="225122"/>
    <n v="234"/>
    <x v="0"/>
    <s v="USA"/>
    <n v="35000000"/>
    <n v="1997"/>
    <n v="7.8"/>
    <n v="6954997"/>
    <n v="147"/>
    <n v="19.871420000000001"/>
  </r>
  <r>
    <s v="Paul W.S. Anderson"/>
    <n v="226"/>
    <n v="39532308"/>
    <s v="Action|Horror|Sci-Fi"/>
    <s v="Milla Jovovich"/>
    <x v="1349"/>
    <n v="198701"/>
    <n v="1138"/>
    <x v="0"/>
    <s v="UK"/>
    <n v="33000000"/>
    <n v="2002"/>
    <n v="6.7"/>
    <n v="6532308"/>
    <n v="100"/>
    <n v="19.794872727272729"/>
  </r>
  <r>
    <s v="Tobe Hooper"/>
    <n v="223"/>
    <n v="76600000"/>
    <s v="Fantasy|Horror"/>
    <s v="Heather O'Rourke"/>
    <x v="1350"/>
    <n v="105446"/>
    <n v="321"/>
    <x v="0"/>
    <s v="USA"/>
    <n v="10700000"/>
    <n v="1982"/>
    <n v="7.4"/>
    <n v="65900000"/>
    <n v="120"/>
    <n v="615.8878504672897"/>
  </r>
  <r>
    <s v="Ethan Coen"/>
    <n v="193"/>
    <n v="39692139"/>
    <s v="Comedy|Crime|Thriller"/>
    <s v="J.K. Simmons"/>
    <x v="1351"/>
    <n v="84131"/>
    <n v="400"/>
    <x v="0"/>
    <s v="USA"/>
    <n v="35000000"/>
    <n v="2004"/>
    <n v="6.2"/>
    <n v="4692139"/>
    <n v="104"/>
    <n v="13.40611142857143"/>
  </r>
  <r>
    <s v="John Moore"/>
    <n v="228"/>
    <n v="40687294"/>
    <s v="Action|Crime|Drama|Mystery|Thriller"/>
    <s v="Mila Kunis"/>
    <x v="1352"/>
    <n v="107772"/>
    <n v="398"/>
    <x v="0"/>
    <s v="Canada"/>
    <n v="35000000"/>
    <n v="2008"/>
    <n v="5.4"/>
    <n v="5687294"/>
    <n v="103"/>
    <n v="16.249411428571428"/>
  </r>
  <r>
    <s v="Andrew Niccol"/>
    <n v="360"/>
    <n v="37553932"/>
    <s v="Action|Sci-Fi|Thriller"/>
    <s v="Matt Bomer"/>
    <x v="1353"/>
    <n v="304318"/>
    <n v="463"/>
    <x v="0"/>
    <s v="USA"/>
    <n v="40000000"/>
    <n v="2011"/>
    <n v="6.7"/>
    <n v="-2446068"/>
    <n v="109"/>
    <n v="-6.11517"/>
  </r>
  <r>
    <s v="Alan Poul"/>
    <n v="148"/>
    <n v="37481242"/>
    <s v="Comedy|Romance"/>
    <s v="Danneel Ackles"/>
    <x v="1354"/>
    <n v="40654"/>
    <n v="97"/>
    <x v="0"/>
    <s v="USA"/>
    <n v="35000000"/>
    <n v="2010"/>
    <n v="5.3"/>
    <n v="2481242"/>
    <n v="104"/>
    <n v="7.0892628571428569"/>
  </r>
  <r>
    <s v="Luke Greenfield"/>
    <n v="128"/>
    <n v="39026186"/>
    <s v="Comedy|Drama|Romance"/>
    <s v="Ashley Williams"/>
    <x v="1355"/>
    <n v="48019"/>
    <n v="153"/>
    <x v="0"/>
    <s v="USA"/>
    <n v="35000000"/>
    <n v="2011"/>
    <n v="5.9"/>
    <n v="4026186"/>
    <n v="112"/>
    <n v="11.503388571428571"/>
  </r>
  <r>
    <s v="Gil Junger"/>
    <n v="46"/>
    <n v="33422806"/>
    <s v="Adventure|Comedy|Fantasy"/>
    <s v="Tom Wilkinson"/>
    <x v="1356"/>
    <n v="30771"/>
    <n v="164"/>
    <x v="0"/>
    <s v="USA"/>
    <n v="50000000"/>
    <n v="2001"/>
    <n v="4.8"/>
    <n v="-16577194"/>
    <n v="95"/>
    <n v="-33.154388000000004"/>
  </r>
  <r>
    <s v="Steven E. De Souza"/>
    <n v="63"/>
    <n v="33423521"/>
    <s v="Action|Adventure|Comedy|Thriller"/>
    <s v="Ming-Na Wen"/>
    <x v="1357"/>
    <n v="53115"/>
    <n v="282"/>
    <x v="0"/>
    <s v="Japan"/>
    <n v="35000000"/>
    <n v="1994"/>
    <n v="3.8"/>
    <n v="-1576479"/>
    <n v="102"/>
    <n v="-4.5042257142857149"/>
  </r>
  <r>
    <s v="Roman Polanski"/>
    <n v="193"/>
    <n v="32519322"/>
    <s v="Biography|Drama|War"/>
    <s v="Emilia Fox"/>
    <x v="1358"/>
    <n v="497946"/>
    <n v="761"/>
    <x v="0"/>
    <s v="France"/>
    <n v="35000000"/>
    <n v="2002"/>
    <n v="8.5"/>
    <n v="-2480678"/>
    <n v="150"/>
    <n v="-7.0876514285714283"/>
  </r>
  <r>
    <s v="Catherine Hardwicke"/>
    <n v="122"/>
    <n v="37617947"/>
    <s v="Drama|Family|Fantasy"/>
    <s v="Keisha Castle-Hughes"/>
    <x v="1359"/>
    <n v="8143"/>
    <n v="203"/>
    <x v="0"/>
    <s v="USA"/>
    <n v="30000000"/>
    <n v="2006"/>
    <n v="6.8"/>
    <n v="7617947"/>
    <n v="101"/>
    <n v="25.393156666666666"/>
  </r>
  <r>
    <s v="Jaume Collet-Serra"/>
    <n v="228"/>
    <n v="32048809"/>
    <s v="Horror"/>
    <s v="Robert Ri'chard"/>
    <x v="1360"/>
    <n v="94456"/>
    <n v="576"/>
    <x v="0"/>
    <s v="Australia"/>
    <n v="30000000"/>
    <n v="2005"/>
    <n v="5.3"/>
    <n v="2048809"/>
    <n v="108"/>
    <n v="6.8293633333333341"/>
  </r>
  <r>
    <s v="Mike Nichols"/>
    <n v="212"/>
    <n v="33987757"/>
    <s v="Drama|Romance"/>
    <s v="Natalie Portman"/>
    <x v="1361"/>
    <n v="168314"/>
    <n v="903"/>
    <x v="0"/>
    <s v="USA"/>
    <n v="27000000"/>
    <n v="2004"/>
    <n v="7.3"/>
    <n v="6987757"/>
    <n v="98"/>
    <n v="25.880581481481478"/>
  </r>
  <r>
    <s v="Clint Eastwood"/>
    <n v="392"/>
    <n v="37304950"/>
    <s v="Biography|Crime|Drama"/>
    <s v="Leonardo DiCaprio"/>
    <x v="1362"/>
    <n v="102728"/>
    <n v="279"/>
    <x v="0"/>
    <s v="USA"/>
    <n v="35000000"/>
    <n v="2011"/>
    <n v="6.6"/>
    <n v="2304950"/>
    <n v="137"/>
    <n v="6.585571428571428"/>
  </r>
  <r>
    <s v="Alexandre Aja"/>
    <n v="208"/>
    <n v="30691439"/>
    <s v="Horror|Mystery"/>
    <s v="Jason Flemyng"/>
    <x v="1363"/>
    <n v="86205"/>
    <n v="232"/>
    <x v="0"/>
    <s v="USA"/>
    <n v="35000000"/>
    <n v="2008"/>
    <n v="6.2"/>
    <n v="-4308561"/>
    <n v="112"/>
    <n v="-12.310174285714286"/>
  </r>
  <r>
    <s v="Michael Rymer"/>
    <n v="137"/>
    <n v="30307804"/>
    <s v="Drama|Fantasy|Horror"/>
    <s v="Aaliyah"/>
    <x v="1364"/>
    <n v="43991"/>
    <n v="695"/>
    <x v="0"/>
    <s v="USA"/>
    <n v="35000000"/>
    <n v="2002"/>
    <n v="5.2"/>
    <n v="-4692196"/>
    <n v="101"/>
    <n v="-13.406274285714288"/>
  </r>
  <r>
    <s v="Stephen Hopkins"/>
    <n v="119"/>
    <n v="30669413"/>
    <s v="Action|Horror|Sci-Fi"/>
    <s v="Adam Baldwin"/>
    <x v="1365"/>
    <n v="105478"/>
    <n v="291"/>
    <x v="0"/>
    <s v="USA"/>
    <n v="35000000"/>
    <n v="1990"/>
    <n v="6.2"/>
    <n v="-4330587"/>
    <n v="103"/>
    <n v="-12.373105714285714"/>
  </r>
  <r>
    <s v="Gregory Hoblit"/>
    <n v="195"/>
    <n v="28687835"/>
    <s v="Crime|Drama|Thriller"/>
    <s v="Billy Burke"/>
    <x v="1366"/>
    <n v="40964"/>
    <n v="245"/>
    <x v="0"/>
    <s v="USA"/>
    <n v="35000000"/>
    <n v="2008"/>
    <n v="6.2"/>
    <n v="-6312165"/>
    <n v="101"/>
    <n v="-18.034757142857146"/>
  </r>
  <r>
    <s v="Hugh Wilson"/>
    <n v="95"/>
    <n v="26494611"/>
    <s v="Comedy|Drama|Romance|Sci-Fi"/>
    <s v="Brendan Fraser"/>
    <x v="1367"/>
    <n v="48621"/>
    <n v="239"/>
    <x v="0"/>
    <s v="USA"/>
    <n v="35000000"/>
    <n v="1999"/>
    <n v="6.6"/>
    <n v="-8505389"/>
    <n v="112"/>
    <n v="-24.301111428571428"/>
  </r>
  <r>
    <s v="Kevin Smith"/>
    <n v="164"/>
    <n v="25266129"/>
    <s v="Comedy|Drama|Romance"/>
    <s v="Stephen Root"/>
    <x v="1368"/>
    <n v="54346"/>
    <n v="358"/>
    <x v="0"/>
    <s v="USA"/>
    <n v="35000000"/>
    <n v="2004"/>
    <n v="6.2"/>
    <n v="-9733871"/>
    <n v="102"/>
    <n v="-27.811059999999998"/>
  </r>
  <r>
    <s v="Rob Cohen"/>
    <n v="211"/>
    <n v="25863915"/>
    <s v="Action|Crime|Mystery|Thriller"/>
    <s v="Cicely Tyson"/>
    <x v="1369"/>
    <n v="28257"/>
    <n v="151"/>
    <x v="0"/>
    <s v="USA"/>
    <n v="35000000"/>
    <n v="2012"/>
    <n v="5.0999999999999996"/>
    <n v="-9136085"/>
    <n v="101"/>
    <n v="-26.103100000000001"/>
  </r>
  <r>
    <s v="Clint Eastwood"/>
    <n v="91"/>
    <n v="25078937"/>
    <s v="Crime|Drama|Mystery|Thriller"/>
    <s v="Kevin Spacey"/>
    <x v="1370"/>
    <n v="31751"/>
    <n v="216"/>
    <x v="0"/>
    <s v="USA"/>
    <n v="30000000"/>
    <n v="1997"/>
    <n v="6.6"/>
    <n v="-4921063"/>
    <n v="155"/>
    <n v="-16.403543333333335"/>
  </r>
  <r>
    <s v="Susanna White"/>
    <n v="97"/>
    <n v="28995450"/>
    <s v="Comedy|Family|Fantasy"/>
    <s v="Daniel Mays"/>
    <x v="1371"/>
    <n v="19230"/>
    <n v="59"/>
    <x v="0"/>
    <s v="UK"/>
    <n v="35000000"/>
    <n v="2010"/>
    <n v="6.1"/>
    <n v="-6004550"/>
    <n v="109"/>
    <n v="-17.15585714285714"/>
  </r>
  <r>
    <s v="Danny Devito"/>
    <n v="32"/>
    <n v="24276500"/>
    <s v="Biography|Crime|Drama"/>
    <s v="Frank Whaley"/>
    <x v="1372"/>
    <n v="17124"/>
    <n v="68"/>
    <x v="0"/>
    <s v="USA"/>
    <n v="35000000"/>
    <n v="1992"/>
    <n v="6.6"/>
    <n v="-10723500"/>
    <n v="140"/>
    <n v="-30.638571428571424"/>
  </r>
  <r>
    <s v="Chris Carter"/>
    <n v="270"/>
    <n v="20981633"/>
    <s v="Drama|Mystery|Sci-Fi|Thriller"/>
    <s v="Mitch Pileggi"/>
    <x v="1373"/>
    <n v="78256"/>
    <n v="492"/>
    <x v="0"/>
    <s v="USA"/>
    <n v="30000000"/>
    <n v="2008"/>
    <n v="5.9"/>
    <n v="-9018367"/>
    <n v="108"/>
    <n v="-30.061223333333331"/>
  </r>
  <r>
    <s v="Tommy O'Haver"/>
    <n v="89"/>
    <n v="22913677"/>
    <s v="Comedy|Family|Fantasy|Romance"/>
    <s v="Anne Hathaway"/>
    <x v="1374"/>
    <n v="47800"/>
    <n v="244"/>
    <x v="0"/>
    <s v="USA"/>
    <n v="35000000"/>
    <n v="2004"/>
    <n v="6.3"/>
    <n v="-12086323"/>
    <n v="96"/>
    <n v="-34.532351428571431"/>
  </r>
  <r>
    <s v="Peter Landesman"/>
    <n v="219"/>
    <n v="34531832"/>
    <s v="Biography|Drama|Sport"/>
    <s v="Will Smith"/>
    <x v="1375"/>
    <n v="44788"/>
    <n v="138"/>
    <x v="0"/>
    <s v="UK"/>
    <n v="35000000"/>
    <n v="2015"/>
    <n v="7.1"/>
    <n v="-468168"/>
    <n v="123"/>
    <n v="-1.3376228571428572"/>
  </r>
  <r>
    <s v="John Singleton"/>
    <n v="180"/>
    <n v="28064226"/>
    <s v="Action|Mystery|Thriller"/>
    <s v="Ken Arnold"/>
    <x v="1376"/>
    <n v="65044"/>
    <n v="173"/>
    <x v="0"/>
    <s v="USA"/>
    <n v="35000000"/>
    <n v="2011"/>
    <n v="5"/>
    <n v="-6935774"/>
    <n v="106"/>
    <n v="-19.816497142857141"/>
  </r>
  <r>
    <s v="Gary Chapman"/>
    <n v="93"/>
    <n v="19447478"/>
    <s v="Adventure|Animation|Comedy|Family|War"/>
    <s v="Jim Broadbent"/>
    <x v="1377"/>
    <n v="15788"/>
    <n v="80"/>
    <x v="0"/>
    <s v="UK"/>
    <n v="35000000"/>
    <n v="2005"/>
    <n v="5.6"/>
    <n v="-15552522"/>
    <n v="76"/>
    <n v="-44.435777142857141"/>
  </r>
  <r>
    <s v="Curtis Hanson"/>
    <n v="173"/>
    <n v="19389454"/>
    <s v="Comedy|Drama"/>
    <s v="Robert Downey Jr."/>
    <x v="1378"/>
    <n v="54643"/>
    <n v="335"/>
    <x v="0"/>
    <s v="USA"/>
    <n v="55000000"/>
    <n v="2000"/>
    <n v="7.4"/>
    <n v="-35610546"/>
    <n v="107"/>
    <n v="-64.746447272727266"/>
  </r>
  <r>
    <s v="Craig Mazin"/>
    <n v="121"/>
    <n v="25871834"/>
    <s v="Action|Comedy|Sci-Fi|Thriller"/>
    <s v="Drake Bell"/>
    <x v="1379"/>
    <n v="52052"/>
    <n v="173"/>
    <x v="0"/>
    <s v="USA"/>
    <n v="35000000"/>
    <n v="2008"/>
    <n v="4.5"/>
    <n v="-9128166"/>
    <n v="82"/>
    <n v="-26.080474285714285"/>
  </r>
  <r>
    <s v="Allen Hughes"/>
    <n v="298"/>
    <n v="19692608"/>
    <s v="Crime|Drama|Thriller"/>
    <s v="Alona Tal"/>
    <x v="1380"/>
    <n v="63548"/>
    <n v="134"/>
    <x v="0"/>
    <s v="USA"/>
    <n v="35000000"/>
    <n v="2013"/>
    <n v="6.2"/>
    <n v="-15307392"/>
    <n v="109"/>
    <n v="-43.735405714285712"/>
  </r>
  <r>
    <s v="Wes Craven"/>
    <n v="158"/>
    <n v="19294901"/>
    <s v="Comedy|Horror"/>
    <s v="Shannon Elizabeth"/>
    <x v="1381"/>
    <n v="26126"/>
    <n v="325"/>
    <x v="0"/>
    <s v="USA"/>
    <n v="35000000"/>
    <n v="2005"/>
    <n v="5"/>
    <n v="-15705099"/>
    <n v="99"/>
    <n v="-44.871711428571423"/>
  </r>
  <r>
    <s v="David Koepp"/>
    <n v="248"/>
    <n v="20275446"/>
    <s v="Action|Crime|Thriller"/>
    <s v="Joseph Gordon-Levitt"/>
    <x v="1382"/>
    <n v="95274"/>
    <n v="178"/>
    <x v="0"/>
    <s v="USA"/>
    <n v="35000000"/>
    <n v="2012"/>
    <n v="6.5"/>
    <n v="-14724554"/>
    <n v="91"/>
    <n v="-42.070154285714281"/>
  </r>
  <r>
    <s v="Anne Fletcher"/>
    <n v="155"/>
    <n v="34507079"/>
    <s v="Action|Comedy|Crime"/>
    <s v="Jim Gaffigan"/>
    <x v="1383"/>
    <n v="34948"/>
    <n v="118"/>
    <x v="0"/>
    <s v="USA"/>
    <n v="35000000"/>
    <n v="2015"/>
    <n v="5.0999999999999996"/>
    <n v="-492921"/>
    <n v="87"/>
    <n v="-1.4083457142857143"/>
  </r>
  <r>
    <s v="Shekhar Kapur"/>
    <n v="105"/>
    <n v="18306166"/>
    <s v="Adventure|Drama|Romance|War"/>
    <s v="Djimon Hounsou"/>
    <x v="1384"/>
    <n v="28130"/>
    <n v="215"/>
    <x v="0"/>
    <s v="UK"/>
    <n v="35000000"/>
    <n v="2002"/>
    <n v="6.5"/>
    <n v="-16693834"/>
    <n v="125"/>
    <n v="-47.696668571428567"/>
  </r>
  <r>
    <s v="Taylor Hackford"/>
    <n v="224"/>
    <n v="17609982"/>
    <s v="Action|Crime|Romance|Thriller"/>
    <s v="Jason Statham"/>
    <x v="1385"/>
    <n v="90046"/>
    <n v="141"/>
    <x v="0"/>
    <s v="USA"/>
    <n v="35000000"/>
    <n v="2013"/>
    <n v="6.2"/>
    <n v="-17390018"/>
    <n v="118"/>
    <n v="-49.685765714285715"/>
  </r>
  <r>
    <s v="Richard Loncraine"/>
    <n v="129"/>
    <n v="16831505"/>
    <s v="Comedy|Romance|Sport"/>
    <s v="Kirsten Dunst"/>
    <x v="1386"/>
    <n v="51842"/>
    <n v="173"/>
    <x v="0"/>
    <s v="UK"/>
    <n v="31000000"/>
    <n v="2004"/>
    <n v="6.3"/>
    <n v="-14168495"/>
    <n v="98"/>
    <n v="-45.704822580645157"/>
  </r>
  <r>
    <s v="Roger Kumble"/>
    <n v="101"/>
    <n v="17596256"/>
    <s v="Comedy|Family"/>
    <s v="Brendan Fraser"/>
    <x v="1387"/>
    <n v="12399"/>
    <n v="84"/>
    <x v="0"/>
    <s v="USA"/>
    <n v="35000000"/>
    <n v="2010"/>
    <n v="3.8"/>
    <n v="-17403744"/>
    <n v="92"/>
    <n v="-49.724982857142855"/>
  </r>
  <r>
    <s v="Robert Redford"/>
    <n v="227"/>
    <n v="14998070"/>
    <s v="Drama|Thriller|War"/>
    <s v="Meryl Streep"/>
    <x v="1388"/>
    <n v="41170"/>
    <n v="298"/>
    <x v="0"/>
    <s v="USA"/>
    <n v="35000000"/>
    <n v="2007"/>
    <n v="6.2"/>
    <n v="-20001930"/>
    <n v="92"/>
    <n v="-57.14837142857143"/>
  </r>
  <r>
    <s v="John Milius"/>
    <n v="13"/>
    <n v="14587732"/>
    <s v="Action|Drama|Thriller|War"/>
    <s v="Rosanna Arquette"/>
    <x v="1389"/>
    <n v="4795"/>
    <n v="39"/>
    <x v="0"/>
    <s v="USA"/>
    <n v="35000000"/>
    <n v="1991"/>
    <n v="5.7"/>
    <n v="-20412268"/>
    <n v="115"/>
    <n v="-58.320765714285713"/>
  </r>
  <r>
    <s v="Jake Kasdan"/>
    <n v="171"/>
    <n v="18317151"/>
    <s v="Comedy|Music"/>
    <s v="Tim Meadows"/>
    <x v="1390"/>
    <n v="55630"/>
    <n v="200"/>
    <x v="0"/>
    <s v="USA"/>
    <n v="35000000"/>
    <n v="2007"/>
    <n v="6.7"/>
    <n v="-16682849"/>
    <n v="120"/>
    <n v="-47.665282857142856"/>
  </r>
  <r>
    <s v="Lasse Hallstrã¶M"/>
    <n v="119"/>
    <n v="11405825"/>
    <s v="Drama"/>
    <s v="Kevin Spacey"/>
    <x v="1391"/>
    <n v="28542"/>
    <n v="208"/>
    <x v="0"/>
    <s v="USA"/>
    <n v="35000000"/>
    <n v="2001"/>
    <n v="6.8"/>
    <n v="-23594175"/>
    <n v="111"/>
    <n v="-67.411928571428575"/>
  </r>
  <r>
    <s v="Les Mayfield"/>
    <n v="44"/>
    <n v="13264986"/>
    <s v="Action|Western"/>
    <s v="Gregory Smith"/>
    <x v="1392"/>
    <n v="12077"/>
    <n v="162"/>
    <x v="0"/>
    <s v="USA"/>
    <n v="35000000"/>
    <n v="2001"/>
    <n v="6"/>
    <n v="-21735014"/>
    <n v="94"/>
    <n v="-62.10004"/>
  </r>
  <r>
    <s v="Jean-Marc Vallã©E"/>
    <n v="188"/>
    <n v="10991381"/>
    <s v="Biography|Drama|History|Romance"/>
    <s v="Michiel Huisman"/>
    <x v="1393"/>
    <n v="44931"/>
    <n v="100"/>
    <x v="0"/>
    <s v="UK"/>
    <n v="35000000"/>
    <n v="2009"/>
    <n v="7.3"/>
    <n v="-24008619"/>
    <n v="100"/>
    <n v="-68.596054285714274"/>
  </r>
  <r>
    <s v="Dominic Sena"/>
    <n v="166"/>
    <n v="10268846"/>
    <s v="Action|Crime|Mystery|Thriller"/>
    <s v="Tom Skerritt"/>
    <x v="1394"/>
    <n v="31918"/>
    <n v="142"/>
    <x v="0"/>
    <s v="USA"/>
    <n v="35000000"/>
    <n v="2009"/>
    <n v="5.5"/>
    <n v="-24731154"/>
    <n v="101"/>
    <n v="-70.660440000000008"/>
  </r>
  <r>
    <s v="Terrence Malick"/>
    <n v="584"/>
    <n v="13303319"/>
    <s v="Drama|Fantasy"/>
    <s v="Brad Pitt"/>
    <x v="1395"/>
    <n v="136367"/>
    <n v="975"/>
    <x v="0"/>
    <s v="USA"/>
    <n v="32000000"/>
    <n v="2011"/>
    <n v="6.7"/>
    <n v="-18696681"/>
    <n v="139"/>
    <n v="-58.427128125000003"/>
  </r>
  <r>
    <s v="Hark Tsui"/>
    <n v="67"/>
    <n v="10076136"/>
    <s v="Action|Comedy|Thriller"/>
    <s v="Paul Sorvino"/>
    <x v="1396"/>
    <n v="11512"/>
    <n v="141"/>
    <x v="0"/>
    <s v="Aruba"/>
    <n v="35000000"/>
    <n v="1998"/>
    <n v="4.8"/>
    <n v="-24923864"/>
    <n v="91"/>
    <n v="-71.211039999999997"/>
  </r>
  <r>
    <s v="David Ayer"/>
    <n v="233"/>
    <n v="10499968"/>
    <s v="Action|Crime|Drama|Thriller"/>
    <s v="Mireille Enos"/>
    <x v="1397"/>
    <n v="47498"/>
    <n v="212"/>
    <x v="0"/>
    <s v="USA"/>
    <n v="35000000"/>
    <n v="2014"/>
    <n v="5.7"/>
    <n v="-24500032"/>
    <n v="109"/>
    <n v="-70.000091428571437"/>
  </r>
  <r>
    <s v="Brian Helgeland"/>
    <n v="112"/>
    <n v="7659747"/>
    <s v="Action|Mystery|Thriller"/>
    <s v="Heath Ledger"/>
    <x v="1398"/>
    <n v="14962"/>
    <n v="204"/>
    <x v="0"/>
    <s v="USA"/>
    <n v="38000000"/>
    <n v="2003"/>
    <n v="5.0999999999999996"/>
    <n v="-30340253"/>
    <n v="102"/>
    <n v="-79.842771052631576"/>
  </r>
  <r>
    <s v="Lexi Alexander"/>
    <n v="151"/>
    <n v="7948159"/>
    <s v="Action|Crime|Drama|Thriller"/>
    <s v="Julie Benz"/>
    <x v="1399"/>
    <n v="48999"/>
    <n v="280"/>
    <x v="0"/>
    <s v="USA"/>
    <n v="35000000"/>
    <n v="2008"/>
    <n v="6"/>
    <n v="-27051841"/>
    <n v="103"/>
    <n v="-77.290974285714285"/>
  </r>
  <r>
    <s v="Peter Hewitt"/>
    <n v="63"/>
    <n v="11631245"/>
    <s v="Action|Adventure|Family|Sci-Fi"/>
    <s v="Kevin Zegers"/>
    <x v="1400"/>
    <n v="15015"/>
    <n v="113"/>
    <x v="0"/>
    <s v="USA"/>
    <n v="35000000"/>
    <n v="2006"/>
    <n v="4.2"/>
    <n v="-23368755"/>
    <n v="83"/>
    <n v="-66.767871428571425"/>
  </r>
  <r>
    <s v="Robert Zemeckis"/>
    <n v="335"/>
    <n v="10137502"/>
    <s v="Adventure|Biography|Drama|Thriller"/>
    <s v="Joseph Gordon-Levitt"/>
    <x v="1401"/>
    <n v="77394"/>
    <n v="195"/>
    <x v="0"/>
    <s v="USA"/>
    <n v="35000000"/>
    <n v="2015"/>
    <n v="7.4"/>
    <n v="-24862498"/>
    <n v="123"/>
    <n v="-71.035708571428572"/>
  </r>
  <r>
    <s v="Ronny Yu"/>
    <n v="24"/>
    <n v="6448817"/>
    <s v="Action|Adventure|Fantasy"/>
    <s v="Marley Shelton"/>
    <x v="1402"/>
    <n v="2189"/>
    <n v="31"/>
    <x v="0"/>
    <s v="USA"/>
    <n v="35000000"/>
    <n v="1997"/>
    <n v="4.5999999999999996"/>
    <n v="-28551183"/>
    <n v="101"/>
    <n v="-81.574808571428576"/>
  </r>
  <r>
    <s v="Ridley Scott"/>
    <n v="147"/>
    <n v="7458269"/>
    <s v="Comedy|Drama|Romance"/>
    <s v="Archie Panjabi"/>
    <x v="1403"/>
    <n v="70698"/>
    <n v="196"/>
    <x v="0"/>
    <s v="USA"/>
    <n v="35000000"/>
    <n v="2006"/>
    <n v="6.9"/>
    <n v="-27541731"/>
    <n v="117"/>
    <n v="-78.690660000000008"/>
  </r>
  <r>
    <s v="Richard Donner"/>
    <n v="10"/>
    <n v="4651977"/>
    <s v="Drama"/>
    <s v="Adam Baldwin"/>
    <x v="1404"/>
    <n v="10410"/>
    <n v="71"/>
    <x v="0"/>
    <s v="USA"/>
    <n v="35000000"/>
    <n v="1992"/>
    <n v="6.9"/>
    <n v="-30348023"/>
    <n v="114"/>
    <n v="-86.708637142857143"/>
  </r>
  <r>
    <s v="Taylor Hackford"/>
    <n v="12"/>
    <n v="4496583"/>
    <s v="Crime|Drama"/>
    <s v="Delroy Lindo"/>
    <x v="1405"/>
    <n v="23181"/>
    <n v="129"/>
    <x v="0"/>
    <s v="USA"/>
    <n v="35000000"/>
    <n v="1993"/>
    <n v="8"/>
    <n v="-30503417"/>
    <n v="330"/>
    <n v="-87.152619999999999"/>
  </r>
  <r>
    <s v="Bille August"/>
    <n v="50"/>
    <n v="2221994"/>
    <s v="Action|Drama|Sci-Fi|Thriller"/>
    <s v="Jim Broadbent"/>
    <x v="1406"/>
    <n v="11747"/>
    <n v="99"/>
    <x v="0"/>
    <s v="Denmark"/>
    <n v="35000000"/>
    <n v="1997"/>
    <n v="6.4"/>
    <n v="-32778006"/>
    <n v="121"/>
    <n v="-93.651445714285714"/>
  </r>
  <r>
    <s v="Brian De Palma"/>
    <n v="149"/>
    <n v="6592103"/>
    <s v="Crime|Drama|Mystery|Thriller"/>
    <s v="Peter Coyote"/>
    <x v="1407"/>
    <n v="28584"/>
    <n v="232"/>
    <x v="0"/>
    <s v="France"/>
    <n v="35000000"/>
    <n v="2002"/>
    <n v="6.3"/>
    <n v="-28407897"/>
    <n v="114"/>
    <n v="-81.165419999999997"/>
  </r>
  <r>
    <s v="Ang Lee"/>
    <n v="95"/>
    <n v="630779"/>
    <s v="Drama|Romance|War|Western"/>
    <s v="Jeremy W. Auman"/>
    <x v="1408"/>
    <n v="11101"/>
    <n v="159"/>
    <x v="0"/>
    <s v="USA"/>
    <n v="35000000"/>
    <n v="1999"/>
    <n v="6.8"/>
    <n v="-34369221"/>
    <n v="148"/>
    <n v="-98.197774285714289"/>
  </r>
  <r>
    <s v="Wes Ball"/>
    <n v="297"/>
    <n v="102413606"/>
    <s v="Action|Mystery|Sci-Fi|Thriller"/>
    <s v="Ki Hong Lee"/>
    <x v="1409"/>
    <n v="310903"/>
    <n v="524"/>
    <x v="0"/>
    <s v="USA"/>
    <n v="34000000"/>
    <n v="2014"/>
    <n v="6.8"/>
    <n v="68413606"/>
    <n v="113"/>
    <n v="201.21648823529412"/>
  </r>
  <r>
    <s v="Ken Scott"/>
    <n v="90"/>
    <n v="10214013"/>
    <s v="Comedy"/>
    <s v="Tom Wilkinson"/>
    <x v="1410"/>
    <n v="23072"/>
    <n v="89"/>
    <x v="0"/>
    <s v="USA"/>
    <n v="35000000"/>
    <n v="2015"/>
    <n v="5.4"/>
    <n v="-24785987"/>
    <n v="91"/>
    <n v="-70.817105714285717"/>
  </r>
  <r>
    <s v="Martin Scorsese"/>
    <n v="56"/>
    <n v="32000000"/>
    <s v="Drama|Romance"/>
    <s v="Richard E. Grant"/>
    <x v="1411"/>
    <n v="36267"/>
    <n v="150"/>
    <x v="0"/>
    <s v="USA"/>
    <n v="30000000"/>
    <n v="1993"/>
    <n v="7.2"/>
    <n v="2000000"/>
    <n v="139"/>
    <n v="6.666666666666667"/>
  </r>
  <r>
    <s v="Darren Aronofsky"/>
    <n v="274"/>
    <n v="10139254"/>
    <s v="Drama|Sci-Fi"/>
    <s v="Hugh Jackman"/>
    <x v="1412"/>
    <n v="190990"/>
    <n v="915"/>
    <x v="0"/>
    <s v="USA"/>
    <n v="35000000"/>
    <n v="2006"/>
    <n v="7.3"/>
    <n v="-24860746"/>
    <n v="96"/>
    <n v="-71.030702857142856"/>
  </r>
  <r>
    <s v="Hugh Johnson"/>
    <n v="68"/>
    <n v="11227940"/>
    <s v="Action|Adventure|Comedy|Drama|Thriller"/>
    <s v="David Paymer"/>
    <x v="1413"/>
    <n v="8367"/>
    <n v="94"/>
    <x v="0"/>
    <s v="USA"/>
    <n v="34000000"/>
    <n v="1999"/>
    <n v="5.2"/>
    <n v="-22772060"/>
    <n v="102"/>
    <n v="-66.976647058823531"/>
  </r>
  <r>
    <s v="Simon West"/>
    <n v="98"/>
    <n v="183125"/>
    <s v="Action|Crime|Drama|Thriller"/>
    <s v="Nicolas Cage"/>
    <x v="1414"/>
    <n v="36914"/>
    <n v="86"/>
    <x v="0"/>
    <s v="USA"/>
    <n v="35000000"/>
    <n v="2012"/>
    <n v="5.5"/>
    <n v="-34816875"/>
    <n v="96"/>
    <n v="-99.476785714285711"/>
  </r>
  <r>
    <s v="Hayao Miyazaki"/>
    <n v="256"/>
    <n v="15081783"/>
    <s v="Adventure|Animation|Family|Fantasy"/>
    <s v="Rumi Hiiragi"/>
    <x v="1415"/>
    <n v="85589"/>
    <n v="144"/>
    <x v="10"/>
    <s v="Japan"/>
    <n v="34000000"/>
    <n v="2008"/>
    <n v="7.7"/>
    <n v="-18918217"/>
    <n v="101"/>
    <n v="-55.641814705882354"/>
  </r>
  <r>
    <s v="George Tillman Jr."/>
    <n v="117"/>
    <n v="37432299"/>
    <s v="Drama|Romance"/>
    <s v="Tiago Riani"/>
    <x v="1416"/>
    <n v="50041"/>
    <n v="116"/>
    <x v="0"/>
    <s v="USA"/>
    <n v="34000000"/>
    <n v="2015"/>
    <n v="7.1"/>
    <n v="3432299"/>
    <n v="128"/>
    <n v="10.09499705882353"/>
  </r>
  <r>
    <s v="Rand Ravich"/>
    <n v="107"/>
    <n v="10654581"/>
    <s v="Drama|Sci-Fi|Thriller"/>
    <s v="Johnny Depp"/>
    <x v="1417"/>
    <n v="45497"/>
    <n v="260"/>
    <x v="0"/>
    <s v="USA"/>
    <n v="34000000"/>
    <n v="1999"/>
    <n v="5.3"/>
    <n v="-23345419"/>
    <n v="109"/>
    <n v="-68.662997058823521"/>
  </r>
  <r>
    <s v="Hugh Hudson"/>
    <n v="52"/>
    <n v="6543194"/>
    <s v="Adventure|Drama|Romance"/>
    <s v="Liam Aiken"/>
    <x v="1418"/>
    <n v="3740"/>
    <n v="61"/>
    <x v="0"/>
    <s v="USA"/>
    <n v="34000000"/>
    <n v="2000"/>
    <n v="5.6"/>
    <n v="-27456806"/>
    <n v="114"/>
    <n v="-80.75531176470588"/>
  </r>
  <r>
    <s v="Gabriele Muccino"/>
    <n v="135"/>
    <n v="13101142"/>
    <s v="Comedy|Romance|Sport"/>
    <s v="Gerard Butler"/>
    <x v="1419"/>
    <n v="23916"/>
    <n v="50"/>
    <x v="0"/>
    <s v="USA"/>
    <n v="35000000"/>
    <n v="2012"/>
    <n v="5.7"/>
    <n v="-21898858"/>
    <n v="105"/>
    <n v="-62.568165714285719"/>
  </r>
  <r>
    <s v="Justin Chadwick"/>
    <n v="211"/>
    <n v="8324748"/>
    <s v="Biography|Drama|History"/>
    <s v="Terry Pheto"/>
    <x v="1420"/>
    <n v="21223"/>
    <n v="108"/>
    <x v="0"/>
    <s v="UK"/>
    <n v="35000000"/>
    <n v="2013"/>
    <n v="7.1"/>
    <n v="-26675252"/>
    <n v="141"/>
    <n v="-76.215005714285709"/>
  </r>
  <r>
    <s v="Rob Reiner"/>
    <n v="81"/>
    <n v="141340178"/>
    <s v="Drama|Thriller"/>
    <s v="Tom Cruise"/>
    <x v="1421"/>
    <n v="181879"/>
    <n v="319"/>
    <x v="0"/>
    <s v="USA"/>
    <n v="40000000"/>
    <n v="1992"/>
    <n v="7.6"/>
    <n v="101340178"/>
    <n v="138"/>
    <n v="253.35044500000001"/>
  </r>
  <r>
    <s v="Andrzej Bartkowiak"/>
    <n v="107"/>
    <n v="51758599"/>
    <s v="Action|Comedy|Crime|Drama|Thriller"/>
    <s v="Michael Jai White"/>
    <x v="1422"/>
    <n v="27580"/>
    <n v="232"/>
    <x v="0"/>
    <s v="USA"/>
    <n v="33000000"/>
    <n v="2001"/>
    <n v="5.5"/>
    <n v="18758599"/>
    <n v="101"/>
    <n v="56.84423939393939"/>
  </r>
  <r>
    <s v="Raja Gosnell"/>
    <n v="100"/>
    <n v="117559438"/>
    <s v="Action|Comedy|Crime"/>
    <s v="Nia Long"/>
    <x v="1423"/>
    <n v="66941"/>
    <n v="148"/>
    <x v="0"/>
    <s v="USA"/>
    <n v="30000000"/>
    <n v="2000"/>
    <n v="5.0999999999999996"/>
    <n v="87559438"/>
    <n v="99"/>
    <n v="291.86479333333335"/>
  </r>
  <r>
    <s v="Jeremy Degruson"/>
    <n v="60"/>
    <n v="4091"/>
    <s v="Adventure|Animation|Comedy|Family|Fantasy"/>
    <s v="Kyle Hebert"/>
    <x v="1424"/>
    <n v="4265"/>
    <n v="16"/>
    <x v="0"/>
    <s v="Belgium"/>
    <n v="34000000"/>
    <n v="2013"/>
    <n v="6.3"/>
    <n v="-33995909"/>
    <n v="85"/>
    <n v="-99.987967647058824"/>
  </r>
  <r>
    <s v="Chris Gorak"/>
    <n v="195"/>
    <n v="21426805"/>
    <s v="Action|Adventure|Horror|Sci-Fi|Thriller"/>
    <s v="Max Minghella"/>
    <x v="1425"/>
    <n v="49312"/>
    <n v="211"/>
    <x v="0"/>
    <s v="USA"/>
    <n v="30000000"/>
    <n v="2011"/>
    <n v="4.9000000000000004"/>
    <n v="-8573195"/>
    <n v="89"/>
    <n v="-28.577316666666668"/>
  </r>
  <r>
    <s v="Scott Speer"/>
    <n v="121"/>
    <n v="35057332"/>
    <s v="Drama|Music|Romance"/>
    <s v="Ryan Guzman"/>
    <x v="1426"/>
    <n v="45394"/>
    <n v="72"/>
    <x v="0"/>
    <s v="USA"/>
    <n v="33000000"/>
    <n v="2012"/>
    <n v="6.5"/>
    <n v="2057332"/>
    <n v="99"/>
    <n v="6.2343393939393943"/>
  </r>
  <r>
    <s v="David R. Ellis"/>
    <n v="285"/>
    <n v="34014398"/>
    <s v="Action|Adventure|Crime|Drama|Thriller"/>
    <s v="Lin Shaye"/>
    <x v="1427"/>
    <n v="115649"/>
    <n v="1033"/>
    <x v="0"/>
    <s v="Germany"/>
    <n v="33000000"/>
    <n v="2006"/>
    <n v="5.6"/>
    <n v="1014398"/>
    <n v="105"/>
    <n v="3.0739333333333332"/>
  </r>
  <r>
    <s v="Joe Charbanic"/>
    <n v="103"/>
    <n v="28927720"/>
    <s v="Crime|Horror|Mystery|Thriller"/>
    <s v="Keanu Reeves"/>
    <x v="1428"/>
    <n v="22220"/>
    <n v="181"/>
    <x v="0"/>
    <s v="USA"/>
    <n v="33000000"/>
    <n v="2000"/>
    <n v="5.3"/>
    <n v="-4072280"/>
    <n v="97"/>
    <n v="-12.340242424242424"/>
  </r>
  <r>
    <s v="Jonathan Hensleigh"/>
    <n v="192"/>
    <n v="33682273"/>
    <s v="Action|Crime|Drama|Thriller"/>
    <s v="Laura Harring"/>
    <x v="1429"/>
    <n v="124242"/>
    <n v="622"/>
    <x v="0"/>
    <s v="USA"/>
    <n v="33000000"/>
    <n v="2004"/>
    <n v="6.5"/>
    <n v="682273"/>
    <n v="140"/>
    <n v="2.0674939393939393"/>
  </r>
  <r>
    <s v="Danny Cannon"/>
    <n v="90"/>
    <n v="4280577"/>
    <s v="Drama|Romance|Sport"/>
    <s v="Sean Pertwee"/>
    <x v="1430"/>
    <n v="50919"/>
    <n v="114"/>
    <x v="0"/>
    <s v="USA"/>
    <n v="10000000"/>
    <n v="2005"/>
    <n v="6.8"/>
    <n v="-5719423"/>
    <n v="118"/>
    <n v="-57.194230000000005"/>
  </r>
  <r>
    <s v="Boaz Yakin"/>
    <n v="258"/>
    <n v="17120019"/>
    <s v="Action|Crime|Thriller"/>
    <s v="Jason Statham"/>
    <x v="1431"/>
    <n v="83097"/>
    <n v="134"/>
    <x v="0"/>
    <s v="USA"/>
    <n v="30000000"/>
    <n v="2012"/>
    <n v="6.5"/>
    <n v="-12879981"/>
    <n v="94"/>
    <n v="-42.93327"/>
  </r>
  <r>
    <s v="Mike Newell"/>
    <n v="56"/>
    <n v="8406264"/>
    <s v="Comedy|Drama|Romance"/>
    <s v="Angelina Jolie Pitt"/>
    <x v="1432"/>
    <n v="24826"/>
    <n v="175"/>
    <x v="0"/>
    <s v="USA"/>
    <n v="38000000"/>
    <n v="1999"/>
    <n v="6"/>
    <n v="-29593736"/>
    <n v="124"/>
    <n v="-77.878252631578945"/>
  </r>
  <r>
    <s v="Richard Marquand"/>
    <n v="197"/>
    <n v="309125409"/>
    <s v="Action|Adventure|Fantasy|Sci-Fi"/>
    <s v="Harrison Ford"/>
    <x v="1433"/>
    <n v="681857"/>
    <n v="647"/>
    <x v="0"/>
    <s v="USA"/>
    <n v="32500000"/>
    <n v="1983"/>
    <n v="8.4"/>
    <n v="276625409"/>
    <n v="134"/>
    <n v="851.15510461538463"/>
  </r>
  <r>
    <s v="Neil Marshall"/>
    <n v="254"/>
    <n v="10955425"/>
    <s v="Action|Sci-Fi|Thriller"/>
    <s v="Ryan Kruger"/>
    <x v="1434"/>
    <n v="62770"/>
    <n v="396"/>
    <x v="0"/>
    <s v="UK"/>
    <n v="30000000"/>
    <n v="2008"/>
    <n v="6"/>
    <n v="-19044575"/>
    <n v="113"/>
    <n v="-63.48191666666667"/>
  </r>
  <r>
    <s v="Stephen Daldry"/>
    <n v="299"/>
    <n v="34180954"/>
    <s v="Drama|Romance"/>
    <s v="Kate Winslet"/>
    <x v="1435"/>
    <n v="189812"/>
    <n v="370"/>
    <x v="0"/>
    <s v="USA"/>
    <n v="32000000"/>
    <n v="2008"/>
    <n v="7.6"/>
    <n v="2180954"/>
    <n v="124"/>
    <n v="6.8154812499999995"/>
  </r>
  <r>
    <s v="Jon Favreau"/>
    <n v="152"/>
    <n v="173381405"/>
    <s v="Comedy|Family|Fantasy|Romance"/>
    <s v="Peter Dinklage"/>
    <x v="1436"/>
    <n v="147597"/>
    <n v="395"/>
    <x v="0"/>
    <s v="USA"/>
    <n v="33000000"/>
    <n v="2003"/>
    <n v="6.9"/>
    <n v="140381405"/>
    <n v="97"/>
    <n v="425.39819696969693"/>
  </r>
  <r>
    <s v="Jon Turteltaub"/>
    <n v="53"/>
    <n v="104632573"/>
    <s v="Drama|Fantasy|Romance|Sci-Fi"/>
    <s v="Robert Duvall"/>
    <x v="1437"/>
    <n v="63839"/>
    <n v="118"/>
    <x v="0"/>
    <s v="USA"/>
    <n v="32000000"/>
    <n v="1996"/>
    <n v="6.4"/>
    <n v="72632573"/>
    <n v="123"/>
    <n v="226.97679062499998"/>
  </r>
  <r>
    <s v="Brian Levant"/>
    <n v="67"/>
    <n v="81150692"/>
    <s v="Adventure|Comedy|Family|Sport"/>
    <s v="James Coburn"/>
    <x v="1438"/>
    <n v="20219"/>
    <n v="100"/>
    <x v="0"/>
    <s v="Canada"/>
    <n v="35000000"/>
    <n v="2002"/>
    <n v="5.0999999999999996"/>
    <n v="46150692"/>
    <n v="99"/>
    <n v="131.85911999999999"/>
  </r>
  <r>
    <s v="Richard Donner"/>
    <n v="88"/>
    <n v="60328558"/>
    <s v="Comedy|Drama|Fantasy"/>
    <s v="Bill Murray"/>
    <x v="1439"/>
    <n v="61396"/>
    <n v="159"/>
    <x v="0"/>
    <s v="USA"/>
    <n v="32000000"/>
    <n v="1988"/>
    <n v="7"/>
    <n v="28328558"/>
    <n v="101"/>
    <n v="88.526743750000009"/>
  </r>
  <r>
    <s v="Jared Hess"/>
    <n v="163"/>
    <n v="80197993"/>
    <s v="Comedy|Family|Sport"/>
    <s v="Ana de la Reguera"/>
    <x v="1440"/>
    <n v="65551"/>
    <n v="441"/>
    <x v="0"/>
    <s v="Germany"/>
    <n v="32000000"/>
    <n v="2006"/>
    <n v="5.7"/>
    <n v="48197993"/>
    <n v="92"/>
    <n v="150.61872812499999"/>
  </r>
  <r>
    <s v="Paul Feig"/>
    <n v="371"/>
    <n v="169076745"/>
    <s v="Comedy|Romance"/>
    <s v="Matt Lucas"/>
    <x v="1441"/>
    <n v="218711"/>
    <n v="485"/>
    <x v="0"/>
    <s v="USA"/>
    <n v="32500000"/>
    <n v="2011"/>
    <n v="6.8"/>
    <n v="136576745"/>
    <n v="131"/>
    <n v="420.23613846153847"/>
  </r>
  <r>
    <s v="Evan Goldberg"/>
    <n v="418"/>
    <n v="101470202"/>
    <s v="Comedy|Fantasy"/>
    <s v="Channing Tatum"/>
    <x v="1442"/>
    <n v="310540"/>
    <n v="669"/>
    <x v="0"/>
    <s v="USA"/>
    <n v="32000000"/>
    <n v="2013"/>
    <n v="6.7"/>
    <n v="69470202"/>
    <n v="107"/>
    <n v="217.09438125"/>
  </r>
  <r>
    <s v="Rupert Wainwright"/>
    <n v="131"/>
    <n v="50041732"/>
    <s v="Horror"/>
    <s v="Nia Long"/>
    <x v="1443"/>
    <n v="54390"/>
    <n v="398"/>
    <x v="0"/>
    <s v="USA"/>
    <n v="29000000"/>
    <n v="1999"/>
    <n v="6.2"/>
    <n v="21041732"/>
    <n v="103"/>
    <n v="72.557696551724135"/>
  </r>
  <r>
    <s v="George Tillman Jr."/>
    <n v="98"/>
    <n v="48814909"/>
    <s v="Biography|Drama"/>
    <s v="Robert De Niro"/>
    <x v="1444"/>
    <n v="89424"/>
    <n v="224"/>
    <x v="0"/>
    <s v="USA"/>
    <n v="32000000"/>
    <n v="2000"/>
    <n v="7.2"/>
    <n v="16814909"/>
    <n v="129"/>
    <n v="52.546590625"/>
  </r>
  <r>
    <s v="John Luessenhop"/>
    <n v="119"/>
    <n v="57744720"/>
    <s v="Action|Crime|Thriller"/>
    <s v="Paul Walker"/>
    <x v="1445"/>
    <n v="46961"/>
    <n v="132"/>
    <x v="0"/>
    <s v="USA"/>
    <n v="20000000"/>
    <n v="2010"/>
    <n v="6.2"/>
    <n v="37744720"/>
    <n v="107"/>
    <n v="188.7236"/>
  </r>
  <r>
    <s v="Justin Zackham"/>
    <n v="133"/>
    <n v="21784432"/>
    <s v="Comedy"/>
    <s v="Robin Williams"/>
    <x v="1446"/>
    <n v="37493"/>
    <n v="108"/>
    <x v="0"/>
    <s v="USA"/>
    <n v="35000000"/>
    <n v="2013"/>
    <n v="5.6"/>
    <n v="-13215568"/>
    <n v="89"/>
    <n v="-37.758765714285715"/>
  </r>
  <r>
    <s v="John Whitesell"/>
    <n v="88"/>
    <n v="37911876"/>
    <s v="Action|Comedy|Crime"/>
    <s v="Brandon T. Jackson"/>
    <x v="1447"/>
    <n v="19671"/>
    <n v="47"/>
    <x v="0"/>
    <s v="USA"/>
    <n v="32000000"/>
    <n v="2011"/>
    <n v="4.4000000000000004"/>
    <n v="5911876"/>
    <n v="113"/>
    <n v="18.474612500000003"/>
  </r>
  <r>
    <s v="Duncan Jones"/>
    <n v="522"/>
    <n v="54696902"/>
    <s v="Mystery|Sci-Fi|Thriller"/>
    <s v="Jake Gyllenhaal"/>
    <x v="1448"/>
    <n v="379462"/>
    <n v="571"/>
    <x v="0"/>
    <s v="USA"/>
    <n v="32000000"/>
    <n v="2011"/>
    <n v="7.5"/>
    <n v="22696902"/>
    <n v="93"/>
    <n v="70.92781875"/>
  </r>
  <r>
    <s v="Frank Marshall"/>
    <n v="43"/>
    <n v="36733909"/>
    <s v="Adventure|Biography|Drama|Thriller"/>
    <s v="Illeana Douglas"/>
    <x v="1449"/>
    <n v="38949"/>
    <n v="112"/>
    <x v="0"/>
    <s v="USA"/>
    <n v="32000000"/>
    <n v="1993"/>
    <n v="7.1"/>
    <n v="4733909"/>
    <n v="120"/>
    <n v="14.793465625"/>
  </r>
  <r>
    <s v="Joel Schumacher"/>
    <n v="224"/>
    <n v="35063732"/>
    <s v="Mystery|Thriller"/>
    <s v="Logan Lerman"/>
    <x v="1450"/>
    <n v="164608"/>
    <n v="383"/>
    <x v="0"/>
    <s v="USA"/>
    <n v="32000000"/>
    <n v="2007"/>
    <n v="6.4"/>
    <n v="3063732"/>
    <n v="98"/>
    <n v="9.5741624999999999"/>
  </r>
  <r>
    <s v="Jean-Pierre Jeunet"/>
    <n v="122"/>
    <n v="99462"/>
    <s v="Action|Adventure|Drama|Family"/>
    <s v="Callum Rennie"/>
    <x v="1451"/>
    <n v="11347"/>
    <n v="28"/>
    <x v="0"/>
    <s v="France"/>
    <n v="33000000"/>
    <n v="2013"/>
    <n v="7.1"/>
    <n v="-32900538"/>
    <n v="105"/>
    <n v="-99.698599999999999"/>
  </r>
  <r>
    <s v="John Gatins"/>
    <n v="75"/>
    <n v="32701088"/>
    <s v="Drama|Family|Sport"/>
    <s v="Ken Howard"/>
    <x v="1452"/>
    <n v="10018"/>
    <n v="108"/>
    <x v="0"/>
    <s v="USA"/>
    <n v="32000000"/>
    <n v="2005"/>
    <n v="6.9"/>
    <n v="701088"/>
    <n v="98"/>
    <n v="2.1909000000000001"/>
  </r>
  <r>
    <s v="David Cronenberg"/>
    <n v="441"/>
    <n v="31493782"/>
    <s v="Crime|Drama|Thriller"/>
    <s v="Viggo Mortensen"/>
    <x v="1453"/>
    <n v="186606"/>
    <n v="1125"/>
    <x v="0"/>
    <s v="USA"/>
    <n v="32000000"/>
    <n v="2005"/>
    <n v="7.5"/>
    <n v="-506218"/>
    <n v="96"/>
    <n v="-1.5819312499999998"/>
  </r>
  <r>
    <s v="Louis Leterrier"/>
    <n v="163"/>
    <n v="43095600"/>
    <s v="Action|Crime|Thriller"/>
    <s v="Jason Statham"/>
    <x v="1454"/>
    <n v="156267"/>
    <n v="340"/>
    <x v="0"/>
    <s v="France"/>
    <n v="32000000"/>
    <n v="2005"/>
    <n v="6.3"/>
    <n v="11095600"/>
    <n v="87"/>
    <n v="34.673749999999998"/>
  </r>
  <r>
    <s v="Sam Raimi"/>
    <n v="63"/>
    <n v="18636537"/>
    <s v="Action|Thriller|Western"/>
    <s v="Leonardo DiCaprio"/>
    <x v="1455"/>
    <n v="69197"/>
    <n v="216"/>
    <x v="0"/>
    <s v="Japan"/>
    <n v="32000000"/>
    <n v="1995"/>
    <n v="6.4"/>
    <n v="-13363463"/>
    <n v="107"/>
    <n v="-41.760821874999998"/>
  </r>
  <r>
    <s v="Peter Howitt"/>
    <n v="90"/>
    <n v="17848322"/>
    <s v="Comedy|Romance"/>
    <s v="Frances Fisher"/>
    <x v="1456"/>
    <n v="18771"/>
    <n v="102"/>
    <x v="0"/>
    <s v="Ireland"/>
    <n v="28000000"/>
    <n v="2004"/>
    <n v="5.9"/>
    <n v="-10151678"/>
    <n v="90"/>
    <n v="-36.255992857142857"/>
  </r>
  <r>
    <s v="Martin Scorsese"/>
    <n v="163"/>
    <n v="16640210"/>
    <s v="Drama|Thriller"/>
    <s v="Nicolas Cage"/>
    <x v="1457"/>
    <n v="53028"/>
    <n v="382"/>
    <x v="0"/>
    <s v="USA"/>
    <n v="55000000"/>
    <n v="1999"/>
    <n v="6.8"/>
    <n v="-38359790"/>
    <n v="121"/>
    <n v="-69.745072727272728"/>
  </r>
  <r>
    <s v="Miguel Sapochnik"/>
    <n v="197"/>
    <n v="13763130"/>
    <s v="Action|Crime|Sci-Fi|Thriller"/>
    <s v="Alice Braga"/>
    <x v="1458"/>
    <n v="87768"/>
    <n v="187"/>
    <x v="0"/>
    <s v="USA"/>
    <n v="32000000"/>
    <n v="2010"/>
    <n v="6.3"/>
    <n v="-18236870"/>
    <n v="119"/>
    <n v="-56.990218749999997"/>
  </r>
  <r>
    <s v="Hyung-Rae Shim"/>
    <n v="93"/>
    <n v="10956379"/>
    <s v="Action|Drama|Fantasy|Horror|Thriller"/>
    <s v="Robert Forster"/>
    <x v="1459"/>
    <n v="21506"/>
    <n v="364"/>
    <x v="0"/>
    <s v="South Korea"/>
    <n v="35000000"/>
    <n v="2007"/>
    <n v="3.6"/>
    <n v="-24043621"/>
    <n v="107"/>
    <n v="-68.696060000000003"/>
  </r>
  <r>
    <s v="Norman Jewison"/>
    <n v="15"/>
    <n v="4357000"/>
    <s v="Comedy|Family|Fantasy"/>
    <s v="Haley Joel Osment"/>
    <x v="1460"/>
    <n v="5176"/>
    <n v="30"/>
    <x v="0"/>
    <s v="USA"/>
    <n v="30000000"/>
    <n v="1996"/>
    <n v="5.3"/>
    <n v="-25643000"/>
    <n v="110"/>
    <n v="-85.476666666666674"/>
  </r>
  <r>
    <s v="Don Scardino"/>
    <n v="260"/>
    <n v="22525921"/>
    <s v="Comedy"/>
    <s v="Steve Buscemi"/>
    <x v="1461"/>
    <n v="60596"/>
    <n v="158"/>
    <x v="0"/>
    <s v="USA"/>
    <n v="30000000"/>
    <n v="2013"/>
    <n v="5.9"/>
    <n v="-7474079"/>
    <n v="100"/>
    <n v="-24.913596666666667"/>
  </r>
  <r>
    <s v="Mark Dindal"/>
    <n v="18"/>
    <n v="3562749"/>
    <s v="Animation|Comedy|Family|Fantasy|Musical"/>
    <s v="George Kennedy"/>
    <x v="1462"/>
    <n v="5600"/>
    <n v="49"/>
    <x v="0"/>
    <s v="USA"/>
    <n v="32000000"/>
    <n v="1997"/>
    <n v="6.9"/>
    <n v="-28437251"/>
    <n v="75"/>
    <n v="-88.866409375000003"/>
  </r>
  <r>
    <s v="Tim Robbins"/>
    <n v="70"/>
    <n v="2899970"/>
    <s v="Drama"/>
    <s v="Bill Murray"/>
    <x v="1463"/>
    <n v="8039"/>
    <n v="161"/>
    <x v="0"/>
    <s v="USA"/>
    <n v="32000000"/>
    <n v="1999"/>
    <n v="6.9"/>
    <n v="-29100030"/>
    <n v="132"/>
    <n v="-90.937593750000005"/>
  </r>
  <r>
    <s v="Steven Soderbergh"/>
    <n v="183"/>
    <n v="1304837"/>
    <s v="Drama|Mystery|Thriller"/>
    <s v="Tony Curran"/>
    <x v="1464"/>
    <n v="21481"/>
    <n v="175"/>
    <x v="0"/>
    <s v="USA"/>
    <n v="32000000"/>
    <n v="2006"/>
    <n v="6.1"/>
    <n v="-30695163"/>
    <n v="105"/>
    <n v="-95.922384375000007"/>
  </r>
  <r>
    <s v="Francis Ford Coppola"/>
    <n v="261"/>
    <n v="78800000"/>
    <s v="Drama|War"/>
    <s v="Harrison Ford"/>
    <x v="1465"/>
    <n v="450676"/>
    <n v="983"/>
    <x v="0"/>
    <s v="USA"/>
    <n v="31500000"/>
    <n v="1979"/>
    <n v="8.5"/>
    <n v="47300000"/>
    <n v="289"/>
    <n v="150.15873015873015"/>
  </r>
  <r>
    <s v="Nanette Burstein"/>
    <n v="167"/>
    <n v="17797316"/>
    <s v="Comedy|Romance"/>
    <s v="Rob Riggle"/>
    <x v="1466"/>
    <n v="50523"/>
    <n v="113"/>
    <x v="0"/>
    <s v="USA"/>
    <n v="32000000"/>
    <n v="2010"/>
    <n v="6.3"/>
    <n v="-14202684"/>
    <n v="102"/>
    <n v="-44.383387499999998"/>
  </r>
  <r>
    <s v="Stephen Herek"/>
    <n v="42"/>
    <n v="82528097"/>
    <s v="Drama|Music"/>
    <s v="Alicia Witt"/>
    <x v="1467"/>
    <n v="30230"/>
    <n v="154"/>
    <x v="0"/>
    <s v="USA"/>
    <n v="6500000"/>
    <n v="1995"/>
    <n v="7.3"/>
    <n v="76028097"/>
    <n v="143"/>
    <n v="1169.6630307692308"/>
  </r>
  <r>
    <s v="Ariel Vromen"/>
    <n v="130"/>
    <n v="14268533"/>
    <s v="Action|Crime|Drama|Mystery|Sci-Fi|Thriller"/>
    <s v="Gary Oldman"/>
    <x v="1468"/>
    <n v="17319"/>
    <n v="100"/>
    <x v="0"/>
    <s v="UK"/>
    <n v="31500000"/>
    <n v="2016"/>
    <n v="6.3"/>
    <n v="-17231467"/>
    <n v="113"/>
    <n v="-54.703069841269837"/>
  </r>
  <r>
    <s v="Sydney Pollack"/>
    <n v="66"/>
    <n v="87100000"/>
    <s v="Biography|Drama|Romance"/>
    <s v="Meryl Streep"/>
    <x v="1469"/>
    <n v="52339"/>
    <n v="200"/>
    <x v="0"/>
    <s v="USA"/>
    <n v="31000000"/>
    <n v="1985"/>
    <n v="7.2"/>
    <n v="56100000"/>
    <n v="161"/>
    <n v="180.96774193548387"/>
  </r>
  <r>
    <s v="Robert Zemeckis"/>
    <n v="449"/>
    <n v="93749203"/>
    <s v="Drama|Thriller"/>
    <s v="Denzel Washington"/>
    <x v="1470"/>
    <n v="264047"/>
    <n v="491"/>
    <x v="0"/>
    <s v="USA"/>
    <n v="31000000"/>
    <n v="2012"/>
    <n v="7.3"/>
    <n v="62749203"/>
    <n v="138"/>
    <n v="202.41678387096775"/>
  </r>
  <r>
    <s v="Lewis Gilbert"/>
    <n v="121"/>
    <n v="62700000"/>
    <s v="Action|Adventure|Sci-Fi|Thriller"/>
    <s v="Desmond Llewelyn"/>
    <x v="1471"/>
    <n v="69534"/>
    <n v="294"/>
    <x v="0"/>
    <s v="UK"/>
    <n v="34000000"/>
    <n v="1979"/>
    <n v="6.3"/>
    <n v="28700000"/>
    <n v="126"/>
    <n v="84.411764705882348"/>
  </r>
  <r>
    <s v="Wes Anderson"/>
    <n v="536"/>
    <n v="59073773"/>
    <s v="Adventure|Comedy|Crime|Drama"/>
    <s v="Bill Murray"/>
    <x v="1472"/>
    <n v="475518"/>
    <n v="644"/>
    <x v="0"/>
    <s v="USA"/>
    <n v="25000000"/>
    <n v="2014"/>
    <n v="8.1"/>
    <n v="34073773"/>
    <n v="99"/>
    <n v="136.29509200000001"/>
  </r>
  <r>
    <s v="Scott Hicks"/>
    <n v="135"/>
    <n v="24185781"/>
    <s v="Drama|Mystery"/>
    <s v="Anthony Hopkins"/>
    <x v="1473"/>
    <n v="30339"/>
    <n v="268"/>
    <x v="0"/>
    <s v="USA"/>
    <n v="31000000"/>
    <n v="2001"/>
    <n v="6.9"/>
    <n v="-6814219"/>
    <n v="101"/>
    <n v="-21.981351612903229"/>
  </r>
  <r>
    <s v="Frank Marshall"/>
    <n v="74"/>
    <n v="53133888"/>
    <s v="Comedy|Fantasy|Horror|Thriller"/>
    <s v="Julian Sands"/>
    <x v="1474"/>
    <n v="50389"/>
    <n v="136"/>
    <x v="0"/>
    <s v="USA"/>
    <n v="31000000"/>
    <n v="1990"/>
    <n v="6.3"/>
    <n v="22133888"/>
    <n v="103"/>
    <n v="71.399638709677419"/>
  </r>
  <r>
    <s v="Gregory Hoblit"/>
    <n v="168"/>
    <n v="44983704"/>
    <s v="Crime|Drama|Mystery|Sci-Fi|Thriller"/>
    <s v="Dennis Quaid"/>
    <x v="1475"/>
    <n v="81866"/>
    <n v="510"/>
    <x v="0"/>
    <s v="USA"/>
    <n v="31000000"/>
    <n v="2000"/>
    <n v="7.3"/>
    <n v="13983704"/>
    <n v="118"/>
    <n v="45.108722580645164"/>
  </r>
  <r>
    <s v="John Francis Daley"/>
    <n v="204"/>
    <n v="58879132"/>
    <s v="Adventure|Comedy"/>
    <s v="Chris Hemsworth"/>
    <x v="1476"/>
    <n v="66123"/>
    <n v="219"/>
    <x v="0"/>
    <s v="USA"/>
    <n v="31000000"/>
    <n v="2015"/>
    <n v="6.1"/>
    <n v="27879132"/>
    <n v="99"/>
    <n v="89.93268387096775"/>
  </r>
  <r>
    <s v="Barry Sonnenfeld"/>
    <n v="96"/>
    <n v="72077000"/>
    <s v="Comedy|Crime|Thriller"/>
    <s v="Delroy Lindo"/>
    <x v="1477"/>
    <n v="62986"/>
    <n v="150"/>
    <x v="0"/>
    <s v="USA"/>
    <n v="30250000"/>
    <n v="1995"/>
    <n v="6.9"/>
    <n v="41827000"/>
    <n v="105"/>
    <n v="138.27107438016529"/>
  </r>
  <r>
    <s v="Rob Marshall"/>
    <n v="223"/>
    <n v="170684505"/>
    <s v="Comedy|Crime|Musical"/>
    <s v="Colm Feore"/>
    <x v="1478"/>
    <n v="172080"/>
    <n v="1017"/>
    <x v="0"/>
    <s v="USA"/>
    <n v="45000000"/>
    <n v="2002"/>
    <n v="7.2"/>
    <n v="125684505"/>
    <n v="113"/>
    <n v="279.2989"/>
  </r>
  <r>
    <s v="Dennis Dugan"/>
    <n v="112"/>
    <n v="163479795"/>
    <s v="Comedy|Drama"/>
    <s v="Steve Buscemi"/>
    <x v="1479"/>
    <n v="161858"/>
    <n v="289"/>
    <x v="0"/>
    <s v="USA"/>
    <n v="34200000"/>
    <n v="1999"/>
    <n v="6.4"/>
    <n v="129279795"/>
    <n v="93"/>
    <n v="378.0110964912281"/>
  </r>
  <r>
    <s v="J.B. Rogers"/>
    <n v="142"/>
    <n v="145096820"/>
    <s v="Comedy"/>
    <s v="Alyson Hannigan"/>
    <x v="1480"/>
    <n v="200260"/>
    <n v="431"/>
    <x v="0"/>
    <s v="USA"/>
    <n v="30000000"/>
    <n v="2001"/>
    <n v="6.4"/>
    <n v="115096820"/>
    <n v="108"/>
    <n v="383.65606666666667"/>
  </r>
  <r>
    <s v="John Lasseter"/>
    <n v="166"/>
    <n v="191796233"/>
    <s v="Adventure|Animation|Comedy|Family|Fantasy"/>
    <s v="Tom Hanks"/>
    <x v="1481"/>
    <n v="623757"/>
    <n v="391"/>
    <x v="0"/>
    <s v="USA"/>
    <n v="30000000"/>
    <n v="1995"/>
    <n v="8.3000000000000007"/>
    <n v="161796233"/>
    <n v="74"/>
    <n v="539.32077666666669"/>
  </r>
  <r>
    <s v="Jan De Bont"/>
    <n v="114"/>
    <n v="121248145"/>
    <s v="Action|Adventure|Crime|Thriller"/>
    <s v="Keanu Reeves"/>
    <x v="1482"/>
    <n v="260981"/>
    <n v="373"/>
    <x v="0"/>
    <s v="USA"/>
    <n v="25000000"/>
    <n v="1994"/>
    <n v="7.2"/>
    <n v="96248145"/>
    <n v="116"/>
    <n v="384.99257999999998"/>
  </r>
  <r>
    <s v="Michael Sucsy"/>
    <n v="214"/>
    <n v="125014030"/>
    <s v="Drama|Romance"/>
    <s v="Channing Tatum"/>
    <x v="1483"/>
    <n v="145852"/>
    <n v="164"/>
    <x v="0"/>
    <s v="USA"/>
    <n v="30000000"/>
    <n v="2012"/>
    <n v="6.8"/>
    <n v="95014030"/>
    <n v="104"/>
    <n v="316.71343333333334"/>
  </r>
  <r>
    <s v="Tom Vaughan"/>
    <n v="126"/>
    <n v="11854694"/>
    <s v="Drama"/>
    <s v="Harrison Ford"/>
    <x v="1484"/>
    <n v="14281"/>
    <n v="64"/>
    <x v="0"/>
    <s v="USA"/>
    <n v="31000000"/>
    <n v="2010"/>
    <n v="6.5"/>
    <n v="-19145306"/>
    <n v="106"/>
    <n v="-61.759051612903228"/>
  </r>
  <r>
    <s v="Boaz Yakin"/>
    <n v="157"/>
    <n v="115648585"/>
    <s v="Biography|Drama|Sport"/>
    <s v="Ryan Gosling"/>
    <x v="1485"/>
    <n v="160776"/>
    <n v="402"/>
    <x v="0"/>
    <s v="USA"/>
    <n v="30000000"/>
    <n v="2000"/>
    <n v="7.8"/>
    <n v="85648585"/>
    <n v="120"/>
    <n v="285.49528333333336"/>
  </r>
  <r>
    <s v="John Mctiernan"/>
    <n v="104"/>
    <n v="122012643"/>
    <s v="Action|Adventure|Thriller"/>
    <s v="Scott Glenn"/>
    <x v="1486"/>
    <n v="143696"/>
    <n v="241"/>
    <x v="0"/>
    <s v="USA"/>
    <n v="30000000"/>
    <n v="1990"/>
    <n v="7.6"/>
    <n v="92012643"/>
    <n v="135"/>
    <n v="306.70880999999997"/>
  </r>
  <r>
    <s v="Lee Daniels"/>
    <n v="304"/>
    <n v="116631310"/>
    <s v="Biography|Drama"/>
    <s v="Alex Pettyfer"/>
    <x v="1487"/>
    <n v="87665"/>
    <n v="323"/>
    <x v="0"/>
    <s v="USA"/>
    <n v="30000000"/>
    <n v="2013"/>
    <n v="7.2"/>
    <n v="86631310"/>
    <n v="132"/>
    <n v="288.77103333333332"/>
  </r>
  <r>
    <s v="Rawson Marshall Thurber"/>
    <n v="191"/>
    <n v="114324072"/>
    <s v="Comedy|Sport"/>
    <s v="Gary Cole"/>
    <x v="1488"/>
    <n v="185338"/>
    <n v="392"/>
    <x v="0"/>
    <s v="USA"/>
    <n v="20000000"/>
    <n v="2004"/>
    <n v="6.7"/>
    <n v="94324072"/>
    <n v="92"/>
    <n v="471.62036000000001"/>
  </r>
  <r>
    <s v="Barry Sonnenfeld"/>
    <n v="55"/>
    <n v="113502246"/>
    <s v="Comedy|Fantasy"/>
    <s v="Anjelica Huston"/>
    <x v="1489"/>
    <n v="96607"/>
    <n v="125"/>
    <x v="0"/>
    <s v="USA"/>
    <n v="38000000"/>
    <n v="1991"/>
    <n v="6.8"/>
    <n v="75502246"/>
    <n v="99"/>
    <n v="198.69012105263158"/>
  </r>
  <r>
    <s v="Steve Oedekerk"/>
    <n v="59"/>
    <n v="108360000"/>
    <s v="Adventure|Comedy"/>
    <s v="Bruce Spence"/>
    <x v="1490"/>
    <n v="160321"/>
    <n v="178"/>
    <x v="0"/>
    <s v="USA"/>
    <n v="30000000"/>
    <n v="1995"/>
    <n v="6.3"/>
    <n v="78360000"/>
    <n v="90"/>
    <n v="261.2"/>
  </r>
  <r>
    <s v="Garry Marshall"/>
    <n v="108"/>
    <n v="108244774"/>
    <s v="Comedy|Family|Romance"/>
    <s v="Anne Hathaway"/>
    <x v="1491"/>
    <n v="94049"/>
    <n v="301"/>
    <x v="0"/>
    <s v="USA"/>
    <n v="37000000"/>
    <n v="2001"/>
    <n v="6.2"/>
    <n v="71244774"/>
    <n v="111"/>
    <n v="192.55344324324324"/>
  </r>
  <r>
    <s v="Hugh Wilson"/>
    <n v="50"/>
    <n v="105444419"/>
    <s v="Comedy"/>
    <s v="Stockard Channing"/>
    <x v="1492"/>
    <n v="31817"/>
    <n v="117"/>
    <x v="0"/>
    <s v="USA"/>
    <n v="26000000"/>
    <n v="1996"/>
    <n v="6.2"/>
    <n v="79444419"/>
    <n v="103"/>
    <n v="305.5554576923077"/>
  </r>
  <r>
    <s v="David Fincher"/>
    <n v="216"/>
    <n v="100125340"/>
    <s v="Crime|Drama|Mystery|Thriller"/>
    <s v="Morgan Freeman"/>
    <x v="1493"/>
    <n v="1023511"/>
    <n v="1080"/>
    <x v="0"/>
    <s v="USA"/>
    <n v="33000000"/>
    <n v="1995"/>
    <n v="8.6"/>
    <n v="67125340"/>
    <n v="127"/>
    <n v="203.41012121212123"/>
  </r>
  <r>
    <s v="Neill Blomkamp"/>
    <n v="472"/>
    <n v="115646235"/>
    <s v="Action|Sci-Fi|Thriller"/>
    <s v="Sharlto Copley"/>
    <x v="1494"/>
    <n v="531737"/>
    <n v="1262"/>
    <x v="0"/>
    <s v="South Africa"/>
    <n v="30000000"/>
    <n v="2009"/>
    <n v="8"/>
    <n v="85646235"/>
    <n v="112"/>
    <n v="285.48745000000002"/>
  </r>
  <r>
    <s v="Stephen Hillenburg"/>
    <n v="89"/>
    <n v="85416609"/>
    <s v="Adventure|Animation|Comedy|Family|Fantasy"/>
    <s v="Scarlett Johansson"/>
    <x v="1495"/>
    <n v="58906"/>
    <n v="186"/>
    <x v="0"/>
    <s v="USA"/>
    <n v="30000000"/>
    <n v="2004"/>
    <n v="7"/>
    <n v="55416609"/>
    <n v="87"/>
    <n v="184.72203000000002"/>
  </r>
  <r>
    <s v="Clint Eastwood"/>
    <n v="229"/>
    <n v="90135191"/>
    <s v="Crime|Drama|Mystery|Thriller"/>
    <s v="John Doman"/>
    <x v="1496"/>
    <n v="338415"/>
    <n v="935"/>
    <x v="0"/>
    <s v="USA"/>
    <n v="25000000"/>
    <n v="2003"/>
    <n v="8"/>
    <n v="65135191"/>
    <n v="138"/>
    <n v="260.54076400000002"/>
  </r>
  <r>
    <s v="Clint Eastwood"/>
    <n v="268"/>
    <n v="100422786"/>
    <s v="Drama|Sport"/>
    <s v="Clint Eastwood"/>
    <x v="1497"/>
    <n v="482064"/>
    <n v="1106"/>
    <x v="0"/>
    <s v="USA"/>
    <n v="30000000"/>
    <n v="2004"/>
    <n v="8.1"/>
    <n v="70422786"/>
    <n v="132"/>
    <n v="234.74262000000002"/>
  </r>
  <r>
    <s v="Harold Ramis"/>
    <n v="145"/>
    <n v="106694016"/>
    <s v="Comedy|Crime"/>
    <s v="Robert De Niro"/>
    <x v="1498"/>
    <n v="123940"/>
    <n v="337"/>
    <x v="0"/>
    <s v="USA"/>
    <n v="30000000"/>
    <n v="1999"/>
    <n v="6.7"/>
    <n v="76694016"/>
    <n v="103"/>
    <n v="255.64672000000002"/>
  </r>
  <r>
    <s v="Nick Cassavetes"/>
    <n v="177"/>
    <n v="64286"/>
    <s v="Drama|Romance"/>
    <s v="Ryan Gosling"/>
    <x v="1499"/>
    <n v="396396"/>
    <n v="1111"/>
    <x v="0"/>
    <s v="USA"/>
    <n v="29000000"/>
    <n v="2004"/>
    <n v="7.9"/>
    <n v="-28935714"/>
    <n v="123"/>
    <n v="-99.778324137931023"/>
  </r>
  <r>
    <s v="Anne Fletcher"/>
    <n v="175"/>
    <n v="76806312"/>
    <s v="Comedy|Romance"/>
    <s v="Judy Greer"/>
    <x v="1500"/>
    <n v="124501"/>
    <n v="154"/>
    <x v="0"/>
    <s v="USA"/>
    <n v="30000000"/>
    <n v="2008"/>
    <n v="6.1"/>
    <n v="46806312"/>
    <n v="111"/>
    <n v="156.02104"/>
  </r>
  <r>
    <s v="Peter Chelsom"/>
    <n v="131"/>
    <n v="79566871"/>
    <s v="Comedy|Drama|Family|Music|Romance"/>
    <s v="Emily Osment"/>
    <x v="1501"/>
    <n v="31760"/>
    <n v="140"/>
    <x v="0"/>
    <s v="USA"/>
    <n v="30000000"/>
    <n v="2009"/>
    <n v="4.2"/>
    <n v="49566871"/>
    <n v="102"/>
    <n v="165.22290333333333"/>
  </r>
  <r>
    <s v="Stig Bergqvist"/>
    <n v="41"/>
    <n v="76501438"/>
    <s v="Adventure|Animation|Comedy|Family|Romance"/>
    <s v="Elizabeth Daily"/>
    <x v="1502"/>
    <n v="8146"/>
    <n v="49"/>
    <x v="0"/>
    <s v="Germany"/>
    <n v="30000000"/>
    <n v="2000"/>
    <n v="6.1"/>
    <n v="46501438"/>
    <n v="78"/>
    <n v="155.00479333333331"/>
  </r>
  <r>
    <s v="Barbra Streisand"/>
    <n v="30"/>
    <n v="74787599"/>
    <s v="Drama|Romance"/>
    <s v="George Carlin"/>
    <x v="1503"/>
    <n v="12549"/>
    <n v="109"/>
    <x v="0"/>
    <s v="USA"/>
    <n v="30000000"/>
    <n v="1991"/>
    <n v="6.6"/>
    <n v="44787599"/>
    <n v="132"/>
    <n v="149.29199666666665"/>
  </r>
  <r>
    <s v="Edward Zwick"/>
    <n v="57"/>
    <n v="66528842"/>
    <s v="Drama|Romance|War|Western"/>
    <s v="Anthony Hopkins"/>
    <x v="1504"/>
    <n v="112175"/>
    <n v="329"/>
    <x v="0"/>
    <s v="USA"/>
    <n v="30000000"/>
    <n v="1994"/>
    <n v="7.5"/>
    <n v="36528842"/>
    <n v="133"/>
    <n v="121.76280666666666"/>
  </r>
  <r>
    <s v="Jason Reitman"/>
    <n v="391"/>
    <n v="83813460"/>
    <s v="Drama|Romance"/>
    <s v="J.K. Simmons"/>
    <x v="1505"/>
    <n v="270238"/>
    <n v="452"/>
    <x v="0"/>
    <s v="USA"/>
    <n v="25000000"/>
    <n v="2009"/>
    <n v="7.4"/>
    <n v="58813460"/>
    <n v="108"/>
    <n v="235.25383999999997"/>
  </r>
  <r>
    <s v="Alexander Payne"/>
    <n v="217"/>
    <n v="65010106"/>
    <s v="Comedy|Drama"/>
    <s v="Hope Davis"/>
    <x v="1506"/>
    <n v="107557"/>
    <n v="612"/>
    <x v="0"/>
    <s v="USA"/>
    <n v="30000000"/>
    <n v="2002"/>
    <n v="7.2"/>
    <n v="35010106"/>
    <n v="125"/>
    <n v="116.70035333333333"/>
  </r>
  <r>
    <s v="Jonathan Levine"/>
    <n v="452"/>
    <n v="66359959"/>
    <s v="Comedy|Horror|Romance"/>
    <s v="Cory Hardrict"/>
    <x v="1507"/>
    <n v="184641"/>
    <n v="326"/>
    <x v="0"/>
    <s v="USA"/>
    <n v="35000000"/>
    <n v="2013"/>
    <n v="6.9"/>
    <n v="31359959"/>
    <n v="98"/>
    <n v="89.599882857142859"/>
  </r>
  <r>
    <s v="Rian Johnson"/>
    <n v="589"/>
    <n v="66468315"/>
    <s v="Action|Crime|Drama|Sci-Fi|Thriller"/>
    <s v="Joseph Gordon-Levitt"/>
    <x v="1508"/>
    <n v="428916"/>
    <n v="667"/>
    <x v="0"/>
    <s v="USA"/>
    <n v="30000000"/>
    <n v="2012"/>
    <n v="7.4"/>
    <n v="36468315"/>
    <n v="119"/>
    <n v="121.56104999999999"/>
  </r>
  <r>
    <s v="Chris Weitz"/>
    <n v="61"/>
    <n v="64172251"/>
    <s v="Comedy|Fantasy"/>
    <s v="Chazz Palminteri"/>
    <x v="1509"/>
    <n v="19079"/>
    <n v="122"/>
    <x v="0"/>
    <s v="USA"/>
    <n v="30000000"/>
    <n v="2001"/>
    <n v="5.4"/>
    <n v="34172251"/>
    <n v="87"/>
    <n v="113.90750333333332"/>
  </r>
  <r>
    <s v="Chris Noonan"/>
    <n v="79"/>
    <n v="66600000"/>
    <s v="Comedy|Drama|Family"/>
    <s v="Miriam Margolyes"/>
    <x v="1510"/>
    <n v="94435"/>
    <n v="182"/>
    <x v="0"/>
    <s v="Australia"/>
    <n v="30000000"/>
    <n v="1995"/>
    <n v="6.8"/>
    <n v="36600000"/>
    <n v="91"/>
    <n v="122"/>
  </r>
  <r>
    <s v="David Frankel"/>
    <n v="234"/>
    <n v="63536011"/>
    <s v="Comedy|Drama|Romance"/>
    <s v="Meryl Streep"/>
    <x v="1511"/>
    <n v="34258"/>
    <n v="178"/>
    <x v="0"/>
    <s v="USA"/>
    <n v="30000000"/>
    <n v="2012"/>
    <n v="6.3"/>
    <n v="33536011"/>
    <n v="100"/>
    <n v="111.78670333333334"/>
  </r>
  <r>
    <s v="Nicholas Stoller"/>
    <n v="253"/>
    <n v="62877175"/>
    <s v="Comedy|Drama|Romance"/>
    <s v="Mila Kunis"/>
    <x v="1512"/>
    <n v="217507"/>
    <n v="325"/>
    <x v="0"/>
    <s v="USA"/>
    <n v="30000000"/>
    <n v="2008"/>
    <n v="7.2"/>
    <n v="32877175"/>
    <n v="118"/>
    <n v="109.59058333333334"/>
  </r>
  <r>
    <s v="John Singleton"/>
    <n v="123"/>
    <n v="74484168"/>
    <s v="Action|Crime|Drama|Mystery|Thriller"/>
    <s v="Josh Charles"/>
    <x v="1513"/>
    <n v="109894"/>
    <n v="340"/>
    <x v="0"/>
    <s v="USA"/>
    <n v="45000000"/>
    <n v="2005"/>
    <n v="6.9"/>
    <n v="29484168"/>
    <n v="109"/>
    <n v="65.520373333333339"/>
  </r>
  <r>
    <s v="Michael Mccullers"/>
    <n v="145"/>
    <n v="60269340"/>
    <s v="Comedy|Romance"/>
    <s v="Tina Fey"/>
    <x v="1514"/>
    <n v="34079"/>
    <n v="97"/>
    <x v="0"/>
    <s v="USA"/>
    <n v="30000000"/>
    <n v="2008"/>
    <n v="6"/>
    <n v="30269340"/>
    <n v="99"/>
    <n v="100.89779999999999"/>
  </r>
  <r>
    <s v="Forest Whitaker"/>
    <n v="65"/>
    <n v="60033780"/>
    <s v="Drama|Romance"/>
    <s v="Bill Cobbs"/>
    <x v="1515"/>
    <n v="18973"/>
    <n v="162"/>
    <x v="0"/>
    <s v="USA"/>
    <n v="30000000"/>
    <n v="1998"/>
    <n v="5.9"/>
    <n v="30033780"/>
    <n v="114"/>
    <n v="100.1126"/>
  </r>
  <r>
    <s v="Gary Winick"/>
    <n v="152"/>
    <n v="58715510"/>
    <s v="Comedy|Romance"/>
    <s v="Anne Hathaway"/>
    <x v="1516"/>
    <n v="79094"/>
    <n v="129"/>
    <x v="0"/>
    <s v="USA"/>
    <n v="30000000"/>
    <n v="2009"/>
    <n v="5.4"/>
    <n v="28715510"/>
    <n v="89"/>
    <n v="95.718366666666668"/>
  </r>
  <r>
    <s v="Steven Brill"/>
    <n v="94"/>
    <n v="58156435"/>
    <s v="Adventure|Comedy|Mystery"/>
    <s v="Antony Starr"/>
    <x v="1517"/>
    <n v="37479"/>
    <n v="152"/>
    <x v="0"/>
    <s v="USA"/>
    <n v="19000000"/>
    <n v="2004"/>
    <n v="5.9"/>
    <n v="39156435"/>
    <n v="95"/>
    <n v="206.08650000000003"/>
  </r>
  <r>
    <s v="Gary Winick"/>
    <n v="119"/>
    <n v="56044241"/>
    <s v="Comedy|Fantasy|Romance"/>
    <s v="Jennifer Garner"/>
    <x v="1518"/>
    <n v="122187"/>
    <n v="339"/>
    <x v="0"/>
    <s v="USA"/>
    <n v="37000000"/>
    <n v="2004"/>
    <n v="6.1"/>
    <n v="19044241"/>
    <n v="98"/>
    <n v="51.470921621621621"/>
  </r>
  <r>
    <s v="Woody Allen"/>
    <n v="487"/>
    <n v="56816662"/>
    <s v="Comedy|Fantasy|Romance"/>
    <s v="Kurt Fuller"/>
    <x v="1519"/>
    <n v="301149"/>
    <n v="509"/>
    <x v="0"/>
    <s v="Spain"/>
    <n v="17000000"/>
    <n v="2011"/>
    <n v="7.7"/>
    <n v="39816662"/>
    <n v="94"/>
    <n v="234.2156588235294"/>
  </r>
  <r>
    <s v="Peter Lepeniotis"/>
    <n v="121"/>
    <n v="64238770"/>
    <s v="Adventure|Animation|Comedy|Family"/>
    <s v="Liam Neeson"/>
    <x v="1520"/>
    <n v="19547"/>
    <n v="64"/>
    <x v="0"/>
    <s v="Canada"/>
    <n v="42000000"/>
    <n v="2014"/>
    <n v="5.8"/>
    <n v="22238770"/>
    <n v="85"/>
    <n v="52.94945238095238"/>
  </r>
  <r>
    <s v="Ted Demme"/>
    <n v="147"/>
    <n v="52937130"/>
    <s v="Biography|Crime|Drama"/>
    <s v="Johnny Depp"/>
    <x v="1521"/>
    <n v="198066"/>
    <n v="426"/>
    <x v="0"/>
    <s v="USA"/>
    <n v="30000000"/>
    <n v="2001"/>
    <n v="7.6"/>
    <n v="22937130"/>
    <n v="124"/>
    <n v="76.457099999999997"/>
  </r>
  <r>
    <s v="Luis Mandoki"/>
    <n v="85"/>
    <n v="52799004"/>
    <s v="Drama|Romance"/>
    <s v="Robin Wright"/>
    <x v="1522"/>
    <n v="28942"/>
    <n v="223"/>
    <x v="0"/>
    <s v="USA"/>
    <n v="55000000"/>
    <n v="1999"/>
    <n v="6.1"/>
    <n v="-2200996"/>
    <n v="131"/>
    <n v="-4.0018109090909091"/>
  </r>
  <r>
    <s v="William Shatner"/>
    <n v="98"/>
    <n v="55210049"/>
    <s v="Action|Adventure|Sci-Fi|Thriller"/>
    <s v="Leonard Nimoy"/>
    <x v="1523"/>
    <n v="43743"/>
    <n v="293"/>
    <x v="0"/>
    <s v="USA"/>
    <n v="27800000"/>
    <n v="1989"/>
    <n v="5.4"/>
    <n v="27410049"/>
    <n v="107"/>
    <n v="98.597298561151078"/>
  </r>
  <r>
    <s v="John Schultz"/>
    <n v="39"/>
    <n v="51432423"/>
    <s v="Comedy|Family|Fantasy|Sport"/>
    <s v="Brenda Song"/>
    <x v="1524"/>
    <n v="15074"/>
    <n v="72"/>
    <x v="0"/>
    <s v="USA"/>
    <n v="30000000"/>
    <n v="2002"/>
    <n v="5.0999999999999996"/>
    <n v="21432423"/>
    <n v="99"/>
    <n v="71.441410000000005"/>
  </r>
  <r>
    <s v="Peter Segal"/>
    <n v="43"/>
    <n v="51109400"/>
    <s v="Comedy|Crime"/>
    <s v="George Kennedy"/>
    <x v="1525"/>
    <n v="76850"/>
    <n v="85"/>
    <x v="0"/>
    <s v="USA"/>
    <n v="30000000"/>
    <n v="1994"/>
    <n v="6.4"/>
    <n v="21109400"/>
    <n v="83"/>
    <n v="70.364666666666665"/>
  </r>
  <r>
    <s v="John Glen"/>
    <n v="108"/>
    <n v="50300000"/>
    <s v="Action|Adventure|Thriller"/>
    <s v="Patrick Macnee"/>
    <x v="1526"/>
    <n v="68565"/>
    <n v="300"/>
    <x v="0"/>
    <s v="UK"/>
    <n v="30000000"/>
    <n v="1985"/>
    <n v="6.3"/>
    <n v="20300000"/>
    <n v="131"/>
    <n v="67.666666666666657"/>
  </r>
  <r>
    <s v="Steve Box"/>
    <n v="209"/>
    <n v="56068547"/>
    <s v="Animation|Comedy|Family|Mystery|Sci-Fi"/>
    <s v="Mark Gatiss"/>
    <x v="1527"/>
    <n v="98160"/>
    <n v="307"/>
    <x v="0"/>
    <s v="UK"/>
    <n v="30000000"/>
    <n v="2005"/>
    <n v="7.5"/>
    <n v="26068547"/>
    <n v="85"/>
    <n v="86.895156666666665"/>
  </r>
  <r>
    <s v="Richard Lagravenese"/>
    <n v="131"/>
    <n v="53680848"/>
    <s v="Drama|Romance"/>
    <s v="Gerard Butler"/>
    <x v="1528"/>
    <n v="167967"/>
    <n v="243"/>
    <x v="0"/>
    <s v="USA"/>
    <n v="30000000"/>
    <n v="2007"/>
    <n v="7.1"/>
    <n v="23680848"/>
    <n v="126"/>
    <n v="78.936160000000001"/>
  </r>
  <r>
    <s v="Joe Wright"/>
    <n v="316"/>
    <n v="50921738"/>
    <s v="Drama|Mystery|Romance|War"/>
    <s v="Benedict Cumberbatch"/>
    <x v="1529"/>
    <n v="192930"/>
    <n v="581"/>
    <x v="0"/>
    <s v="UK"/>
    <n v="30000000"/>
    <n v="2007"/>
    <n v="7.8"/>
    <n v="20921738"/>
    <n v="123"/>
    <n v="69.739126666666664"/>
  </r>
  <r>
    <s v="Gary Winick"/>
    <n v="159"/>
    <n v="53021560"/>
    <s v="Comedy|Drama|Romance"/>
    <s v="Vanessa Redgrave"/>
    <x v="1530"/>
    <n v="74630"/>
    <n v="156"/>
    <x v="0"/>
    <s v="USA"/>
    <n v="30000000"/>
    <n v="2010"/>
    <n v="6.5"/>
    <n v="23021560"/>
    <n v="105"/>
    <n v="76.738533333333336"/>
  </r>
  <r>
    <s v="Ridley Scott"/>
    <n v="63"/>
    <n v="45645204"/>
    <s v="Action|Crime|Thriller"/>
    <s v="Stephen Root"/>
    <x v="1531"/>
    <n v="39306"/>
    <n v="119"/>
    <x v="0"/>
    <s v="USA"/>
    <n v="30000000"/>
    <n v="1989"/>
    <n v="6.6"/>
    <n v="15645204"/>
    <n v="125"/>
    <n v="52.150680000000008"/>
  </r>
  <r>
    <s v="Tim Burton"/>
    <n v="267"/>
    <n v="53337608"/>
    <s v="Animation|Drama|Family|Fantasy|Musical|Romance"/>
    <s v="Johnny Depp"/>
    <x v="1532"/>
    <n v="188785"/>
    <n v="467"/>
    <x v="0"/>
    <s v="USA"/>
    <n v="40000000"/>
    <n v="2005"/>
    <n v="7.4"/>
    <n v="13337608"/>
    <n v="77"/>
    <n v="33.34402"/>
  </r>
  <r>
    <s v="Denis Villeneuve"/>
    <n v="478"/>
    <n v="46875468"/>
    <s v="Action|Crime|Drama|Mystery|Thriller"/>
    <s v="Edgar Arreola"/>
    <x v="1533"/>
    <n v="196217"/>
    <n v="461"/>
    <x v="0"/>
    <s v="USA"/>
    <n v="30000000"/>
    <n v="2015"/>
    <n v="7.6"/>
    <n v="16875468"/>
    <n v="121"/>
    <n v="56.251559999999998"/>
  </r>
  <r>
    <s v="Antoine Fuqua"/>
    <n v="305"/>
    <n v="52418902"/>
    <s v="Drama|Sport"/>
    <s v="Jake Gyllenhaal"/>
    <x v="1534"/>
    <n v="147128"/>
    <n v="277"/>
    <x v="0"/>
    <s v="USA"/>
    <n v="30000000"/>
    <n v="2015"/>
    <n v="7.5"/>
    <n v="22418902"/>
    <n v="124"/>
    <n v="74.729673333333338"/>
  </r>
  <r>
    <s v="Sam Raimi"/>
    <n v="397"/>
    <n v="42057340"/>
    <s v="Horror|Thriller"/>
    <s v="Bojana Novakovic"/>
    <x v="1535"/>
    <n v="158354"/>
    <n v="691"/>
    <x v="0"/>
    <s v="USA"/>
    <n v="30000000"/>
    <n v="2009"/>
    <n v="6.6"/>
    <n v="12057340"/>
    <n v="99"/>
    <n v="40.191133333333333"/>
  </r>
  <r>
    <s v="Lee Toland Krieger"/>
    <n v="214"/>
    <n v="42478175"/>
    <s v="Drama|Fantasy|Romance"/>
    <s v="Harrison Ford"/>
    <x v="1536"/>
    <n v="93767"/>
    <n v="209"/>
    <x v="0"/>
    <s v="USA"/>
    <n v="25000000"/>
    <n v="2015"/>
    <n v="7.2"/>
    <n v="17478175"/>
    <n v="112"/>
    <n v="69.912700000000001"/>
  </r>
  <r>
    <s v="Tim Mccanlies"/>
    <n v="82"/>
    <n v="41407470"/>
    <s v="Comedy|Drama|Family"/>
    <s v="Haley Joel Osment"/>
    <x v="1537"/>
    <n v="43378"/>
    <n v="292"/>
    <x v="0"/>
    <s v="USA"/>
    <n v="30000000"/>
    <n v="2003"/>
    <n v="7.6"/>
    <n v="11407470"/>
    <n v="111"/>
    <n v="38.024900000000002"/>
  </r>
  <r>
    <s v="Jon M. Chu"/>
    <n v="138"/>
    <n v="42385520"/>
    <s v="Drama|Music|Romance"/>
    <s v="Alyson Stoner"/>
    <x v="1538"/>
    <n v="47297"/>
    <n v="86"/>
    <x v="0"/>
    <s v="USA"/>
    <n v="30000000"/>
    <n v="2010"/>
    <n v="6.2"/>
    <n v="12385520"/>
    <n v="107"/>
    <n v="41.285066666666665"/>
  </r>
  <r>
    <s v="John Stockwell"/>
    <n v="69"/>
    <n v="40118420"/>
    <s v="Drama|Romance|Sport"/>
    <s v="Faizon Love"/>
    <x v="1539"/>
    <n v="26066"/>
    <n v="216"/>
    <x v="0"/>
    <s v="USA"/>
    <n v="30000000"/>
    <n v="2002"/>
    <n v="5.6"/>
    <n v="10118420"/>
    <n v="104"/>
    <n v="33.72806666666667"/>
  </r>
  <r>
    <s v="Marc Forster"/>
    <n v="253"/>
    <n v="40137776"/>
    <s v="Comedy|Drama|Fantasy|Romance"/>
    <s v="Will Ferrell"/>
    <x v="1540"/>
    <n v="186977"/>
    <n v="529"/>
    <x v="0"/>
    <s v="USA"/>
    <n v="38000000"/>
    <n v="2006"/>
    <n v="7.6"/>
    <n v="2137776"/>
    <n v="113"/>
    <n v="5.625726315789473"/>
  </r>
  <r>
    <s v="David Slade"/>
    <n v="304"/>
    <n v="39568996"/>
    <s v="Horror"/>
    <s v="Danny Huston"/>
    <x v="1541"/>
    <n v="138435"/>
    <n v="527"/>
    <x v="0"/>
    <s v="USA"/>
    <n v="32000000"/>
    <n v="2007"/>
    <n v="6.6"/>
    <n v="7568996"/>
    <n v="113"/>
    <n v="23.653112500000002"/>
  </r>
  <r>
    <s v="Drew Goddard"/>
    <n v="634"/>
    <n v="42043633"/>
    <s v="Fantasy|Horror|Mystery|Thriller"/>
    <s v="Chris Hemsworth"/>
    <x v="1542"/>
    <n v="277172"/>
    <n v="986"/>
    <x v="0"/>
    <s v="USA"/>
    <n v="30000000"/>
    <n v="2012"/>
    <n v="7"/>
    <n v="12043633"/>
    <n v="95"/>
    <n v="40.145443333333333"/>
  </r>
  <r>
    <s v="Jason Friedberg"/>
    <n v="111"/>
    <n v="38232624"/>
    <s v="Comedy"/>
    <s v="Carmen Electra"/>
    <x v="1543"/>
    <n v="88518"/>
    <n v="409"/>
    <x v="0"/>
    <s v="USA"/>
    <n v="30000000"/>
    <n v="2008"/>
    <n v="2.7"/>
    <n v="8232624"/>
    <n v="86"/>
    <n v="27.442080000000001"/>
  </r>
  <r>
    <s v="Martin Brest"/>
    <n v="77"/>
    <n v="38413606"/>
    <s v="Action|Comedy|Crime|Thriller"/>
    <s v="Robert De Niro"/>
    <x v="1544"/>
    <n v="54042"/>
    <n v="215"/>
    <x v="0"/>
    <s v="USA"/>
    <n v="30000000"/>
    <n v="1988"/>
    <n v="7.6"/>
    <n v="8413606"/>
    <n v="126"/>
    <n v="28.045353333333335"/>
  </r>
  <r>
    <s v="Paul Michael Glaser"/>
    <n v="120"/>
    <n v="38122105"/>
    <s v="Action|Crime|Sci-Fi|Thriller"/>
    <s v="Yaphet Kotto"/>
    <x v="1545"/>
    <n v="112669"/>
    <n v="226"/>
    <x v="0"/>
    <s v="USA"/>
    <n v="27000000"/>
    <n v="1987"/>
    <n v="6.6"/>
    <n v="11122105"/>
    <n v="101"/>
    <n v="41.192981481481482"/>
  </r>
  <r>
    <s v="Frank Oz"/>
    <n v="63"/>
    <n v="38747385"/>
    <s v="Comedy|Horror|Musical|Sci-Fi"/>
    <s v="Bill Murray"/>
    <x v="1546"/>
    <n v="49349"/>
    <n v="165"/>
    <x v="0"/>
    <s v="USA"/>
    <n v="25000000"/>
    <n v="1986"/>
    <n v="6.9"/>
    <n v="13747385"/>
    <n v="102"/>
    <n v="54.989540000000005"/>
  </r>
  <r>
    <s v="Joe Wright"/>
    <n v="417"/>
    <n v="40247512"/>
    <s v="Action|Drama|Thriller"/>
    <s v="Jessica Barden"/>
    <x v="1547"/>
    <n v="159198"/>
    <n v="438"/>
    <x v="0"/>
    <s v="USA"/>
    <n v="30000000"/>
    <n v="2011"/>
    <n v="6.8"/>
    <n v="10247512"/>
    <n v="111"/>
    <n v="34.15837333333333"/>
  </r>
  <r>
    <s v="John R. Leonetti"/>
    <n v="59"/>
    <n v="35927406"/>
    <s v="Action|Adventure|Fantasy|Sci-Fi|Thriller"/>
    <s v="Brian Thompson"/>
    <x v="1548"/>
    <n v="36363"/>
    <n v="256"/>
    <x v="0"/>
    <s v="USA"/>
    <n v="30000000"/>
    <n v="1997"/>
    <n v="3.7"/>
    <n v="5927406"/>
    <n v="95"/>
    <n v="19.758020000000002"/>
  </r>
  <r>
    <s v="Tom Hanks"/>
    <n v="218"/>
    <n v="35565975"/>
    <s v="Comedy|Drama|Romance"/>
    <s v="Tom Hanks"/>
    <x v="1549"/>
    <n v="49205"/>
    <n v="184"/>
    <x v="0"/>
    <s v="USA"/>
    <n v="30000000"/>
    <n v="2011"/>
    <n v="6.1"/>
    <n v="5565975"/>
    <n v="98"/>
    <n v="18.553249999999998"/>
  </r>
  <r>
    <s v="Kimberly Peirce"/>
    <n v="359"/>
    <n v="35266619"/>
    <s v="Drama|Fantasy|Horror"/>
    <s v="ChloÃ« Grace Moretz"/>
    <x v="1550"/>
    <n v="108242"/>
    <n v="371"/>
    <x v="0"/>
    <s v="USA"/>
    <n v="30000000"/>
    <n v="2013"/>
    <n v="5.9"/>
    <n v="5266619"/>
    <n v="100"/>
    <n v="17.555396666666667"/>
  </r>
  <r>
    <s v="Liz Friedlander"/>
    <n v="101"/>
    <n v="34703228"/>
    <s v="Drama|Music"/>
    <s v="Alfre Woodard"/>
    <x v="1551"/>
    <n v="21767"/>
    <n v="127"/>
    <x v="0"/>
    <s v="USA"/>
    <n v="30000000"/>
    <n v="2006"/>
    <n v="6.7"/>
    <n v="4703228"/>
    <n v="118"/>
    <n v="15.677426666666666"/>
  </r>
  <r>
    <s v="Phil Joanou"/>
    <n v="85"/>
    <n v="38432823"/>
    <s v="Crime|Drama|Sport"/>
    <s v="Dwayne Johnson"/>
    <x v="1552"/>
    <n v="33067"/>
    <n v="134"/>
    <x v="0"/>
    <s v="USA"/>
    <n v="30000000"/>
    <n v="2006"/>
    <n v="6.9"/>
    <n v="8432823"/>
    <n v="125"/>
    <n v="28.10941"/>
  </r>
  <r>
    <s v="Sam Weisman"/>
    <n v="64"/>
    <n v="32095318"/>
    <s v="Comedy|Crime"/>
    <s v="Bernie Mac"/>
    <x v="1553"/>
    <n v="12466"/>
    <n v="84"/>
    <x v="0"/>
    <s v="USA"/>
    <n v="45000000"/>
    <n v="2001"/>
    <n v="5.5"/>
    <n v="-12904682"/>
    <n v="94"/>
    <n v="-28.677071111111115"/>
  </r>
  <r>
    <s v="Shane Acker"/>
    <n v="263"/>
    <n v="31743332"/>
    <s v="Action|Adventure|Animation|Drama|Mystery|Sci-Fi|Thriller"/>
    <s v="Martin Landau"/>
    <x v="1554"/>
    <n v="111117"/>
    <n v="245"/>
    <x v="0"/>
    <s v="USA"/>
    <n v="30000000"/>
    <n v="2009"/>
    <n v="7.1"/>
    <n v="1743332"/>
    <n v="79"/>
    <n v="5.8111066666666673"/>
  </r>
  <r>
    <s v="Steven Soderbergh"/>
    <n v="450"/>
    <n v="32154410"/>
    <s v="Crime|Drama|Thriller"/>
    <s v="Channing Tatum"/>
    <x v="1555"/>
    <n v="148327"/>
    <n v="274"/>
    <x v="0"/>
    <s v="USA"/>
    <n v="30000000"/>
    <n v="2013"/>
    <n v="7.1"/>
    <n v="2154410"/>
    <n v="106"/>
    <n v="7.1813666666666665"/>
  </r>
  <r>
    <s v="Stephen J. Anderson"/>
    <n v="162"/>
    <n v="26687172"/>
    <s v="Adventure|Animation|Comedy|Family|Musical"/>
    <s v="Craig Ferguson"/>
    <x v="1556"/>
    <n v="15600"/>
    <n v="55"/>
    <x v="0"/>
    <s v="USA"/>
    <n v="30000000"/>
    <n v="2011"/>
    <n v="7.3"/>
    <n v="-3312828"/>
    <n v="63"/>
    <n v="-11.042759999999999"/>
  </r>
  <r>
    <s v="Troy Miller"/>
    <n v="85"/>
    <n v="26096584"/>
    <s v="Comedy"/>
    <s v="Elden Henson"/>
    <x v="1557"/>
    <n v="30651"/>
    <n v="267"/>
    <x v="0"/>
    <s v="USA"/>
    <n v="19000000"/>
    <n v="2003"/>
    <n v="3.4"/>
    <n v="7096584"/>
    <n v="85"/>
    <n v="37.350442105263163"/>
  </r>
  <r>
    <s v="Warren Beatty"/>
    <n v="110"/>
    <n v="26525834"/>
    <s v="Comedy|Drama|Romance"/>
    <s v="Warren Beatty"/>
    <x v="1558"/>
    <n v="21998"/>
    <n v="227"/>
    <x v="0"/>
    <s v="USA"/>
    <n v="30000000"/>
    <n v="1998"/>
    <n v="6.8"/>
    <n v="-3474166"/>
    <n v="108"/>
    <n v="-11.580553333333334"/>
  </r>
  <r>
    <s v="Tate Taylor"/>
    <n v="165"/>
    <n v="30513940"/>
    <s v="Biography|Drama|Music"/>
    <s v="Tika Sumpter"/>
    <x v="1559"/>
    <n v="15843"/>
    <n v="104"/>
    <x v="0"/>
    <s v="USA"/>
    <n v="30000000"/>
    <n v="2014"/>
    <n v="6.9"/>
    <n v="513940"/>
    <n v="139"/>
    <n v="1.7131333333333332"/>
  </r>
  <r>
    <s v="Carl Franklin"/>
    <n v="64"/>
    <n v="23209440"/>
    <s v="Drama"/>
    <s v="Meryl Streep"/>
    <x v="1560"/>
    <n v="9283"/>
    <n v="112"/>
    <x v="0"/>
    <s v="USA"/>
    <n v="30000000"/>
    <n v="1998"/>
    <n v="7"/>
    <n v="-6790560"/>
    <n v="127"/>
    <n v="-22.635200000000001"/>
  </r>
  <r>
    <s v="Brett Leonard"/>
    <n v="44"/>
    <n v="24048000"/>
    <s v="Action|Crime|Sci-Fi|Thriller"/>
    <s v="Denzel Washington"/>
    <x v="1561"/>
    <n v="23579"/>
    <n v="88"/>
    <x v="0"/>
    <s v="USA"/>
    <n v="30000000"/>
    <n v="1995"/>
    <n v="5.5"/>
    <n v="-5952000"/>
    <n v="106"/>
    <n v="-19.84"/>
  </r>
  <r>
    <s v="Ivan Reitman"/>
    <n v="147"/>
    <n v="22526144"/>
    <s v="Comedy|Romance|Sci-Fi"/>
    <s v="Rainn Wilson"/>
    <x v="1562"/>
    <n v="53884"/>
    <n v="203"/>
    <x v="0"/>
    <s v="USA"/>
    <n v="30000000"/>
    <n v="2006"/>
    <n v="5.0999999999999996"/>
    <n v="-7473856"/>
    <n v="95"/>
    <n v="-24.912853333333334"/>
  </r>
  <r>
    <s v="Scott Derrickson"/>
    <n v="242"/>
    <n v="30523568"/>
    <s v="Horror|Mystery|Thriller"/>
    <s v="Olivia Munn"/>
    <x v="1563"/>
    <n v="54447"/>
    <n v="201"/>
    <x v="0"/>
    <s v="USA"/>
    <n v="30000000"/>
    <n v="2014"/>
    <n v="6.2"/>
    <n v="523568"/>
    <n v="118"/>
    <n v="1.7452266666666667"/>
  </r>
  <r>
    <s v="Alister Grierson"/>
    <n v="244"/>
    <n v="23070045"/>
    <s v="Adventure|Drama|Thriller"/>
    <s v="Ioan Gruffudd"/>
    <x v="1564"/>
    <n v="47003"/>
    <n v="215"/>
    <x v="0"/>
    <s v="USA"/>
    <n v="30000000"/>
    <n v="2011"/>
    <n v="5.9"/>
    <n v="-6929955"/>
    <n v="108"/>
    <n v="-23.09985"/>
  </r>
  <r>
    <s v="Nick Hurran"/>
    <n v="73"/>
    <n v="20422207"/>
    <s v="Comedy|Drama|Romance"/>
    <s v="Holly Hunter"/>
    <x v="1565"/>
    <n v="15052"/>
    <n v="116"/>
    <x v="0"/>
    <s v="USA"/>
    <n v="35000000"/>
    <n v="2004"/>
    <n v="5.2"/>
    <n v="-14577793"/>
    <n v="105"/>
    <n v="-41.650837142857142"/>
  </r>
  <r>
    <s v="Nicholas Stoller"/>
    <n v="232"/>
    <n v="28644770"/>
    <s v="Comedy|Romance"/>
    <s v="Alison Brie"/>
    <x v="1566"/>
    <n v="78974"/>
    <n v="141"/>
    <x v="0"/>
    <s v="USA"/>
    <n v="30000000"/>
    <n v="2012"/>
    <n v="6.2"/>
    <n v="-1355230"/>
    <n v="131"/>
    <n v="-4.517433333333333"/>
  </r>
  <r>
    <s v="Charles Stone Iii"/>
    <n v="63"/>
    <n v="21800302"/>
    <s v="Comedy|Drama|Romance|Sport"/>
    <s v="Bernie Mac"/>
    <x v="1567"/>
    <n v="12164"/>
    <n v="63"/>
    <x v="0"/>
    <s v="USA"/>
    <n v="30000000"/>
    <n v="2004"/>
    <n v="5.5"/>
    <n v="-8199698"/>
    <n v="104"/>
    <n v="-27.332326666666667"/>
  </r>
  <r>
    <s v="Paul Haggis"/>
    <n v="239"/>
    <n v="21129348"/>
    <s v="Crime|Drama|Romance|Thriller"/>
    <s v="Olivia Wilde"/>
    <x v="1568"/>
    <n v="146364"/>
    <n v="237"/>
    <x v="0"/>
    <s v="USA"/>
    <n v="35000000"/>
    <n v="2010"/>
    <n v="7.4"/>
    <n v="-13870652"/>
    <n v="133"/>
    <n v="-39.63043428571428"/>
  </r>
  <r>
    <s v="Kurt Wimmer"/>
    <n v="158"/>
    <n v="18500966"/>
    <s v="Action|Horror|Sci-Fi|Thriller"/>
    <s v="Milla Jovovich"/>
    <x v="1569"/>
    <n v="70341"/>
    <n v="830"/>
    <x v="0"/>
    <s v="USA"/>
    <n v="30000000"/>
    <n v="2006"/>
    <n v="4.4000000000000004"/>
    <n v="-11499034"/>
    <n v="94"/>
    <n v="-38.33011333333333"/>
  </r>
  <r>
    <s v="Jean-Franã§Ois Richet"/>
    <n v="152"/>
    <n v="19976073"/>
    <s v="Action|Crime|Drama|Thriller"/>
    <s v="Brian Dennehy"/>
    <x v="1570"/>
    <n v="65979"/>
    <n v="220"/>
    <x v="0"/>
    <s v="USA"/>
    <n v="20000000"/>
    <n v="2005"/>
    <n v="6.3"/>
    <n v="-23927"/>
    <n v="109"/>
    <n v="-0.11963500000000001"/>
  </r>
  <r>
    <s v="Antoine Fuqua"/>
    <n v="105"/>
    <n v="18967571"/>
    <s v="Action|Crime|Thriller"/>
    <s v="Mira Sorvino"/>
    <x v="1571"/>
    <n v="23345"/>
    <n v="167"/>
    <x v="0"/>
    <s v="USA"/>
    <n v="30000000"/>
    <n v="1998"/>
    <n v="6.1"/>
    <n v="-11032429"/>
    <n v="96"/>
    <n v="-36.774763333333333"/>
  </r>
  <r>
    <s v="Kevin Hooks"/>
    <n v="36"/>
    <n v="17100000"/>
    <s v="Action|Adventure|Crime|Drama|Romance"/>
    <s v="Salma Hayek"/>
    <x v="1572"/>
    <n v="7073"/>
    <n v="29"/>
    <x v="0"/>
    <s v="USA"/>
    <n v="25000000"/>
    <n v="1996"/>
    <n v="5.3"/>
    <n v="-7900000"/>
    <n v="105"/>
    <n v="-31.6"/>
  </r>
  <r>
    <s v="Ellory Elkayem"/>
    <n v="181"/>
    <n v="17266505"/>
    <s v="Action|Comedy|Horror"/>
    <s v="Scarlett Johansson"/>
    <x v="1573"/>
    <n v="43764"/>
    <n v="291"/>
    <x v="0"/>
    <s v="USA"/>
    <n v="30000000"/>
    <n v="2002"/>
    <n v="5.4"/>
    <n v="-12733495"/>
    <n v="99"/>
    <n v="-42.444983333333333"/>
  </r>
  <r>
    <s v="Edward Zwick"/>
    <n v="219"/>
    <n v="32357532"/>
    <s v="Comedy|Drama|Romance"/>
    <s v="Jake Gyllenhaal"/>
    <x v="1574"/>
    <n v="143368"/>
    <n v="215"/>
    <x v="0"/>
    <s v="USA"/>
    <n v="30000000"/>
    <n v="2010"/>
    <n v="6.7"/>
    <n v="2357532"/>
    <n v="112"/>
    <n v="7.8584399999999999"/>
  </r>
  <r>
    <s v="Jon Avnet"/>
    <n v="158"/>
    <n v="16930884"/>
    <s v="Crime|Drama|Mystery|Thriller"/>
    <s v="Al Pacino"/>
    <x v="1575"/>
    <n v="65628"/>
    <n v="262"/>
    <x v="0"/>
    <s v="USA"/>
    <n v="30000000"/>
    <n v="2007"/>
    <n v="5.9"/>
    <n v="-13069116"/>
    <n v="108"/>
    <n v="-43.563720000000004"/>
  </r>
  <r>
    <s v="Niki Caro"/>
    <n v="155"/>
    <n v="18324242"/>
    <s v="Drama"/>
    <s v="Jeremy Renner"/>
    <x v="1576"/>
    <n v="32815"/>
    <n v="214"/>
    <x v="0"/>
    <s v="USA"/>
    <n v="35000000"/>
    <n v="2005"/>
    <n v="7.3"/>
    <n v="-16675758"/>
    <n v="126"/>
    <n v="-47.645022857142855"/>
  </r>
  <r>
    <s v="Howard Deutch"/>
    <n v="74"/>
    <n v="16323969"/>
    <s v="Comedy|Crime|Thriller"/>
    <s v="Bruce Willis"/>
    <x v="1577"/>
    <n v="45775"/>
    <n v="112"/>
    <x v="0"/>
    <s v="USA"/>
    <n v="40000000"/>
    <n v="2004"/>
    <n v="5.5"/>
    <n v="-23676031"/>
    <n v="98"/>
    <n v="-59.190077500000001"/>
  </r>
  <r>
    <s v="Vincenzo Natali"/>
    <n v="368"/>
    <n v="16999046"/>
    <s v="Drama|Horror|Sci-Fi"/>
    <s v="Sarah Polley"/>
    <x v="1578"/>
    <n v="79517"/>
    <n v="354"/>
    <x v="0"/>
    <s v="Canada"/>
    <n v="26000000"/>
    <n v="2009"/>
    <n v="5.8"/>
    <n v="-9000954"/>
    <n v="104"/>
    <n v="-34.619053846153847"/>
  </r>
  <r>
    <s v="Willard Huyck"/>
    <n v="81"/>
    <n v="16295774"/>
    <s v="Action|Adventure|Comedy|Romance|Sci-Fi"/>
    <s v="Lea Thompson"/>
    <x v="1579"/>
    <n v="33669"/>
    <n v="269"/>
    <x v="0"/>
    <s v="USA"/>
    <n v="35000000"/>
    <n v="1986"/>
    <n v="4.5999999999999996"/>
    <n v="-18704226"/>
    <n v="110"/>
    <n v="-53.440645714285715"/>
  </r>
  <r>
    <s v="Gavin O'Connor"/>
    <n v="154"/>
    <n v="15709385"/>
    <s v="Crime|Drama|Thriller"/>
    <s v="Jennifer Ehle"/>
    <x v="1580"/>
    <n v="53053"/>
    <n v="132"/>
    <x v="0"/>
    <s v="USA"/>
    <n v="30000000"/>
    <n v="2008"/>
    <n v="6.7"/>
    <n v="-14290615"/>
    <n v="130"/>
    <n v="-47.63538333333333"/>
  </r>
  <r>
    <s v="Bruce Hunt"/>
    <n v="140"/>
    <n v="14888028"/>
    <s v="Adventure|Horror|Thriller"/>
    <s v="Eddie Cibrian"/>
    <x v="1581"/>
    <n v="28606"/>
    <n v="262"/>
    <x v="0"/>
    <s v="USA"/>
    <n v="30000000"/>
    <n v="2005"/>
    <n v="5.0999999999999996"/>
    <n v="-15111972"/>
    <n v="93"/>
    <n v="-50.373239999999996"/>
  </r>
  <r>
    <s v="Rob Reiner"/>
    <n v="73"/>
    <n v="14208384"/>
    <s v="Comedy|Romance"/>
    <s v="David Paymer"/>
    <x v="1582"/>
    <n v="11520"/>
    <n v="105"/>
    <x v="0"/>
    <s v="USA"/>
    <n v="30000000"/>
    <n v="2003"/>
    <n v="5.6"/>
    <n v="-15791616"/>
    <n v="96"/>
    <n v="-52.638720000000006"/>
  </r>
  <r>
    <s v="Paul Mcguigan"/>
    <n v="98"/>
    <n v="12831121"/>
    <s v="Drama|Mystery|Romance|Thriller"/>
    <s v="Jessica ParÃ©"/>
    <x v="1583"/>
    <n v="44979"/>
    <n v="298"/>
    <x v="0"/>
    <s v="USA"/>
    <n v="30000000"/>
    <n v="2004"/>
    <n v="7"/>
    <n v="-17168879"/>
    <n v="114"/>
    <n v="-57.229596666666673"/>
  </r>
  <r>
    <s v="Craig Gillespie"/>
    <n v="358"/>
    <n v="18298649"/>
    <s v="Comedy|Horror"/>
    <s v="Grace Phipps"/>
    <x v="1584"/>
    <n v="85024"/>
    <n v="242"/>
    <x v="0"/>
    <s v="USA"/>
    <n v="30000000"/>
    <n v="2011"/>
    <n v="6.4"/>
    <n v="-11701351"/>
    <n v="106"/>
    <n v="-39.004503333333332"/>
  </r>
  <r>
    <s v="Terrence Malick"/>
    <n v="222"/>
    <n v="12712093"/>
    <s v="Biography|Drama|History|Romance"/>
    <s v="Christian Bale"/>
    <x v="1585"/>
    <n v="70771"/>
    <n v="671"/>
    <x v="0"/>
    <s v="USA"/>
    <n v="30000000"/>
    <n v="2005"/>
    <n v="6.7"/>
    <n v="-17287907"/>
    <n v="150"/>
    <n v="-57.626356666666666"/>
  </r>
  <r>
    <s v="Chris Roberts"/>
    <n v="85"/>
    <n v="11576087"/>
    <s v="Action|Adventure|Sci-Fi"/>
    <s v="Saffron Burrows"/>
    <x v="1586"/>
    <n v="14747"/>
    <n v="338"/>
    <x v="0"/>
    <s v="USA"/>
    <n v="30000000"/>
    <n v="1999"/>
    <n v="4.0999999999999996"/>
    <n v="-18423913"/>
    <n v="100"/>
    <n v="-61.413043333333327"/>
  </r>
  <r>
    <s v="Neil Jordan"/>
    <n v="62"/>
    <n v="11900000"/>
    <s v="Drama|Fantasy|Thriller"/>
    <s v="Robert Downey Jr."/>
    <x v="1587"/>
    <n v="11003"/>
    <n v="148"/>
    <x v="0"/>
    <s v="USA"/>
    <n v="30000000"/>
    <n v="1999"/>
    <n v="5.5"/>
    <n v="-18100000"/>
    <n v="100"/>
    <n v="-60.333333333333336"/>
  </r>
  <r>
    <s v="James Wong"/>
    <n v="130"/>
    <n v="9353573"/>
    <s v="Action|Adventure|Fantasy|Sci-Fi|Thriller"/>
    <s v="Ian Whyte"/>
    <x v="1588"/>
    <n v="56451"/>
    <n v="524"/>
    <x v="0"/>
    <s v="USA"/>
    <n v="45000000"/>
    <n v="2009"/>
    <n v="2.7"/>
    <n v="-35646427"/>
    <n v="100"/>
    <n v="-79.214282222222224"/>
  </r>
  <r>
    <s v="Jee-Woon Kim"/>
    <n v="376"/>
    <n v="12026670"/>
    <s v="Action|Crime|Thriller"/>
    <s v="Zach Gilford"/>
    <x v="1589"/>
    <n v="114241"/>
    <n v="258"/>
    <x v="0"/>
    <s v="USA"/>
    <n v="45000000"/>
    <n v="2013"/>
    <n v="6.4"/>
    <n v="-32973330"/>
    <n v="107"/>
    <n v="-73.27406666666667"/>
  </r>
  <r>
    <s v="Nick Hamm"/>
    <n v="130"/>
    <n v="14334645"/>
    <s v="Drama|Horror|Sci-Fi|Thriller"/>
    <s v="Robert De Niro"/>
    <x v="1590"/>
    <n v="22449"/>
    <n v="191"/>
    <x v="0"/>
    <s v="USA"/>
    <n v="25000000"/>
    <n v="2004"/>
    <n v="4.8"/>
    <n v="-10665355"/>
    <n v="102"/>
    <n v="-42.66142"/>
  </r>
  <r>
    <s v="Andy Cadiff"/>
    <n v="65"/>
    <n v="12189514"/>
    <s v="Comedy|Romance"/>
    <s v="Annabella Sciorra"/>
    <x v="1591"/>
    <n v="30092"/>
    <n v="129"/>
    <x v="0"/>
    <s v="USA"/>
    <n v="23000000"/>
    <n v="2004"/>
    <n v="6.1"/>
    <n v="-10810486"/>
    <n v="101"/>
    <n v="-47.002113043478261"/>
  </r>
  <r>
    <s v="Mike Disa"/>
    <n v="77"/>
    <n v="10134754"/>
    <s v="Animation|Comedy|Family"/>
    <s v="Amy Poehler"/>
    <x v="1592"/>
    <n v="9682"/>
    <n v="38"/>
    <x v="0"/>
    <s v="USA"/>
    <n v="30000000"/>
    <n v="2011"/>
    <n v="4.8"/>
    <n v="-19865246"/>
    <n v="86"/>
    <n v="-66.217486666666673"/>
  </r>
  <r>
    <s v="Lasse Hallstrã¶M"/>
    <n v="107"/>
    <n v="8535575"/>
    <s v="Drama"/>
    <s v="Morgan Freeman"/>
    <x v="1593"/>
    <n v="24033"/>
    <n v="152"/>
    <x v="0"/>
    <s v="USA"/>
    <n v="30000000"/>
    <n v="2005"/>
    <n v="7"/>
    <n v="-21464425"/>
    <n v="108"/>
    <n v="-71.548083333333338"/>
  </r>
  <r>
    <s v="Terry Gilliam"/>
    <n v="292"/>
    <n v="7689458"/>
    <s v="Adventure|Fantasy|Mystery"/>
    <s v="Andrew Garfield"/>
    <x v="1594"/>
    <n v="126307"/>
    <n v="210"/>
    <x v="0"/>
    <s v="UK"/>
    <n v="40000000"/>
    <n v="2009"/>
    <n v="6.8"/>
    <n v="-32310542"/>
    <n v="123"/>
    <n v="-80.776354999999995"/>
  </r>
  <r>
    <s v="Brad Furman"/>
    <n v="184"/>
    <n v="19316646"/>
    <s v="Crime|Thriller"/>
    <s v="Justin Timberlake"/>
    <x v="1595"/>
    <n v="52069"/>
    <n v="95"/>
    <x v="0"/>
    <s v="USA"/>
    <n v="30000000"/>
    <n v="2013"/>
    <n v="5.6"/>
    <n v="-10683354"/>
    <n v="88"/>
    <n v="-35.611179999999997"/>
  </r>
  <r>
    <s v="Peter Howitt"/>
    <n v="123"/>
    <n v="10965209"/>
    <s v="Action|Crime|Drama|Thriller"/>
    <s v="Tyler Labine"/>
    <x v="1596"/>
    <n v="25558"/>
    <n v="221"/>
    <x v="0"/>
    <s v="USA"/>
    <n v="30000000"/>
    <n v="2001"/>
    <n v="6.1"/>
    <n v="-19034791"/>
    <n v="109"/>
    <n v="-63.449303333333326"/>
  </r>
  <r>
    <s v="Edward Zwick"/>
    <n v="60"/>
    <n v="26830000"/>
    <s v="Drama|History|War"/>
    <s v="Denzel Washington"/>
    <x v="1597"/>
    <n v="101888"/>
    <n v="365"/>
    <x v="0"/>
    <s v="USA"/>
    <n v="18000000"/>
    <n v="1989"/>
    <n v="7.9"/>
    <n v="8830000"/>
    <n v="122"/>
    <n v="49.055555555555557"/>
  </r>
  <r>
    <s v="Sergio Leone"/>
    <n v="111"/>
    <n v="5300000"/>
    <s v="Crime|Drama"/>
    <s v="Robert De Niro"/>
    <x v="1598"/>
    <n v="221000"/>
    <n v="495"/>
    <x v="0"/>
    <s v="Italy"/>
    <n v="30000000"/>
    <n v="1984"/>
    <n v="8.4"/>
    <n v="-24700000"/>
    <n v="251"/>
    <n v="-82.333333333333343"/>
  </r>
  <r>
    <s v="Niels Arden Oplev"/>
    <n v="217"/>
    <n v="10880926"/>
    <s v="Action|Crime|Drama|Thriller"/>
    <s v="Dominic Cooper"/>
    <x v="1599"/>
    <n v="54147"/>
    <n v="127"/>
    <x v="0"/>
    <s v="USA"/>
    <n v="30000000"/>
    <n v="2013"/>
    <n v="6.5"/>
    <n v="-19119074"/>
    <n v="118"/>
    <n v="-63.730246666666666"/>
  </r>
  <r>
    <s v="Michael Radford"/>
    <n v="117"/>
    <n v="3752725"/>
    <s v="Drama|Romance"/>
    <s v="Al Pacino"/>
    <x v="1600"/>
    <n v="29715"/>
    <n v="161"/>
    <x v="0"/>
    <s v="USA"/>
    <n v="18000000"/>
    <n v="2004"/>
    <n v="7.1"/>
    <n v="-14247275"/>
    <n v="131"/>
    <n v="-79.151527777777773"/>
  </r>
  <r>
    <s v="Neil Jordan"/>
    <n v="105"/>
    <n v="3517797"/>
    <s v="Action|Crime|Drama|Romance|Thriller"/>
    <s v="Emir Kusturica"/>
    <x v="1601"/>
    <n v="9004"/>
    <n v="103"/>
    <x v="0"/>
    <s v="France"/>
    <n v="25000000"/>
    <n v="2002"/>
    <n v="6.6"/>
    <n v="-21482203"/>
    <n v="109"/>
    <n v="-85.928811999999994"/>
  </r>
  <r>
    <s v="Chris Noonan"/>
    <n v="124"/>
    <n v="2975649"/>
    <s v="Biography|Drama|Romance"/>
    <s v="Emily Watson"/>
    <x v="1602"/>
    <n v="23864"/>
    <n v="142"/>
    <x v="0"/>
    <s v="UK"/>
    <n v="30000000"/>
    <n v="2006"/>
    <n v="7"/>
    <n v="-27024351"/>
    <n v="88"/>
    <n v="-90.08117"/>
  </r>
  <r>
    <s v="Kaige Chen"/>
    <n v="90"/>
    <n v="668171"/>
    <s v="Action|Drama|Fantasy"/>
    <s v="Dong-gun Jang"/>
    <x v="1603"/>
    <n v="8215"/>
    <n v="132"/>
    <x v="1"/>
    <s v="China"/>
    <n v="60000000"/>
    <n v="2005"/>
    <n v="5.6"/>
    <n v="-59331829"/>
    <n v="103"/>
    <n v="-98.886381666666665"/>
  </r>
  <r>
    <s v="Corey Yuen"/>
    <n v="110"/>
    <n v="480314"/>
    <s v="Action|Adventure"/>
    <s v="Steve Howey"/>
    <x v="1604"/>
    <n v="38503"/>
    <n v="180"/>
    <x v="0"/>
    <s v="USA"/>
    <n v="21000000"/>
    <n v="2006"/>
    <n v="4.8"/>
    <n v="-20519686"/>
    <n v="87"/>
    <n v="-97.712790476190477"/>
  </r>
  <r>
    <s v="Andrew Dominik"/>
    <n v="273"/>
    <n v="3904982"/>
    <s v="Biography|Crime|Drama|History|Western"/>
    <s v="Brad Pitt"/>
    <x v="1605"/>
    <n v="136104"/>
    <n v="415"/>
    <x v="0"/>
    <s v="USA"/>
    <n v="30000000"/>
    <n v="2007"/>
    <n v="7.5"/>
    <n v="-26095018"/>
    <n v="160"/>
    <n v="-86.983393333333339"/>
  </r>
  <r>
    <s v="Li Zhang"/>
    <n v="63"/>
    <n v="127437"/>
    <s v="Action|Adventure|Drama|History|War"/>
    <s v="Bingbing Li"/>
    <x v="1606"/>
    <n v="4670"/>
    <n v="27"/>
    <x v="1"/>
    <s v="China"/>
    <n v="18000000"/>
    <n v="2011"/>
    <n v="6"/>
    <n v="-17872563"/>
    <n v="121"/>
    <n v="-99.292016666666669"/>
  </r>
  <r>
    <s v="Marc Forster"/>
    <n v="134"/>
    <n v="537580"/>
    <s v="Action|Biography|Crime|Drama"/>
    <s v="Gerard Butler"/>
    <x v="1607"/>
    <n v="52972"/>
    <n v="124"/>
    <x v="0"/>
    <s v="USA"/>
    <n v="30000000"/>
    <n v="2011"/>
    <n v="6.8"/>
    <n v="-29462420"/>
    <n v="129"/>
    <n v="-98.208066666666667"/>
  </r>
  <r>
    <s v="Elizabeth Banks"/>
    <n v="221"/>
    <n v="183436380"/>
    <s v="Comedy|Music"/>
    <s v="Anna Kendrick"/>
    <x v="1608"/>
    <n v="97697"/>
    <n v="185"/>
    <x v="0"/>
    <s v="USA"/>
    <n v="29000000"/>
    <n v="2015"/>
    <n v="6.5"/>
    <n v="154436380"/>
    <n v="115"/>
    <n v="532.5392413793104"/>
  </r>
  <r>
    <s v="James Mangold"/>
    <n v="291"/>
    <n v="119518352"/>
    <s v="Biography|Drama|Music|Romance"/>
    <s v="Sandra Ellis Lafferty"/>
    <x v="1609"/>
    <n v="188637"/>
    <n v="815"/>
    <x v="0"/>
    <s v="USA"/>
    <n v="28000000"/>
    <n v="2005"/>
    <n v="7.9"/>
    <n v="91518352"/>
    <n v="153"/>
    <n v="326.85125714285715"/>
  </r>
  <r>
    <s v="Edward Norton"/>
    <n v="148"/>
    <n v="37036404"/>
    <s v="Comedy|Drama|Romance"/>
    <s v="Lisa Edelstein"/>
    <x v="1610"/>
    <n v="44816"/>
    <n v="259"/>
    <x v="0"/>
    <s v="USA"/>
    <n v="30000000"/>
    <n v="2000"/>
    <n v="6.4"/>
    <n v="7036404"/>
    <n v="128"/>
    <n v="23.45468"/>
  </r>
  <r>
    <s v="Peter Hewitt"/>
    <n v="42"/>
    <n v="22359293"/>
    <s v="Adventure|Comedy|Family|Fantasy"/>
    <s v="Jim Broadbent"/>
    <x v="1611"/>
    <n v="16222"/>
    <n v="39"/>
    <x v="0"/>
    <s v="UK"/>
    <n v="29000000"/>
    <n v="1997"/>
    <n v="5.8"/>
    <n v="-6640707"/>
    <n v="89"/>
    <n v="-22.898989655172414"/>
  </r>
  <r>
    <s v="Ron Howard"/>
    <n v="302"/>
    <n v="18593156"/>
    <s v="Drama"/>
    <s v="Toby Jones"/>
    <x v="1612"/>
    <n v="88682"/>
    <n v="241"/>
    <x v="0"/>
    <s v="USA"/>
    <n v="35000000"/>
    <n v="2008"/>
    <n v="7.7"/>
    <n v="-16406844"/>
    <n v="122"/>
    <n v="-46.876697142857147"/>
  </r>
  <r>
    <s v="Reginald Hudlin"/>
    <n v="64"/>
    <n v="16930185"/>
    <s v="Comedy|Romance"/>
    <s v="Matthew Perry"/>
    <x v="1613"/>
    <n v="14315"/>
    <n v="101"/>
    <x v="0"/>
    <s v="Germany"/>
    <n v="29000000"/>
    <n v="2002"/>
    <n v="5.3"/>
    <n v="-12069815"/>
    <n v="99"/>
    <n v="-41.62005172413793"/>
  </r>
  <r>
    <s v="Ben Falcone"/>
    <n v="154"/>
    <n v="63034755"/>
    <s v="Comedy"/>
    <s v="Peter Dinklage"/>
    <x v="1614"/>
    <n v="16984"/>
    <n v="96"/>
    <x v="0"/>
    <s v="USA"/>
    <n v="29000000"/>
    <n v="2016"/>
    <n v="5.3"/>
    <n v="34034755"/>
    <n v="99"/>
    <n v="117.36122413793105"/>
  </r>
  <r>
    <s v="Richard Attenborough"/>
    <n v="17"/>
    <n v="5899797"/>
    <s v="Biography|Drama|History"/>
    <s v="Denzel Washington"/>
    <x v="1615"/>
    <n v="9913"/>
    <n v="51"/>
    <x v="0"/>
    <s v="UK"/>
    <n v="29000000"/>
    <n v="1987"/>
    <n v="7.5"/>
    <n v="-23100203"/>
    <n v="147"/>
    <n v="-79.655872413793105"/>
  </r>
  <r>
    <s v="Lawrence Kasdan"/>
    <n v="65"/>
    <n v="4554569"/>
    <s v="Comedy|Drama"/>
    <s v="Zooey Deschanel"/>
    <x v="1616"/>
    <n v="8134"/>
    <n v="123"/>
    <x v="0"/>
    <s v="USA"/>
    <n v="28000000"/>
    <n v="1999"/>
    <n v="6.9"/>
    <n v="-23445431"/>
    <n v="112"/>
    <n v="-83.733682142857148"/>
  </r>
  <r>
    <s v="Don Mancini"/>
    <n v="148"/>
    <n v="17016190"/>
    <s v="Comedy|Fantasy|Horror|Thriller"/>
    <s v="Jason Flemyng"/>
    <x v="1617"/>
    <n v="28632"/>
    <n v="214"/>
    <x v="0"/>
    <s v="Romania"/>
    <n v="12000000"/>
    <n v="2004"/>
    <n v="4.9000000000000004"/>
    <n v="5016190"/>
    <n v="88"/>
    <n v="41.801583333333333"/>
  </r>
  <r>
    <s v="John Maybury"/>
    <n v="161"/>
    <n v="6301131"/>
    <s v="Drama|Mystery|Sci-Fi|Thriller"/>
    <s v="Jennifer Jason Leigh"/>
    <x v="1618"/>
    <n v="92850"/>
    <n v="263"/>
    <x v="0"/>
    <s v="USA"/>
    <n v="29000000"/>
    <n v="2005"/>
    <n v="7.1"/>
    <n v="-22698869"/>
    <n v="94"/>
    <n v="-78.271962068965522"/>
  </r>
  <r>
    <s v="Ron Clements"/>
    <n v="124"/>
    <n v="217350219"/>
    <s v="Adventure|Animation|Comedy|Family|Fantasy|Musical|Romance"/>
    <s v="Robin Williams"/>
    <x v="1619"/>
    <n v="260939"/>
    <n v="244"/>
    <x v="0"/>
    <s v="USA"/>
    <n v="28000000"/>
    <n v="1992"/>
    <n v="8"/>
    <n v="189350219"/>
    <n v="90"/>
    <n v="676.25078214285713"/>
  </r>
  <r>
    <s v="F. Gary Gray"/>
    <n v="349"/>
    <n v="161029270"/>
    <s v="Biography|Crime|Drama|History|Music"/>
    <s v="Aldis Hodge"/>
    <x v="1620"/>
    <n v="119928"/>
    <n v="331"/>
    <x v="0"/>
    <s v="USA"/>
    <n v="28000000"/>
    <n v="2015"/>
    <n v="7.9"/>
    <n v="133029270"/>
    <n v="167"/>
    <n v="475.1045357142857"/>
  </r>
  <r>
    <s v="Steven Spielberg"/>
    <n v="148"/>
    <n v="179870271"/>
    <s v="Action|Adventure"/>
    <s v="Harrison Ford"/>
    <x v="1621"/>
    <n v="329969"/>
    <n v="524"/>
    <x v="0"/>
    <s v="USA"/>
    <n v="28000000"/>
    <n v="1984"/>
    <n v="7.6"/>
    <n v="151870271"/>
    <n v="118"/>
    <n v="542.39382499999999"/>
  </r>
  <r>
    <s v="Igor Kovalyov"/>
    <n v="45"/>
    <n v="100491683"/>
    <s v="Adventure|Animation|Comedy|Drama|Family|Musical"/>
    <s v="Elizabeth Daily"/>
    <x v="1622"/>
    <n v="14005"/>
    <n v="67"/>
    <x v="0"/>
    <s v="USA"/>
    <n v="24000000"/>
    <n v="1998"/>
    <n v="5.9"/>
    <n v="76491683"/>
    <n v="83"/>
    <n v="318.71534583333334"/>
  </r>
  <r>
    <s v="Lee Tamahori"/>
    <n v="133"/>
    <n v="74058698"/>
    <s v="Crime|Drama|Thriller"/>
    <s v="Morgan Freeman"/>
    <x v="1623"/>
    <n v="59232"/>
    <n v="317"/>
    <x v="0"/>
    <s v="USA"/>
    <n v="60000000"/>
    <n v="2001"/>
    <n v="6.3"/>
    <n v="14058698"/>
    <n v="104"/>
    <n v="23.431163333333334"/>
  </r>
  <r>
    <s v="Robert Rodriguez"/>
    <n v="178"/>
    <n v="55845943"/>
    <s v="Action|Crime|Thriller"/>
    <s v="Johnny Depp"/>
    <x v="1624"/>
    <n v="130094"/>
    <n v="471"/>
    <x v="0"/>
    <s v="USA"/>
    <n v="29000000"/>
    <n v="2003"/>
    <n v="6.4"/>
    <n v="26845943"/>
    <n v="102"/>
    <n v="92.572217241379306"/>
  </r>
  <r>
    <s v="John Mctiernan"/>
    <n v="233"/>
    <n v="81350242"/>
    <s v="Action|Thriller"/>
    <s v="Alan Rickman"/>
    <x v="1625"/>
    <n v="592582"/>
    <n v="722"/>
    <x v="0"/>
    <s v="USA"/>
    <n v="28000000"/>
    <n v="1988"/>
    <n v="8.1999999999999993"/>
    <n v="53350242"/>
    <n v="131"/>
    <n v="190.53657857142855"/>
  </r>
  <r>
    <s v="David Wain"/>
    <n v="173"/>
    <n v="67266300"/>
    <s v="Comedy"/>
    <s v="Joe Lo Truglio"/>
    <x v="1626"/>
    <n v="195255"/>
    <n v="170"/>
    <x v="0"/>
    <s v="Germany"/>
    <n v="28000000"/>
    <n v="2008"/>
    <n v="6.9"/>
    <n v="39266300"/>
    <n v="101"/>
    <n v="140.2367857142857"/>
  </r>
  <r>
    <s v="Adam Mckay"/>
    <n v="426"/>
    <n v="70235322"/>
    <s v="Biography|Comedy|Drama|History"/>
    <s v="Ryan Gosling"/>
    <x v="1627"/>
    <n v="182983"/>
    <n v="374"/>
    <x v="0"/>
    <s v="USA"/>
    <n v="28000000"/>
    <n v="2015"/>
    <n v="7.8"/>
    <n v="42235322"/>
    <n v="130"/>
    <n v="150.84043571428572"/>
  </r>
  <r>
    <s v="Ang Lee"/>
    <n v="210"/>
    <n v="7443007"/>
    <s v="Comedy|Drama|Music"/>
    <s v="Imelda Staunton"/>
    <x v="1628"/>
    <n v="24663"/>
    <n v="71"/>
    <x v="0"/>
    <s v="USA"/>
    <n v="30000000"/>
    <n v="2009"/>
    <n v="6.7"/>
    <n v="-22556993"/>
    <n v="120"/>
    <n v="-75.189976666666666"/>
  </r>
  <r>
    <s v="Gavin O'Connor"/>
    <n v="129"/>
    <n v="64371181"/>
    <s v="Biography|Drama|History|Sport"/>
    <s v="Eddie Cahill"/>
    <x v="1629"/>
    <n v="36636"/>
    <n v="289"/>
    <x v="0"/>
    <s v="USA"/>
    <n v="28000000"/>
    <n v="2004"/>
    <n v="7.5"/>
    <n v="36371181"/>
    <n v="135"/>
    <n v="129.897075"/>
  </r>
  <r>
    <s v="Zack Snyder"/>
    <n v="287"/>
    <n v="58885635"/>
    <s v="Action|Horror|Thriller"/>
    <s v="Ty Burrell"/>
    <x v="1630"/>
    <n v="194422"/>
    <n v="1057"/>
    <x v="0"/>
    <s v="USA"/>
    <n v="26000000"/>
    <n v="2004"/>
    <n v="7.4"/>
    <n v="32885635"/>
    <n v="110"/>
    <n v="126.48321153846153"/>
  </r>
  <r>
    <s v="Adam Shankman"/>
    <n v="108"/>
    <n v="60400856"/>
    <s v="Comedy|Romance"/>
    <s v="Matthew McConaughey"/>
    <x v="1631"/>
    <n v="61317"/>
    <n v="229"/>
    <x v="0"/>
    <s v="Germany"/>
    <n v="35000000"/>
    <n v="2001"/>
    <n v="5.2"/>
    <n v="25400856"/>
    <n v="103"/>
    <n v="72.573874285714297"/>
  </r>
  <r>
    <s v="Wes Anderson"/>
    <n v="220"/>
    <n v="52353636"/>
    <s v="Comedy|Drama"/>
    <s v="Bill Murray"/>
    <x v="1632"/>
    <n v="209133"/>
    <n v="962"/>
    <x v="0"/>
    <s v="USA"/>
    <n v="21000000"/>
    <n v="2001"/>
    <n v="7.6"/>
    <n v="31353636"/>
    <n v="110"/>
    <n v="149.30302857142857"/>
  </r>
  <r>
    <s v="James Mangold"/>
    <n v="136"/>
    <n v="51475962"/>
    <s v="Mystery|Thriller"/>
    <s v="Clea DuVall"/>
    <x v="1633"/>
    <n v="177828"/>
    <n v="714"/>
    <x v="0"/>
    <s v="USA"/>
    <n v="30000000"/>
    <n v="2003"/>
    <n v="7.3"/>
    <n v="21475962"/>
    <n v="91"/>
    <n v="71.586539999999999"/>
  </r>
  <r>
    <s v="Jon Turteltaub"/>
    <n v="222"/>
    <n v="63910583"/>
    <s v="Comedy|Romance"/>
    <s v="Robert De Niro"/>
    <x v="1634"/>
    <n v="106755"/>
    <n v="173"/>
    <x v="0"/>
    <s v="USA"/>
    <n v="28000000"/>
    <n v="2013"/>
    <n v="6.6"/>
    <n v="35910583"/>
    <n v="105"/>
    <n v="128.25208214285715"/>
  </r>
  <r>
    <s v="John Glen"/>
    <n v="112"/>
    <n v="62300000"/>
    <s v="Action|Adventure|Thriller"/>
    <s v="Julian Glover"/>
    <x v="1635"/>
    <n v="72085"/>
    <n v="263"/>
    <x v="0"/>
    <s v="UK"/>
    <n v="28000000"/>
    <n v="1981"/>
    <n v="6.8"/>
    <n v="34300000"/>
    <n v="127"/>
    <n v="122.50000000000001"/>
  </r>
  <r>
    <s v="Peter Chelsom"/>
    <n v="122"/>
    <n v="49968653"/>
    <s v="Comedy|Romance"/>
    <s v="Lilli Lavine"/>
    <x v="1636"/>
    <n v="85423"/>
    <n v="374"/>
    <x v="0"/>
    <s v="USA"/>
    <n v="28000000"/>
    <n v="2001"/>
    <n v="6.9"/>
    <n v="21968653"/>
    <n v="82"/>
    <n v="78.459474999999998"/>
  </r>
  <r>
    <s v="Peter Hyams"/>
    <n v="62"/>
    <n v="44450000"/>
    <s v="Action|Crime|Sci-Fi|Thriller"/>
    <s v="Mia Sara"/>
    <x v="1637"/>
    <n v="44394"/>
    <n v="115"/>
    <x v="0"/>
    <s v="Canada"/>
    <n v="27000000"/>
    <n v="1994"/>
    <n v="5.8"/>
    <n v="17450000"/>
    <n v="99"/>
    <n v="64.629629629629619"/>
  </r>
  <r>
    <s v="Ben Stiller"/>
    <n v="135"/>
    <n v="45162741"/>
    <s v="Comedy"/>
    <s v="Milla Jovovich"/>
    <x v="1638"/>
    <n v="201084"/>
    <n v="523"/>
    <x v="0"/>
    <s v="Germany"/>
    <n v="28000000"/>
    <n v="2001"/>
    <n v="6.6"/>
    <n v="17162741"/>
    <n v="90"/>
    <n v="61.295503571428569"/>
  </r>
  <r>
    <s v="Lasse Hallstrã¶M"/>
    <n v="184"/>
    <n v="71346930"/>
    <s v="Drama|Romance|Thriller"/>
    <s v="David Lyons"/>
    <x v="1639"/>
    <n v="78008"/>
    <n v="160"/>
    <x v="0"/>
    <s v="USA"/>
    <n v="28000000"/>
    <n v="2013"/>
    <n v="6.7"/>
    <n v="43346930"/>
    <n v="115"/>
    <n v="154.81046428571429"/>
  </r>
  <r>
    <s v="Kenny Ortega"/>
    <n v="36"/>
    <n v="39514713"/>
    <s v="Comedy|Family|Fantasy"/>
    <s v="Vinessa Shaw"/>
    <x v="1640"/>
    <n v="60494"/>
    <n v="132"/>
    <x v="0"/>
    <s v="USA"/>
    <n v="28000000"/>
    <n v="1993"/>
    <n v="6.7"/>
    <n v="11514713"/>
    <n v="96"/>
    <n v="41.123975000000002"/>
  </r>
  <r>
    <s v="Scott Hicks"/>
    <n v="171"/>
    <n v="43097652"/>
    <s v="Comedy|Drama|Romance"/>
    <s v="ZoÃ« Kravitz"/>
    <x v="1641"/>
    <n v="59068"/>
    <n v="128"/>
    <x v="0"/>
    <s v="USA"/>
    <n v="28000000"/>
    <n v="2007"/>
    <n v="6.3"/>
    <n v="15097652"/>
    <n v="104"/>
    <n v="53.920185714285715"/>
  </r>
  <r>
    <s v="Matthew Vaughn"/>
    <n v="447"/>
    <n v="48043505"/>
    <s v="Action|Comedy"/>
    <s v="Elizabeth McGovern"/>
    <x v="1642"/>
    <n v="435864"/>
    <n v="801"/>
    <x v="0"/>
    <s v="UK"/>
    <n v="30000000"/>
    <n v="2010"/>
    <n v="7.7"/>
    <n v="18043505"/>
    <n v="117"/>
    <n v="60.145016666666663"/>
  </r>
  <r>
    <s v="Ruben Fleischer"/>
    <n v="220"/>
    <n v="37053924"/>
    <s v="Action|Comedy|Crime"/>
    <s v="Bianca Kajlich"/>
    <x v="1643"/>
    <n v="77935"/>
    <n v="122"/>
    <x v="0"/>
    <s v="Germany"/>
    <n v="28000000"/>
    <n v="2011"/>
    <n v="6.1"/>
    <n v="9053924"/>
    <n v="83"/>
    <n v="32.335442857142858"/>
  </r>
  <r>
    <s v="Patrick Lussier"/>
    <n v="122"/>
    <n v="33000377"/>
    <s v="Action|Fantasy|Horror|Thriller"/>
    <s v="Gerard Butler"/>
    <x v="1644"/>
    <n v="27378"/>
    <n v="365"/>
    <x v="0"/>
    <s v="USA"/>
    <n v="28000000"/>
    <n v="2000"/>
    <n v="4.9000000000000004"/>
    <n v="5000377"/>
    <n v="99"/>
    <n v="17.858489285714285"/>
  </r>
  <r>
    <s v="Miguel Arteta"/>
    <n v="119"/>
    <n v="66950483"/>
    <s v="Comedy|Family"/>
    <s v="Bella Thorne"/>
    <x v="1645"/>
    <n v="29738"/>
    <n v="85"/>
    <x v="0"/>
    <s v="USA"/>
    <n v="28000000"/>
    <n v="2014"/>
    <n v="6.2"/>
    <n v="38950483"/>
    <n v="81"/>
    <n v="139.10886785714285"/>
  </r>
  <r>
    <s v="Joe Wright"/>
    <n v="177"/>
    <n v="38372662"/>
    <s v="Drama|Romance"/>
    <s v="Talulah Riley"/>
    <x v="1646"/>
    <n v="193455"/>
    <n v="1058"/>
    <x v="0"/>
    <s v="France"/>
    <n v="28000000"/>
    <n v="2005"/>
    <n v="7.8"/>
    <n v="10372662"/>
    <n v="135"/>
    <n v="37.045221428571431"/>
  </r>
  <r>
    <s v="Ridley Scott"/>
    <n v="302"/>
    <n v="27000000"/>
    <s v="Sci-Fi|Thriller"/>
    <s v="Harrison Ford"/>
    <x v="1647"/>
    <n v="461609"/>
    <n v="1168"/>
    <x v="0"/>
    <s v="USA"/>
    <n v="28000000"/>
    <n v="1982"/>
    <n v="8.1999999999999993"/>
    <n v="-1000000"/>
    <n v="117"/>
    <n v="-3.5714285714285712"/>
  </r>
  <r>
    <s v="Michael Caton-Jones"/>
    <n v="44"/>
    <n v="31600000"/>
    <s v="Adventure|Biography"/>
    <s v="Liam Neeson"/>
    <x v="1648"/>
    <n v="34427"/>
    <n v="126"/>
    <x v="0"/>
    <s v="USA"/>
    <n v="28000000"/>
    <n v="1995"/>
    <n v="6.9"/>
    <n v="3600000"/>
    <n v="139"/>
    <n v="12.857142857142856"/>
  </r>
  <r>
    <s v="Mcg"/>
    <n v="211"/>
    <n v="30688364"/>
    <s v="Action|Drama|Thriller"/>
    <s v="Connie Nielsen"/>
    <x v="1649"/>
    <n v="69355"/>
    <n v="211"/>
    <x v="0"/>
    <s v="USA"/>
    <n v="28000000"/>
    <n v="2014"/>
    <n v="6.2"/>
    <n v="2688364"/>
    <n v="123"/>
    <n v="9.6013000000000002"/>
  </r>
  <r>
    <s v="James Gray"/>
    <n v="222"/>
    <n v="28563179"/>
    <s v="Crime|Drama|Thriller"/>
    <s v="Robert Duvall"/>
    <x v="1650"/>
    <n v="72693"/>
    <n v="199"/>
    <x v="0"/>
    <s v="USA"/>
    <n v="21000000"/>
    <n v="2007"/>
    <n v="6.9"/>
    <n v="7563179"/>
    <n v="117"/>
    <n v="36.0151380952381"/>
  </r>
  <r>
    <s v="Janusz Kaminski"/>
    <n v="100"/>
    <n v="16779636"/>
    <s v="Drama|Horror|Thriller"/>
    <s v="Philip Baker Hall"/>
    <x v="1651"/>
    <n v="9338"/>
    <n v="167"/>
    <x v="0"/>
    <s v="USA"/>
    <n v="28000000"/>
    <n v="2000"/>
    <n v="4.8"/>
    <n v="-11220364"/>
    <n v="97"/>
    <n v="-40.07272857142857"/>
  </r>
  <r>
    <s v="Jacques Perrin"/>
    <n v="100"/>
    <n v="10762178"/>
    <s v="Documentary"/>
    <s v="Jacques Perrin"/>
    <x v="1652"/>
    <n v="10369"/>
    <n v="153"/>
    <x v="0"/>
    <s v="France"/>
    <n v="160000000"/>
    <n v="2001"/>
    <n v="8"/>
    <n v="-149237822"/>
    <n v="81"/>
    <n v="-93.273638750000003"/>
  </r>
  <r>
    <s v="Donald Petrie"/>
    <n v="98"/>
    <n v="17324744"/>
    <s v="Comedy|Fantasy|Romance"/>
    <s v="Samaire Armstrong"/>
    <x v="1653"/>
    <n v="44103"/>
    <n v="149"/>
    <x v="0"/>
    <s v="USA"/>
    <n v="28000000"/>
    <n v="2006"/>
    <n v="5.3"/>
    <n v="-10675256"/>
    <n v="103"/>
    <n v="-38.125914285714288"/>
  </r>
  <r>
    <s v="Jay Roach"/>
    <n v="74"/>
    <n v="8888143"/>
    <s v="Comedy|Drama|Sport"/>
    <s v="Scott Grimes"/>
    <x v="1654"/>
    <n v="22250"/>
    <n v="123"/>
    <x v="0"/>
    <s v="Canada"/>
    <n v="28000000"/>
    <n v="1999"/>
    <n v="6.7"/>
    <n v="-19111857"/>
    <n v="119"/>
    <n v="-68.256632142857143"/>
  </r>
  <r>
    <s v="Brian Levant"/>
    <n v="97"/>
    <n v="24268828"/>
    <s v="Action|Comedy|Family"/>
    <s v="Madeline Carroll"/>
    <x v="1655"/>
    <n v="29971"/>
    <n v="71"/>
    <x v="0"/>
    <s v="USA"/>
    <n v="28000000"/>
    <n v="2010"/>
    <n v="5.4"/>
    <n v="-3731172"/>
    <n v="94"/>
    <n v="-13.325614285714286"/>
  </r>
  <r>
    <s v="Michael Ritchie"/>
    <n v="21"/>
    <n v="8119205"/>
    <s v="Comedy|Family|Fantasy"/>
    <s v="Mara Wilson"/>
    <x v="1656"/>
    <n v="4288"/>
    <n v="21"/>
    <x v="0"/>
    <s v="USA"/>
    <n v="28000000"/>
    <n v="1997"/>
    <n v="5.4"/>
    <n v="-19880795"/>
    <n v="89"/>
    <n v="-71.002839285714288"/>
  </r>
  <r>
    <s v="John Carpenter"/>
    <n v="156"/>
    <n v="8434601"/>
    <s v="Action|Horror|Sci-Fi"/>
    <s v="Jason Statham"/>
    <x v="1657"/>
    <n v="43006"/>
    <n v="460"/>
    <x v="0"/>
    <s v="USA"/>
    <n v="28000000"/>
    <n v="2001"/>
    <n v="4.9000000000000004"/>
    <n v="-19565399"/>
    <n v="98"/>
    <n v="-69.876424999999998"/>
  </r>
  <r>
    <s v="David Gordon Green"/>
    <n v="125"/>
    <n v="6998324"/>
    <s v="Comedy|Drama"/>
    <s v="Dominic Flores"/>
    <x v="1658"/>
    <n v="11476"/>
    <n v="50"/>
    <x v="0"/>
    <s v="USA"/>
    <n v="28000000"/>
    <n v="2015"/>
    <n v="6.1"/>
    <n v="-21001676"/>
    <n v="107"/>
    <n v="-75.005985714285714"/>
  </r>
  <r>
    <s v="Burr Steers"/>
    <n v="225"/>
    <n v="10907291"/>
    <s v="Action|Horror|Romance"/>
    <s v="Matt Smith"/>
    <x v="1659"/>
    <n v="23775"/>
    <n v="134"/>
    <x v="0"/>
    <s v="USA"/>
    <n v="28000000"/>
    <n v="2016"/>
    <n v="5.8"/>
    <n v="-17092709"/>
    <n v="108"/>
    <n v="-61.045389285714293"/>
  </r>
  <r>
    <s v="Martin Scorsese"/>
    <n v="85"/>
    <n v="5532301"/>
    <s v="Biography|Drama|History|War"/>
    <s v="Tenzin Thuthob Tsarong"/>
    <x v="1660"/>
    <n v="21606"/>
    <n v="117"/>
    <x v="0"/>
    <s v="USA"/>
    <n v="28000000"/>
    <n v="1997"/>
    <n v="7"/>
    <n v="-22467699"/>
    <n v="134"/>
    <n v="-80.241782142857147"/>
  </r>
  <r>
    <s v="Robert B. Weide"/>
    <n v="135"/>
    <n v="2775593"/>
    <s v="Comedy|Drama|Romance"/>
    <s v="James Corden"/>
    <x v="1661"/>
    <n v="61269"/>
    <n v="98"/>
    <x v="0"/>
    <s v="UK"/>
    <n v="27000000"/>
    <n v="2008"/>
    <n v="6.5"/>
    <n v="-24224407"/>
    <n v="110"/>
    <n v="-89.720025925925924"/>
  </r>
  <r>
    <s v="Jeff Wadlow"/>
    <n v="350"/>
    <n v="28751715"/>
    <s v="Action|Comedy|Crime"/>
    <s v="ChloÃ« Grace Moretz"/>
    <x v="1662"/>
    <n v="202967"/>
    <n v="378"/>
    <x v="0"/>
    <s v="USA"/>
    <n v="28000000"/>
    <n v="2013"/>
    <n v="6.6"/>
    <n v="751715"/>
    <n v="103"/>
    <n v="2.6846964285714288"/>
  </r>
  <r>
    <s v="Camille Delamarre"/>
    <n v="177"/>
    <n v="20285518"/>
    <s v="Action|Crime|Drama|Thriller"/>
    <s v="Paul Walker"/>
    <x v="1663"/>
    <n v="32103"/>
    <n v="112"/>
    <x v="0"/>
    <s v="France"/>
    <n v="28000000"/>
    <n v="2014"/>
    <n v="5.7"/>
    <n v="-7714482"/>
    <n v="100"/>
    <n v="-27.55172142857143"/>
  </r>
  <r>
    <s v="John Glen"/>
    <n v="106"/>
    <n v="67900000"/>
    <s v="Action|Adventure|Thriller"/>
    <s v="Louis Jourdan"/>
    <x v="1664"/>
    <n v="74374"/>
    <n v="225"/>
    <x v="0"/>
    <s v="UK"/>
    <n v="27500000"/>
    <n v="1983"/>
    <n v="6.6"/>
    <n v="40400000"/>
    <n v="131"/>
    <n v="146.90909090909091"/>
  </r>
  <r>
    <s v="Judd Apatow"/>
    <n v="251"/>
    <n v="148734225"/>
    <s v="Comedy|Romance"/>
    <s v="Harold Ramis"/>
    <x v="1665"/>
    <n v="298590"/>
    <n v="559"/>
    <x v="0"/>
    <s v="USA"/>
    <n v="30000000"/>
    <n v="2007"/>
    <n v="7"/>
    <n v="118734225"/>
    <n v="133"/>
    <n v="395.78075000000001"/>
  </r>
  <r>
    <s v="Nick Cassavetes"/>
    <n v="148"/>
    <n v="49185998"/>
    <s v="Drama"/>
    <s v="Jason Patric"/>
    <x v="1666"/>
    <n v="74476"/>
    <n v="184"/>
    <x v="0"/>
    <s v="USA"/>
    <n v="30000000"/>
    <n v="2009"/>
    <n v="7.4"/>
    <n v="19185998"/>
    <n v="109"/>
    <n v="63.953326666666669"/>
  </r>
  <r>
    <s v="Malcolm D. Lee"/>
    <n v="76"/>
    <n v="42168445"/>
    <s v="Comedy|Drama|Romance"/>
    <s v="Mo'Nique"/>
    <x v="1667"/>
    <n v="10791"/>
    <n v="39"/>
    <x v="0"/>
    <s v="USA"/>
    <n v="35000000"/>
    <n v="2008"/>
    <n v="5.3"/>
    <n v="7168445"/>
    <n v="114"/>
    <n v="20.481271428571429"/>
  </r>
  <r>
    <s v="David Lean"/>
    <n v="52"/>
    <n v="26400000"/>
    <s v="Adventure|Drama|History"/>
    <s v="Richard Wilson"/>
    <x v="1668"/>
    <n v="12980"/>
    <n v="89"/>
    <x v="0"/>
    <s v="UK"/>
    <n v="16000000"/>
    <n v="1984"/>
    <n v="7.4"/>
    <n v="10400000"/>
    <n v="164"/>
    <n v="65"/>
  </r>
  <r>
    <s v="Richard Eyre"/>
    <n v="220"/>
    <n v="17508670"/>
    <s v="Crime|Drama|Romance|Thriller"/>
    <s v="Phil Davis"/>
    <x v="1669"/>
    <n v="64625"/>
    <n v="281"/>
    <x v="0"/>
    <s v="UK"/>
    <n v="15000000"/>
    <n v="2006"/>
    <n v="7.4"/>
    <n v="2508670"/>
    <n v="92"/>
    <n v="16.724466666666668"/>
  </r>
  <r>
    <s v="Gavin Hood"/>
    <n v="131"/>
    <n v="9664316"/>
    <s v="Drama|Thriller"/>
    <s v="J.K. Simmons"/>
    <x v="1670"/>
    <n v="47203"/>
    <n v="197"/>
    <x v="0"/>
    <s v="USA"/>
    <n v="27500000"/>
    <n v="2007"/>
    <n v="6.8"/>
    <n v="-17835684"/>
    <n v="122"/>
    <n v="-64.857032727272724"/>
  </r>
  <r>
    <s v="Nicholas Meyer"/>
    <n v="112"/>
    <n v="74888996"/>
    <s v="Action|Adventure|Sci-Fi|Thriller"/>
    <s v="Leonard Nimoy"/>
    <x v="1671"/>
    <n v="55513"/>
    <n v="188"/>
    <x v="0"/>
    <s v="USA"/>
    <n v="30000000"/>
    <n v="1991"/>
    <n v="7.2"/>
    <n v="44888996"/>
    <n v="110"/>
    <n v="149.62998666666667"/>
  </r>
  <r>
    <s v="Callie Khouri"/>
    <n v="93"/>
    <n v="69586544"/>
    <s v="Drama"/>
    <s v="Ellen Burstyn"/>
    <x v="1672"/>
    <n v="15352"/>
    <n v="199"/>
    <x v="0"/>
    <s v="USA"/>
    <n v="27000000"/>
    <n v="2002"/>
    <n v="6"/>
    <n v="42586544"/>
    <n v="116"/>
    <n v="157.72794074074073"/>
  </r>
  <r>
    <s v="Gary Fleder"/>
    <n v="83"/>
    <n v="60491560"/>
    <s v="Crime|Drama|Mystery|Thriller"/>
    <s v="Morgan Freeman"/>
    <x v="1673"/>
    <n v="50653"/>
    <n v="143"/>
    <x v="0"/>
    <s v="USA"/>
    <n v="27000000"/>
    <n v="1997"/>
    <n v="6.6"/>
    <n v="33491560"/>
    <n v="115"/>
    <n v="124.0428148148148"/>
  </r>
  <r>
    <s v="John Landis"/>
    <n v="125"/>
    <n v="54200000"/>
    <s v="Action|Comedy|Crime|Music"/>
    <s v="John Belushi"/>
    <x v="1674"/>
    <n v="142448"/>
    <n v="319"/>
    <x v="0"/>
    <s v="USA"/>
    <n v="27000000"/>
    <n v="1980"/>
    <n v="7.9"/>
    <n v="27200000"/>
    <n v="148"/>
    <n v="100.74074074074073"/>
  </r>
  <r>
    <s v="Todd Graff"/>
    <n v="98"/>
    <n v="30920167"/>
    <s v="Comedy|Music"/>
    <s v="Dolly Parton"/>
    <x v="1675"/>
    <n v="6476"/>
    <n v="71"/>
    <x v="0"/>
    <s v="USA"/>
    <n v="25000000"/>
    <n v="2012"/>
    <n v="5.7"/>
    <n v="5920167"/>
    <n v="118"/>
    <n v="23.680668000000001"/>
  </r>
  <r>
    <s v="Chris Weitz"/>
    <n v="158"/>
    <n v="40566655"/>
    <s v="Comedy|Drama|Romance"/>
    <s v="Sharon Small"/>
    <x v="1676"/>
    <n v="144021"/>
    <n v="391"/>
    <x v="0"/>
    <s v="UK"/>
    <n v="30000000"/>
    <n v="2002"/>
    <n v="7.1"/>
    <n v="10566655"/>
    <n v="101"/>
    <n v="35.222183333333334"/>
  </r>
  <r>
    <s v="Steve Miner"/>
    <n v="152"/>
    <n v="31768374"/>
    <s v="Action|Comedy|Horror"/>
    <s v="Oliver Platt"/>
    <x v="1677"/>
    <n v="42761"/>
    <n v="366"/>
    <x v="0"/>
    <s v="USA"/>
    <n v="27000000"/>
    <n v="1999"/>
    <n v="5.6"/>
    <n v="4768374"/>
    <n v="82"/>
    <n v="17.660644444444447"/>
  </r>
  <r>
    <s v="Paul Mcguigan"/>
    <n v="202"/>
    <n v="22494487"/>
    <s v="Crime|Drama|Mystery|Thriller"/>
    <s v="Bruce Willis"/>
    <x v="1678"/>
    <n v="262153"/>
    <n v="507"/>
    <x v="0"/>
    <s v="Germany"/>
    <n v="27000000"/>
    <n v="2006"/>
    <n v="7.8"/>
    <n v="-4505513"/>
    <n v="110"/>
    <n v="-16.687085185185186"/>
  </r>
  <r>
    <s v="Philip Kaufman"/>
    <n v="80"/>
    <n v="21500000"/>
    <s v="Adventure|Drama|History"/>
    <s v="Dennis Quaid"/>
    <x v="1679"/>
    <n v="45271"/>
    <n v="170"/>
    <x v="0"/>
    <s v="USA"/>
    <n v="27000000"/>
    <n v="1983"/>
    <n v="7.9"/>
    <n v="-5500000"/>
    <n v="193"/>
    <n v="-20.37037037037037"/>
  </r>
  <r>
    <s v="Roland Emmerich"/>
    <n v="288"/>
    <n v="4463292"/>
    <s v="Drama|History|Thriller"/>
    <s v="Vanessa Redgrave"/>
    <x v="1680"/>
    <n v="34488"/>
    <n v="136"/>
    <x v="0"/>
    <s v="UK"/>
    <n v="30000000"/>
    <n v="2011"/>
    <n v="6.9"/>
    <n v="-25536708"/>
    <n v="130"/>
    <n v="-85.12236"/>
  </r>
  <r>
    <s v="Alex Proyas"/>
    <n v="222"/>
    <n v="14337579"/>
    <s v="Action|Drama|Fantasy|Mystery|Sci-Fi|Thriller"/>
    <s v="Rufus Sewell"/>
    <x v="1681"/>
    <n v="156929"/>
    <n v="624"/>
    <x v="0"/>
    <s v="Australia"/>
    <n v="27000000"/>
    <n v="1998"/>
    <n v="7.7"/>
    <n v="-12662421"/>
    <n v="111"/>
    <n v="-46.897855555555559"/>
  </r>
  <r>
    <s v="Saul Dibb"/>
    <n v="194"/>
    <n v="13823741"/>
    <s v="Biography|Drama|History|Romance"/>
    <s v="Dominic Cooper"/>
    <x v="1682"/>
    <n v="61777"/>
    <n v="140"/>
    <x v="0"/>
    <s v="UK"/>
    <n v="13500000"/>
    <n v="2008"/>
    <n v="6.9"/>
    <n v="323741"/>
    <n v="110"/>
    <n v="2.3980814814814817"/>
  </r>
  <r>
    <s v="Richard Linklater"/>
    <n v="63"/>
    <n v="10297897"/>
    <s v="Action|Crime|Drama|History|Western"/>
    <s v="Matthew McConaughey"/>
    <x v="1683"/>
    <n v="8309"/>
    <n v="39"/>
    <x v="0"/>
    <s v="USA"/>
    <n v="27000000"/>
    <n v="1998"/>
    <n v="6"/>
    <n v="-16702103"/>
    <n v="123"/>
    <n v="-61.859640740740737"/>
  </r>
  <r>
    <s v="Christian Alvart"/>
    <n v="167"/>
    <n v="13248477"/>
    <s v="Horror|Mystery|Thriller"/>
    <s v="Bradley Cooper"/>
    <x v="1684"/>
    <n v="60555"/>
    <n v="174"/>
    <x v="0"/>
    <s v="USA"/>
    <n v="27000000"/>
    <n v="2009"/>
    <n v="6.2"/>
    <n v="-13751523"/>
    <n v="109"/>
    <n v="-50.931566666666669"/>
  </r>
  <r>
    <s v="E. Elias Merhige"/>
    <n v="101"/>
    <n v="8712564"/>
    <s v="Crime|Drama|Mystery|Thriller"/>
    <s v="Harry Lennix"/>
    <x v="1685"/>
    <n v="16555"/>
    <n v="139"/>
    <x v="0"/>
    <s v="USA"/>
    <n v="27000000"/>
    <n v="2004"/>
    <n v="5.9"/>
    <n v="-18287436"/>
    <n v="99"/>
    <n v="-67.731244444444457"/>
  </r>
  <r>
    <s v="Menno Meyjes"/>
    <n v="118"/>
    <n v="7486906"/>
    <s v="Comedy|Drama|Family"/>
    <s v="Oliver Platt"/>
    <x v="1686"/>
    <n v="17436"/>
    <n v="71"/>
    <x v="0"/>
    <s v="USA"/>
    <n v="27000000"/>
    <n v="2007"/>
    <n v="6.8"/>
    <n v="-19513094"/>
    <n v="106"/>
    <n v="-72.270718518518521"/>
  </r>
  <r>
    <s v="Robert Rodriguez"/>
    <n v="76"/>
    <n v="38536376"/>
    <s v="Action|Adventure|Comedy|Family|Sci-Fi"/>
    <s v="Alexa PenaVega"/>
    <x v="1687"/>
    <n v="15866"/>
    <n v="83"/>
    <x v="0"/>
    <s v="USA"/>
    <n v="27000000"/>
    <n v="2011"/>
    <n v="3.6"/>
    <n v="11536376"/>
    <n v="89"/>
    <n v="42.727318518518523"/>
  </r>
  <r>
    <s v="Jodie Foster"/>
    <n v="268"/>
    <n v="41008532"/>
    <s v="Crime|Drama|Thriller"/>
    <s v="Julia Roberts"/>
    <x v="1688"/>
    <n v="19611"/>
    <n v="103"/>
    <x v="0"/>
    <s v="USA"/>
    <n v="27000000"/>
    <n v="2016"/>
    <n v="6.7"/>
    <n v="14008532"/>
    <n v="98"/>
    <n v="51.883451851851845"/>
  </r>
  <r>
    <s v="Ronny Yu"/>
    <n v="95"/>
    <n v="5204007"/>
    <s v="Action|Comedy|Crime|Thriller"/>
    <s v="Meat Loaf"/>
    <x v="1689"/>
    <n v="42876"/>
    <n v="167"/>
    <x v="0"/>
    <s v="UK"/>
    <n v="28000000"/>
    <n v="2001"/>
    <n v="6.3"/>
    <n v="-22795993"/>
    <n v="93"/>
    <n v="-81.414260714285717"/>
  </r>
  <r>
    <s v="Joel Schumacher"/>
    <n v="78"/>
    <n v="4485485"/>
    <s v="Comedy|Crime|Drama"/>
    <s v="Robert De Niro"/>
    <x v="1690"/>
    <n v="14612"/>
    <n v="105"/>
    <x v="0"/>
    <s v="USA"/>
    <n v="15000000"/>
    <n v="1999"/>
    <n v="6.4"/>
    <n v="-10514515"/>
    <n v="112"/>
    <n v="-70.096766666666667"/>
  </r>
  <r>
    <s v="Renny Harlin"/>
    <n v="127"/>
    <n v="4476235"/>
    <s v="Crime|Horror|Mystery|Thriller"/>
    <s v="LL Cool J"/>
    <x v="1691"/>
    <n v="49405"/>
    <n v="226"/>
    <x v="0"/>
    <s v="USA"/>
    <n v="27000000"/>
    <n v="2004"/>
    <n v="6.4"/>
    <n v="-22523765"/>
    <n v="101"/>
    <n v="-83.421351851851853"/>
  </r>
  <r>
    <s v="Barry Levinson"/>
    <n v="137"/>
    <n v="1089365"/>
    <s v="Comedy|Drama"/>
    <s v="Robert De Niro"/>
    <x v="1692"/>
    <n v="23767"/>
    <n v="111"/>
    <x v="0"/>
    <s v="USA"/>
    <n v="25000000"/>
    <n v="2008"/>
    <n v="5.7"/>
    <n v="-23910635"/>
    <n v="104"/>
    <n v="-95.642539999999997"/>
  </r>
  <r>
    <s v="Norman Jewison"/>
    <n v="54"/>
    <n v="763044"/>
    <s v="Drama|Thriller"/>
    <s v="Charlotte Rampling"/>
    <x v="1693"/>
    <n v="4257"/>
    <n v="52"/>
    <x v="0"/>
    <s v="Canada"/>
    <n v="23000000"/>
    <n v="2003"/>
    <n v="6.2"/>
    <n v="-22236956"/>
    <n v="120"/>
    <n v="-96.682417391304341"/>
  </r>
  <r>
    <s v="Steve Carr"/>
    <n v="167"/>
    <n v="20819129"/>
    <s v="Action|Comedy|Crime"/>
    <s v="Erick Avari"/>
    <x v="1694"/>
    <n v="84209"/>
    <n v="201"/>
    <x v="0"/>
    <s v="USA"/>
    <n v="26000000"/>
    <n v="2009"/>
    <n v="5.2"/>
    <n v="-5180871"/>
    <n v="91"/>
    <n v="-19.926426923076924"/>
  </r>
  <r>
    <s v="Mark Waters"/>
    <n v="129"/>
    <n v="110222438"/>
    <s v="Comedy|Family|Fantasy|Music|Romance"/>
    <s v="Jamie Lee Curtis"/>
    <x v="1695"/>
    <n v="96693"/>
    <n v="271"/>
    <x v="0"/>
    <s v="USA"/>
    <n v="26000000"/>
    <n v="2003"/>
    <n v="6.1"/>
    <n v="84222438"/>
    <n v="97"/>
    <n v="323.93245384615386"/>
  </r>
  <r>
    <s v="Judd Apatow"/>
    <n v="217"/>
    <n v="109243478"/>
    <s v="Comedy|Romance"/>
    <s v="Steve Carell"/>
    <x v="1696"/>
    <n v="313797"/>
    <n v="546"/>
    <x v="0"/>
    <s v="USA"/>
    <n v="26000000"/>
    <n v="2005"/>
    <n v="7.1"/>
    <n v="83243478"/>
    <n v="133"/>
    <n v="320.16722307692305"/>
  </r>
  <r>
    <s v="John Madden"/>
    <n v="134"/>
    <n v="100241322"/>
    <s v="Comedy|Drama|Romance"/>
    <s v="Tom Wilkinson"/>
    <x v="1697"/>
    <n v="175524"/>
    <n v="752"/>
    <x v="0"/>
    <s v="USA"/>
    <n v="25000000"/>
    <n v="1998"/>
    <n v="7.2"/>
    <n v="75241322"/>
    <n v="123"/>
    <n v="300.96528799999999"/>
  </r>
  <r>
    <s v="Scott Frank"/>
    <n v="253"/>
    <n v="25977365"/>
    <s v="Crime|Drama|Mystery|Thriller"/>
    <s v="Liam Neeson"/>
    <x v="1698"/>
    <n v="87950"/>
    <n v="207"/>
    <x v="0"/>
    <s v="USA"/>
    <n v="28000000"/>
    <n v="2014"/>
    <n v="6.5"/>
    <n v="-2022635"/>
    <n v="114"/>
    <n v="-7.2236964285714285"/>
  </r>
  <r>
    <s v="Ivan Reitman"/>
    <n v="46"/>
    <n v="91457688"/>
    <s v="Action|Comedy|Crime"/>
    <s v="Richard Tyson"/>
    <x v="1699"/>
    <n v="107801"/>
    <n v="109"/>
    <x v="0"/>
    <s v="USA"/>
    <n v="26000000"/>
    <n v="1990"/>
    <n v="6"/>
    <n v="65457688"/>
    <n v="111"/>
    <n v="251.76033846153848"/>
  </r>
  <r>
    <s v="David Gordon Green"/>
    <n v="232"/>
    <n v="87341380"/>
    <s v="Action|Comedy|Crime"/>
    <s v="James Franco"/>
    <x v="1700"/>
    <n v="255257"/>
    <n v="374"/>
    <x v="0"/>
    <s v="USA"/>
    <n v="27000000"/>
    <n v="2008"/>
    <n v="7"/>
    <n v="60341380"/>
    <n v="117"/>
    <n v="223.48659259259259"/>
  </r>
  <r>
    <s v="Andy Tennant"/>
    <n v="92"/>
    <n v="65703412"/>
    <s v="Comedy|Drama|Romance"/>
    <s v="Anjelica Huston"/>
    <x v="1701"/>
    <n v="57958"/>
    <n v="345"/>
    <x v="0"/>
    <s v="USA"/>
    <n v="26000000"/>
    <n v="1998"/>
    <n v="7"/>
    <n v="39703412"/>
    <n v="121"/>
    <n v="152.70543076923079"/>
  </r>
  <r>
    <s v="Kevin Costner"/>
    <n v="153"/>
    <n v="58328680"/>
    <s v="Drama|Romance|Western"/>
    <s v="Robert Duvall"/>
    <x v="1702"/>
    <n v="54096"/>
    <n v="494"/>
    <x v="0"/>
    <s v="USA"/>
    <n v="22000000"/>
    <n v="2003"/>
    <n v="7.5"/>
    <n v="36328680"/>
    <n v="139"/>
    <n v="165.13036363636365"/>
  </r>
  <r>
    <s v="Joel Schumacher"/>
    <n v="49"/>
    <n v="61490000"/>
    <s v="Drama|Horror|Sci-Fi|Thriller"/>
    <s v="Julia Roberts"/>
    <x v="1703"/>
    <n v="62037"/>
    <n v="148"/>
    <x v="0"/>
    <s v="USA"/>
    <n v="26000000"/>
    <n v="1990"/>
    <n v="6.6"/>
    <n v="35490000"/>
    <n v="115"/>
    <n v="136.5"/>
  </r>
  <r>
    <s v="Richard Attenborough"/>
    <n v="56"/>
    <n v="50800000"/>
    <s v="Drama|History|War"/>
    <s v="Ryan O'Neal"/>
    <x v="1704"/>
    <n v="40277"/>
    <n v="210"/>
    <x v="0"/>
    <s v="USA"/>
    <n v="26000000"/>
    <n v="1977"/>
    <n v="7.4"/>
    <n v="24800000"/>
    <n v="175"/>
    <n v="95.384615384615387"/>
  </r>
  <r>
    <s v="Wes Craven"/>
    <n v="224"/>
    <n v="57859105"/>
    <s v="Mystery|Thriller"/>
    <s v="Robert Pine"/>
    <x v="1705"/>
    <n v="94108"/>
    <n v="673"/>
    <x v="0"/>
    <s v="USA"/>
    <n v="26000000"/>
    <n v="2005"/>
    <n v="6.5"/>
    <n v="31859105"/>
    <n v="85"/>
    <n v="122.53501923076924"/>
  </r>
  <r>
    <s v="David R. Ellis"/>
    <n v="175"/>
    <n v="46455802"/>
    <s v="Horror|Thriller"/>
    <s v="Sarah Carter"/>
    <x v="1706"/>
    <n v="120786"/>
    <n v="472"/>
    <x v="0"/>
    <s v="USA"/>
    <n v="26000000"/>
    <n v="2003"/>
    <n v="6.2"/>
    <n v="20455802"/>
    <n v="90"/>
    <n v="78.676161538461542"/>
  </r>
  <r>
    <s v="Joel Coen"/>
    <n v="197"/>
    <n v="45506619"/>
    <s v="Adventure|Comedy|Crime|Music"/>
    <s v="Holly Hunter"/>
    <x v="1707"/>
    <n v="225102"/>
    <n v="862"/>
    <x v="0"/>
    <s v="UK"/>
    <n v="26000000"/>
    <n v="2000"/>
    <n v="7.8"/>
    <n v="19506619"/>
    <n v="107"/>
    <n v="75.025457692307697"/>
  </r>
  <r>
    <s v="Scott Stewart"/>
    <n v="226"/>
    <n v="40168080"/>
    <s v="Action|Fantasy|Horror"/>
    <s v="Dennis Quaid"/>
    <x v="1708"/>
    <n v="80870"/>
    <n v="315"/>
    <x v="0"/>
    <s v="USA"/>
    <n v="26000000"/>
    <n v="2010"/>
    <n v="5.2"/>
    <n v="14168080"/>
    <n v="100"/>
    <n v="54.492615384615384"/>
  </r>
  <r>
    <s v="Michael Bay"/>
    <n v="335"/>
    <n v="49874933"/>
    <s v="Comedy|Crime|Drama"/>
    <s v="Dwayne Johnson"/>
    <x v="1709"/>
    <n v="161168"/>
    <n v="287"/>
    <x v="0"/>
    <s v="USA"/>
    <n v="26000000"/>
    <n v="2013"/>
    <n v="6.5"/>
    <n v="23874933"/>
    <n v="129"/>
    <n v="91.826665384615382"/>
  </r>
  <r>
    <s v="Paul Weitz"/>
    <n v="157"/>
    <n v="45489752"/>
    <s v="Comedy|Drama|Romance"/>
    <s v="Scarlett Johansson"/>
    <x v="1710"/>
    <n v="48973"/>
    <n v="214"/>
    <x v="0"/>
    <s v="USA"/>
    <n v="26000000"/>
    <n v="2004"/>
    <n v="6.5"/>
    <n v="19489752"/>
    <n v="109"/>
    <n v="74.960584615384619"/>
  </r>
  <r>
    <s v="Jonathan Frakes"/>
    <n v="69"/>
    <n v="36985501"/>
    <s v="Action|Adventure|Comedy|Sci-Fi|Thriller"/>
    <s v="Michael Biehn"/>
    <x v="1711"/>
    <n v="11212"/>
    <n v="94"/>
    <x v="0"/>
    <s v="USA"/>
    <n v="26000000"/>
    <n v="2002"/>
    <n v="5.2"/>
    <n v="10985501"/>
    <n v="94"/>
    <n v="42.251926923076923"/>
  </r>
  <r>
    <s v="Lawrence Kasdan"/>
    <n v="46"/>
    <n v="33200000"/>
    <s v="Action|Crime|Drama|Western"/>
    <s v="Scott Glenn"/>
    <x v="1712"/>
    <n v="28247"/>
    <n v="149"/>
    <x v="0"/>
    <s v="USA"/>
    <n v="26000000"/>
    <n v="1985"/>
    <n v="7.2"/>
    <n v="7200000"/>
    <n v="133"/>
    <n v="27.692307692307693"/>
  </r>
  <r>
    <s v="Jim Sheridan"/>
    <n v="217"/>
    <n v="28501651"/>
    <s v="Drama|Thriller"/>
    <s v="Natalie Portman"/>
    <x v="1713"/>
    <n v="88035"/>
    <n v="201"/>
    <x v="0"/>
    <s v="USA"/>
    <n v="26000000"/>
    <n v="2009"/>
    <n v="7.1"/>
    <n v="2501651"/>
    <n v="105"/>
    <n v="9.6217346153846162"/>
  </r>
  <r>
    <s v="Kevin Allen"/>
    <n v="55"/>
    <n v="23222861"/>
    <s v="Action|Adventure|Comedy|Family|Romance|Sci-Fi"/>
    <s v="Daniel Roebuck"/>
    <x v="1714"/>
    <n v="11092"/>
    <n v="44"/>
    <x v="0"/>
    <s v="USA"/>
    <n v="26000000"/>
    <n v="2004"/>
    <n v="4.5"/>
    <n v="-2777139"/>
    <n v="100"/>
    <n v="-10.681303846153845"/>
  </r>
  <r>
    <s v="Garry Marshall"/>
    <n v="200"/>
    <n v="54540525"/>
    <s v="Comedy|Romance"/>
    <s v="Robert De Niro"/>
    <x v="1715"/>
    <n v="66579"/>
    <n v="134"/>
    <x v="0"/>
    <s v="USA"/>
    <n v="56000000"/>
    <n v="2011"/>
    <n v="5.7"/>
    <n v="-1459475"/>
    <n v="113"/>
    <n v="-2.6062053571428572"/>
  </r>
  <r>
    <s v="Michael Cristofer"/>
    <n v="93"/>
    <n v="16252765"/>
    <s v="Drama|Mystery|Romance|Thriller"/>
    <s v="Angelina Jolie Pitt"/>
    <x v="1716"/>
    <n v="44913"/>
    <n v="181"/>
    <x v="0"/>
    <s v="France"/>
    <n v="42000000"/>
    <n v="2001"/>
    <n v="6"/>
    <n v="-25747235"/>
    <n v="118"/>
    <n v="-61.302940476190479"/>
  </r>
  <r>
    <s v="James Mcteigue"/>
    <n v="265"/>
    <n v="16005978"/>
    <s v="Crime|Mystery|Thriller"/>
    <s v="Pam Ferris"/>
    <x v="1717"/>
    <n v="72886"/>
    <n v="190"/>
    <x v="0"/>
    <s v="USA"/>
    <n v="26000000"/>
    <n v="2012"/>
    <n v="6.4"/>
    <n v="-9994022"/>
    <n v="110"/>
    <n v="-38.438546153846154"/>
  </r>
  <r>
    <s v="Donald Petrie"/>
    <n v="82"/>
    <n v="14469428"/>
    <s v="Comedy|Romance"/>
    <s v="Rip Torn"/>
    <x v="1718"/>
    <n v="10667"/>
    <n v="95"/>
    <x v="0"/>
    <s v="USA"/>
    <n v="26000000"/>
    <n v="2004"/>
    <n v="5.2"/>
    <n v="-11530572"/>
    <n v="110"/>
    <n v="-44.348353846153849"/>
  </r>
  <r>
    <s v="Andrew Morahan"/>
    <n v="32"/>
    <n v="13829734"/>
    <s v="Action|Fantasy|Romance|Sci-Fi"/>
    <s v="Christopher Lambert"/>
    <x v="1719"/>
    <n v="16194"/>
    <n v="79"/>
    <x v="0"/>
    <s v="Canada"/>
    <n v="26000000"/>
    <n v="1994"/>
    <n v="4.3"/>
    <n v="-12170266"/>
    <n v="99"/>
    <n v="-46.808715384615383"/>
  </r>
  <r>
    <s v="Bob Rafelson"/>
    <n v="42"/>
    <n v="1075288"/>
    <s v="Crime|Drama|Thriller"/>
    <s v="Harold Perrineau"/>
    <x v="1720"/>
    <n v="7772"/>
    <n v="55"/>
    <x v="0"/>
    <s v="USA"/>
    <n v="22000000"/>
    <n v="1996"/>
    <n v="6.1"/>
    <n v="-20924712"/>
    <n v="101"/>
    <n v="-95.112327272727271"/>
  </r>
  <r>
    <s v="Woody Allen"/>
    <n v="116"/>
    <n v="7496522"/>
    <s v="Comedy|Crime|Mystery|Romance"/>
    <s v="Woody Allen"/>
    <x v="1721"/>
    <n v="31798"/>
    <n v="178"/>
    <x v="0"/>
    <s v="USA"/>
    <n v="26000000"/>
    <n v="2001"/>
    <n v="6.8"/>
    <n v="-18503478"/>
    <n v="103"/>
    <n v="-71.167223076923079"/>
  </r>
  <r>
    <s v="Alan Shapiro"/>
    <n v="23"/>
    <n v="20047715"/>
    <s v="Adventure|Family"/>
    <s v="Paul Hogan"/>
    <x v="1722"/>
    <n v="8008"/>
    <n v="26"/>
    <x v="0"/>
    <s v="USA"/>
    <n v="25530000"/>
    <n v="1996"/>
    <n v="5.2"/>
    <n v="-5482285"/>
    <n v="95"/>
    <n v="-21.473893458676066"/>
  </r>
  <r>
    <s v="Tarsem Singh"/>
    <n v="178"/>
    <n v="12276810"/>
    <s v="Action|Mystery|Sci-Fi|Thriller"/>
    <s v="Ryan Reynolds"/>
    <x v="1723"/>
    <n v="57674"/>
    <n v="126"/>
    <x v="0"/>
    <s v="USA"/>
    <n v="26000000"/>
    <n v="2015"/>
    <n v="6.5"/>
    <n v="-13723190"/>
    <n v="117"/>
    <n v="-52.781500000000001"/>
  </r>
  <r>
    <s v="Fernando Meirelles"/>
    <n v="226"/>
    <n v="33565375"/>
    <s v="Drama|Mystery|Romance|Thriller"/>
    <s v="Archie Panjabi"/>
    <x v="1724"/>
    <n v="111351"/>
    <n v="568"/>
    <x v="0"/>
    <s v="UK"/>
    <n v="15000000"/>
    <n v="2005"/>
    <n v="7.5"/>
    <n v="18565375"/>
    <n v="129"/>
    <n v="123.76916666666666"/>
  </r>
  <r>
    <s v="Mel Gibson"/>
    <n v="406"/>
    <n v="499263"/>
    <s v="Drama"/>
    <s v="Christo Jivkov"/>
    <x v="1725"/>
    <n v="179235"/>
    <n v="2814"/>
    <x v="11"/>
    <s v="USA"/>
    <n v="30000000"/>
    <n v="2004"/>
    <n v="7.1"/>
    <n v="-29500737"/>
    <n v="120"/>
    <n v="-98.335790000000003"/>
  </r>
  <r>
    <s v="Chris Columbus"/>
    <n v="57"/>
    <n v="219200000"/>
    <s v="Comedy|Drama|Family|Romance"/>
    <s v="Robin Williams"/>
    <x v="1726"/>
    <n v="181380"/>
    <n v="223"/>
    <x v="0"/>
    <s v="USA"/>
    <n v="25000000"/>
    <n v="1993"/>
    <n v="6.9"/>
    <n v="194200000"/>
    <n v="125"/>
    <n v="776.8"/>
  </r>
  <r>
    <s v="Barry Levinson"/>
    <n v="100"/>
    <n v="172825435"/>
    <s v="Drama"/>
    <s v="Tom Cruise"/>
    <x v="1727"/>
    <n v="383784"/>
    <n v="331"/>
    <x v="0"/>
    <s v="USA"/>
    <n v="25000000"/>
    <n v="1988"/>
    <n v="8"/>
    <n v="147825435"/>
    <n v="133"/>
    <n v="591.30174"/>
  </r>
  <r>
    <s v="Clint Eastwood"/>
    <n v="366"/>
    <n v="148085755"/>
    <s v="Drama"/>
    <s v="Clint Eastwood"/>
    <x v="1728"/>
    <n v="561773"/>
    <n v="871"/>
    <x v="0"/>
    <s v="USA"/>
    <n v="33000000"/>
    <n v="2008"/>
    <n v="8.1999999999999993"/>
    <n v="115085755"/>
    <n v="116"/>
    <n v="348.7447121212121"/>
  </r>
  <r>
    <s v="Oliver Stone"/>
    <n v="242"/>
    <n v="25517500"/>
    <s v="Biography|Drama|History"/>
    <s v="Toby Jones"/>
    <x v="1729"/>
    <n v="40941"/>
    <n v="320"/>
    <x v="0"/>
    <s v="USA"/>
    <n v="25100000"/>
    <n v="2008"/>
    <n v="6.4"/>
    <n v="417500"/>
    <n v="129"/>
    <n v="1.6633466135458168"/>
  </r>
  <r>
    <s v="Pierre Morel"/>
    <n v="309"/>
    <n v="145000989"/>
    <s v="Action|Thriller"/>
    <s v="Liam Neeson"/>
    <x v="1730"/>
    <n v="483756"/>
    <n v="974"/>
    <x v="0"/>
    <s v="France"/>
    <n v="25000000"/>
    <n v="2008"/>
    <n v="7.9"/>
    <n v="120000989"/>
    <n v="93"/>
    <n v="480.00395600000002"/>
  </r>
  <r>
    <s v="Michael Hoffman"/>
    <n v="85"/>
    <n v="26761283"/>
    <s v="Drama|Romance"/>
    <s v="Luke Bracey"/>
    <x v="1731"/>
    <n v="43084"/>
    <n v="99"/>
    <x v="0"/>
    <s v="USA"/>
    <n v="26000000"/>
    <n v="2014"/>
    <n v="6.7"/>
    <n v="761283"/>
    <n v="118"/>
    <n v="2.9280115384615382"/>
  </r>
  <r>
    <s v="Mick Jackson"/>
    <n v="48"/>
    <n v="121945720"/>
    <s v="Action|Drama|Music|Romance"/>
    <s v="Bill Cobbs"/>
    <x v="1732"/>
    <n v="89972"/>
    <n v="126"/>
    <x v="0"/>
    <s v="USA"/>
    <n v="25000000"/>
    <n v="1992"/>
    <n v="6.1"/>
    <n v="96945720"/>
    <n v="129"/>
    <n v="387.78288000000003"/>
  </r>
  <r>
    <s v="Steven Spielberg"/>
    <n v="174"/>
    <n v="96067179"/>
    <s v="Biography|Drama|History"/>
    <s v="Liam Neeson"/>
    <x v="1733"/>
    <n v="865020"/>
    <n v="1273"/>
    <x v="0"/>
    <s v="USA"/>
    <n v="22000000"/>
    <n v="1993"/>
    <n v="8.9"/>
    <n v="74067179"/>
    <n v="185"/>
    <n v="336.6689954545455"/>
  </r>
  <r>
    <s v="Tate Taylor"/>
    <n v="373"/>
    <n v="169705587"/>
    <s v="Drama"/>
    <s v="Emma Stone"/>
    <x v="1734"/>
    <n v="318955"/>
    <n v="460"/>
    <x v="0"/>
    <s v="USA"/>
    <n v="25000000"/>
    <n v="2011"/>
    <n v="8.1"/>
    <n v="144705587"/>
    <n v="146"/>
    <n v="578.82234800000003"/>
  </r>
  <r>
    <s v="Bill Condon"/>
    <n v="224"/>
    <n v="3254172"/>
    <s v="Biography|Drama|Thriller"/>
    <s v="Benedict Cumberbatch"/>
    <x v="1735"/>
    <n v="29282"/>
    <n v="105"/>
    <x v="0"/>
    <s v="USA"/>
    <n v="28000000"/>
    <n v="2013"/>
    <n v="6.2"/>
    <n v="-24745828"/>
    <n v="128"/>
    <n v="-88.377957142857142"/>
  </r>
  <r>
    <s v="Raja Gosnell"/>
    <n v="94"/>
    <n v="84185387"/>
    <s v="Adventure|Comedy|Family|Fantasy|Horror|Mystery"/>
    <s v="Sarah Michelle Gellar"/>
    <x v="1736"/>
    <n v="33180"/>
    <n v="149"/>
    <x v="0"/>
    <s v="USA"/>
    <n v="80000000"/>
    <n v="2004"/>
    <n v="4.9000000000000004"/>
    <n v="4185387"/>
    <n v="93"/>
    <n v="5.2317337500000001"/>
  </r>
  <r>
    <s v="Ronny Yu"/>
    <n v="273"/>
    <n v="82163317"/>
    <s v="Action|Horror|Thriller"/>
    <s v="Katharine Isabelle"/>
    <x v="1737"/>
    <n v="89101"/>
    <n v="885"/>
    <x v="0"/>
    <s v="USA"/>
    <n v="30000000"/>
    <n v="2003"/>
    <n v="5.8"/>
    <n v="52163317"/>
    <n v="97"/>
    <n v="173.87772333333334"/>
  </r>
  <r>
    <s v="John A. Davis"/>
    <n v="66"/>
    <n v="80920948"/>
    <s v="Action|Adventure|Animation|Comedy|Family|Sci-Fi"/>
    <s v="Martin Short"/>
    <x v="1738"/>
    <n v="23943"/>
    <n v="118"/>
    <x v="0"/>
    <s v="USA"/>
    <n v="30000000"/>
    <n v="2001"/>
    <n v="6"/>
    <n v="50920948"/>
    <n v="82"/>
    <n v="169.73649333333333"/>
  </r>
  <r>
    <s v="Matt Reeves"/>
    <n v="459"/>
    <n v="80034302"/>
    <s v="Action|Adventure|Horror|Sci-Fi"/>
    <s v="Mike Vogel"/>
    <x v="1739"/>
    <n v="296787"/>
    <n v="2192"/>
    <x v="0"/>
    <s v="USA"/>
    <n v="25000000"/>
    <n v="2008"/>
    <n v="7"/>
    <n v="55034302"/>
    <n v="85"/>
    <n v="220.13720800000002"/>
  </r>
  <r>
    <s v="Michael Pressman"/>
    <n v="68"/>
    <n v="78656813"/>
    <s v="Action|Adventure|Comedy|Family|Sci-Fi"/>
    <s v="Kevin Nash"/>
    <x v="1740"/>
    <n v="42765"/>
    <n v="93"/>
    <x v="0"/>
    <s v="USA"/>
    <n v="25000000"/>
    <n v="1991"/>
    <n v="6"/>
    <n v="53656813"/>
    <n v="88"/>
    <n v="214.627252"/>
  </r>
  <r>
    <s v="Brian De Palma"/>
    <n v="123"/>
    <n v="76270454"/>
    <s v="Crime|Drama|Thriller"/>
    <s v="Robert De Niro"/>
    <x v="1741"/>
    <n v="219008"/>
    <n v="418"/>
    <x v="0"/>
    <s v="USA"/>
    <n v="25000000"/>
    <n v="1987"/>
    <n v="7.9"/>
    <n v="51270454"/>
    <n v="119"/>
    <n v="205.081816"/>
  </r>
  <r>
    <s v="Ethan Coen"/>
    <n v="488"/>
    <n v="74273505"/>
    <s v="Crime|Drama|Thriller"/>
    <s v="Kelly Macdonald"/>
    <x v="1742"/>
    <n v="612060"/>
    <n v="1518"/>
    <x v="0"/>
    <s v="USA"/>
    <n v="25000000"/>
    <n v="2007"/>
    <n v="8.1"/>
    <n v="49273505"/>
    <n v="122"/>
    <n v="197.09402"/>
  </r>
  <r>
    <s v="Tim Story"/>
    <n v="146"/>
    <n v="134141530"/>
    <s v="Action|Comedy|Crime|Romance"/>
    <s v="Bruce McGill"/>
    <x v="1743"/>
    <n v="75903"/>
    <n v="109"/>
    <x v="0"/>
    <s v="USA"/>
    <n v="25000000"/>
    <n v="2014"/>
    <n v="6.2"/>
    <n v="109141530"/>
    <n v="99"/>
    <n v="436.56612000000001"/>
  </r>
  <r>
    <s v="Sharon Maguire"/>
    <n v="168"/>
    <n v="71500556"/>
    <s v="Comedy|Drama|Romance"/>
    <s v="Colin Firth"/>
    <x v="1744"/>
    <n v="171568"/>
    <n v="571"/>
    <x v="0"/>
    <s v="UK"/>
    <n v="26000000"/>
    <n v="2001"/>
    <n v="6.7"/>
    <n v="45500556"/>
    <n v="97"/>
    <n v="175.00213846153846"/>
  </r>
  <r>
    <s v="Lasse Hallstrã¶M"/>
    <n v="152"/>
    <n v="71309760"/>
    <s v="Drama|Romance"/>
    <s v="Lena Olin"/>
    <x v="1745"/>
    <n v="150308"/>
    <n v="498"/>
    <x v="0"/>
    <s v="UK"/>
    <n v="25000000"/>
    <n v="2000"/>
    <n v="7.3"/>
    <n v="46309760"/>
    <n v="121"/>
    <n v="185.23903999999999"/>
  </r>
  <r>
    <s v="Charles Herman-Wurmfeld"/>
    <n v="133"/>
    <n v="89808372"/>
    <s v="Comedy"/>
    <s v="Mary Lynn Rajskub"/>
    <x v="1746"/>
    <n v="46417"/>
    <n v="297"/>
    <x v="0"/>
    <s v="USA"/>
    <n v="45000000"/>
    <n v="2003"/>
    <n v="4.5999999999999996"/>
    <n v="44808372"/>
    <n v="95"/>
    <n v="99.574160000000006"/>
  </r>
  <r>
    <s v="Andy Fickman"/>
    <n v="139"/>
    <n v="77264926"/>
    <s v="Comedy|Family"/>
    <s v="Bailee Madison"/>
    <x v="1747"/>
    <n v="21176"/>
    <n v="107"/>
    <x v="0"/>
    <s v="USA"/>
    <n v="25000000"/>
    <n v="2012"/>
    <n v="6.1"/>
    <n v="52264926"/>
    <n v="105"/>
    <n v="209.05970400000001"/>
  </r>
  <r>
    <s v="Ivan Reitman"/>
    <n v="245"/>
    <n v="70625986"/>
    <s v="Comedy|Romance"/>
    <s v="Natalie Portman"/>
    <x v="1748"/>
    <n v="168717"/>
    <n v="178"/>
    <x v="0"/>
    <s v="USA"/>
    <n v="25000000"/>
    <n v="2011"/>
    <n v="6.2"/>
    <n v="45625986"/>
    <n v="108"/>
    <n v="182.50394400000002"/>
  </r>
  <r>
    <s v="George P. Cosmatos"/>
    <n v="84"/>
    <n v="56505065"/>
    <s v="Action|Biography|Drama|History|Romance|Western"/>
    <s v="Michael Biehn"/>
    <x v="1749"/>
    <n v="95241"/>
    <n v="439"/>
    <x v="0"/>
    <s v="USA"/>
    <n v="25000000"/>
    <n v="1993"/>
    <n v="7.8"/>
    <n v="31505065"/>
    <n v="134"/>
    <n v="126.02025999999999"/>
  </r>
  <r>
    <s v="Andrzej Bartkowiak"/>
    <n v="70"/>
    <n v="55973336"/>
    <s v="Action|Crime|Thriller"/>
    <s v="Jet Li"/>
    <x v="1750"/>
    <n v="57040"/>
    <n v="365"/>
    <x v="0"/>
    <s v="USA"/>
    <n v="25000000"/>
    <n v="2000"/>
    <n v="6.1"/>
    <n v="30973336"/>
    <n v="115"/>
    <n v="123.893344"/>
  </r>
  <r>
    <s v="James Wong"/>
    <n v="216"/>
    <n v="54098051"/>
    <s v="Horror"/>
    <s v="Chelan Simmons"/>
    <x v="1751"/>
    <n v="102861"/>
    <n v="571"/>
    <x v="0"/>
    <s v="Germany"/>
    <n v="25000000"/>
    <n v="2006"/>
    <n v="5.8"/>
    <n v="29098051"/>
    <n v="86"/>
    <n v="116.39220400000001"/>
  </r>
  <r>
    <s v="Scott Hicks"/>
    <n v="170"/>
    <n v="60443237"/>
    <s v="Drama|Romance"/>
    <s v="Blythe Danner"/>
    <x v="1752"/>
    <n v="76882"/>
    <n v="106"/>
    <x v="0"/>
    <s v="USA"/>
    <n v="25000000"/>
    <n v="2012"/>
    <n v="6.5"/>
    <n v="35443237"/>
    <n v="101"/>
    <n v="141.77294799999999"/>
  </r>
  <r>
    <s v="Gabor Csupo"/>
    <n v="181"/>
    <n v="82234139"/>
    <s v="Adventure|Drama|Family|Fantasy"/>
    <s v="Josh Hutcherson"/>
    <x v="1753"/>
    <n v="110390"/>
    <n v="522"/>
    <x v="0"/>
    <s v="USA"/>
    <n v="17000000"/>
    <n v="2007"/>
    <n v="7.2"/>
    <n v="65234139"/>
    <n v="96"/>
    <n v="383.7302294117647"/>
  </r>
  <r>
    <s v="Marc Forster"/>
    <n v="226"/>
    <n v="51676606"/>
    <s v="Biography|Drama|Family"/>
    <s v="Johnny Depp"/>
    <x v="1754"/>
    <n v="174591"/>
    <n v="632"/>
    <x v="0"/>
    <s v="USA"/>
    <n v="25000000"/>
    <n v="2004"/>
    <n v="7.8"/>
    <n v="26676606"/>
    <n v="101"/>
    <n v="106.70642400000001"/>
  </r>
  <r>
    <s v="Tyler Perry"/>
    <n v="24"/>
    <n v="52528330"/>
    <s v="Comedy|Drama"/>
    <s v="Alicia Witt"/>
    <x v="1755"/>
    <n v="4265"/>
    <n v="27"/>
    <x v="0"/>
    <s v="USA"/>
    <n v="25000000"/>
    <n v="2013"/>
    <n v="4.7"/>
    <n v="27528330"/>
    <n v="100"/>
    <n v="110.11332"/>
  </r>
  <r>
    <s v="Joe Carnahan"/>
    <n v="408"/>
    <n v="51533608"/>
    <s v="Action|Adventure|Drama|Thriller"/>
    <s v="Liam Neeson"/>
    <x v="1756"/>
    <n v="203111"/>
    <n v="755"/>
    <x v="0"/>
    <s v="USA"/>
    <n v="25000000"/>
    <n v="2011"/>
    <n v="6.8"/>
    <n v="26533608"/>
    <n v="117"/>
    <n v="106.13443199999999"/>
  </r>
  <r>
    <s v="John Polson"/>
    <n v="180"/>
    <n v="51097664"/>
    <s v="Drama|Horror|Mystery|Thriller"/>
    <s v="Robert De Niro"/>
    <x v="1757"/>
    <n v="70205"/>
    <n v="450"/>
    <x v="0"/>
    <s v="USA"/>
    <n v="30000000"/>
    <n v="2005"/>
    <n v="5.9"/>
    <n v="21097664"/>
    <n v="101"/>
    <n v="70.325546666666668"/>
  </r>
  <r>
    <s v="Adam Mckay"/>
    <n v="181"/>
    <n v="84136909"/>
    <s v="Comedy"/>
    <s v="Darcy Donavan"/>
    <x v="1758"/>
    <n v="267921"/>
    <n v="577"/>
    <x v="0"/>
    <s v="USA"/>
    <n v="26000000"/>
    <n v="2004"/>
    <n v="7.2"/>
    <n v="58136909"/>
    <n v="98"/>
    <n v="223.60349615384615"/>
  </r>
  <r>
    <s v="Martin Scorsese"/>
    <n v="192"/>
    <n v="46836394"/>
    <s v="Biography|Crime|Drama"/>
    <s v="Robert De Niro"/>
    <x v="1759"/>
    <n v="728685"/>
    <n v="989"/>
    <x v="0"/>
    <s v="USA"/>
    <n v="25000000"/>
    <n v="1990"/>
    <n v="8.6999999999999993"/>
    <n v="21836394"/>
    <n v="146"/>
    <n v="87.345576000000008"/>
  </r>
  <r>
    <s v="Harald Zwart"/>
    <n v="79"/>
    <n v="47285499"/>
    <s v="Action|Adventure|Comedy|Crime|Family|Romance|Thriller"/>
    <s v="Daniel Roebuck"/>
    <x v="1760"/>
    <n v="26755"/>
    <n v="104"/>
    <x v="0"/>
    <s v="USA"/>
    <n v="26000000"/>
    <n v="2003"/>
    <n v="5"/>
    <n v="21285499"/>
    <n v="102"/>
    <n v="81.867303846153845"/>
  </r>
  <r>
    <s v="Kirk Jones"/>
    <n v="128"/>
    <n v="47124400"/>
    <s v="Comedy|Family|Fantasy"/>
    <s v="Colin Firth"/>
    <x v="1761"/>
    <n v="49676"/>
    <n v="181"/>
    <x v="0"/>
    <s v="USA"/>
    <n v="25000000"/>
    <n v="2005"/>
    <n v="6.6"/>
    <n v="22124400"/>
    <n v="97"/>
    <n v="88.497600000000006"/>
  </r>
  <r>
    <s v="Brian De Palma"/>
    <n v="147"/>
    <n v="44700000"/>
    <s v="Crime|Drama"/>
    <s v="Al Pacino"/>
    <x v="1762"/>
    <n v="537442"/>
    <n v="851"/>
    <x v="0"/>
    <s v="USA"/>
    <n v="25000000"/>
    <n v="1983"/>
    <n v="8.3000000000000007"/>
    <n v="19700000"/>
    <n v="142"/>
    <n v="78.8"/>
  </r>
  <r>
    <s v="Steve Oedekerk"/>
    <n v="49"/>
    <n v="44455658"/>
    <s v="Action|Adventure|Comedy|Crime"/>
    <s v="Kelly Preston"/>
    <x v="1763"/>
    <n v="36253"/>
    <n v="92"/>
    <x v="0"/>
    <s v="USA"/>
    <n v="25000000"/>
    <n v="1997"/>
    <n v="6.7"/>
    <n v="19455658"/>
    <n v="98"/>
    <n v="77.822631999999999"/>
  </r>
  <r>
    <s v="Bernardo Bertolucci"/>
    <n v="75"/>
    <n v="43984230"/>
    <s v="Biography|Drama|History"/>
    <s v="Cary-Hiroyuki Tagawa"/>
    <x v="1764"/>
    <n v="70274"/>
    <n v="133"/>
    <x v="0"/>
    <s v="China"/>
    <n v="23000000"/>
    <n v="1987"/>
    <n v="7.8"/>
    <n v="20984230"/>
    <n v="219"/>
    <n v="91.235782608695644"/>
  </r>
  <r>
    <s v="Baltasar Kormã¡Kur"/>
    <n v="270"/>
    <n v="66489425"/>
    <s v="Action|Crime|Drama|Thriller"/>
    <s v="J.K. Simmons"/>
    <x v="1765"/>
    <n v="101977"/>
    <n v="161"/>
    <x v="0"/>
    <s v="USA"/>
    <n v="25000000"/>
    <n v="2012"/>
    <n v="6.5"/>
    <n v="41489425"/>
    <n v="109"/>
    <n v="165.95770000000002"/>
  </r>
  <r>
    <s v="Brett Ratner"/>
    <n v="29"/>
    <n v="41067398"/>
    <s v="Action|Comedy|Crime|Thriller"/>
    <s v="Heather Locklear"/>
    <x v="1766"/>
    <n v="22748"/>
    <n v="41"/>
    <x v="0"/>
    <s v="USA"/>
    <n v="25000000"/>
    <n v="1997"/>
    <n v="6.1"/>
    <n v="16067398"/>
    <n v="97"/>
    <n v="64.269592000000003"/>
  </r>
  <r>
    <s v="Paul Thomas Anderson"/>
    <n v="398"/>
    <n v="40218903"/>
    <s v="Drama"/>
    <s v="Jim Meskimen"/>
    <x v="1767"/>
    <n v="372990"/>
    <n v="1107"/>
    <x v="0"/>
    <s v="USA"/>
    <n v="25000000"/>
    <n v="2007"/>
    <n v="8.1"/>
    <n v="15218903"/>
    <n v="158"/>
    <n v="60.875612000000004"/>
  </r>
  <r>
    <s v="Cathy Malkasian"/>
    <n v="38"/>
    <n v="39880476"/>
    <s v="Adventure|Animation|Comedy|Family|Fantasy"/>
    <s v="Alfre Woodard"/>
    <x v="1768"/>
    <n v="12218"/>
    <n v="33"/>
    <x v="0"/>
    <s v="USA"/>
    <n v="25000000"/>
    <n v="2002"/>
    <n v="5.2"/>
    <n v="14880476"/>
    <n v="85"/>
    <n v="59.521904000000006"/>
  </r>
  <r>
    <s v="John Eng"/>
    <n v="45"/>
    <n v="39399750"/>
    <s v="Adventure|Animation|Comedy|Family|Fantasy|Musical"/>
    <s v="Elizabeth Daily"/>
    <x v="1769"/>
    <n v="5674"/>
    <n v="35"/>
    <x v="0"/>
    <s v="USA"/>
    <n v="25000000"/>
    <n v="2003"/>
    <n v="5.6"/>
    <n v="14399750"/>
    <n v="80"/>
    <n v="57.599000000000004"/>
  </r>
  <r>
    <s v="Malcolm D. Lee"/>
    <n v="81"/>
    <n v="38230435"/>
    <s v="Action|Comedy"/>
    <s v="Dave Chappelle"/>
    <x v="1770"/>
    <n v="29661"/>
    <n v="179"/>
    <x v="0"/>
    <s v="USA"/>
    <n v="25000000"/>
    <n v="2002"/>
    <n v="5.8"/>
    <n v="13230435"/>
    <n v="86"/>
    <n v="52.921739999999993"/>
  </r>
  <r>
    <s v="Ken Kwapis"/>
    <n v="88"/>
    <n v="39008741"/>
    <s v="Comedy|Drama|Family|Romance"/>
    <s v="Mike Vogel"/>
    <x v="1771"/>
    <n v="44838"/>
    <n v="223"/>
    <x v="0"/>
    <s v="USA"/>
    <n v="25000000"/>
    <n v="2005"/>
    <n v="6.6"/>
    <n v="14008741"/>
    <n v="119"/>
    <n v="56.034963999999995"/>
  </r>
  <r>
    <s v="Chris Nahon"/>
    <n v="116"/>
    <n v="36833473"/>
    <s v="Action|Crime|Drama|Thriller"/>
    <s v="Jet Li"/>
    <x v="1772"/>
    <n v="53126"/>
    <n v="254"/>
    <x v="0"/>
    <s v="France"/>
    <n v="25000000"/>
    <n v="2001"/>
    <n v="6.6"/>
    <n v="11833473"/>
    <n v="98"/>
    <n v="47.333891999999999"/>
  </r>
  <r>
    <s v="Fred Wolf"/>
    <n v="129"/>
    <n v="48237389"/>
    <s v="Comedy|Romance"/>
    <s v="Emma Stone"/>
    <x v="1773"/>
    <n v="63969"/>
    <n v="126"/>
    <x v="0"/>
    <s v="USA"/>
    <n v="25000000"/>
    <n v="2008"/>
    <n v="5.5"/>
    <n v="23237389"/>
    <n v="97"/>
    <n v="92.949556000000001"/>
  </r>
  <r>
    <s v="Craig Gillespie"/>
    <n v="151"/>
    <n v="36447959"/>
    <s v="Biography|Drama|Sport"/>
    <s v="Jon Hamm"/>
    <x v="1774"/>
    <n v="35833"/>
    <n v="96"/>
    <x v="0"/>
    <s v="USA"/>
    <n v="25000000"/>
    <n v="2014"/>
    <n v="7"/>
    <n v="11447959"/>
    <n v="124"/>
    <n v="45.791836000000004"/>
  </r>
  <r>
    <s v="Phillip Noyce"/>
    <n v="198"/>
    <n v="45089048"/>
    <s v="Drama|Romance|Sci-Fi"/>
    <s v="Jeff Bridges"/>
    <x v="1775"/>
    <n v="86251"/>
    <n v="260"/>
    <x v="0"/>
    <s v="South Africa"/>
    <n v="25000000"/>
    <n v="2014"/>
    <n v="6.5"/>
    <n v="20089048"/>
    <n v="97"/>
    <n v="80.356192000000007"/>
  </r>
  <r>
    <s v="Dennie Gordon"/>
    <n v="66"/>
    <n v="35990505"/>
    <s v="Comedy|Drama|Family|Romance"/>
    <s v="Colin Firth"/>
    <x v="1776"/>
    <n v="48095"/>
    <n v="194"/>
    <x v="0"/>
    <s v="USA"/>
    <n v="20000000"/>
    <n v="2003"/>
    <n v="5.8"/>
    <n v="15990505"/>
    <n v="105"/>
    <n v="79.952524999999994"/>
  </r>
  <r>
    <s v="Victor Salva"/>
    <n v="167"/>
    <n v="35143332"/>
    <s v="Horror"/>
    <s v="Nicki Aycox"/>
    <x v="1777"/>
    <n v="45102"/>
    <n v="316"/>
    <x v="0"/>
    <s v="USA"/>
    <n v="17000000"/>
    <n v="2003"/>
    <n v="5.6"/>
    <n v="18143332"/>
    <n v="104"/>
    <n v="106.72548235294117"/>
  </r>
  <r>
    <s v="Mark Helfrich"/>
    <n v="127"/>
    <n v="35000629"/>
    <s v="Comedy|Romance"/>
    <s v="Dane Cook"/>
    <x v="1778"/>
    <n v="74622"/>
    <n v="150"/>
    <x v="0"/>
    <s v="USA"/>
    <n v="25000000"/>
    <n v="2007"/>
    <n v="5.6"/>
    <n v="10000629"/>
    <n v="101"/>
    <n v="40.002516"/>
  </r>
  <r>
    <s v="Andrzej Bartkowiak"/>
    <n v="109"/>
    <n v="34604054"/>
    <s v="Action|Crime|Drama|Thriller"/>
    <s v="Jet Li"/>
    <x v="1779"/>
    <n v="34942"/>
    <n v="185"/>
    <x v="0"/>
    <s v="USA"/>
    <n v="30000000"/>
    <n v="2003"/>
    <n v="5.8"/>
    <n v="4604054"/>
    <n v="101"/>
    <n v="15.346846666666666"/>
  </r>
  <r>
    <s v="Stephen Daldry"/>
    <n v="174"/>
    <n v="41597830"/>
    <s v="Drama|Romance"/>
    <s v="Meryl Streep"/>
    <x v="1780"/>
    <n v="102123"/>
    <n v="660"/>
    <x v="0"/>
    <s v="USA"/>
    <n v="25000000"/>
    <n v="2002"/>
    <n v="7.6"/>
    <n v="16597830"/>
    <n v="114"/>
    <n v="66.391319999999993"/>
  </r>
  <r>
    <s v="Andy Fickman"/>
    <n v="91"/>
    <n v="33687630"/>
    <s v="Comedy|Romance"/>
    <s v="Channing Tatum"/>
    <x v="1781"/>
    <n v="116762"/>
    <n v="261"/>
    <x v="0"/>
    <s v="USA"/>
    <n v="20000000"/>
    <n v="2006"/>
    <n v="6.4"/>
    <n v="13687630"/>
    <n v="105"/>
    <n v="68.438149999999993"/>
  </r>
  <r>
    <s v="Steve Bendelack"/>
    <n v="151"/>
    <n v="32553210"/>
    <s v="Comedy|Family"/>
    <s v="Lily Atkinson"/>
    <x v="1782"/>
    <n v="88714"/>
    <n v="235"/>
    <x v="0"/>
    <s v="UK"/>
    <n v="25000000"/>
    <n v="2007"/>
    <n v="6.3"/>
    <n v="7553210"/>
    <n v="90"/>
    <n v="30.212840000000003"/>
  </r>
  <r>
    <s v="Dwight H. Little"/>
    <n v="94"/>
    <n v="31526393"/>
    <s v="Action|Adventure|Horror|Thriller"/>
    <s v="Nicholas Gonzalez"/>
    <x v="1783"/>
    <n v="22243"/>
    <n v="144"/>
    <x v="0"/>
    <s v="USA"/>
    <n v="25000000"/>
    <n v="2004"/>
    <n v="4.5999999999999996"/>
    <n v="6526393"/>
    <n v="97"/>
    <n v="26.105571999999999"/>
  </r>
  <r>
    <s v="Guillaume Canet"/>
    <n v="91"/>
    <n v="41229"/>
    <s v="Crime|Drama|Thriller"/>
    <s v="Mila Kunis"/>
    <x v="1784"/>
    <n v="14612"/>
    <n v="41"/>
    <x v="0"/>
    <s v="France"/>
    <n v="25500000"/>
    <n v="2013"/>
    <n v="6.5"/>
    <n v="-25458771"/>
    <n v="144"/>
    <n v="-99.83831764705883"/>
  </r>
  <r>
    <s v="Kirsten Sheridan"/>
    <n v="148"/>
    <n v="31655091"/>
    <s v="Drama|Music"/>
    <s v="Robin Williams"/>
    <x v="1785"/>
    <n v="87331"/>
    <n v="364"/>
    <x v="0"/>
    <s v="USA"/>
    <n v="30000000"/>
    <n v="2007"/>
    <n v="7.5"/>
    <n v="1655091"/>
    <n v="114"/>
    <n v="5.5169700000000006"/>
  </r>
  <r>
    <s v="Shekhar Kapur"/>
    <n v="141"/>
    <n v="30012990"/>
    <s v="Biography|Drama|History"/>
    <s v="Fanny Ardant"/>
    <x v="1786"/>
    <n v="75973"/>
    <n v="409"/>
    <x v="0"/>
    <s v="UK"/>
    <n v="25000000"/>
    <n v="1998"/>
    <n v="7.5"/>
    <n v="5012990"/>
    <n v="124"/>
    <n v="20.051959999999998"/>
  </r>
  <r>
    <s v="Ronny Yu"/>
    <n v="114"/>
    <n v="32368960"/>
    <s v="Comedy|Fantasy|Horror|Romance"/>
    <s v="Alexis Arquette"/>
    <x v="1787"/>
    <n v="39768"/>
    <n v="292"/>
    <x v="0"/>
    <s v="Canada"/>
    <n v="25000000"/>
    <n v="1998"/>
    <n v="5.3"/>
    <n v="7368960"/>
    <n v="89"/>
    <n v="29.475839999999998"/>
  </r>
  <r>
    <s v="Richard Fleischer"/>
    <n v="79"/>
    <n v="14500000"/>
    <s v="Action|Drama|History|War"/>
    <s v="Joseph Cotten"/>
    <x v="1788"/>
    <n v="25019"/>
    <n v="159"/>
    <x v="0"/>
    <s v="Japan"/>
    <n v="25000000"/>
    <n v="1970"/>
    <n v="7.5"/>
    <n v="-10500000"/>
    <n v="160"/>
    <n v="-42"/>
  </r>
  <r>
    <s v="Bob Spiers"/>
    <n v="33"/>
    <n v="29247405"/>
    <s v="Comedy|Family|Music"/>
    <s v="Jason Flemyng"/>
    <x v="1789"/>
    <n v="28377"/>
    <n v="261"/>
    <x v="0"/>
    <s v="UK"/>
    <n v="25000000"/>
    <n v="1997"/>
    <n v="3.3"/>
    <n v="4247405"/>
    <n v="93"/>
    <n v="16.989619999999999"/>
  </r>
  <r>
    <s v="Damien Dante Wayans"/>
    <n v="83"/>
    <n v="25615792"/>
    <s v="Action|Comedy|Music"/>
    <s v="Damon Wayans Jr."/>
    <x v="1790"/>
    <n v="10161"/>
    <n v="50"/>
    <x v="0"/>
    <s v="USA"/>
    <n v="25000000"/>
    <n v="2009"/>
    <n v="3.5"/>
    <n v="615792"/>
    <n v="88"/>
    <n v="2.463168"/>
  </r>
  <r>
    <s v="Frank Darabont"/>
    <n v="199"/>
    <n v="28341469"/>
    <s v="Crime|Drama"/>
    <s v="Morgan Freeman"/>
    <x v="1791"/>
    <n v="1689764"/>
    <n v="4144"/>
    <x v="0"/>
    <s v="USA"/>
    <n v="25000000"/>
    <n v="1994"/>
    <n v="9.3000000000000007"/>
    <n v="3341469"/>
    <n v="142"/>
    <n v="13.365875999999998"/>
  </r>
  <r>
    <s v="Simon Wincer"/>
    <n v="71"/>
    <n v="25590119"/>
    <s v="Adventure|Comedy|Crime"/>
    <s v="Jere Burns"/>
    <x v="1792"/>
    <n v="19699"/>
    <n v="119"/>
    <x v="0"/>
    <s v="Australia"/>
    <n v="21150000"/>
    <n v="2001"/>
    <n v="4.8"/>
    <n v="4440119"/>
    <n v="92"/>
    <n v="20.993470449172577"/>
  </r>
  <r>
    <s v="Bobby Farrelly"/>
    <n v="62"/>
    <n v="24944213"/>
    <s v="Comedy|Sport"/>
    <s v="Bill Murray"/>
    <x v="1793"/>
    <n v="63459"/>
    <n v="185"/>
    <x v="0"/>
    <s v="USA"/>
    <n v="27000000"/>
    <n v="1996"/>
    <n v="6.9"/>
    <n v="-2055787"/>
    <n v="117"/>
    <n v="-7.6140259259259251"/>
  </r>
  <r>
    <s v="Rupert Wyatt"/>
    <n v="175"/>
    <n v="33631221"/>
    <s v="Crime|Drama|Thriller"/>
    <s v="George Kennedy"/>
    <x v="1794"/>
    <n v="48559"/>
    <n v="145"/>
    <x v="0"/>
    <s v="USA"/>
    <n v="25000000"/>
    <n v="2014"/>
    <n v="6"/>
    <n v="8631221"/>
    <n v="111"/>
    <n v="34.524884"/>
  </r>
  <r>
    <s v="John Wells"/>
    <n v="322"/>
    <n v="37738400"/>
    <s v="Drama"/>
    <s v="Benedict Cumberbatch"/>
    <x v="1795"/>
    <n v="67797"/>
    <n v="285"/>
    <x v="0"/>
    <s v="USA"/>
    <n v="25000000"/>
    <n v="2013"/>
    <n v="7.3"/>
    <n v="12738400"/>
    <n v="121"/>
    <n v="50.953600000000002"/>
  </r>
  <r>
    <s v="Nigel Cole"/>
    <n v="112"/>
    <n v="21835784"/>
    <s v="Comedy|Drama|Romance"/>
    <s v="Aimee Garcia"/>
    <x v="1796"/>
    <n v="58297"/>
    <n v="161"/>
    <x v="0"/>
    <s v="USA"/>
    <n v="30000000"/>
    <n v="2005"/>
    <n v="6.6"/>
    <n v="-8164216"/>
    <n v="107"/>
    <n v="-27.214053333333332"/>
  </r>
  <r>
    <s v="Dexter Fletcher"/>
    <n v="216"/>
    <n v="15785632"/>
    <s v="Biography|Comedy|Drama|Sport"/>
    <s v="Hugh Jackman"/>
    <x v="1797"/>
    <n v="32507"/>
    <n v="119"/>
    <x v="0"/>
    <s v="UK"/>
    <n v="23000000"/>
    <n v="2016"/>
    <n v="7.5"/>
    <n v="-7214368"/>
    <n v="106"/>
    <n v="-31.366817391304348"/>
  </r>
  <r>
    <s v="Spike Lee"/>
    <n v="48"/>
    <n v="21554585"/>
    <s v="Drama|Sport"/>
    <s v="Denzel Washington"/>
    <x v="1798"/>
    <n v="36108"/>
    <n v="109"/>
    <x v="0"/>
    <s v="USA"/>
    <n v="25000000"/>
    <n v="1998"/>
    <n v="6.9"/>
    <n v="-3445415"/>
    <n v="136"/>
    <n v="-13.78166"/>
  </r>
  <r>
    <s v="Jeremy Leven"/>
    <n v="44"/>
    <n v="22200000"/>
    <s v="Comedy|Drama|Romance"/>
    <s v="Johnny Depp"/>
    <x v="1799"/>
    <n v="41310"/>
    <n v="117"/>
    <x v="0"/>
    <s v="USA"/>
    <n v="25000000"/>
    <n v="1994"/>
    <n v="6.8"/>
    <n v="-2800000"/>
    <n v="97"/>
    <n v="-11.200000000000001"/>
  </r>
  <r>
    <s v="Lasse Hallstrã¶M"/>
    <n v="162"/>
    <n v="80014842"/>
    <s v="Drama|Romance|War"/>
    <s v="Channing Tatum"/>
    <x v="1800"/>
    <n v="104356"/>
    <n v="186"/>
    <x v="0"/>
    <s v="USA"/>
    <n v="25000000"/>
    <n v="2010"/>
    <n v="6.3"/>
    <n v="55014842"/>
    <n v="108"/>
    <n v="220.05936799999998"/>
  </r>
  <r>
    <s v="Sylvain White"/>
    <n v="213"/>
    <n v="23527955"/>
    <s v="Action|Crime|Drama|Mystery|Thriller"/>
    <s v="Chris Evans"/>
    <x v="1801"/>
    <n v="74691"/>
    <n v="165"/>
    <x v="0"/>
    <s v="USA"/>
    <n v="25000000"/>
    <n v="2010"/>
    <n v="6.4"/>
    <n v="-1472045"/>
    <n v="97"/>
    <n v="-5.8881800000000002"/>
  </r>
  <r>
    <s v="Troy Nixey"/>
    <n v="298"/>
    <n v="24042490"/>
    <s v="Fantasy|Horror|Thriller"/>
    <s v="Bailee Madison"/>
    <x v="1802"/>
    <n v="40776"/>
    <n v="250"/>
    <x v="0"/>
    <s v="USA"/>
    <n v="25000000"/>
    <n v="2010"/>
    <n v="5.6"/>
    <n v="-957510"/>
    <n v="99"/>
    <n v="-3.8300399999999999"/>
  </r>
  <r>
    <s v="Philip G. Atwell"/>
    <n v="119"/>
    <n v="22466994"/>
    <s v="Action|Crime|Thriller"/>
    <s v="Jason Statham"/>
    <x v="1803"/>
    <n v="72673"/>
    <n v="166"/>
    <x v="0"/>
    <s v="USA"/>
    <n v="25000000"/>
    <n v="2007"/>
    <n v="6.3"/>
    <n v="-2533006"/>
    <n v="103"/>
    <n v="-10.132024000000001"/>
  </r>
  <r>
    <s v="Paul Thomas Anderson"/>
    <n v="251"/>
    <n v="17791031"/>
    <s v="Comedy|Drama|Romance|Thriller"/>
    <s v="Adam Sandler"/>
    <x v="1804"/>
    <n v="109855"/>
    <n v="888"/>
    <x v="0"/>
    <s v="USA"/>
    <n v="25000000"/>
    <n v="2002"/>
    <n v="7.3"/>
    <n v="-7208969"/>
    <n v="95"/>
    <n v="-28.835875999999999"/>
  </r>
  <r>
    <s v="Jeff Schaffer"/>
    <n v="92"/>
    <n v="17718223"/>
    <s v="Comedy"/>
    <s v="Matt Damon"/>
    <x v="1805"/>
    <n v="162067"/>
    <n v="316"/>
    <x v="0"/>
    <s v="USA"/>
    <n v="25000000"/>
    <n v="2004"/>
    <n v="6.6"/>
    <n v="-7281777"/>
    <n v="93"/>
    <n v="-29.127108"/>
  </r>
  <r>
    <s v="Don Michael Paul"/>
    <n v="58"/>
    <n v="15361537"/>
    <s v="Action|Crime|Thriller"/>
    <s v="Claudia Christian"/>
    <x v="1806"/>
    <n v="12263"/>
    <n v="132"/>
    <x v="0"/>
    <s v="Germany"/>
    <n v="13000000"/>
    <n v="2002"/>
    <n v="4.5999999999999996"/>
    <n v="2361537"/>
    <n v="98"/>
    <n v="18.165669230769229"/>
  </r>
  <r>
    <s v="Paul Feig"/>
    <n v="73"/>
    <n v="16647384"/>
    <s v="Adventure|Comedy|Family|Romance"/>
    <s v="Tyler James Williams"/>
    <x v="1807"/>
    <n v="8398"/>
    <n v="56"/>
    <x v="0"/>
    <s v="USA"/>
    <n v="26000000"/>
    <n v="2006"/>
    <n v="5.0999999999999996"/>
    <n v="-9352616"/>
    <n v="90"/>
    <n v="-35.971599999999995"/>
  </r>
  <r>
    <s v="James Bridges"/>
    <n v="28"/>
    <n v="16118077"/>
    <s v="Drama"/>
    <s v="Dianne Wiest"/>
    <x v="1808"/>
    <n v="5817"/>
    <n v="37"/>
    <x v="0"/>
    <s v="USA"/>
    <n v="25000000"/>
    <n v="1988"/>
    <n v="5.6"/>
    <n v="-8881923"/>
    <n v="107"/>
    <n v="-35.527692000000002"/>
  </r>
  <r>
    <s v="Steve Barron"/>
    <n v="19"/>
    <n v="15091542"/>
    <s v="Adventure|Family|Fantasy|Musical"/>
    <s v="Martin Landau"/>
    <x v="1809"/>
    <n v="4086"/>
    <n v="22"/>
    <x v="12"/>
    <s v="UK"/>
    <n v="25000000"/>
    <n v="1996"/>
    <n v="5.3"/>
    <n v="-9908458"/>
    <n v="90"/>
    <n v="-39.633832000000005"/>
  </r>
  <r>
    <s v="Richard Kelly"/>
    <n v="287"/>
    <n v="15045676"/>
    <s v="Drama|Fantasy|Mystery|Thriller"/>
    <s v="Frank Langella"/>
    <x v="1810"/>
    <n v="76303"/>
    <n v="376"/>
    <x v="0"/>
    <s v="USA"/>
    <n v="16000000"/>
    <n v="2009"/>
    <n v="5.6"/>
    <n v="-954324"/>
    <n v="115"/>
    <n v="-5.9645250000000001"/>
  </r>
  <r>
    <s v="Carter Smith"/>
    <n v="233"/>
    <n v="17427926"/>
    <s v="Horror"/>
    <s v="Laura Ramsey"/>
    <x v="1811"/>
    <n v="60062"/>
    <n v="351"/>
    <x v="0"/>
    <s v="USA"/>
    <n v="8000000"/>
    <n v="2008"/>
    <n v="5.9"/>
    <n v="9427926"/>
    <n v="93"/>
    <n v="117.849075"/>
  </r>
  <r>
    <s v="John Schlesinger"/>
    <n v="86"/>
    <n v="14983572"/>
    <s v="Comedy|Drama|Romance"/>
    <s v="Mark Valley"/>
    <x v="1812"/>
    <n v="9361"/>
    <n v="162"/>
    <x v="0"/>
    <s v="USA"/>
    <n v="25000000"/>
    <n v="2000"/>
    <n v="4.7"/>
    <n v="-10016428"/>
    <n v="99"/>
    <n v="-40.065711999999998"/>
  </r>
  <r>
    <s v="Wes Craven"/>
    <n v="160"/>
    <n v="14637490"/>
    <s v="Horror|Mystery|Thriller"/>
    <s v="Frank Grillo"/>
    <x v="1813"/>
    <n v="16411"/>
    <n v="136"/>
    <x v="0"/>
    <s v="USA"/>
    <n v="25000000"/>
    <n v="2010"/>
    <n v="4.8"/>
    <n v="-10362510"/>
    <n v="107"/>
    <n v="-41.450040000000001"/>
  </r>
  <r>
    <s v="Luke Greenfield"/>
    <n v="126"/>
    <n v="14589444"/>
    <s v="Comedy|Drama|Romance"/>
    <s v="Chris Marquette"/>
    <x v="1814"/>
    <n v="171151"/>
    <n v="513"/>
    <x v="0"/>
    <s v="USA"/>
    <n v="25000000"/>
    <n v="2004"/>
    <n v="6.8"/>
    <n v="-10410556"/>
    <n v="110"/>
    <n v="-41.642223999999999"/>
  </r>
  <r>
    <s v="Ringo Lam"/>
    <n v="50"/>
    <n v="14095303"/>
    <s v="Action|Crime|Mystery|Romance|Thriller"/>
    <s v="Natasha Henstridge"/>
    <x v="1815"/>
    <n v="15814"/>
    <n v="68"/>
    <x v="0"/>
    <s v="USA"/>
    <n v="25000000"/>
    <n v="1996"/>
    <n v="5.4"/>
    <n v="-10904697"/>
    <n v="101"/>
    <n v="-43.618787999999995"/>
  </r>
  <r>
    <s v="Bruce Mcculloch"/>
    <n v="52"/>
    <n v="13973532"/>
    <s v="Comedy|Crime"/>
    <s v="Martin Starr"/>
    <x v="1816"/>
    <n v="11211"/>
    <n v="92"/>
    <x v="0"/>
    <s v="USA"/>
    <n v="25000000"/>
    <n v="2002"/>
    <n v="5.0999999999999996"/>
    <n v="-11026468"/>
    <n v="85"/>
    <n v="-44.105872000000005"/>
  </r>
  <r>
    <s v="Brian Helgeland"/>
    <n v="260"/>
    <n v="1865774"/>
    <s v="Biography|Crime|Drama|History|Thriller"/>
    <s v="Tom Hardy"/>
    <x v="1817"/>
    <n v="87682"/>
    <n v="174"/>
    <x v="0"/>
    <s v="UK"/>
    <n v="30000000"/>
    <n v="2015"/>
    <n v="7"/>
    <n v="-28134226"/>
    <n v="132"/>
    <n v="-93.780753333333337"/>
  </r>
  <r>
    <s v="David R. Ellis"/>
    <n v="231"/>
    <n v="18860403"/>
    <s v="Horror|Thriller"/>
    <s v="Chris Zylka"/>
    <x v="1818"/>
    <n v="20823"/>
    <n v="130"/>
    <x v="0"/>
    <s v="USA"/>
    <n v="25000000"/>
    <n v="2011"/>
    <n v="4"/>
    <n v="-6139597"/>
    <n v="90"/>
    <n v="-24.558388000000001"/>
  </r>
  <r>
    <s v="Alan Parker"/>
    <n v="99"/>
    <n v="13038660"/>
    <s v="Drama"/>
    <s v="Emily Watson"/>
    <x v="1819"/>
    <n v="16995"/>
    <n v="163"/>
    <x v="0"/>
    <s v="USA"/>
    <n v="25000000"/>
    <n v="1999"/>
    <n v="7.3"/>
    <n v="-11961340"/>
    <n v="145"/>
    <n v="-47.845359999999999"/>
  </r>
  <r>
    <s v="Ivan Reitman"/>
    <n v="159"/>
    <n v="28831145"/>
    <s v="Drama|Sport"/>
    <s v="Jennifer Garner"/>
    <x v="1820"/>
    <n v="39357"/>
    <n v="113"/>
    <x v="0"/>
    <s v="USA"/>
    <n v="25000000"/>
    <n v="2014"/>
    <n v="6.8"/>
    <n v="3831145"/>
    <n v="110"/>
    <n v="15.324579999999999"/>
  </r>
  <r>
    <s v="Robert Redford"/>
    <n v="199"/>
    <n v="11538204"/>
    <s v="Crime|Drama|History"/>
    <s v="Robin Wright"/>
    <x v="1821"/>
    <n v="23696"/>
    <n v="135"/>
    <x v="0"/>
    <s v="USA"/>
    <n v="25000000"/>
    <n v="2010"/>
    <n v="7"/>
    <n v="-13461796"/>
    <n v="122"/>
    <n v="-53.847184000000006"/>
  </r>
  <r>
    <s v="Catherine Hardwicke"/>
    <n v="119"/>
    <n v="11008432"/>
    <s v="Biography|Drama|Sport"/>
    <s v="Heath Ledger"/>
    <x v="1822"/>
    <n v="43903"/>
    <n v="194"/>
    <x v="0"/>
    <s v="USA"/>
    <n v="25000000"/>
    <n v="2005"/>
    <n v="7.1"/>
    <n v="-13991568"/>
    <n v="107"/>
    <n v="-55.966271999999996"/>
  </r>
  <r>
    <s v="Patricia Riggen"/>
    <n v="120"/>
    <n v="12188642"/>
    <s v="Biography|Drama|History"/>
    <s v="Marco TreviÃ±o"/>
    <x v="1823"/>
    <n v="21098"/>
    <n v="56"/>
    <x v="0"/>
    <s v="Chile"/>
    <n v="26000000"/>
    <n v="2015"/>
    <n v="6.9"/>
    <n v="-13811358"/>
    <n v="127"/>
    <n v="-53.120607692307701"/>
  </r>
  <r>
    <s v="John Carpenter"/>
    <n v="180"/>
    <n v="11100000"/>
    <s v="Action|Adventure|Comedy|Fantasy"/>
    <s v="Victor Wong"/>
    <x v="1824"/>
    <n v="92464"/>
    <n v="331"/>
    <x v="0"/>
    <s v="USA"/>
    <n v="25000000"/>
    <n v="1986"/>
    <n v="7.3"/>
    <n v="-13900000"/>
    <n v="99"/>
    <n v="-55.600000000000009"/>
  </r>
  <r>
    <s v="Gavin O'Connor"/>
    <n v="317"/>
    <n v="13651662"/>
    <s v="Drama|Sport"/>
    <s v="Tom Hardy"/>
    <x v="1825"/>
    <n v="332276"/>
    <n v="514"/>
    <x v="0"/>
    <s v="USA"/>
    <n v="25000000"/>
    <n v="2011"/>
    <n v="8.1999999999999993"/>
    <n v="-11348338"/>
    <n v="140"/>
    <n v="-45.393352"/>
  </r>
  <r>
    <s v="Neil Jordan"/>
    <n v="44"/>
    <n v="11030963"/>
    <s v="Biography|Drama|Thriller|War"/>
    <s v="Alan Rickman"/>
    <x v="1826"/>
    <n v="24145"/>
    <n v="93"/>
    <x v="0"/>
    <s v="UK"/>
    <n v="28000000"/>
    <n v="1996"/>
    <n v="7.1"/>
    <n v="-16969037"/>
    <n v="133"/>
    <n v="-60.603703571428568"/>
  </r>
  <r>
    <s v="Ron Maxwell"/>
    <n v="22"/>
    <n v="10769960"/>
    <s v="Drama|History|War"/>
    <s v="Tom Berenger"/>
    <x v="1827"/>
    <n v="21940"/>
    <n v="256"/>
    <x v="0"/>
    <s v="USA"/>
    <n v="25000000"/>
    <n v="1993"/>
    <n v="7.7"/>
    <n v="-14230040"/>
    <n v="271"/>
    <n v="-56.920159999999996"/>
  </r>
  <r>
    <s v="Kimberly Peirce"/>
    <n v="143"/>
    <n v="10911750"/>
    <s v="Drama|War"/>
    <s v="Joseph Gordon-Levitt"/>
    <x v="1828"/>
    <n v="17757"/>
    <n v="99"/>
    <x v="0"/>
    <s v="USA"/>
    <n v="25000000"/>
    <n v="2008"/>
    <n v="6.5"/>
    <n v="-14088250"/>
    <n v="112"/>
    <n v="-56.352999999999994"/>
  </r>
  <r>
    <s v="Stephen Gaghan"/>
    <n v="72"/>
    <n v="10719367"/>
    <s v="Drama|Music|Mystery|Romance|Thriller"/>
    <s v="Charlie Hunnam"/>
    <x v="1829"/>
    <n v="7909"/>
    <n v="157"/>
    <x v="0"/>
    <s v="USA"/>
    <n v="25000000"/>
    <n v="2002"/>
    <n v="4.9000000000000004"/>
    <n v="-14280633"/>
    <n v="99"/>
    <n v="-57.122532000000007"/>
  </r>
  <r>
    <s v="Jonathan Kaplan"/>
    <n v="70"/>
    <n v="10114315"/>
    <s v="Drama|Mystery|Thriller"/>
    <s v="John Doe"/>
    <x v="1830"/>
    <n v="18693"/>
    <n v="187"/>
    <x v="0"/>
    <s v="USA"/>
    <n v="25000000"/>
    <n v="1999"/>
    <n v="6.4"/>
    <n v="-14885685"/>
    <n v="100"/>
    <n v="-59.542740000000002"/>
  </r>
  <r>
    <s v="Ole Bornedal"/>
    <n v="264"/>
    <n v="49122319"/>
    <s v="Horror|Thriller"/>
    <s v="Kyra Sedgwick"/>
    <x v="1831"/>
    <n v="47169"/>
    <n v="162"/>
    <x v="0"/>
    <s v="USA"/>
    <n v="14000000"/>
    <n v="2012"/>
    <n v="5.9"/>
    <n v="35122319"/>
    <n v="92"/>
    <n v="250.87370714285714"/>
  </r>
  <r>
    <s v="Richard Benjamin"/>
    <n v="20"/>
    <n v="10070000"/>
    <s v="Comedy|Drama|Romance"/>
    <s v="Brendan Fraser"/>
    <x v="1832"/>
    <n v="5668"/>
    <n v="50"/>
    <x v="0"/>
    <s v="USA"/>
    <n v="25000000"/>
    <n v="1996"/>
    <n v="6.2"/>
    <n v="-14930000"/>
    <n v="105"/>
    <n v="-59.72"/>
  </r>
  <r>
    <s v="Rod Lurie"/>
    <n v="190"/>
    <n v="10324441"/>
    <s v="Action|Drama|Thriller"/>
    <s v="Alexander SkarsgÃ¥rd"/>
    <x v="1833"/>
    <n v="27117"/>
    <n v="140"/>
    <x v="0"/>
    <s v="USA"/>
    <n v="25000000"/>
    <n v="2011"/>
    <n v="5.8"/>
    <n v="-14675559"/>
    <n v="110"/>
    <n v="-58.702235999999999"/>
  </r>
  <r>
    <s v="Lasse Hallstrã¶M"/>
    <n v="142"/>
    <n v="7156933"/>
    <s v="Comedy|Drama"/>
    <s v="Hope Davis"/>
    <x v="1834"/>
    <n v="14581"/>
    <n v="74"/>
    <x v="0"/>
    <s v="USA"/>
    <n v="25000000"/>
    <n v="2006"/>
    <n v="6.7"/>
    <n v="-17843067"/>
    <n v="116"/>
    <n v="-71.372268000000005"/>
  </r>
  <r>
    <s v="Craig R. Baxley"/>
    <n v="27"/>
    <n v="9286314"/>
    <s v="Action|Crime|Drama|Thriller"/>
    <s v="Brian Bosworth"/>
    <x v="1835"/>
    <n v="4972"/>
    <n v="62"/>
    <x v="0"/>
    <s v="USA"/>
    <n v="17000000"/>
    <n v="1991"/>
    <n v="5.9"/>
    <n v="-7713686"/>
    <n v="88"/>
    <n v="-45.374623529411764"/>
  </r>
  <r>
    <s v="John Hillcoat"/>
    <n v="355"/>
    <n v="56692"/>
    <s v="Adventure|Drama"/>
    <s v="Viggo Mortensen"/>
    <x v="1836"/>
    <n v="177401"/>
    <n v="504"/>
    <x v="0"/>
    <s v="USA"/>
    <n v="25000000"/>
    <n v="2009"/>
    <n v="7.3"/>
    <n v="-24943308"/>
    <n v="111"/>
    <n v="-99.773232000000007"/>
  </r>
  <r>
    <s v="Marcos Siega"/>
    <n v="31"/>
    <n v="5654777"/>
    <s v="Action|Comedy|Crime|Drama|Thriller"/>
    <s v="Cheech Marin"/>
    <x v="1837"/>
    <n v="4875"/>
    <n v="26"/>
    <x v="0"/>
    <s v="USA"/>
    <n v="25000000"/>
    <n v="2005"/>
    <n v="4.0999999999999996"/>
    <n v="-19345223"/>
    <n v="95"/>
    <n v="-77.380892000000003"/>
  </r>
  <r>
    <s v="J.B. Rogers"/>
    <n v="87"/>
    <n v="5516708"/>
    <s v="Comedy|Romance"/>
    <s v="Eddie Cibrian"/>
    <x v="1838"/>
    <n v="11375"/>
    <n v="91"/>
    <x v="0"/>
    <s v="USA"/>
    <n v="25000000"/>
    <n v="2001"/>
    <n v="4.9000000000000004"/>
    <n v="-19483292"/>
    <n v="95"/>
    <n v="-77.933167999999995"/>
  </r>
  <r>
    <s v="Roger Donaldson"/>
    <n v="126"/>
    <n v="5128124"/>
    <s v="Biography|Drama|Sport"/>
    <s v="Anthony Hopkins"/>
    <x v="1839"/>
    <n v="44198"/>
    <n v="251"/>
    <x v="0"/>
    <s v="New Zealand"/>
    <n v="25000000"/>
    <n v="2005"/>
    <n v="7.9"/>
    <n v="-19871876"/>
    <n v="127"/>
    <n v="-79.487504000000001"/>
  </r>
  <r>
    <s v="Rachel Talalay"/>
    <n v="60"/>
    <n v="4064333"/>
    <s v="Action|Comedy|Sci-Fi"/>
    <s v="Naomi Watts"/>
    <x v="1840"/>
    <n v="24790"/>
    <n v="173"/>
    <x v="0"/>
    <s v="USA"/>
    <n v="25000000"/>
    <n v="1995"/>
    <n v="5.2"/>
    <n v="-20935667"/>
    <n v="104"/>
    <n v="-83.742667999999995"/>
  </r>
  <r>
    <s v="Jeffrey W. Byrd"/>
    <n v="23"/>
    <n v="4006906"/>
    <s v="Comedy|Crime"/>
    <s v="Donald Faison"/>
    <x v="1841"/>
    <n v="3229"/>
    <n v="20"/>
    <x v="0"/>
    <s v="USA"/>
    <n v="15000000"/>
    <n v="2005"/>
    <n v="4.0999999999999996"/>
    <n v="-10993094"/>
    <n v="95"/>
    <n v="-73.287293333333338"/>
  </r>
  <r>
    <s v="Fernando Meirelles"/>
    <n v="229"/>
    <n v="3073392"/>
    <s v="Drama|Mystery|Sci-Fi|Thriller"/>
    <s v="Don McKellar"/>
    <x v="1842"/>
    <n v="59462"/>
    <n v="300"/>
    <x v="0"/>
    <s v="Canada"/>
    <n v="25000000"/>
    <n v="2008"/>
    <n v="6.6"/>
    <n v="-21926608"/>
    <n v="121"/>
    <n v="-87.706432000000007"/>
  </r>
  <r>
    <s v="Uwe Boll"/>
    <n v="143"/>
    <n v="1550000"/>
    <s v="Action|Adventure|Fantasy|Horror"/>
    <s v="Meat Loaf"/>
    <x v="1843"/>
    <n v="30628"/>
    <n v="471"/>
    <x v="0"/>
    <s v="USA"/>
    <n v="25000000"/>
    <n v="2005"/>
    <n v="2.9"/>
    <n v="-23450000"/>
    <n v="92"/>
    <n v="-93.8"/>
  </r>
  <r>
    <s v="Atom Egoyan"/>
    <n v="97"/>
    <n v="871527"/>
    <s v="Crime|Drama|Mystery|Thriller"/>
    <s v="Colin Firth"/>
    <x v="1844"/>
    <n v="14982"/>
    <n v="128"/>
    <x v="0"/>
    <s v="Canada"/>
    <n v="25000000"/>
    <n v="2005"/>
    <n v="6.5"/>
    <n v="-24128473"/>
    <n v="107"/>
    <n v="-96.513891999999998"/>
  </r>
  <r>
    <s v="Robert Towne"/>
    <n v="28"/>
    <n v="777423"/>
    <s v="Biography|Drama|Sport"/>
    <s v="Billy Burke"/>
    <x v="1845"/>
    <n v="5841"/>
    <n v="57"/>
    <x v="0"/>
    <s v="USA"/>
    <n v="25000000"/>
    <n v="1998"/>
    <n v="7.2"/>
    <n v="-24222577"/>
    <n v="117"/>
    <n v="-96.890308000000005"/>
  </r>
  <r>
    <s v="Richard Linklater"/>
    <n v="160"/>
    <n v="1186957"/>
    <s v="Drama"/>
    <s v="Zoe Kazan"/>
    <x v="1846"/>
    <n v="9264"/>
    <n v="69"/>
    <x v="0"/>
    <s v="UK"/>
    <n v="25000000"/>
    <n v="2008"/>
    <n v="6.8"/>
    <n v="-23813043"/>
    <n v="107"/>
    <n v="-95.252172000000002"/>
  </r>
  <r>
    <s v="Giuseppe Tornatore"/>
    <n v="124"/>
    <n v="85433"/>
    <s v="Crime|Drama|Mystery|Romance"/>
    <s v="Jim Sturgess"/>
    <x v="1847"/>
    <n v="69676"/>
    <n v="131"/>
    <x v="0"/>
    <s v="Italy"/>
    <n v="13500000"/>
    <n v="2013"/>
    <n v="7.8"/>
    <n v="-13414567"/>
    <n v="131"/>
    <n v="-99.367162962962965"/>
  </r>
  <r>
    <s v="Werner Herzog"/>
    <n v="280"/>
    <n v="1697956"/>
    <s v="Crime|Drama"/>
    <s v="Nicolas Cage"/>
    <x v="1848"/>
    <n v="64944"/>
    <n v="212"/>
    <x v="0"/>
    <s v="USA"/>
    <n v="20000000"/>
    <n v="2009"/>
    <n v="6.7"/>
    <n v="-18302044"/>
    <n v="122"/>
    <n v="-91.510220000000004"/>
  </r>
  <r>
    <s v="Guillaume Canet"/>
    <n v="118"/>
    <n v="183662"/>
    <s v="Comedy|Drama"/>
    <s v="FranÃ§ois Cluzet"/>
    <x v="1849"/>
    <n v="18395"/>
    <n v="48"/>
    <x v="4"/>
    <s v="France"/>
    <n v="25000000"/>
    <n v="2010"/>
    <n v="7.1"/>
    <n v="-24816338"/>
    <n v="134"/>
    <n v="-99.265351999999993"/>
  </r>
  <r>
    <s v="Taylor Hackford"/>
    <n v="49"/>
    <n v="134904"/>
    <s v="Comedy|Drama|Romance|Sport"/>
    <s v="Scout Taylor-Compton"/>
    <x v="1850"/>
    <n v="2395"/>
    <n v="17"/>
    <x v="0"/>
    <s v="USA"/>
    <n v="25000000"/>
    <n v="2010"/>
    <n v="5.7"/>
    <n v="-24865096"/>
    <n v="117"/>
    <n v="-99.460384000000005"/>
  </r>
  <r>
    <s v="Ridley Scott"/>
    <n v="336"/>
    <n v="16969390"/>
    <s v="Crime|Drama|Thriller"/>
    <s v="Michael Fassbender"/>
    <x v="1851"/>
    <n v="80861"/>
    <n v="431"/>
    <x v="0"/>
    <s v="USA"/>
    <n v="25000000"/>
    <n v="2013"/>
    <n v="5.3"/>
    <n v="-8030610"/>
    <n v="138"/>
    <n v="-32.122440000000005"/>
  </r>
  <r>
    <s v="Teddy Chan"/>
    <n v="65"/>
    <n v="129115"/>
    <s v="Action|Drama"/>
    <s v="Siu-Wong Fan"/>
    <x v="1852"/>
    <n v="5900"/>
    <n v="26"/>
    <x v="9"/>
    <s v="China"/>
    <n v="25000000"/>
    <n v="2014"/>
    <n v="6.5"/>
    <n v="-24870885"/>
    <n v="100"/>
    <n v="-99.483540000000005"/>
  </r>
  <r>
    <s v="Stephen Frears"/>
    <n v="51"/>
    <n v="34700000"/>
    <s v="Drama|Romance"/>
    <s v="Keanu Reeves"/>
    <x v="1853"/>
    <n v="52846"/>
    <n v="143"/>
    <x v="0"/>
    <s v="USA"/>
    <n v="14000000"/>
    <n v="1988"/>
    <n v="7.7"/>
    <n v="20700000"/>
    <n v="119"/>
    <n v="147.85714285714286"/>
  </r>
  <r>
    <s v="Walter Salles"/>
    <n v="252"/>
    <n v="717753"/>
    <s v="Adventure|Drama"/>
    <s v="Kristen Stewart"/>
    <x v="1854"/>
    <n v="33107"/>
    <n v="128"/>
    <x v="0"/>
    <s v="France"/>
    <n v="25000000"/>
    <n v="2012"/>
    <n v="6.1"/>
    <n v="-24282247"/>
    <n v="137"/>
    <n v="-97.128988000000007"/>
  </r>
  <r>
    <s v="Leonard Nimoy"/>
    <n v="106"/>
    <n v="109713132"/>
    <s v="Adventure|Comedy|Sci-Fi"/>
    <s v="Leonard Nimoy"/>
    <x v="1855"/>
    <n v="61621"/>
    <n v="219"/>
    <x v="0"/>
    <s v="USA"/>
    <n v="25000000"/>
    <n v="1986"/>
    <n v="7.3"/>
    <n v="84713132"/>
    <n v="119"/>
    <n v="338.85252800000001"/>
  </r>
  <r>
    <s v="Sylvester Stallone"/>
    <n v="285"/>
    <n v="70269171"/>
    <s v="Drama|Sport"/>
    <s v="Sylvester Stallone"/>
    <x v="1856"/>
    <n v="162130"/>
    <n v="962"/>
    <x v="0"/>
    <s v="USA"/>
    <n v="24000000"/>
    <n v="2006"/>
    <n v="7.2"/>
    <n v="46269171"/>
    <n v="139"/>
    <n v="192.78821249999999"/>
  </r>
  <r>
    <s v="Wes Craven"/>
    <n v="195"/>
    <n v="101334374"/>
    <s v="Horror|Mystery"/>
    <s v="Omar Epps"/>
    <x v="1857"/>
    <n v="124941"/>
    <n v="488"/>
    <x v="0"/>
    <s v="USA"/>
    <n v="24000000"/>
    <n v="1997"/>
    <n v="6.1"/>
    <n v="77334374"/>
    <n v="120"/>
    <n v="322.22655833333334"/>
  </r>
  <r>
    <s v="Gavin O'Connor"/>
    <n v="123"/>
    <n v="1512815"/>
    <s v="Action|Drama|Western"/>
    <s v="Natalie Portman"/>
    <x v="1858"/>
    <n v="8885"/>
    <n v="56"/>
    <x v="0"/>
    <s v="USA"/>
    <n v="25000000"/>
    <n v="2016"/>
    <n v="5.8"/>
    <n v="-23487185"/>
    <n v="98"/>
    <n v="-93.948740000000001"/>
  </r>
  <r>
    <s v="Tim Story"/>
    <n v="52"/>
    <n v="65182182"/>
    <s v="Comedy|Romance"/>
    <s v="Romany Malco"/>
    <x v="1859"/>
    <n v="15310"/>
    <n v="38"/>
    <x v="0"/>
    <s v="USA"/>
    <n v="24000000"/>
    <n v="2014"/>
    <n v="5.7"/>
    <n v="41182182"/>
    <n v="106"/>
    <n v="171.59242499999999"/>
  </r>
  <r>
    <s v="Jonathan Lynn"/>
    <n v="129"/>
    <n v="57262492"/>
    <s v="Comedy|Crime"/>
    <s v="Bruce Willis"/>
    <x v="1860"/>
    <n v="90374"/>
    <n v="318"/>
    <x v="0"/>
    <s v="USA"/>
    <n v="24000000"/>
    <n v="2000"/>
    <n v="6.7"/>
    <n v="33262492"/>
    <n v="98"/>
    <n v="138.59371666666667"/>
  </r>
  <r>
    <s v="Herbert Ross"/>
    <n v="60"/>
    <n v="80000000"/>
    <s v="Drama|Music|Romance"/>
    <s v="Dianne Wiest"/>
    <x v="1861"/>
    <n v="51459"/>
    <n v="113"/>
    <x v="0"/>
    <s v="USA"/>
    <n v="8200000"/>
    <n v="1984"/>
    <n v="6.5"/>
    <n v="71800000"/>
    <n v="107"/>
    <n v="875.60975609756099"/>
  </r>
  <r>
    <s v="Todd Phillips"/>
    <n v="123"/>
    <n v="74608545"/>
    <s v="Comedy"/>
    <s v="Will Ferrell"/>
    <x v="1862"/>
    <n v="185258"/>
    <n v="404"/>
    <x v="0"/>
    <s v="USA"/>
    <n v="24000000"/>
    <n v="2003"/>
    <n v="7.2"/>
    <n v="50608545"/>
    <n v="88"/>
    <n v="210.86893749999999"/>
  </r>
  <r>
    <s v="Terry Gilliam"/>
    <n v="84"/>
    <n v="41895491"/>
    <s v="Comedy|Drama|Fantasy"/>
    <s v="Jeff Bridges"/>
    <x v="1863"/>
    <n v="63274"/>
    <n v="170"/>
    <x v="0"/>
    <s v="USA"/>
    <n v="24000000"/>
    <n v="1991"/>
    <n v="7.6"/>
    <n v="17895491"/>
    <n v="137"/>
    <n v="74.564545833333327"/>
  </r>
  <r>
    <s v="Danny Cannon"/>
    <n v="125"/>
    <n v="39989008"/>
    <s v="Horror|Mystery"/>
    <s v="Muse Watson"/>
    <x v="1864"/>
    <n v="55398"/>
    <n v="418"/>
    <x v="0"/>
    <s v="USA"/>
    <n v="24000000"/>
    <n v="1998"/>
    <n v="4.5999999999999996"/>
    <n v="15989008"/>
    <n v="100"/>
    <n v="66.620866666666672"/>
  </r>
  <r>
    <s v="Bonnie Hunt"/>
    <n v="106"/>
    <n v="32662299"/>
    <s v="Comedy|Drama|Romance"/>
    <s v="Minnie Driver"/>
    <x v="1865"/>
    <n v="16469"/>
    <n v="275"/>
    <x v="0"/>
    <s v="USA"/>
    <n v="24000000"/>
    <n v="2000"/>
    <n v="6.9"/>
    <n v="8662299"/>
    <n v="115"/>
    <n v="36.092912500000004"/>
  </r>
  <r>
    <s v="Kevin Smith"/>
    <n v="247"/>
    <n v="31452765"/>
    <s v="Comedy|Romance"/>
    <s v="Gerry Bednob"/>
    <x v="1866"/>
    <n v="149835"/>
    <n v="243"/>
    <x v="0"/>
    <s v="USA"/>
    <n v="24000000"/>
    <n v="2008"/>
    <n v="6.6"/>
    <n v="7452765"/>
    <n v="101"/>
    <n v="31.0531875"/>
  </r>
  <r>
    <s v="Neil Labute"/>
    <n v="156"/>
    <n v="25167270"/>
    <s v="Comedy|Crime|Drama"/>
    <s v="Morgan Freeman"/>
    <x v="1867"/>
    <n v="30119"/>
    <n v="263"/>
    <x v="0"/>
    <s v="Germany"/>
    <n v="24000000"/>
    <n v="2000"/>
    <n v="6.3"/>
    <n v="1167270"/>
    <n v="110"/>
    <n v="4.8636249999999999"/>
  </r>
  <r>
    <s v="Grant Heslov"/>
    <n v="271"/>
    <n v="32416109"/>
    <s v="Comedy|War"/>
    <s v="Kevin Spacey"/>
    <x v="1868"/>
    <n v="109620"/>
    <n v="268"/>
    <x v="0"/>
    <s v="USA"/>
    <n v="25000000"/>
    <n v="2009"/>
    <n v="6.2"/>
    <n v="7416109"/>
    <n v="94"/>
    <n v="29.664435999999998"/>
  </r>
  <r>
    <s v="George Gallo"/>
    <n v="45"/>
    <n v="20218"/>
    <s v="Action|Comedy|Crime|Thriller"/>
    <s v="Daniel Roebuck"/>
    <x v="1869"/>
    <n v="5431"/>
    <n v="50"/>
    <x v="0"/>
    <s v="USA"/>
    <n v="24000000"/>
    <n v="2001"/>
    <n v="5.3"/>
    <n v="-23979782"/>
    <n v="88"/>
    <n v="-99.915758333333343"/>
  </r>
  <r>
    <s v="James Mangold"/>
    <n v="133"/>
    <n v="28871190"/>
    <s v="Biography|Drama"/>
    <s v="Angelina Jolie Pitt"/>
    <x v="1870"/>
    <n v="125421"/>
    <n v="385"/>
    <x v="0"/>
    <s v="USA"/>
    <n v="24000000"/>
    <n v="1999"/>
    <n v="7.3"/>
    <n v="4871190"/>
    <n v="127"/>
    <n v="20.296624999999999"/>
  </r>
  <r>
    <s v="Robert Luketic"/>
    <n v="84"/>
    <n v="16964743"/>
    <s v="Comedy|Romance"/>
    <s v="Topher Grace"/>
    <x v="1871"/>
    <n v="22844"/>
    <n v="140"/>
    <x v="0"/>
    <s v="USA"/>
    <n v="24000000"/>
    <n v="2004"/>
    <n v="5.6"/>
    <n v="-7035257"/>
    <n v="95"/>
    <n v="-29.313570833333337"/>
  </r>
  <r>
    <s v="Tim Hill"/>
    <n v="70"/>
    <n v="16290976"/>
    <s v="Adventure|Comedy|Family|Fantasy|Music|Sci-Fi"/>
    <s v="Josh Charles"/>
    <x v="1872"/>
    <n v="14637"/>
    <n v="100"/>
    <x v="0"/>
    <s v="USA"/>
    <n v="24000000"/>
    <n v="1999"/>
    <n v="6.2"/>
    <n v="-7709024"/>
    <n v="87"/>
    <n v="-32.120933333333333"/>
  </r>
  <r>
    <s v="Sidney Lumet"/>
    <n v="32"/>
    <n v="13000000"/>
    <s v="Adventure|Family|Fantasy|Music|Musical"/>
    <s v="Lena Horne"/>
    <x v="1873"/>
    <n v="10895"/>
    <n v="150"/>
    <x v="0"/>
    <s v="USA"/>
    <n v="24000000"/>
    <n v="1978"/>
    <n v="5.2"/>
    <n v="-11000000"/>
    <n v="118"/>
    <n v="-45.833333333333329"/>
  </r>
  <r>
    <s v="Brian Robbins"/>
    <n v="51"/>
    <n v="12372410"/>
    <s v="Comedy|Sport"/>
    <s v="Oliver Platt"/>
    <x v="1874"/>
    <n v="11709"/>
    <n v="101"/>
    <x v="0"/>
    <s v="USA"/>
    <n v="24000000"/>
    <n v="2000"/>
    <n v="5.3"/>
    <n v="-11627590"/>
    <n v="107"/>
    <n v="-48.448291666666663"/>
  </r>
  <r>
    <s v="Ron Shelton"/>
    <n v="73"/>
    <n v="8427204"/>
    <s v="Comedy|Drama|Sport"/>
    <s v="Willie Garson"/>
    <x v="1875"/>
    <n v="10100"/>
    <n v="59"/>
    <x v="0"/>
    <s v="USA"/>
    <n v="24000000"/>
    <n v="1999"/>
    <n v="5.4"/>
    <n v="-15572796"/>
    <n v="124"/>
    <n v="-64.886650000000003"/>
  </r>
  <r>
    <s v="Douglas Mcgrath"/>
    <n v="169"/>
    <n v="9639242"/>
    <s v="Comedy|Romance"/>
    <s v="Olivia Munn"/>
    <x v="1876"/>
    <n v="16437"/>
    <n v="68"/>
    <x v="0"/>
    <s v="USA"/>
    <n v="24000000"/>
    <n v="2011"/>
    <n v="4.9000000000000004"/>
    <n v="-14360758"/>
    <n v="89"/>
    <n v="-59.836491666666667"/>
  </r>
  <r>
    <s v="Alexandre Aja"/>
    <n v="365"/>
    <n v="25003072"/>
    <s v="Comedy|Horror"/>
    <s v="Adam Scott"/>
    <x v="1877"/>
    <n v="72552"/>
    <n v="374"/>
    <x v="0"/>
    <s v="USA"/>
    <n v="24000000"/>
    <n v="2010"/>
    <n v="5.5"/>
    <n v="1003072"/>
    <n v="88"/>
    <n v="4.1794666666666664"/>
  </r>
  <r>
    <s v="Kevin Spacey"/>
    <n v="113"/>
    <n v="6144806"/>
    <s v="Biography|Drama|Music|Musical"/>
    <s v="Kevin Spacey"/>
    <x v="1878"/>
    <n v="12821"/>
    <n v="248"/>
    <x v="0"/>
    <s v="USA"/>
    <n v="23000000"/>
    <n v="2004"/>
    <n v="6.7"/>
    <n v="-16855194"/>
    <n v="118"/>
    <n v="-73.283452173913048"/>
  </r>
  <r>
    <s v="Steve Boyum"/>
    <n v="18"/>
    <n v="4308981"/>
    <s v="Comedy|Family"/>
    <s v="Paul Walker"/>
    <x v="1879"/>
    <n v="2265"/>
    <n v="37"/>
    <x v="0"/>
    <s v="USA"/>
    <n v="24000000"/>
    <n v="1998"/>
    <n v="3.9"/>
    <n v="-19691019"/>
    <n v="93"/>
    <n v="-82.0459125"/>
  </r>
  <r>
    <s v="Richard Williams"/>
    <n v="10"/>
    <n v="669276"/>
    <s v="Action|Adventure|Animation|Comedy|Fantasy"/>
    <s v="Donald Pleasence"/>
    <x v="1880"/>
    <n v="2541"/>
    <n v="47"/>
    <x v="0"/>
    <s v="UK"/>
    <n v="28000000"/>
    <n v="1993"/>
    <n v="7.2"/>
    <n v="-27330724"/>
    <n v="80"/>
    <n v="-97.609728571428562"/>
  </r>
  <r>
    <s v="Mary Mcguckian"/>
    <n v="16"/>
    <n v="42880"/>
    <s v="Drama|Romance"/>
    <s v="Robert De Niro"/>
    <x v="1881"/>
    <n v="2919"/>
    <n v="50"/>
    <x v="0"/>
    <s v="UK"/>
    <n v="24000000"/>
    <n v="2004"/>
    <n v="5.0999999999999996"/>
    <n v="-23957120"/>
    <n v="120"/>
    <n v="-99.821333333333328"/>
  </r>
  <r>
    <s v="George Tillman Jr."/>
    <n v="196"/>
    <n v="23225911"/>
    <s v="Action|Crime|Drama|Thriller"/>
    <s v="Dwayne Johnson"/>
    <x v="1882"/>
    <n v="80574"/>
    <n v="157"/>
    <x v="0"/>
    <s v="USA"/>
    <n v="24000000"/>
    <n v="2010"/>
    <n v="6.5"/>
    <n v="-774089"/>
    <n v="98"/>
    <n v="-3.2253708333333333"/>
  </r>
  <r>
    <s v="Hayao Miyazaki"/>
    <n v="212"/>
    <n v="4710455"/>
    <s v="Adventure|Animation|Family|Fantasy"/>
    <s v="Christian Bale"/>
    <x v="1883"/>
    <n v="214091"/>
    <n v="330"/>
    <x v="10"/>
    <s v="Japan"/>
    <n v="24000000"/>
    <n v="2004"/>
    <n v="8.1999999999999993"/>
    <n v="-19289545"/>
    <n v="119"/>
    <n v="-80.373104166666664"/>
  </r>
  <r>
    <s v="Ruben Fleischer"/>
    <n v="445"/>
    <n v="75590286"/>
    <s v="Adventure|Comedy|Horror|Sci-Fi"/>
    <s v="Emma Stone"/>
    <x v="1884"/>
    <n v="386217"/>
    <n v="553"/>
    <x v="0"/>
    <s v="USA"/>
    <n v="23600000"/>
    <n v="2009"/>
    <n v="7.7"/>
    <n v="51990286"/>
    <n v="88"/>
    <n v="220.29782203389829"/>
  </r>
  <r>
    <s v="Frank Coraci"/>
    <n v="108"/>
    <n v="161487252"/>
    <s v="Comedy|Sport"/>
    <s v="Adam Sandler"/>
    <x v="1885"/>
    <n v="119450"/>
    <n v="300"/>
    <x v="0"/>
    <s v="USA"/>
    <n v="20000000"/>
    <n v="1998"/>
    <n v="6.1"/>
    <n v="141487252"/>
    <n v="90"/>
    <n v="707.43625999999995"/>
  </r>
  <r>
    <s v="Irvin Kershner"/>
    <n v="223"/>
    <n v="290158751"/>
    <s v="Action|Adventure|Fantasy|Sci-Fi"/>
    <s v="Harrison Ford"/>
    <x v="1886"/>
    <n v="837759"/>
    <n v="900"/>
    <x v="0"/>
    <s v="USA"/>
    <n v="18000000"/>
    <n v="1980"/>
    <n v="8.8000000000000007"/>
    <n v="272158751"/>
    <n v="127"/>
    <n v="1511.993061111111"/>
  </r>
  <r>
    <s v="Michael Bay"/>
    <n v="63"/>
    <n v="65807024"/>
    <s v="Action|Comedy|Crime|Drama|Thriller"/>
    <s v="Will Smith"/>
    <x v="1887"/>
    <n v="172405"/>
    <n v="203"/>
    <x v="0"/>
    <s v="USA"/>
    <n v="19000000"/>
    <n v="1995"/>
    <n v="6.8"/>
    <n v="46807024"/>
    <n v="119"/>
    <n v="246.35275789473684"/>
  </r>
  <r>
    <s v="David Zucker"/>
    <n v="43"/>
    <n v="86930411"/>
    <s v="Comedy|Crime"/>
    <s v="George Kennedy"/>
    <x v="1888"/>
    <n v="83269"/>
    <n v="87"/>
    <x v="0"/>
    <s v="USA"/>
    <n v="23000000"/>
    <n v="1991"/>
    <n v="6.8"/>
    <n v="63930411"/>
    <n v="85"/>
    <n v="277.95830869565219"/>
  </r>
  <r>
    <s v="James Wong"/>
    <n v="211"/>
    <n v="53302314"/>
    <s v="Horror|Thriller"/>
    <s v="Daniel Roebuck"/>
    <x v="1889"/>
    <n v="181058"/>
    <n v="674"/>
    <x v="0"/>
    <s v="USA"/>
    <n v="23000000"/>
    <n v="2000"/>
    <n v="6.7"/>
    <n v="30302314"/>
    <n v="98"/>
    <n v="131.74919130434785"/>
  </r>
  <r>
    <s v="George Clooney"/>
    <n v="421"/>
    <n v="40962534"/>
    <s v="Drama"/>
    <s v="Ryan Gosling"/>
    <x v="1890"/>
    <n v="188652"/>
    <n v="288"/>
    <x v="0"/>
    <s v="USA"/>
    <n v="12500000"/>
    <n v="2011"/>
    <n v="7.1"/>
    <n v="28462534"/>
    <n v="101"/>
    <n v="227.70027200000001"/>
  </r>
  <r>
    <s v="David Twohy"/>
    <n v="214"/>
    <n v="39235088"/>
    <s v="Horror|Sci-Fi"/>
    <s v="Vin Diesel"/>
    <x v="1891"/>
    <n v="193962"/>
    <n v="805"/>
    <x v="0"/>
    <s v="USA"/>
    <n v="23000000"/>
    <n v="2000"/>
    <n v="7.1"/>
    <n v="16235088"/>
    <n v="112"/>
    <n v="70.587339130434785"/>
  </r>
  <r>
    <s v="Tony Goldwyn"/>
    <n v="92"/>
    <n v="27338033"/>
    <s v="Comedy|Romance"/>
    <s v="Hugh Jackman"/>
    <x v="1892"/>
    <n v="19709"/>
    <n v="167"/>
    <x v="0"/>
    <s v="USA"/>
    <n v="23000000"/>
    <n v="2001"/>
    <n v="6.1"/>
    <n v="4338033"/>
    <n v="97"/>
    <n v="18.861013043478263"/>
  </r>
  <r>
    <s v="Spike Jonze"/>
    <n v="574"/>
    <n v="25556065"/>
    <s v="Drama|Romance|Sci-Fi"/>
    <s v="Scarlett Johansson"/>
    <x v="1893"/>
    <n v="355126"/>
    <n v="748"/>
    <x v="0"/>
    <s v="USA"/>
    <n v="23000000"/>
    <n v="2013"/>
    <n v="8"/>
    <n v="2556065"/>
    <n v="126"/>
    <n v="11.113326086956523"/>
  </r>
  <r>
    <s v="John Dahl"/>
    <n v="140"/>
    <n v="21973182"/>
    <s v="Mystery|Thriller"/>
    <s v="Paul Walker"/>
    <x v="1894"/>
    <n v="53415"/>
    <n v="339"/>
    <x v="0"/>
    <s v="USA"/>
    <n v="23000000"/>
    <n v="2001"/>
    <n v="6.6"/>
    <n v="-1026818"/>
    <n v="97"/>
    <n v="-4.4644260869565215"/>
  </r>
  <r>
    <s v="Jonathan Newman"/>
    <n v="28"/>
    <n v="4756"/>
    <s v="Adventure|Family|Fantasy"/>
    <s v="Ioan Gruffudd"/>
    <x v="1895"/>
    <n v="4191"/>
    <n v="32"/>
    <x v="0"/>
    <s v="UK"/>
    <n v="25000000"/>
    <n v="2013"/>
    <n v="5.4"/>
    <n v="-24995244"/>
    <n v="100"/>
    <n v="-99.980975999999998"/>
  </r>
  <r>
    <s v="Wayne Wang"/>
    <n v="36"/>
    <n v="18653615"/>
    <s v="Comedy|Drama"/>
    <s v="Natalie Portman"/>
    <x v="1896"/>
    <n v="14786"/>
    <n v="103"/>
    <x v="0"/>
    <s v="USA"/>
    <n v="23000000"/>
    <n v="1999"/>
    <n v="6.1"/>
    <n v="-4346385"/>
    <n v="114"/>
    <n v="-18.897326086956522"/>
  </r>
  <r>
    <s v="Michael Dinner"/>
    <n v="53"/>
    <n v="13019253"/>
    <s v="Comedy|Crime"/>
    <s v="Seymour Cassel"/>
    <x v="1897"/>
    <n v="3914"/>
    <n v="47"/>
    <x v="0"/>
    <s v="USA"/>
    <n v="23000000"/>
    <n v="2000"/>
    <n v="5.6"/>
    <n v="-9980747"/>
    <n v="88"/>
    <n v="-43.394552173913041"/>
  </r>
  <r>
    <s v="Steven Soderbergh"/>
    <n v="394"/>
    <n v="18934858"/>
    <s v="Action|Thriller"/>
    <s v="Channing Tatum"/>
    <x v="1898"/>
    <n v="72646"/>
    <n v="397"/>
    <x v="0"/>
    <s v="Ireland"/>
    <n v="23000000"/>
    <n v="2011"/>
    <n v="5.8"/>
    <n v="-4065142"/>
    <n v="93"/>
    <n v="-17.674530434782611"/>
  </r>
  <r>
    <s v="Joseph Sargent"/>
    <n v="80"/>
    <n v="20763013"/>
    <s v="Adventure|Horror|Thriller"/>
    <s v="Judith Barsi"/>
    <x v="1899"/>
    <n v="30840"/>
    <n v="383"/>
    <x v="0"/>
    <s v="USA"/>
    <n v="23000000"/>
    <n v="1987"/>
    <n v="2.8"/>
    <n v="-2236987"/>
    <n v="92"/>
    <n v="-9.7260304347826096"/>
  </r>
  <r>
    <s v="Jerry Zaks"/>
    <n v="45"/>
    <n v="12782508"/>
    <s v="Drama"/>
    <s v="Leonardo DiCaprio"/>
    <x v="1900"/>
    <n v="20163"/>
    <n v="71"/>
    <x v="0"/>
    <s v="USA"/>
    <n v="23000000"/>
    <n v="1996"/>
    <n v="6.7"/>
    <n v="-10217492"/>
    <n v="98"/>
    <n v="-44.423878260869564"/>
  </r>
  <r>
    <s v="Fred Durst"/>
    <n v="47"/>
    <n v="11508423"/>
    <s v="Biography|Comedy|Drama|Family|Sport"/>
    <s v="Tasha Smith"/>
    <x v="1901"/>
    <n v="3174"/>
    <n v="19"/>
    <x v="0"/>
    <s v="USA"/>
    <n v="23000000"/>
    <n v="2008"/>
    <n v="5.0999999999999996"/>
    <n v="-11491577"/>
    <n v="94"/>
    <n v="-49.963378260869568"/>
  </r>
  <r>
    <s v="Neil Jordan"/>
    <n v="90"/>
    <n v="10660147"/>
    <s v="Drama|Romance"/>
    <s v="Stephen Rea"/>
    <x v="1902"/>
    <n v="17740"/>
    <n v="165"/>
    <x v="0"/>
    <s v="UK"/>
    <n v="23000000"/>
    <n v="1999"/>
    <n v="7.2"/>
    <n v="-12339853"/>
    <n v="102"/>
    <n v="-53.651534782608699"/>
  </r>
  <r>
    <s v="Simon Wincer"/>
    <n v="30"/>
    <n v="7434726"/>
    <s v="Action|Crime|Drama|Thriller|Western"/>
    <s v="Vanessa Williams"/>
    <x v="1903"/>
    <n v="14473"/>
    <n v="81"/>
    <x v="0"/>
    <s v="USA"/>
    <n v="23000000"/>
    <n v="1991"/>
    <n v="6"/>
    <n v="-15565274"/>
    <n v="98"/>
    <n v="-67.675104347826093"/>
  </r>
  <r>
    <s v="Anne Fontaine"/>
    <n v="165"/>
    <n v="6109075"/>
    <s v="Biography|Drama"/>
    <s v="Alessandro Nivola"/>
    <x v="1904"/>
    <n v="32003"/>
    <n v="65"/>
    <x v="4"/>
    <s v="France"/>
    <n v="19430000"/>
    <n v="2009"/>
    <n v="6.7"/>
    <n v="-13320925"/>
    <n v="111"/>
    <n v="-68.558543489449306"/>
  </r>
  <r>
    <s v="Stephen Frears"/>
    <n v="155"/>
    <n v="2708188"/>
    <s v="Comedy|Drama|Romance"/>
    <s v="Tom Burke"/>
    <x v="1905"/>
    <n v="8924"/>
    <n v="43"/>
    <x v="0"/>
    <s v="UK"/>
    <n v="23000000"/>
    <n v="2009"/>
    <n v="6.2"/>
    <n v="-20291812"/>
    <n v="100"/>
    <n v="-88.225269565217388"/>
  </r>
  <r>
    <s v="Mira Nair"/>
    <n v="118"/>
    <n v="16123851"/>
    <s v="Drama"/>
    <s v="Romola Garai"/>
    <x v="1906"/>
    <n v="17373"/>
    <n v="148"/>
    <x v="0"/>
    <s v="USA"/>
    <n v="23000000"/>
    <n v="2004"/>
    <n v="6.2"/>
    <n v="-6876149"/>
    <n v="141"/>
    <n v="-29.896299999999997"/>
  </r>
  <r>
    <s v="Mikael Hã¥Fstrã¶M"/>
    <n v="314"/>
    <n v="71975611"/>
    <s v="Fantasy|Horror"/>
    <s v="Drew Powell"/>
    <x v="1907"/>
    <n v="209396"/>
    <n v="580"/>
    <x v="0"/>
    <s v="USA"/>
    <n v="25000000"/>
    <n v="2007"/>
    <n v="6.8"/>
    <n v="46975611"/>
    <n v="114"/>
    <n v="187.902444"/>
  </r>
  <r>
    <s v="Mel Brooks"/>
    <n v="103"/>
    <n v="38119483"/>
    <s v="Adventure|Comedy|Sci-Fi"/>
    <s v="Joan Rivers"/>
    <x v="1908"/>
    <n v="136667"/>
    <n v="273"/>
    <x v="0"/>
    <s v="USA"/>
    <n v="22700000"/>
    <n v="1987"/>
    <n v="7.1"/>
    <n v="15419483"/>
    <n v="96"/>
    <n v="67.92723788546256"/>
  </r>
  <r>
    <s v="Russell Crowe"/>
    <n v="183"/>
    <n v="4190530"/>
    <s v="Drama|War"/>
    <s v="Cem Yilmaz"/>
    <x v="1909"/>
    <n v="53341"/>
    <n v="185"/>
    <x v="0"/>
    <s v="Australia"/>
    <n v="22500000"/>
    <n v="2014"/>
    <n v="7.1"/>
    <n v="-18309470"/>
    <n v="111"/>
    <n v="-81.375422222222227"/>
  </r>
  <r>
    <s v="Jerry Zucker"/>
    <n v="77"/>
    <n v="217631306"/>
    <s v="Drama|Fantasy|Romance|Thriller"/>
    <s v="Demi Moore"/>
    <x v="1910"/>
    <n v="154199"/>
    <n v="252"/>
    <x v="0"/>
    <s v="USA"/>
    <n v="22000000"/>
    <n v="1990"/>
    <n v="7"/>
    <n v="195631306"/>
    <n v="127"/>
    <n v="889.2332090909091"/>
  </r>
  <r>
    <s v="Bobby Farrelly"/>
    <n v="171"/>
    <n v="176483808"/>
    <s v="Comedy|Romance"/>
    <s v="Sarah Silverman"/>
    <x v="1911"/>
    <n v="247289"/>
    <n v="611"/>
    <x v="0"/>
    <s v="USA"/>
    <n v="23000000"/>
    <n v="1998"/>
    <n v="7.1"/>
    <n v="153483808"/>
    <n v="107"/>
    <n v="667.32090434782606"/>
  </r>
  <r>
    <s v="John Pasquin"/>
    <n v="64"/>
    <n v="144833357"/>
    <s v="Comedy|Drama|Family|Fantasy"/>
    <s v="Judge Reinhold"/>
    <x v="1912"/>
    <n v="64742"/>
    <n v="111"/>
    <x v="0"/>
    <s v="USA"/>
    <n v="22000000"/>
    <n v="1994"/>
    <n v="6.4"/>
    <n v="122833357"/>
    <n v="97"/>
    <n v="558.333440909091"/>
  </r>
  <r>
    <s v="John Lee Hancock"/>
    <n v="92"/>
    <n v="75597042"/>
    <s v="Drama|Family|Sport"/>
    <s v="Dennis Quaid"/>
    <x v="1913"/>
    <n v="26434"/>
    <n v="174"/>
    <x v="0"/>
    <s v="USA"/>
    <n v="20000000"/>
    <n v="2002"/>
    <n v="7"/>
    <n v="55597042"/>
    <n v="127"/>
    <n v="277.98521"/>
  </r>
  <r>
    <s v="Andy Fickman"/>
    <n v="112"/>
    <n v="90636983"/>
    <s v="Comedy|Family|Sport"/>
    <s v="Dwayne Johnson"/>
    <x v="1914"/>
    <n v="44021"/>
    <n v="83"/>
    <x v="0"/>
    <s v="USA"/>
    <n v="22000000"/>
    <n v="2007"/>
    <n v="6.2"/>
    <n v="68636983"/>
    <n v="110"/>
    <n v="311.9862863636364"/>
  </r>
  <r>
    <s v="Clint Eastwood"/>
    <n v="69"/>
    <n v="70960517"/>
    <s v="Drama|Romance"/>
    <s v="Clint Eastwood"/>
    <x v="1915"/>
    <n v="54631"/>
    <n v="192"/>
    <x v="0"/>
    <s v="USA"/>
    <n v="35000000"/>
    <n v="1995"/>
    <n v="7.5"/>
    <n v="35960517"/>
    <n v="135"/>
    <n v="102.74433428571427"/>
  </r>
  <r>
    <s v="Luke Greenfield"/>
    <n v="75"/>
    <n v="55762229"/>
    <s v="Comedy|Sci-Fi"/>
    <s v="Louis Lombardi"/>
    <x v="1916"/>
    <n v="47383"/>
    <n v="132"/>
    <x v="0"/>
    <s v="USA"/>
    <n v="22000000"/>
    <n v="2001"/>
    <n v="4.8"/>
    <n v="33762229"/>
    <n v="84"/>
    <n v="153.46467727272727"/>
  </r>
  <r>
    <s v="Lasse Hallstrã¶M"/>
    <n v="180"/>
    <n v="54235441"/>
    <s v="Comedy|Drama"/>
    <s v="Manish Dayal"/>
    <x v="1917"/>
    <n v="52894"/>
    <n v="185"/>
    <x v="0"/>
    <s v="USA"/>
    <n v="22000000"/>
    <n v="2014"/>
    <n v="7.3"/>
    <n v="32235441"/>
    <n v="122"/>
    <n v="146.52473181818181"/>
  </r>
  <r>
    <s v="Irwin Winkler"/>
    <n v="53"/>
    <n v="50728000"/>
    <s v="Action|Crime|Drama|Mystery|Thriller"/>
    <s v="Ken Howard"/>
    <x v="1918"/>
    <n v="48909"/>
    <n v="166"/>
    <x v="0"/>
    <s v="USA"/>
    <n v="22000000"/>
    <n v="1995"/>
    <n v="5.8"/>
    <n v="28728000"/>
    <n v="114"/>
    <n v="130.58181818181816"/>
  </r>
  <r>
    <s v="Jessie Nelson"/>
    <n v="129"/>
    <n v="40270895"/>
    <s v="Drama"/>
    <s v="Dianne Wiest"/>
    <x v="1919"/>
    <n v="121937"/>
    <n v="431"/>
    <x v="0"/>
    <s v="USA"/>
    <n v="22000000"/>
    <n v="2001"/>
    <n v="7.6"/>
    <n v="18270895"/>
    <n v="132"/>
    <n v="83.049522727272731"/>
  </r>
  <r>
    <s v="Christopher Spencer"/>
    <n v="61"/>
    <n v="59696176"/>
    <s v="Biography|Drama|History"/>
    <s v="Roma Downey"/>
    <x v="1920"/>
    <n v="15448"/>
    <n v="174"/>
    <x v="0"/>
    <s v="USA"/>
    <n v="22000000"/>
    <n v="2014"/>
    <n v="5.6"/>
    <n v="37696176"/>
    <n v="170"/>
    <n v="171.34625454545454"/>
  </r>
  <r>
    <s v="Len Wiseman"/>
    <n v="226"/>
    <n v="51483949"/>
    <s v="Action|Fantasy|Thriller"/>
    <s v="Sophia Myles"/>
    <x v="1921"/>
    <n v="208092"/>
    <n v="806"/>
    <x v="0"/>
    <s v="UK"/>
    <n v="22000000"/>
    <n v="2003"/>
    <n v="7"/>
    <n v="29483949"/>
    <n v="133"/>
    <n v="134.01795000000001"/>
  </r>
  <r>
    <s v="Mikael Hã¥Fstrã¶M"/>
    <n v="116"/>
    <n v="36020063"/>
    <s v="Drama|Thriller"/>
    <s v="Denis O'Hare"/>
    <x v="1922"/>
    <n v="62584"/>
    <n v="375"/>
    <x v="0"/>
    <s v="USA"/>
    <n v="22000000"/>
    <n v="2005"/>
    <n v="6.6"/>
    <n v="14020063"/>
    <n v="112"/>
    <n v="63.727559090909089"/>
  </r>
  <r>
    <s v="Steven Soderbergh"/>
    <n v="248"/>
    <n v="33313582"/>
    <s v="Comedy|Crime|Drama|Thriller"/>
    <s v="Matt Damon"/>
    <x v="1923"/>
    <n v="52888"/>
    <n v="175"/>
    <x v="0"/>
    <s v="USA"/>
    <n v="21000000"/>
    <n v="2009"/>
    <n v="6.5"/>
    <n v="12313582"/>
    <n v="108"/>
    <n v="58.636104761904761"/>
  </r>
  <r>
    <s v="Richard Attenborough"/>
    <n v="23"/>
    <n v="25842000"/>
    <s v="Biography|Drama|Romance"/>
    <s v="Anthony Hopkins"/>
    <x v="1924"/>
    <n v="13455"/>
    <n v="87"/>
    <x v="0"/>
    <s v="UK"/>
    <n v="22000000"/>
    <n v="1993"/>
    <n v="7.4"/>
    <n v="3842000"/>
    <n v="115"/>
    <n v="17.463636363636365"/>
  </r>
  <r>
    <s v="Mike Bigelow"/>
    <n v="98"/>
    <n v="22264487"/>
    <s v="Comedy"/>
    <s v="Carlos Ponce"/>
    <x v="1925"/>
    <n v="41239"/>
    <n v="166"/>
    <x v="0"/>
    <s v="USA"/>
    <n v="22000000"/>
    <n v="2005"/>
    <n v="4.5999999999999996"/>
    <n v="264487"/>
    <n v="83"/>
    <n v="1.2022136363636364"/>
  </r>
  <r>
    <s v="Ken Scott"/>
    <n v="168"/>
    <n v="30659817"/>
    <s v="Comedy|Drama"/>
    <s v="Jack Reynor"/>
    <x v="1926"/>
    <n v="59805"/>
    <n v="95"/>
    <x v="0"/>
    <s v="USA"/>
    <n v="26000000"/>
    <n v="2013"/>
    <n v="6.4"/>
    <n v="4659817"/>
    <n v="105"/>
    <n v="17.922373076923076"/>
  </r>
  <r>
    <s v="Dennis Dugan"/>
    <n v="97"/>
    <n v="19351569"/>
    <s v="Comedy|Crime|Romance"/>
    <s v="Amanda Detmer"/>
    <x v="1927"/>
    <n v="33287"/>
    <n v="201"/>
    <x v="0"/>
    <s v="USA"/>
    <n v="22000000"/>
    <n v="2001"/>
    <n v="5.9"/>
    <n v="-2648431"/>
    <n v="96"/>
    <n v="-12.038322727272726"/>
  </r>
  <r>
    <s v="David Bowers"/>
    <n v="88"/>
    <n v="49002815"/>
    <s v="Comedy|Family"/>
    <s v="Zachary Gordon"/>
    <x v="1928"/>
    <n v="15665"/>
    <n v="35"/>
    <x v="0"/>
    <s v="USA"/>
    <n v="22000000"/>
    <n v="2012"/>
    <n v="6.4"/>
    <n v="27002815"/>
    <n v="94"/>
    <n v="122.74006818181817"/>
  </r>
  <r>
    <s v="Spike Lee"/>
    <n v="85"/>
    <n v="19283782"/>
    <s v="Crime|Drama|Romance|Thriller"/>
    <s v="Mira Sorvino"/>
    <x v="1929"/>
    <n v="31227"/>
    <n v="354"/>
    <x v="0"/>
    <s v="USA"/>
    <n v="22000000"/>
    <n v="1999"/>
    <n v="6.6"/>
    <n v="-2716218"/>
    <n v="142"/>
    <n v="-12.346445454545455"/>
  </r>
  <r>
    <s v="Kevin Smith"/>
    <n v="181"/>
    <n v="30059386"/>
    <s v="Comedy"/>
    <s v="Will Ferrell"/>
    <x v="1930"/>
    <n v="128593"/>
    <n v="867"/>
    <x v="0"/>
    <s v="USA"/>
    <n v="22000000"/>
    <n v="2001"/>
    <n v="6.9"/>
    <n v="8059386"/>
    <n v="104"/>
    <n v="36.633572727272728"/>
  </r>
  <r>
    <s v="Daniel Sackheim"/>
    <n v="95"/>
    <n v="17951431"/>
    <s v="Crime|Drama|Mystery|Thriller"/>
    <s v="Chris Noth"/>
    <x v="1931"/>
    <n v="25462"/>
    <n v="200"/>
    <x v="0"/>
    <s v="USA"/>
    <n v="30000000"/>
    <n v="2001"/>
    <n v="5.8"/>
    <n v="-12048569"/>
    <n v="106"/>
    <n v="-40.161896666666671"/>
  </r>
  <r>
    <s v="Ethan Coen"/>
    <n v="423"/>
    <n v="29997095"/>
    <s v="Comedy|Mystery"/>
    <s v="Scarlett Johansson"/>
    <x v="1932"/>
    <n v="60926"/>
    <n v="302"/>
    <x v="0"/>
    <s v="UK"/>
    <n v="22000000"/>
    <n v="2016"/>
    <n v="6.4"/>
    <n v="7997095"/>
    <n v="106"/>
    <n v="36.350431818181818"/>
  </r>
  <r>
    <s v="Harry Elfont"/>
    <n v="93"/>
    <n v="14252830"/>
    <s v="Comedy|Music"/>
    <s v="Rosario Dawson"/>
    <x v="1933"/>
    <n v="18900"/>
    <n v="242"/>
    <x v="0"/>
    <s v="Canada"/>
    <n v="22000000"/>
    <n v="2001"/>
    <n v="5.3"/>
    <n v="-7747170"/>
    <n v="98"/>
    <n v="-35.214409090909093"/>
  </r>
  <r>
    <s v="Gary Fleder"/>
    <n v="203"/>
    <n v="19783777"/>
    <s v="Action|Crime|Drama|Thriller"/>
    <s v="Jason Statham"/>
    <x v="1934"/>
    <n v="82804"/>
    <n v="154"/>
    <x v="0"/>
    <s v="USA"/>
    <n v="22000000"/>
    <n v="2013"/>
    <n v="6.5"/>
    <n v="-2216223"/>
    <n v="100"/>
    <n v="-10.073740909090908"/>
  </r>
  <r>
    <s v="Uli Edel"/>
    <n v="38"/>
    <n v="13555988"/>
    <s v="Adventure|Comedy|Family|Fantasy"/>
    <s v="Richard E. Grant"/>
    <x v="1935"/>
    <n v="7242"/>
    <n v="38"/>
    <x v="0"/>
    <s v="Germany"/>
    <n v="22000000"/>
    <n v="2000"/>
    <n v="5.7"/>
    <n v="-8444012"/>
    <n v="95"/>
    <n v="-38.381872727272729"/>
  </r>
  <r>
    <s v="David O. Russell"/>
    <n v="183"/>
    <n v="12784713"/>
    <s v="Comedy"/>
    <s v="Naomi Watts"/>
    <x v="1936"/>
    <n v="56813"/>
    <n v="381"/>
    <x v="0"/>
    <s v="USA"/>
    <n v="22000000"/>
    <n v="2004"/>
    <n v="6.7"/>
    <n v="-9215287"/>
    <n v="107"/>
    <n v="-41.887668181818185"/>
  </r>
  <r>
    <s v="Fred Dekker"/>
    <n v="75"/>
    <n v="10696210"/>
    <s v="Action|Crime|Sci-Fi|Thriller"/>
    <s v="CCH Pounder"/>
    <x v="1937"/>
    <n v="35018"/>
    <n v="180"/>
    <x v="0"/>
    <s v="USA"/>
    <n v="23500000"/>
    <n v="1993"/>
    <n v="3.9"/>
    <n v="-12803790"/>
    <n v="104"/>
    <n v="-54.484212765957452"/>
  </r>
  <r>
    <s v="Brian Trenchard-Smith"/>
    <n v="18"/>
    <n v="5974653"/>
    <s v="Action|Adventure|Fantasy|Sci-Fi|Thriller"/>
    <s v="Michael Biehn"/>
    <x v="1938"/>
    <n v="2253"/>
    <n v="111"/>
    <x v="0"/>
    <s v="USA"/>
    <n v="22000000"/>
    <n v="2001"/>
    <n v="4.0999999999999996"/>
    <n v="-16025347"/>
    <n v="104"/>
    <n v="-72.842486363636354"/>
  </r>
  <r>
    <s v="Blake Edwards"/>
    <n v="22"/>
    <n v="5000000"/>
    <s v="Comedy|Drama|Musical|Romance|War"/>
    <s v="Rock Hudson"/>
    <x v="1939"/>
    <n v="1547"/>
    <n v="50"/>
    <x v="0"/>
    <s v="USA"/>
    <n v="25000000"/>
    <n v="1970"/>
    <n v="6.2"/>
    <n v="-20000000"/>
    <n v="143"/>
    <n v="-80"/>
  </r>
  <r>
    <s v="Hugh Wilson"/>
    <n v="41"/>
    <n v="9694105"/>
    <s v="Comedy|Family|Romance"/>
    <s v="Brendan Fraser"/>
    <x v="1940"/>
    <n v="8176"/>
    <n v="77"/>
    <x v="0"/>
    <s v="USA"/>
    <n v="22000000"/>
    <n v="1999"/>
    <n v="3.8"/>
    <n v="-12305895"/>
    <n v="77"/>
    <n v="-55.935886363636364"/>
  </r>
  <r>
    <s v="Camille Delamarre"/>
    <n v="148"/>
    <n v="16027866"/>
    <s v="Action|Crime|Thriller"/>
    <s v="Ed Skrein"/>
    <x v="1941"/>
    <n v="26767"/>
    <n v="121"/>
    <x v="0"/>
    <s v="France"/>
    <n v="25000000"/>
    <n v="2015"/>
    <n v="5.0999999999999996"/>
    <n v="-8972134"/>
    <n v="96"/>
    <n v="-35.888536000000002"/>
  </r>
  <r>
    <s v="Paul Verhoeven"/>
    <n v="231"/>
    <n v="4398392"/>
    <s v="Drama|Thriller|War"/>
    <s v="Michiel Huisman"/>
    <x v="1942"/>
    <n v="59507"/>
    <n v="232"/>
    <x v="13"/>
    <s v="Netherlands"/>
    <n v="21000000"/>
    <n v="2006"/>
    <n v="7.8"/>
    <n v="-16601608"/>
    <n v="145"/>
    <n v="-79.055276190476192"/>
  </r>
  <r>
    <s v="Christian Carion"/>
    <n v="115"/>
    <n v="1050445"/>
    <s v="Drama|History|Music|Romance|War"/>
    <s v="Gary Lewis"/>
    <x v="1943"/>
    <n v="21394"/>
    <n v="147"/>
    <x v="4"/>
    <s v="France"/>
    <n v="22000000"/>
    <n v="2005"/>
    <n v="7.8"/>
    <n v="-20949555"/>
    <n v="116"/>
    <n v="-95.225249999999988"/>
  </r>
  <r>
    <s v="David Palmer"/>
    <n v="176"/>
    <n v="13746550"/>
    <s v="Action|Comedy|Romance"/>
    <s v="Bradley Cooper"/>
    <x v="1944"/>
    <n v="29322"/>
    <n v="104"/>
    <x v="0"/>
    <s v="USA"/>
    <n v="2000000"/>
    <n v="2012"/>
    <n v="6.1"/>
    <n v="11746550"/>
    <n v="100"/>
    <n v="587.32749999999999"/>
  </r>
  <r>
    <s v="Callie Khouri"/>
    <n v="98"/>
    <n v="20668843"/>
    <s v="Comedy|Crime|Thriller"/>
    <s v="Stephen Root"/>
    <x v="1945"/>
    <n v="16831"/>
    <n v="54"/>
    <x v="0"/>
    <s v="USA"/>
    <n v="22000000"/>
    <n v="2008"/>
    <n v="5.8"/>
    <n v="-1331157"/>
    <n v="104"/>
    <n v="-6.0507136363636356"/>
  </r>
  <r>
    <s v="Rowan Joffe"/>
    <n v="149"/>
    <n v="2963012"/>
    <s v="Drama|Mystery|Thriller"/>
    <s v="Colin Firth"/>
    <x v="1946"/>
    <n v="48873"/>
    <n v="105"/>
    <x v="0"/>
    <s v="UK"/>
    <n v="22000000"/>
    <n v="2014"/>
    <n v="6.3"/>
    <n v="-19036988"/>
    <n v="92"/>
    <n v="-86.531763636363635"/>
  </r>
  <r>
    <s v="John Curran"/>
    <n v="138"/>
    <n v="1796024"/>
    <s v="Drama|Thriller"/>
    <s v="Robert De Niro"/>
    <x v="1947"/>
    <n v="34985"/>
    <n v="135"/>
    <x v="0"/>
    <s v="USA"/>
    <n v="22000000"/>
    <n v="2010"/>
    <n v="5.4"/>
    <n v="-20203976"/>
    <n v="105"/>
    <n v="-91.836254545454537"/>
  </r>
  <r>
    <s v="Laurent Tirard"/>
    <n v="78"/>
    <n v="634277"/>
    <s v="Comedy|History"/>
    <s v="Romain Duris"/>
    <x v="1948"/>
    <n v="5166"/>
    <n v="27"/>
    <x v="4"/>
    <s v="France"/>
    <n v="16000000"/>
    <n v="2007"/>
    <n v="7.3"/>
    <n v="-15365723"/>
    <n v="120"/>
    <n v="-96.035768749999988"/>
  </r>
  <r>
    <s v="Scott Cooper"/>
    <n v="288"/>
    <n v="11326836"/>
    <s v="Crime|Drama|Thriller"/>
    <s v="Christian Bale"/>
    <x v="1949"/>
    <n v="83171"/>
    <n v="231"/>
    <x v="0"/>
    <s v="USA"/>
    <n v="22000000"/>
    <n v="2013"/>
    <n v="6.8"/>
    <n v="-10673164"/>
    <n v="116"/>
    <n v="-48.514381818181818"/>
  </r>
  <r>
    <s v="Tony Gilroy"/>
    <n v="299"/>
    <n v="49024969"/>
    <s v="Crime|Drama|Mystery|Thriller"/>
    <s v="Tom Wilkinson"/>
    <x v="1950"/>
    <n v="133367"/>
    <n v="363"/>
    <x v="0"/>
    <s v="USA"/>
    <n v="25000000"/>
    <n v="2007"/>
    <n v="7.3"/>
    <n v="24024969"/>
    <n v="119"/>
    <n v="96.099875999999995"/>
  </r>
  <r>
    <s v="Peter Segal"/>
    <n v="27"/>
    <n v="22294341"/>
    <s v="Adventure|Comedy"/>
    <s v="Wilford Brimley"/>
    <x v="1951"/>
    <n v="12278"/>
    <n v="71"/>
    <x v="0"/>
    <s v="USA"/>
    <n v="21500000"/>
    <n v="1996"/>
    <n v="6.5"/>
    <n v="794341"/>
    <n v="101"/>
    <n v="3.6946093023255813"/>
  </r>
  <r>
    <s v="Mark Pellington"/>
    <n v="155"/>
    <n v="24362501"/>
    <s v="Crime|Drama|Thriller"/>
    <s v="Jeff Bridges"/>
    <x v="1952"/>
    <n v="69980"/>
    <n v="591"/>
    <x v="0"/>
    <s v="USA"/>
    <n v="21500000"/>
    <n v="1999"/>
    <n v="7.2"/>
    <n v="2862501"/>
    <n v="117"/>
    <n v="13.313958139534884"/>
  </r>
  <r>
    <s v="Woody Allen"/>
    <n v="275"/>
    <n v="16684352"/>
    <s v="Comedy|Romance"/>
    <s v="Ornella Muti"/>
    <x v="1953"/>
    <n v="67893"/>
    <n v="163"/>
    <x v="0"/>
    <s v="USA"/>
    <n v="17000000"/>
    <n v="2012"/>
    <n v="6.3"/>
    <n v="-315648"/>
    <n v="112"/>
    <n v="-1.8567529411764705"/>
  </r>
  <r>
    <s v="Clint Eastwood"/>
    <n v="43"/>
    <n v="46700000"/>
    <s v="Action|Adventure|Thriller"/>
    <s v="Clint Eastwood"/>
    <x v="1954"/>
    <n v="19832"/>
    <n v="98"/>
    <x v="0"/>
    <s v="USA"/>
    <n v="21000000"/>
    <n v="1982"/>
    <n v="5.9"/>
    <n v="25700000"/>
    <n v="136"/>
    <n v="122.38095238095239"/>
  </r>
  <r>
    <s v="Trey Parker"/>
    <n v="163"/>
    <n v="52008288"/>
    <s v="Animation|Comedy|Fantasy|Musical"/>
    <s v="Minnie Driver"/>
    <x v="1955"/>
    <n v="162037"/>
    <n v="928"/>
    <x v="0"/>
    <s v="USA"/>
    <n v="21000000"/>
    <n v="1999"/>
    <n v="7.8"/>
    <n v="31008288"/>
    <n v="81"/>
    <n v="147.65851428571429"/>
  </r>
  <r>
    <s v="Frank Oz"/>
    <n v="168"/>
    <n v="8579684"/>
    <s v="Comedy"/>
    <s v="Peter Dinklage"/>
    <x v="1956"/>
    <n v="89547"/>
    <n v="199"/>
    <x v="0"/>
    <s v="USA"/>
    <n v="9000000"/>
    <n v="2007"/>
    <n v="7.4"/>
    <n v="-420316"/>
    <n v="87"/>
    <n v="-4.670177777777778"/>
  </r>
  <r>
    <s v="Stuart Gillard"/>
    <n v="60"/>
    <n v="42660000"/>
    <s v="Action|Adventure|Comedy|Family|Fantasy|Sci-Fi"/>
    <s v="Paige Turco"/>
    <x v="1957"/>
    <n v="25086"/>
    <n v="87"/>
    <x v="0"/>
    <s v="USA"/>
    <n v="17000000"/>
    <n v="1993"/>
    <n v="4.8"/>
    <n v="25660000"/>
    <n v="96"/>
    <n v="150.94117647058823"/>
  </r>
  <r>
    <s v="Brian Robbins"/>
    <n v="85"/>
    <n v="40219708"/>
    <s v="Drama|Sport"/>
    <s v="Keanu Reeves"/>
    <x v="1958"/>
    <n v="22649"/>
    <n v="131"/>
    <x v="0"/>
    <s v="USA"/>
    <n v="21000000"/>
    <n v="2001"/>
    <n v="6.3"/>
    <n v="19219708"/>
    <n v="106"/>
    <n v="91.522419047619053"/>
  </r>
  <r>
    <s v="David O. Russell"/>
    <n v="539"/>
    <n v="132088910"/>
    <s v="Comedy|Drama|Romance"/>
    <s v="Jennifer Lawrence"/>
    <x v="1959"/>
    <n v="533607"/>
    <n v="692"/>
    <x v="0"/>
    <s v="USA"/>
    <n v="21000000"/>
    <n v="2012"/>
    <n v="7.8"/>
    <n v="111088910"/>
    <n v="122"/>
    <n v="528.99480952380952"/>
  </r>
  <r>
    <s v="Richard Lagravenese"/>
    <n v="84"/>
    <n v="36581633"/>
    <s v="Biography|Crime|Drama"/>
    <s v="Hunter Parrish"/>
    <x v="1960"/>
    <n v="52533"/>
    <n v="235"/>
    <x v="0"/>
    <s v="Germany"/>
    <n v="21000000"/>
    <n v="2007"/>
    <n v="7.5"/>
    <n v="15581633"/>
    <n v="123"/>
    <n v="74.198252380952383"/>
  </r>
  <r>
    <s v="Louis Leterrier"/>
    <n v="171"/>
    <n v="25296447"/>
    <s v="Action|Crime|Thriller"/>
    <s v="Jason Statham"/>
    <x v="1961"/>
    <n v="237248"/>
    <n v="460"/>
    <x v="0"/>
    <s v="France"/>
    <n v="21000000"/>
    <n v="2002"/>
    <n v="6.8"/>
    <n v="4296447"/>
    <n v="92"/>
    <n v="20.45927142857143"/>
  </r>
  <r>
    <s v="Jeff Wadlow"/>
    <n v="140"/>
    <n v="24848292"/>
    <s v="Action|Drama|Sport"/>
    <s v="Djimon Hounsou"/>
    <x v="1962"/>
    <n v="80556"/>
    <n v="184"/>
    <x v="0"/>
    <s v="USA"/>
    <n v="20000000"/>
    <n v="2008"/>
    <n v="6.6"/>
    <n v="4848292"/>
    <n v="110"/>
    <n v="24.24146"/>
  </r>
  <r>
    <s v="Katt Shea"/>
    <n v="85"/>
    <n v="17757087"/>
    <s v="Horror|Sci-Fi|Thriller"/>
    <s v="Jason London"/>
    <x v="1963"/>
    <n v="13065"/>
    <n v="253"/>
    <x v="0"/>
    <s v="USA"/>
    <n v="21000000"/>
    <n v="1999"/>
    <n v="4.5999999999999996"/>
    <n v="-3242913"/>
    <n v="104"/>
    <n v="-15.442442857142858"/>
  </r>
  <r>
    <s v="Sam Mendes"/>
    <n v="217"/>
    <n v="9430988"/>
    <s v="Comedy|Drama|Romance"/>
    <s v="Catherine O'Hara"/>
    <x v="1964"/>
    <n v="45992"/>
    <n v="115"/>
    <x v="0"/>
    <s v="USA"/>
    <n v="17000000"/>
    <n v="2009"/>
    <n v="7.1"/>
    <n v="-7569012"/>
    <n v="98"/>
    <n v="-44.523600000000002"/>
  </r>
  <r>
    <s v="Joshua Michael Stern"/>
    <n v="131"/>
    <n v="16284360"/>
    <s v="Comedy|Drama"/>
    <s v="Madeline Carroll"/>
    <x v="1965"/>
    <n v="15079"/>
    <n v="79"/>
    <x v="0"/>
    <s v="USA"/>
    <n v="21000000"/>
    <n v="2008"/>
    <n v="6.1"/>
    <n v="-4715640"/>
    <n v="120"/>
    <n v="-22.45542857142857"/>
  </r>
  <r>
    <s v="Brad Silberling"/>
    <n v="111"/>
    <n v="6830957"/>
    <s v="Drama|Romance"/>
    <s v="Jake Gyllenhaal"/>
    <x v="1966"/>
    <n v="11983"/>
    <n v="147"/>
    <x v="0"/>
    <s v="USA"/>
    <n v="21000000"/>
    <n v="2002"/>
    <n v="6.7"/>
    <n v="-14169043"/>
    <n v="112"/>
    <n v="-67.47163333333333"/>
  </r>
  <r>
    <s v="Tomas Alfredson"/>
    <n v="466"/>
    <n v="24104113"/>
    <s v="Drama|Mystery|Thriller"/>
    <s v="Benedict Cumberbatch"/>
    <x v="1967"/>
    <n v="149066"/>
    <n v="517"/>
    <x v="0"/>
    <s v="France"/>
    <n v="20000000"/>
    <n v="2011"/>
    <n v="7.1"/>
    <n v="4104113"/>
    <n v="127"/>
    <n v="20.520564999999998"/>
  </r>
  <r>
    <s v="John Duigan"/>
    <n v="16"/>
    <n v="15593"/>
    <s v="Comedy|Drama|Romance"/>
    <s v="Elaine Hendrix"/>
    <x v="1968"/>
    <n v="2295"/>
    <n v="40"/>
    <x v="0"/>
    <s v="USA"/>
    <n v="21000000"/>
    <n v="1999"/>
    <n v="5.8"/>
    <n v="-20984407"/>
    <n v="102"/>
    <n v="-99.925747619047627"/>
  </r>
  <r>
    <s v="Jodie Foster"/>
    <n v="276"/>
    <n v="958319"/>
    <s v="Drama"/>
    <s v="Jennifer Lawrence"/>
    <x v="1969"/>
    <n v="39764"/>
    <n v="148"/>
    <x v="0"/>
    <s v="USA"/>
    <n v="21000000"/>
    <n v="2011"/>
    <n v="6.7"/>
    <n v="-20041681"/>
    <n v="91"/>
    <n v="-95.436576190476188"/>
  </r>
  <r>
    <s v="Colin Higgins"/>
    <n v="11"/>
    <n v="69700000"/>
    <s v="Comedy|Musical"/>
    <s v="Dolly Parton"/>
    <x v="1970"/>
    <n v="7748"/>
    <n v="48"/>
    <x v="0"/>
    <s v="USA"/>
    <n v="35000000"/>
    <n v="1982"/>
    <n v="5.8"/>
    <n v="34700000"/>
    <n v="114"/>
    <n v="99.142857142857139"/>
  </r>
  <r>
    <s v="David Cronenberg"/>
    <n v="196"/>
    <n v="2840417"/>
    <s v="Horror|Sci-Fi|Thriller"/>
    <s v="Jennifer Jason Leigh"/>
    <x v="1971"/>
    <n v="77493"/>
    <n v="527"/>
    <x v="0"/>
    <s v="Canada"/>
    <n v="31000000"/>
    <n v="1999"/>
    <n v="6.8"/>
    <n v="-28159583"/>
    <n v="115"/>
    <n v="-90.837364516129043"/>
  </r>
  <r>
    <s v="Steven Spielberg"/>
    <n v="234"/>
    <n v="242374454"/>
    <s v="Action|Adventure"/>
    <s v="Harrison Ford"/>
    <x v="1972"/>
    <n v="661017"/>
    <n v="771"/>
    <x v="0"/>
    <s v="USA"/>
    <n v="18000000"/>
    <n v="1981"/>
    <n v="8.5"/>
    <n v="224374454"/>
    <n v="115"/>
    <n v="1246.5247444444444"/>
  </r>
  <r>
    <s v="Chris Columbus"/>
    <n v="37"/>
    <n v="173585516"/>
    <s v="Adventure|Comedy|Family"/>
    <s v="Macaulay Culkin"/>
    <x v="1973"/>
    <n v="200077"/>
    <n v="189"/>
    <x v="0"/>
    <s v="USA"/>
    <n v="18000000"/>
    <n v="1992"/>
    <n v="6.6"/>
    <n v="155585516"/>
    <n v="120"/>
    <n v="864.36397777777779"/>
  </r>
  <r>
    <s v="Steven Spielberg"/>
    <n v="171"/>
    <n v="128300000"/>
    <s v="Drama|Sci-Fi"/>
    <s v="Bob Balaban"/>
    <x v="1974"/>
    <n v="139288"/>
    <n v="339"/>
    <x v="0"/>
    <s v="USA"/>
    <n v="19400870"/>
    <n v="1977"/>
    <n v="7.7"/>
    <n v="108899130"/>
    <n v="135"/>
    <n v="561.31054947535858"/>
  </r>
  <r>
    <s v="Jim Sonzero"/>
    <n v="148"/>
    <n v="20259297"/>
    <s v="Drama|Horror|Sci-Fi|Thriller"/>
    <s v="Ian Somerhalder"/>
    <x v="1975"/>
    <n v="24969"/>
    <n v="258"/>
    <x v="0"/>
    <s v="USA"/>
    <n v="20000000"/>
    <n v="2006"/>
    <n v="4.7"/>
    <n v="259297"/>
    <n v="90"/>
    <n v="1.2964850000000001"/>
  </r>
  <r>
    <s v="Tony Scott"/>
    <n v="50"/>
    <n v="153665036"/>
    <s v="Action|Comedy|Crime|Thriller"/>
    <s v="Dean Stockwell"/>
    <x v="1976"/>
    <n v="84824"/>
    <n v="95"/>
    <x v="0"/>
    <s v="USA"/>
    <n v="28000000"/>
    <n v="1987"/>
    <n v="6.4"/>
    <n v="125665036"/>
    <n v="100"/>
    <n v="448.80370000000005"/>
  </r>
  <r>
    <s v="Adam Shankman"/>
    <n v="121"/>
    <n v="132541238"/>
    <s v="Comedy"/>
    <s v="Angus T. Jones"/>
    <x v="1977"/>
    <n v="30058"/>
    <n v="236"/>
    <x v="0"/>
    <s v="USA"/>
    <n v="33000000"/>
    <n v="2003"/>
    <n v="5.5"/>
    <n v="99541238"/>
    <n v="105"/>
    <n v="301.64011515151515"/>
  </r>
  <r>
    <s v="Jonathan Demme"/>
    <n v="185"/>
    <n v="130727000"/>
    <s v="Crime|Drama|Horror|Thriller"/>
    <s v="Anthony Hopkins"/>
    <x v="1978"/>
    <n v="887467"/>
    <n v="916"/>
    <x v="0"/>
    <s v="USA"/>
    <n v="19000000"/>
    <n v="1991"/>
    <n v="8.6"/>
    <n v="111727000"/>
    <n v="138"/>
    <n v="588.03684210526319"/>
  </r>
  <r>
    <s v="Penelope Spheeris"/>
    <n v="61"/>
    <n v="121697350"/>
    <s v="Comedy|Music"/>
    <s v="Tia Carrere"/>
    <x v="1979"/>
    <n v="114610"/>
    <n v="176"/>
    <x v="0"/>
    <s v="USA"/>
    <n v="20000000"/>
    <n v="1992"/>
    <n v="7"/>
    <n v="101697350"/>
    <n v="94"/>
    <n v="508.48674999999997"/>
  </r>
  <r>
    <s v="Jeff Tremaine"/>
    <n v="156"/>
    <n v="117224271"/>
    <s v="Action|Comedy|Documentary"/>
    <s v="Bam Margera"/>
    <x v="1980"/>
    <n v="47794"/>
    <n v="81"/>
    <x v="0"/>
    <s v="USA"/>
    <n v="20000000"/>
    <n v="2010"/>
    <n v="7.1"/>
    <n v="97224271"/>
    <n v="101"/>
    <n v="486.12135500000005"/>
  </r>
  <r>
    <s v="Jeannot Szwarc"/>
    <n v="75"/>
    <n v="102922376"/>
    <s v="Adventure|Horror|Thriller"/>
    <s v="Roy Scheider"/>
    <x v="1981"/>
    <n v="51314"/>
    <n v="265"/>
    <x v="0"/>
    <s v="USA"/>
    <n v="20000000"/>
    <n v="1978"/>
    <n v="5.7"/>
    <n v="82922376"/>
    <n v="131"/>
    <n v="414.61187999999999"/>
  </r>
  <r>
    <s v="Raja Gosnell"/>
    <n v="100"/>
    <n v="94497271"/>
    <s v="Adventure|Comedy|Drama|Family|Romance"/>
    <s v="Jamie Lee Curtis"/>
    <x v="1982"/>
    <n v="17829"/>
    <n v="99"/>
    <x v="0"/>
    <s v="USA"/>
    <n v="20000000"/>
    <n v="2008"/>
    <n v="3.7"/>
    <n v="74497271"/>
    <n v="91"/>
    <n v="372.486355"/>
  </r>
  <r>
    <s v="James Wan"/>
    <n v="511"/>
    <n v="137387272"/>
    <s v="Horror|Mystery|Thriller"/>
    <s v="Mackenzie Foy"/>
    <x v="1983"/>
    <n v="300110"/>
    <n v="807"/>
    <x v="0"/>
    <s v="USA"/>
    <n v="20000000"/>
    <n v="2013"/>
    <n v="7.5"/>
    <n v="117387272"/>
    <n v="112"/>
    <n v="586.93635999999992"/>
  </r>
  <r>
    <s v="Brian Levant"/>
    <n v="75"/>
    <n v="82301521"/>
    <s v="Adventure|Comedy|Family|Romance"/>
    <s v="Nia Long"/>
    <x v="1984"/>
    <n v="22679"/>
    <n v="149"/>
    <x v="0"/>
    <s v="USA"/>
    <n v="32000000"/>
    <n v="2005"/>
    <n v="4.5999999999999996"/>
    <n v="50301521"/>
    <n v="95"/>
    <n v="157.19225312500001"/>
  </r>
  <r>
    <s v="Ben Falcone"/>
    <n v="148"/>
    <n v="84518155"/>
    <s v="Comedy"/>
    <s v="Gary Cole"/>
    <x v="1985"/>
    <n v="35965"/>
    <n v="144"/>
    <x v="0"/>
    <s v="USA"/>
    <n v="20000000"/>
    <n v="2014"/>
    <n v="4.9000000000000004"/>
    <n v="64518155"/>
    <n v="100"/>
    <n v="322.59077500000001"/>
  </r>
  <r>
    <s v="Richard Linklater"/>
    <n v="204"/>
    <n v="81257845"/>
    <s v="Comedy|Music"/>
    <s v="Miranda Cosgrove"/>
    <x v="1986"/>
    <n v="210680"/>
    <n v="479"/>
    <x v="0"/>
    <s v="USA"/>
    <n v="35000000"/>
    <n v="2003"/>
    <n v="7.1"/>
    <n v="46257845"/>
    <n v="108"/>
    <n v="132.16527142857143"/>
  </r>
  <r>
    <s v="Paul W.S. Anderson"/>
    <n v="72"/>
    <n v="70360285"/>
    <s v="Action|Adventure|Fantasy|Sci-Fi|Thriller"/>
    <s v="Christopher Lambert"/>
    <x v="1987"/>
    <n v="81783"/>
    <n v="283"/>
    <x v="0"/>
    <s v="USA"/>
    <n v="18000000"/>
    <n v="1995"/>
    <n v="5.8"/>
    <n v="52360285"/>
    <n v="101"/>
    <n v="290.89047222222223"/>
  </r>
  <r>
    <s v="Keenen Ivory Wayans"/>
    <n v="62"/>
    <n v="69148997"/>
    <s v="Comedy|Crime"/>
    <s v="Busy Philipps"/>
    <x v="1988"/>
    <n v="98794"/>
    <n v="251"/>
    <x v="0"/>
    <s v="USA"/>
    <n v="37000000"/>
    <n v="2004"/>
    <n v="5.4"/>
    <n v="32148997"/>
    <n v="109"/>
    <n v="86.889181081081077"/>
  </r>
  <r>
    <s v="Alexander Payne"/>
    <n v="549"/>
    <n v="82624961"/>
    <s v="Comedy|Drama"/>
    <s v="Shailene Woodley"/>
    <x v="1989"/>
    <n v="205284"/>
    <n v="439"/>
    <x v="0"/>
    <s v="USA"/>
    <n v="20000000"/>
    <n v="2011"/>
    <n v="7.3"/>
    <n v="62624961"/>
    <n v="115"/>
    <n v="313.12480499999998"/>
  </r>
  <r>
    <s v="Andrew Davis"/>
    <n v="106"/>
    <n v="67325559"/>
    <s v="Adventure|Comedy|Drama|Family|Mystery"/>
    <s v="Tim Blake Nelson"/>
    <x v="1990"/>
    <n v="58222"/>
    <n v="331"/>
    <x v="0"/>
    <s v="USA"/>
    <n v="20000000"/>
    <n v="2003"/>
    <n v="7.1"/>
    <n v="47325559"/>
    <n v="117"/>
    <n v="236.62779500000002"/>
  </r>
  <r>
    <s v="Julie Anne Robinson"/>
    <n v="123"/>
    <n v="62933793"/>
    <s v="Drama|Family|Music|Romance"/>
    <s v="Kelly Preston"/>
    <x v="1991"/>
    <n v="62421"/>
    <n v="185"/>
    <x v="0"/>
    <s v="USA"/>
    <n v="20000000"/>
    <n v="2010"/>
    <n v="5.8"/>
    <n v="42933793"/>
    <n v="107"/>
    <n v="214.66896499999999"/>
  </r>
  <r>
    <s v="Steve Mcqueen"/>
    <n v="597"/>
    <n v="56667870"/>
    <s v="Biography|Drama|History"/>
    <s v="QuvenzhanÃ© Wallis"/>
    <x v="1992"/>
    <n v="439176"/>
    <n v="695"/>
    <x v="0"/>
    <s v="USA"/>
    <n v="20000000"/>
    <n v="2013"/>
    <n v="8.1"/>
    <n v="36667870"/>
    <n v="134"/>
    <n v="183.33935"/>
  </r>
  <r>
    <s v="Charles Stone Iii"/>
    <n v="64"/>
    <n v="56398162"/>
    <s v="Comedy|Drama|Music|Romance"/>
    <s v="Leonard Roberts"/>
    <x v="1993"/>
    <n v="28649"/>
    <n v="185"/>
    <x v="0"/>
    <s v="USA"/>
    <n v="20000000"/>
    <n v="2002"/>
    <n v="5.7"/>
    <n v="36398162"/>
    <n v="118"/>
    <n v="181.99080999999998"/>
  </r>
  <r>
    <s v="Tyler Perry"/>
    <n v="40"/>
    <n v="60072596"/>
    <s v="Comedy|Drama|Romance"/>
    <s v="Michael Jai White"/>
    <x v="1994"/>
    <n v="7664"/>
    <n v="68"/>
    <x v="0"/>
    <s v="USA"/>
    <n v="20000000"/>
    <n v="2010"/>
    <n v="4.4000000000000004"/>
    <n v="40072596"/>
    <n v="121"/>
    <n v="200.36298000000002"/>
  </r>
  <r>
    <s v="Tim Burton"/>
    <n v="111"/>
    <n v="56362352"/>
    <s v="Fantasy|Romance"/>
    <s v="Johnny Depp"/>
    <x v="1995"/>
    <n v="357581"/>
    <n v="588"/>
    <x v="0"/>
    <s v="USA"/>
    <n v="20000000"/>
    <n v="1990"/>
    <n v="7.9"/>
    <n v="36362352"/>
    <n v="105"/>
    <n v="181.81175999999999"/>
  </r>
  <r>
    <s v="Thea Sharrock"/>
    <n v="151"/>
    <n v="56154094"/>
    <s v="Drama|Romance"/>
    <s v="Sam Claflin"/>
    <x v="1996"/>
    <n v="44723"/>
    <n v="130"/>
    <x v="0"/>
    <s v="UK"/>
    <n v="20000000"/>
    <n v="2016"/>
    <n v="7.6"/>
    <n v="36154094"/>
    <n v="110"/>
    <n v="180.77046999999999"/>
  </r>
  <r>
    <s v="Tyler Perry"/>
    <n v="31"/>
    <n v="65623128"/>
    <s v="Comedy|Crime|Drama"/>
    <s v="John Amos"/>
    <x v="1997"/>
    <n v="7354"/>
    <n v="50"/>
    <x v="0"/>
    <s v="USA"/>
    <n v="20000000"/>
    <n v="2012"/>
    <n v="4.8"/>
    <n v="45623128"/>
    <n v="114"/>
    <n v="228.11563999999998"/>
  </r>
  <r>
    <s v="Jon Lucas"/>
    <n v="81"/>
    <n v="55461307"/>
    <s v="Comedy"/>
    <s v="Mila Kunis"/>
    <x v="1998"/>
    <n v="4654"/>
    <n v="46"/>
    <x v="0"/>
    <s v="USA"/>
    <n v="20000000"/>
    <n v="2016"/>
    <n v="6.7"/>
    <n v="35461307"/>
    <n v="100"/>
    <n v="177.306535"/>
  </r>
  <r>
    <s v="Aaron Seltzer"/>
    <n v="99"/>
    <n v="48546578"/>
    <s v="Comedy|Romance"/>
    <s v="Alyson Hannigan"/>
    <x v="1999"/>
    <n v="50415"/>
    <n v="613"/>
    <x v="0"/>
    <s v="USA"/>
    <n v="20000000"/>
    <n v="2006"/>
    <n v="2.7"/>
    <n v="28546578"/>
    <n v="85"/>
    <n v="142.73289"/>
  </r>
  <r>
    <s v="Robin Budd"/>
    <n v="80"/>
    <n v="48423368"/>
    <s v="Adventure|Animation|Family|Fantasy"/>
    <s v="Roger Rees"/>
    <x v="2000"/>
    <n v="13324"/>
    <n v="79"/>
    <x v="0"/>
    <s v="USA"/>
    <n v="20000000"/>
    <n v="2002"/>
    <n v="5.8"/>
    <n v="28423368"/>
    <n v="72"/>
    <n v="142.11684"/>
  </r>
  <r>
    <s v="Ava Duvernay"/>
    <n v="364"/>
    <n v="52066000"/>
    <s v="Biography|Drama|History"/>
    <s v="David Oyelowo"/>
    <x v="2001"/>
    <n v="61114"/>
    <n v="212"/>
    <x v="0"/>
    <s v="UK"/>
    <n v="20000000"/>
    <n v="2014"/>
    <n v="7.5"/>
    <n v="32066000"/>
    <n v="128"/>
    <n v="160.32999999999998"/>
  </r>
  <r>
    <s v="Steve Trenbirth"/>
    <n v="85"/>
    <n v="47887943"/>
    <s v="Adventure|Animation|Family|Musical"/>
    <s v="Haley Joel Osment"/>
    <x v="2002"/>
    <n v="11634"/>
    <n v="58"/>
    <x v="0"/>
    <s v="USA"/>
    <n v="20000000"/>
    <n v="2003"/>
    <n v="5.4"/>
    <n v="27887943"/>
    <n v="72"/>
    <n v="139.43971500000001"/>
  </r>
  <r>
    <s v="Stephen Kay"/>
    <n v="140"/>
    <n v="46363118"/>
    <s v="Drama|Horror|Mystery|Thriller"/>
    <s v="Barry Watson"/>
    <x v="2003"/>
    <n v="25960"/>
    <n v="389"/>
    <x v="0"/>
    <s v="USA"/>
    <n v="20000000"/>
    <n v="2005"/>
    <n v="4.0999999999999996"/>
    <n v="26363118"/>
    <n v="89"/>
    <n v="131.81559000000001"/>
  </r>
  <r>
    <s v="Mennan Yapo"/>
    <n v="184"/>
    <n v="47852604"/>
    <s v="Drama|Mystery|Thriller"/>
    <s v="Nia Long"/>
    <x v="2004"/>
    <n v="62364"/>
    <n v="337"/>
    <x v="0"/>
    <s v="USA"/>
    <n v="20000000"/>
    <n v="2007"/>
    <n v="5.9"/>
    <n v="27852604"/>
    <n v="96"/>
    <n v="139.26301999999998"/>
  </r>
  <r>
    <s v="Jun Falkenstein"/>
    <n v="89"/>
    <n v="45542421"/>
    <s v="Animation|Comedy|Drama|Family|Musical"/>
    <s v="Kath Soucie"/>
    <x v="2005"/>
    <n v="13319"/>
    <n v="53"/>
    <x v="0"/>
    <s v="USA"/>
    <n v="30000000"/>
    <n v="2000"/>
    <n v="6.3"/>
    <n v="15542421"/>
    <n v="77"/>
    <n v="51.808069999999994"/>
  </r>
  <r>
    <s v="Boaz Yakin"/>
    <n v="61"/>
    <n v="42652003"/>
    <s v="Adventure|Family"/>
    <s v="Jay Hernandez"/>
    <x v="2006"/>
    <n v="18915"/>
    <n v="87"/>
    <x v="0"/>
    <s v="USA"/>
    <n v="20000000"/>
    <n v="2015"/>
    <n v="6.8"/>
    <n v="22652003"/>
    <n v="111"/>
    <n v="113.26001500000001"/>
  </r>
  <r>
    <s v="Jason Friedberg"/>
    <n v="112"/>
    <n v="39737645"/>
    <s v="Adventure|Comedy"/>
    <s v="David Carradine"/>
    <x v="2007"/>
    <n v="89687"/>
    <n v="666"/>
    <x v="0"/>
    <s v="USA"/>
    <n v="20000000"/>
    <n v="2007"/>
    <n v="2.2999999999999998"/>
    <n v="19737645"/>
    <n v="93"/>
    <n v="98.688225000000003"/>
  </r>
  <r>
    <s v="Tom Mccarthy"/>
    <n v="474"/>
    <n v="44988180"/>
    <s v="Biography|Crime|Drama|History"/>
    <s v="Billy Crudup"/>
    <x v="2008"/>
    <n v="195333"/>
    <n v="409"/>
    <x v="0"/>
    <s v="USA"/>
    <n v="20000000"/>
    <n v="2015"/>
    <n v="8.1"/>
    <n v="24988180"/>
    <n v="128"/>
    <n v="124.9409"/>
  </r>
  <r>
    <s v="Neil Labute"/>
    <n v="165"/>
    <n v="39263506"/>
    <s v="Crime|Drama|Thriller"/>
    <s v="Jay Hernandez"/>
    <x v="2009"/>
    <n v="40469"/>
    <n v="135"/>
    <x v="0"/>
    <s v="USA"/>
    <n v="22000000"/>
    <n v="2008"/>
    <n v="6.1"/>
    <n v="17263506"/>
    <n v="110"/>
    <n v="78.47048181818181"/>
  </r>
  <r>
    <s v="Takashi Shimizu"/>
    <n v="131"/>
    <n v="39143839"/>
    <s v="Horror|Thriller"/>
    <s v="Sarah Michelle Gellar"/>
    <x v="2010"/>
    <n v="38658"/>
    <n v="284"/>
    <x v="0"/>
    <s v="USA"/>
    <n v="20000000"/>
    <n v="2006"/>
    <n v="5"/>
    <n v="19143839"/>
    <n v="137"/>
    <n v="95.719194999999999"/>
  </r>
  <r>
    <s v="Kevin Rodney Sullivan"/>
    <n v="29"/>
    <n v="37672350"/>
    <s v="Comedy|Drama|Romance"/>
    <s v="Richard Lawson"/>
    <x v="2011"/>
    <n v="5427"/>
    <n v="51"/>
    <x v="0"/>
    <s v="USA"/>
    <n v="20000000"/>
    <n v="1998"/>
    <n v="5.5"/>
    <n v="17672350"/>
    <n v="124"/>
    <n v="88.361750000000001"/>
  </r>
  <r>
    <s v="Peter Hewitt"/>
    <n v="43"/>
    <n v="38037513"/>
    <s v="Adventure|Comedy|Fantasy|Music|Sci-Fi"/>
    <s v="Keanu Reeves"/>
    <x v="2012"/>
    <n v="49680"/>
    <n v="117"/>
    <x v="0"/>
    <s v="USA"/>
    <n v="20000000"/>
    <n v="1991"/>
    <n v="6.2"/>
    <n v="18037513"/>
    <n v="93"/>
    <n v="90.187565000000006"/>
  </r>
  <r>
    <s v="Barry Levinson"/>
    <n v="111"/>
    <n v="37442180"/>
    <s v="Comedy|Drama|Romance|Thriller"/>
    <s v="Robin Williams"/>
    <x v="2013"/>
    <n v="28005"/>
    <n v="236"/>
    <x v="0"/>
    <s v="USA"/>
    <n v="20000000"/>
    <n v="2006"/>
    <n v="6.2"/>
    <n v="17442180"/>
    <n v="115"/>
    <n v="87.210900000000009"/>
  </r>
  <r>
    <s v="Anton Corbijn"/>
    <n v="333"/>
    <n v="35596227"/>
    <s v="Crime|Drama|Thriller"/>
    <s v="Violante Placido"/>
    <x v="2014"/>
    <n v="79461"/>
    <n v="463"/>
    <x v="0"/>
    <s v="USA"/>
    <n v="20000000"/>
    <n v="2010"/>
    <n v="6.3"/>
    <n v="15596227"/>
    <n v="105"/>
    <n v="77.981134999999995"/>
  </r>
  <r>
    <s v="Gregory Nava"/>
    <n v="37"/>
    <n v="35422828"/>
    <s v="Biography|Drama|Music"/>
    <s v="Jon Seda"/>
    <x v="2015"/>
    <n v="19126"/>
    <n v="155"/>
    <x v="0"/>
    <s v="USA"/>
    <n v="20000000"/>
    <n v="1997"/>
    <n v="6.7"/>
    <n v="15422828"/>
    <n v="127"/>
    <n v="77.114139999999992"/>
  </r>
  <r>
    <s v="Jason Friedberg"/>
    <n v="122"/>
    <n v="36658108"/>
    <s v="Comedy"/>
    <s v="Diedrich Bader"/>
    <x v="2016"/>
    <n v="39095"/>
    <n v="187"/>
    <x v="0"/>
    <s v="USA"/>
    <n v="20000000"/>
    <n v="2010"/>
    <n v="3.5"/>
    <n v="16658108"/>
    <n v="82"/>
    <n v="83.290540000000007"/>
  </r>
  <r>
    <s v="Alejandro G. Iã±Ã¡Rritu"/>
    <n v="285"/>
    <n v="34300771"/>
    <s v="Drama"/>
    <s v="Brad Pitt"/>
    <x v="2017"/>
    <n v="243799"/>
    <n v="908"/>
    <x v="0"/>
    <s v="France"/>
    <n v="25000000"/>
    <n v="2006"/>
    <n v="7.5"/>
    <n v="9300771"/>
    <n v="143"/>
    <n v="37.203083999999997"/>
  </r>
  <r>
    <s v="Shawn Levy"/>
    <n v="156"/>
    <n v="34290142"/>
    <s v="Comedy|Drama"/>
    <s v="Tina Fey"/>
    <x v="2018"/>
    <n v="54242"/>
    <n v="145"/>
    <x v="0"/>
    <s v="USA"/>
    <n v="19800000"/>
    <n v="2014"/>
    <n v="6.6"/>
    <n v="14490142"/>
    <n v="103"/>
    <n v="73.182535353535343"/>
  </r>
  <r>
    <s v="John Patrick Shanley"/>
    <n v="293"/>
    <n v="33422556"/>
    <s v="Drama|Mystery"/>
    <s v="Philip Seymour Hoffman"/>
    <x v="2019"/>
    <n v="99236"/>
    <n v="321"/>
    <x v="0"/>
    <s v="USA"/>
    <n v="20000000"/>
    <n v="2008"/>
    <n v="7.5"/>
    <n v="13422556"/>
    <n v="104"/>
    <n v="67.112780000000001"/>
  </r>
  <r>
    <s v="Trey Parker"/>
    <n v="233"/>
    <n v="32774834"/>
    <s v="Action|Comedy"/>
    <s v="Jeremy Shada"/>
    <x v="2020"/>
    <n v="136048"/>
    <n v="700"/>
    <x v="0"/>
    <s v="USA"/>
    <n v="30000000"/>
    <n v="2004"/>
    <n v="7.2"/>
    <n v="2774834"/>
    <n v="98"/>
    <n v="9.2494466666666657"/>
  </r>
  <r>
    <s v="John Luessenhop"/>
    <n v="282"/>
    <n v="34334256"/>
    <s v="Horror|Thriller"/>
    <s v="Gunnar Hansen"/>
    <x v="2021"/>
    <n v="35131"/>
    <n v="255"/>
    <x v="0"/>
    <s v="USA"/>
    <n v="11000000"/>
    <n v="2013"/>
    <n v="4.8"/>
    <n v="23334256"/>
    <n v="92"/>
    <n v="212.12960000000001"/>
  </r>
  <r>
    <s v="Jon Amiel"/>
    <n v="57"/>
    <n v="32051917"/>
    <s v="Crime|Drama|Mystery|Thriller"/>
    <s v="William McNamara"/>
    <x v="2022"/>
    <n v="42315"/>
    <n v="140"/>
    <x v="0"/>
    <s v="USA"/>
    <n v="20000000"/>
    <n v="1995"/>
    <n v="6.6"/>
    <n v="12051917"/>
    <n v="123"/>
    <n v="60.259585000000001"/>
  </r>
  <r>
    <s v="Malcolm D. Lee"/>
    <n v="153"/>
    <n v="32014289"/>
    <s v="Comedy"/>
    <s v="Marisa Saks"/>
    <x v="2023"/>
    <n v="50337"/>
    <n v="177"/>
    <x v="0"/>
    <s v="USA"/>
    <n v="20000000"/>
    <n v="2013"/>
    <n v="3.5"/>
    <n v="12014289"/>
    <n v="88"/>
    <n v="60.071445000000004"/>
  </r>
  <r>
    <s v="Gus Van Sant"/>
    <n v="324"/>
    <n v="31838002"/>
    <s v="Biography|Drama|History"/>
    <s v="James Franco"/>
    <x v="2024"/>
    <n v="136673"/>
    <n v="281"/>
    <x v="0"/>
    <s v="USA"/>
    <n v="20000000"/>
    <n v="2008"/>
    <n v="7.6"/>
    <n v="11838002"/>
    <n v="128"/>
    <n v="59.190010000000001"/>
  </r>
  <r>
    <s v="Kevin Reynolds"/>
    <n v="122"/>
    <n v="36874745"/>
    <s v="Action|Adventure|Drama|Mystery"/>
    <s v="Peter Firth"/>
    <x v="2025"/>
    <n v="12276"/>
    <n v="117"/>
    <x v="0"/>
    <s v="USA"/>
    <n v="20000000"/>
    <n v="2016"/>
    <n v="6.3"/>
    <n v="16874745"/>
    <n v="107"/>
    <n v="84.373724999999993"/>
  </r>
  <r>
    <s v="Steve Beck"/>
    <n v="156"/>
    <n v="30079316"/>
    <s v="Horror"/>
    <s v="Isaiah Washington"/>
    <x v="2026"/>
    <n v="75920"/>
    <n v="474"/>
    <x v="0"/>
    <s v="USA"/>
    <n v="35000000"/>
    <n v="2002"/>
    <n v="5.5"/>
    <n v="-4920684"/>
    <n v="91"/>
    <n v="-14.059097142857144"/>
  </r>
  <r>
    <s v="Todd Strauss-Schulson"/>
    <n v="161"/>
    <n v="35033759"/>
    <s v="Adventure|Comedy"/>
    <s v="Patton Oswalt"/>
    <x v="2027"/>
    <n v="55008"/>
    <n v="93"/>
    <x v="0"/>
    <s v="USA"/>
    <n v="19000000"/>
    <n v="2011"/>
    <n v="6.3"/>
    <n v="16033759"/>
    <n v="90"/>
    <n v="84.388205263157886"/>
  </r>
  <r>
    <s v="John Mcnaughton"/>
    <n v="69"/>
    <n v="29753944"/>
    <s v="Crime|Drama|Mystery|Thriller"/>
    <s v="Bill Murray"/>
    <x v="2028"/>
    <n v="90677"/>
    <n v="389"/>
    <x v="0"/>
    <s v="USA"/>
    <n v="20000000"/>
    <n v="1998"/>
    <n v="6.5"/>
    <n v="9753944"/>
    <n v="115"/>
    <n v="48.76972"/>
  </r>
  <r>
    <s v="John Madden"/>
    <n v="258"/>
    <n v="31146570"/>
    <s v="Drama|Thriller"/>
    <s v="Tom Wilkinson"/>
    <x v="2029"/>
    <n v="55441"/>
    <n v="165"/>
    <x v="0"/>
    <s v="USA"/>
    <n v="20000000"/>
    <n v="2010"/>
    <n v="6.9"/>
    <n v="11146570"/>
    <n v="113"/>
    <n v="55.732849999999999"/>
  </r>
  <r>
    <s v="Stephen Frears"/>
    <n v="174"/>
    <n v="27277055"/>
    <s v="Comedy|Drama|Music|Romance"/>
    <s v="Drake Bell"/>
    <x v="2030"/>
    <n v="143137"/>
    <n v="602"/>
    <x v="0"/>
    <s v="UK"/>
    <n v="20000000"/>
    <n v="2000"/>
    <n v="7.6"/>
    <n v="7277055"/>
    <n v="113"/>
    <n v="36.385275"/>
  </r>
  <r>
    <s v="Eric Valette"/>
    <n v="141"/>
    <n v="26876529"/>
    <s v="Horror|Mystery"/>
    <s v="Johnny Lewis"/>
    <x v="2031"/>
    <n v="26624"/>
    <n v="189"/>
    <x v="0"/>
    <s v="Japan"/>
    <n v="27000000"/>
    <n v="2008"/>
    <n v="3.9"/>
    <n v="-123471"/>
    <n v="87"/>
    <n v="-0.45729999999999998"/>
  </r>
  <r>
    <s v="John Schlesinger"/>
    <n v="31"/>
    <n v="53146000"/>
    <s v="Crime|Drama|Thriller"/>
    <s v="Joe Mantegna"/>
    <x v="2032"/>
    <n v="9845"/>
    <n v="77"/>
    <x v="0"/>
    <s v="USA"/>
    <n v="20000000"/>
    <n v="1996"/>
    <n v="6.1"/>
    <n v="33146000"/>
    <n v="101"/>
    <n v="165.73"/>
  </r>
  <r>
    <s v="Roger Donaldson"/>
    <n v="222"/>
    <n v="30028592"/>
    <s v="Crime|Drama|Romance|Thriller"/>
    <s v="Jason Statham"/>
    <x v="2033"/>
    <n v="152247"/>
    <n v="189"/>
    <x v="0"/>
    <s v="UK"/>
    <n v="20000000"/>
    <n v="2008"/>
    <n v="7.3"/>
    <n v="10028592"/>
    <n v="111"/>
    <n v="50.142960000000002"/>
  </r>
  <r>
    <s v="Michel Gondry"/>
    <n v="273"/>
    <n v="34126138"/>
    <s v="Drama|Fantasy|Romance|Sci-Fi"/>
    <s v="Kate Winslet"/>
    <x v="2034"/>
    <n v="666937"/>
    <n v="1514"/>
    <x v="0"/>
    <s v="USA"/>
    <n v="20000000"/>
    <n v="2004"/>
    <n v="8.3000000000000007"/>
    <n v="14126138"/>
    <n v="108"/>
    <n v="70.630690000000001"/>
  </r>
  <r>
    <s v="Andy Fickman"/>
    <n v="91"/>
    <n v="25677801"/>
    <s v="Comedy|Family|Romance"/>
    <s v="Jamie Lee Curtis"/>
    <x v="2035"/>
    <n v="41273"/>
    <n v="136"/>
    <x v="0"/>
    <s v="USA"/>
    <n v="20000000"/>
    <n v="2010"/>
    <n v="5.8"/>
    <n v="5677801"/>
    <n v="105"/>
    <n v="28.389005000000001"/>
  </r>
  <r>
    <s v="David Ayer"/>
    <n v="190"/>
    <n v="26415649"/>
    <s v="Action|Crime|Drama|Thriller"/>
    <s v="Keanu Reeves"/>
    <x v="2036"/>
    <n v="94892"/>
    <n v="189"/>
    <x v="0"/>
    <s v="USA"/>
    <n v="20000000"/>
    <n v="2008"/>
    <n v="6.8"/>
    <n v="6415649"/>
    <n v="109"/>
    <n v="32.078245000000003"/>
  </r>
  <r>
    <s v="Edgar Wright"/>
    <n v="427"/>
    <n v="26003149"/>
    <s v="Action|Comedy|Sci-Fi"/>
    <s v="Michael Smiley"/>
    <x v="2037"/>
    <n v="185587"/>
    <n v="401"/>
    <x v="0"/>
    <s v="UK"/>
    <n v="20000000"/>
    <n v="2013"/>
    <n v="7"/>
    <n v="6003149"/>
    <n v="109"/>
    <n v="30.015744999999999"/>
  </r>
  <r>
    <s v="Andrew Fleming"/>
    <n v="93"/>
    <n v="25584685"/>
    <s v="Comedy|Crime|Family|Mystery|Romance|Thriller"/>
    <s v="Kay Panabaker"/>
    <x v="2038"/>
    <n v="15877"/>
    <n v="102"/>
    <x v="0"/>
    <s v="USA"/>
    <n v="20000000"/>
    <n v="2007"/>
    <n v="5.9"/>
    <n v="5584685"/>
    <n v="99"/>
    <n v="27.923425000000002"/>
  </r>
  <r>
    <s v="Michael Spierig"/>
    <n v="292"/>
    <n v="29975979"/>
    <s v="Action|Horror|Sci-Fi|Thriller"/>
    <s v="Jay Laga'aia"/>
    <x v="2039"/>
    <n v="105797"/>
    <n v="281"/>
    <x v="0"/>
    <s v="Australia"/>
    <n v="20000000"/>
    <n v="2009"/>
    <n v="6.5"/>
    <n v="9975979"/>
    <n v="98"/>
    <n v="49.879895000000005"/>
  </r>
  <r>
    <s v="Jim Field Smith"/>
    <n v="180"/>
    <n v="31584722"/>
    <s v="Comedy|Romance"/>
    <s v="Mike Vogel"/>
    <x v="2040"/>
    <n v="101730"/>
    <n v="131"/>
    <x v="0"/>
    <s v="USA"/>
    <n v="20000000"/>
    <n v="2010"/>
    <n v="6.4"/>
    <n v="11584722"/>
    <n v="104"/>
    <n v="57.923610000000004"/>
  </r>
  <r>
    <s v="Thomas Bezucha"/>
    <n v="94"/>
    <n v="23179303"/>
    <s v="Adventure|Comedy|Family|Romance"/>
    <s v="Leighton Meester"/>
    <x v="2041"/>
    <n v="32951"/>
    <n v="44"/>
    <x v="0"/>
    <s v="Hungary"/>
    <n v="20000000"/>
    <n v="2011"/>
    <n v="5.8"/>
    <n v="3179303"/>
    <n v="109"/>
    <n v="15.896515000000001"/>
  </r>
  <r>
    <s v="William Brent Bell"/>
    <n v="112"/>
    <n v="23078294"/>
    <s v="Horror|Thriller"/>
    <s v="Adam Goldberg"/>
    <x v="2042"/>
    <n v="25870"/>
    <n v="281"/>
    <x v="0"/>
    <s v="USA"/>
    <n v="9000000"/>
    <n v="2006"/>
    <n v="5.0999999999999996"/>
    <n v="14078294"/>
    <n v="75"/>
    <n v="156.42548888888891"/>
  </r>
  <r>
    <s v="Simon Wincer"/>
    <n v="20"/>
    <n v="21413105"/>
    <s v="Action|Adventure|Drama|Romance|Western"/>
    <s v="Alan Rickman"/>
    <x v="2043"/>
    <n v="15230"/>
    <n v="97"/>
    <x v="0"/>
    <s v="Australia"/>
    <n v="20000000"/>
    <n v="1990"/>
    <n v="6.8"/>
    <n v="1413105"/>
    <n v="119"/>
    <n v="7.0655250000000001"/>
  </r>
  <r>
    <s v="Anthony Bell"/>
    <n v="84"/>
    <n v="25077977"/>
    <s v="Adventure|Animation|Comedy|Family|Romance"/>
    <s v="Kevin Sussman"/>
    <x v="2044"/>
    <n v="10986"/>
    <n v="84"/>
    <x v="0"/>
    <s v="USA"/>
    <n v="20000000"/>
    <n v="2010"/>
    <n v="5.3"/>
    <n v="5077977"/>
    <n v="90"/>
    <n v="25.389885"/>
  </r>
  <r>
    <s v="Renny Harlin"/>
    <n v="120"/>
    <n v="23292105"/>
    <s v="Action|Fantasy|Horror|Thriller"/>
    <s v="Laura Ramsey"/>
    <x v="2045"/>
    <n v="39541"/>
    <n v="334"/>
    <x v="0"/>
    <s v="USA"/>
    <n v="20000000"/>
    <n v="2006"/>
    <n v="5.3"/>
    <n v="3292105"/>
    <n v="97"/>
    <n v="16.460525000000001"/>
  </r>
  <r>
    <s v="Robert Rodriguez"/>
    <n v="103"/>
    <n v="20916309"/>
    <s v="Comedy|Family|Fantasy"/>
    <s v="Jimmy Bennett"/>
    <x v="2046"/>
    <n v="5332"/>
    <n v="37"/>
    <x v="0"/>
    <s v="USA"/>
    <n v="40000000"/>
    <n v="2009"/>
    <n v="4.9000000000000004"/>
    <n v="-19083691"/>
    <n v="89"/>
    <n v="-47.709227500000004"/>
  </r>
  <r>
    <s v="Gus Van Sant"/>
    <n v="59"/>
    <n v="21200000"/>
    <s v="Comedy|Crime|Drama"/>
    <s v="Kurtwood Smith"/>
    <x v="2047"/>
    <n v="34774"/>
    <n v="162"/>
    <x v="0"/>
    <s v="USA"/>
    <n v="20000000"/>
    <n v="1995"/>
    <n v="6.8"/>
    <n v="1200000"/>
    <n v="106"/>
    <n v="6"/>
  </r>
  <r>
    <s v="Henry Joost"/>
    <n v="86"/>
    <n v="28876924"/>
    <s v="Adventure|Crime|Mystery|Sci-Fi|Thriller"/>
    <s v="Samira Wiley"/>
    <x v="2048"/>
    <n v="4303"/>
    <n v="35"/>
    <x v="0"/>
    <s v="USA"/>
    <n v="20000000"/>
    <n v="2016"/>
    <n v="7.1"/>
    <n v="8876924"/>
    <n v="96"/>
    <n v="44.384620000000005"/>
  </r>
  <r>
    <s v="John Carpenter"/>
    <n v="114"/>
    <n v="20241395"/>
    <s v="Action|Horror|Thriller"/>
    <s v="Sheryl Lee"/>
    <x v="2049"/>
    <n v="42664"/>
    <n v="403"/>
    <x v="0"/>
    <s v="USA"/>
    <n v="20000000"/>
    <n v="1998"/>
    <n v="6.1"/>
    <n v="241395"/>
    <n v="104"/>
    <n v="1.2069750000000001"/>
  </r>
  <r>
    <s v="Alfred Hitchcock"/>
    <n v="290"/>
    <n v="32000000"/>
    <s v="Horror|Mystery|Thriller"/>
    <s v="Janet Leigh"/>
    <x v="2050"/>
    <n v="422432"/>
    <n v="1040"/>
    <x v="0"/>
    <s v="USA"/>
    <n v="806947"/>
    <n v="1960"/>
    <n v="8.5"/>
    <n v="31193053"/>
    <n v="108"/>
    <n v="3865.5640333256088"/>
  </r>
  <r>
    <s v="Howard Deutch"/>
    <n v="80"/>
    <n v="19151864"/>
    <s v="Comedy|Romance"/>
    <s v="Dane Cook"/>
    <x v="2051"/>
    <n v="36983"/>
    <n v="100"/>
    <x v="0"/>
    <s v="USA"/>
    <n v="40000000"/>
    <n v="2008"/>
    <n v="5.9"/>
    <n v="-20848136"/>
    <n v="112"/>
    <n v="-52.120339999999999"/>
  </r>
  <r>
    <s v="Shana Feste"/>
    <n v="98"/>
    <n v="23393765"/>
    <s v="Drama|Romance"/>
    <s v="Alex Pettyfer"/>
    <x v="2052"/>
    <n v="31323"/>
    <n v="76"/>
    <x v="0"/>
    <s v="USA"/>
    <n v="20000000"/>
    <n v="2014"/>
    <n v="6.3"/>
    <n v="3393765"/>
    <n v="104"/>
    <n v="16.968825000000002"/>
  </r>
  <r>
    <s v="Garry Marshall"/>
    <n v="88"/>
    <n v="18882880"/>
    <s v="Comedy|Drama"/>
    <s v="Hector Elizondo"/>
    <x v="2053"/>
    <n v="20539"/>
    <n v="125"/>
    <x v="0"/>
    <s v="USA"/>
    <n v="20000000"/>
    <n v="2007"/>
    <n v="5.9"/>
    <n v="-1117120"/>
    <n v="113"/>
    <n v="-5.5856000000000003"/>
  </r>
  <r>
    <s v="Steve Rash"/>
    <n v="13"/>
    <n v="8500000"/>
    <s v="Comedy"/>
    <s v="Mako"/>
    <x v="2054"/>
    <n v="2061"/>
    <n v="34"/>
    <x v="0"/>
    <s v="USA"/>
    <n v="20000000"/>
    <n v="1981"/>
    <n v="5.4"/>
    <n v="-11500000"/>
    <n v="98"/>
    <n v="-57.499999999999993"/>
  </r>
  <r>
    <s v="Mark Steven Johnson"/>
    <n v="60"/>
    <n v="18252684"/>
    <s v="Comedy|Drama|Family"/>
    <s v="Oliver Platt"/>
    <x v="2055"/>
    <n v="18366"/>
    <n v="219"/>
    <x v="0"/>
    <s v="USA"/>
    <n v="30000000"/>
    <n v="1998"/>
    <n v="6.9"/>
    <n v="-11747316"/>
    <n v="114"/>
    <n v="-39.157720000000005"/>
  </r>
  <r>
    <s v="Mike Binder"/>
    <n v="154"/>
    <n v="19661987"/>
    <s v="Drama"/>
    <s v="Adam Sandler"/>
    <x v="2056"/>
    <n v="83786"/>
    <n v="231"/>
    <x v="0"/>
    <s v="USA"/>
    <n v="20000000"/>
    <n v="2007"/>
    <n v="7.5"/>
    <n v="-338013"/>
    <n v="124"/>
    <n v="-1.6900649999999999"/>
  </r>
  <r>
    <s v="Sean Penn"/>
    <n v="274"/>
    <n v="18352454"/>
    <s v="Adventure|Biography|Drama"/>
    <s v="Kristen Stewart"/>
    <x v="2057"/>
    <n v="426359"/>
    <n v="760"/>
    <x v="0"/>
    <s v="USA"/>
    <n v="15000000"/>
    <n v="2007"/>
    <n v="8.1999999999999993"/>
    <n v="3352454"/>
    <n v="148"/>
    <n v="22.349693333333335"/>
  </r>
  <r>
    <s v="Todd Phillips"/>
    <n v="110"/>
    <n v="17803796"/>
    <s v="Comedy"/>
    <s v="Jon Heder"/>
    <x v="2058"/>
    <n v="26100"/>
    <n v="97"/>
    <x v="0"/>
    <s v="USA"/>
    <n v="20000000"/>
    <n v="2006"/>
    <n v="5.9"/>
    <n v="-2196204"/>
    <n v="108"/>
    <n v="-10.981019999999999"/>
  </r>
  <r>
    <s v="Michael J. Bassett"/>
    <n v="173"/>
    <n v="17529157"/>
    <s v="Adventure|Drama|Horror|Mystery|Thriller"/>
    <s v="Radha Mitchell"/>
    <x v="2059"/>
    <n v="49888"/>
    <n v="220"/>
    <x v="0"/>
    <s v="France"/>
    <n v="20000000"/>
    <n v="2012"/>
    <n v="5"/>
    <n v="-2470843"/>
    <n v="95"/>
    <n v="-12.354215"/>
  </r>
  <r>
    <s v="Robert Rodriguez"/>
    <n v="165"/>
    <n v="25753840"/>
    <s v="Crime|Fantasy|Horror"/>
    <s v="Quentin Tarantino"/>
    <x v="2060"/>
    <n v="219091"/>
    <n v="592"/>
    <x v="0"/>
    <s v="USA"/>
    <n v="19000000"/>
    <n v="1996"/>
    <n v="7.3"/>
    <n v="6753840"/>
    <n v="108"/>
    <n v="35.546526315789471"/>
  </r>
  <r>
    <s v="Frank Nissen"/>
    <n v="45"/>
    <n v="18081626"/>
    <s v="Animation|Family|Fantasy|Mystery"/>
    <s v="Kath Soucie"/>
    <x v="2061"/>
    <n v="4180"/>
    <n v="32"/>
    <x v="0"/>
    <s v="USA"/>
    <n v="20000000"/>
    <n v="2005"/>
    <n v="6.4"/>
    <n v="-1918374"/>
    <n v="68"/>
    <n v="-9.5918700000000001"/>
  </r>
  <r>
    <s v="Jodie Foster"/>
    <n v="45"/>
    <n v="17518220"/>
    <s v="Comedy|Drama|Romance"/>
    <s v="Robert Downey Jr."/>
    <x v="2062"/>
    <n v="9105"/>
    <n v="76"/>
    <x v="0"/>
    <s v="USA"/>
    <n v="20000000"/>
    <n v="1995"/>
    <n v="6.6"/>
    <n v="-2481780"/>
    <n v="103"/>
    <n v="-12.408900000000001"/>
  </r>
  <r>
    <s v="Stephen Chow"/>
    <n v="377"/>
    <n v="17104669"/>
    <s v="Action|Comedy|Crime|Fantasy"/>
    <s v="Shengyi Huang"/>
    <x v="2063"/>
    <n v="99353"/>
    <n v="354"/>
    <x v="9"/>
    <s v="Hong Kong"/>
    <n v="20000000"/>
    <n v="2004"/>
    <n v="7.8"/>
    <n v="-2895331"/>
    <n v="99"/>
    <n v="-14.476654999999999"/>
  </r>
  <r>
    <s v="Peter Hastings"/>
    <n v="43"/>
    <n v="16988996"/>
    <s v="Comedy|Family|Music|Musical"/>
    <s v="Haley Joel Osment"/>
    <x v="2064"/>
    <n v="3875"/>
    <n v="75"/>
    <x v="0"/>
    <s v="USA"/>
    <n v="35000000"/>
    <n v="2002"/>
    <n v="4"/>
    <n v="-18011004"/>
    <n v="88"/>
    <n v="-51.460011428571427"/>
  </r>
  <r>
    <s v="Marc Forster"/>
    <n v="201"/>
    <n v="15797907"/>
    <s v="Drama"/>
    <s v="Mustafa Haidari"/>
    <x v="2065"/>
    <n v="68119"/>
    <n v="230"/>
    <x v="14"/>
    <s v="USA"/>
    <n v="20000000"/>
    <n v="2007"/>
    <n v="7.6"/>
    <n v="-4202093"/>
    <n v="128"/>
    <n v="-21.010465"/>
  </r>
  <r>
    <s v="Alejandro G. Iã±Ã¡Rritu"/>
    <n v="192"/>
    <n v="16248701"/>
    <s v="Drama"/>
    <s v="Naomi Watts"/>
    <x v="2066"/>
    <n v="189683"/>
    <n v="559"/>
    <x v="0"/>
    <s v="USA"/>
    <n v="20000000"/>
    <n v="2003"/>
    <n v="7.7"/>
    <n v="-3751299"/>
    <n v="124"/>
    <n v="-18.756495000000001"/>
  </r>
  <r>
    <s v="Paul Abascal"/>
    <n v="77"/>
    <n v="15712072"/>
    <s v="Action|Crime|Drama|Thriller"/>
    <s v="Cole Hauser"/>
    <x v="2067"/>
    <n v="13210"/>
    <n v="138"/>
    <x v="0"/>
    <s v="USA"/>
    <n v="20000000"/>
    <n v="2004"/>
    <n v="5.8"/>
    <n v="-4287928"/>
    <n v="84"/>
    <n v="-21.439639999999997"/>
  </r>
  <r>
    <s v="Chris Koch"/>
    <n v="81"/>
    <n v="15408822"/>
    <s v="Comedy|Romance"/>
    <s v="Thomas Lennon"/>
    <x v="2068"/>
    <n v="14147"/>
    <n v="92"/>
    <x v="0"/>
    <s v="USA"/>
    <n v="20000000"/>
    <n v="2003"/>
    <n v="5.6"/>
    <n v="-4591178"/>
    <n v="101"/>
    <n v="-22.95589"/>
  </r>
  <r>
    <s v="Amy Heckerling"/>
    <n v="81"/>
    <n v="15464026"/>
    <s v="Comedy|Romance"/>
    <s v="Andy Dick"/>
    <x v="2069"/>
    <n v="23076"/>
    <n v="158"/>
    <x v="0"/>
    <s v="USA"/>
    <n v="20000000"/>
    <n v="2000"/>
    <n v="5.3"/>
    <n v="-4535974"/>
    <n v="98"/>
    <n v="-22.679869999999998"/>
  </r>
  <r>
    <s v="George Stevens"/>
    <n v="27"/>
    <n v="8000000"/>
    <s v="Biography|Drama|History"/>
    <s v="Martin Landau"/>
    <x v="2070"/>
    <n v="6484"/>
    <n v="100"/>
    <x v="0"/>
    <s v="USA"/>
    <n v="20000000"/>
    <n v="1965"/>
    <n v="6.6"/>
    <n v="-12000000"/>
    <n v="225"/>
    <n v="-60"/>
  </r>
  <r>
    <s v="Jason Friedberg"/>
    <n v="111"/>
    <n v="14174654"/>
    <s v="Comedy"/>
    <s v="Carmen Electra"/>
    <x v="2071"/>
    <n v="74945"/>
    <n v="359"/>
    <x v="0"/>
    <s v="USA"/>
    <n v="25000000"/>
    <n v="2008"/>
    <n v="1.9"/>
    <n v="-10825346"/>
    <n v="88"/>
    <n v="-43.301383999999999"/>
  </r>
  <r>
    <s v="Nimrã³D Antal"/>
    <n v="107"/>
    <n v="15988876"/>
    <s v="Action|Crime|Thriller"/>
    <s v="Andrew Fiscella"/>
    <x v="2072"/>
    <n v="26236"/>
    <n v="110"/>
    <x v="0"/>
    <s v="USA"/>
    <n v="27000000"/>
    <n v="2009"/>
    <n v="5.7"/>
    <n v="-11011124"/>
    <n v="88"/>
    <n v="-40.781940740740744"/>
  </r>
  <r>
    <s v="Jon Amiel"/>
    <n v="34"/>
    <n v="13801755"/>
    <s v="Action|Comedy|Crime|Thriller"/>
    <s v="Bill Murray"/>
    <x v="2073"/>
    <n v="23928"/>
    <n v="100"/>
    <x v="0"/>
    <s v="USA"/>
    <n v="20000000"/>
    <n v="1997"/>
    <n v="6.6"/>
    <n v="-6198245"/>
    <n v="94"/>
    <n v="-30.991225"/>
  </r>
  <r>
    <s v="Mark Mylod"/>
    <n v="151"/>
    <n v="13987482"/>
    <s v="Comedy|Romance"/>
    <s v="Chris Evans"/>
    <x v="2074"/>
    <n v="58957"/>
    <n v="91"/>
    <x v="0"/>
    <s v="USA"/>
    <n v="20000000"/>
    <n v="2011"/>
    <n v="6"/>
    <n v="-6012518"/>
    <n v="117"/>
    <n v="-30.06259"/>
  </r>
  <r>
    <s v="James Mather"/>
    <n v="289"/>
    <n v="14291570"/>
    <s v="Action|Adventure|Sci-Fi|Thriller"/>
    <s v="Joseph Gilgun"/>
    <x v="2075"/>
    <n v="82082"/>
    <n v="236"/>
    <x v="0"/>
    <s v="France"/>
    <n v="20000000"/>
    <n v="2012"/>
    <n v="6.1"/>
    <n v="-5708430"/>
    <n v="95"/>
    <n v="-28.542149999999999"/>
  </r>
  <r>
    <s v="Barry Levinson"/>
    <n v="76"/>
    <n v="12181484"/>
    <s v="Comedy"/>
    <s v="Amy Poehler"/>
    <x v="2076"/>
    <n v="26390"/>
    <n v="176"/>
    <x v="0"/>
    <s v="USA"/>
    <n v="40000000"/>
    <n v="2004"/>
    <n v="4.8"/>
    <n v="-27818516"/>
    <n v="99"/>
    <n v="-69.546289999999999"/>
  </r>
  <r>
    <s v="Mark Neveldine"/>
    <n v="150"/>
    <n v="13630226"/>
    <s v="Action|Crime|Sci-Fi|Thriller"/>
    <s v="Jason Statham"/>
    <x v="2077"/>
    <n v="112516"/>
    <n v="223"/>
    <x v="0"/>
    <s v="USA"/>
    <n v="20000000"/>
    <n v="2009"/>
    <n v="6.2"/>
    <n v="-6369774"/>
    <n v="96"/>
    <n v="-31.848870000000002"/>
  </r>
  <r>
    <s v="Woody Allen"/>
    <n v="67"/>
    <n v="13383737"/>
    <s v="Comedy|Crime"/>
    <s v="Jim Broadbent"/>
    <x v="2078"/>
    <n v="29385"/>
    <n v="86"/>
    <x v="0"/>
    <s v="USA"/>
    <n v="20000000"/>
    <n v="1994"/>
    <n v="7.5"/>
    <n v="-6616263"/>
    <n v="98"/>
    <n v="-33.081315000000004"/>
  </r>
  <r>
    <s v="Michael O. Sajbel"/>
    <n v="36"/>
    <n v="13391174"/>
    <s v="Biography|Drama|History"/>
    <s v="James Callis"/>
    <x v="2079"/>
    <n v="5796"/>
    <n v="177"/>
    <x v="0"/>
    <s v="USA"/>
    <n v="20000000"/>
    <n v="2006"/>
    <n v="6.3"/>
    <n v="-6608826"/>
    <n v="123"/>
    <n v="-33.044130000000003"/>
  </r>
  <r>
    <s v="Phillip Noyce"/>
    <n v="149"/>
    <n v="12987647"/>
    <s v="Drama|Mystery|Romance|Thriller|War"/>
    <s v="Brendan Fraser"/>
    <x v="2080"/>
    <n v="24019"/>
    <n v="199"/>
    <x v="0"/>
    <s v="UK"/>
    <n v="30000000"/>
    <n v="2002"/>
    <n v="7.1"/>
    <n v="-17012353"/>
    <n v="101"/>
    <n v="-56.707843333333329"/>
  </r>
  <r>
    <s v="Gore Verbinski"/>
    <n v="156"/>
    <n v="12469811"/>
    <s v="Comedy|Drama"/>
    <s v="Nicolas Cage"/>
    <x v="2081"/>
    <n v="69172"/>
    <n v="316"/>
    <x v="0"/>
    <s v="USA"/>
    <n v="22000000"/>
    <n v="2005"/>
    <n v="6.6"/>
    <n v="-9530189"/>
    <n v="102"/>
    <n v="-43.319040909090909"/>
  </r>
  <r>
    <s v="Walter Hill"/>
    <n v="64"/>
    <n v="12398628"/>
    <s v="Action|Crime|Drama|Sport"/>
    <s v="Fisher Stevens"/>
    <x v="2082"/>
    <n v="21542"/>
    <n v="88"/>
    <x v="0"/>
    <s v="USA"/>
    <n v="20000000"/>
    <n v="2002"/>
    <n v="6.1"/>
    <n v="-7601372"/>
    <n v="94"/>
    <n v="-38.006859999999996"/>
  </r>
  <r>
    <s v="David Koepp"/>
    <n v="210"/>
    <n v="13214030"/>
    <s v="Comedy|Drama|Fantasy|Romance"/>
    <s v="Aasif Mandvi"/>
    <x v="2083"/>
    <n v="60516"/>
    <n v="147"/>
    <x v="0"/>
    <s v="USA"/>
    <n v="20000000"/>
    <n v="2008"/>
    <n v="6.7"/>
    <n v="-6785970"/>
    <n v="102"/>
    <n v="-33.929850000000002"/>
  </r>
  <r>
    <s v="Renny Harlin"/>
    <n v="113"/>
    <n v="12232937"/>
    <s v="Action|Crime|Thriller"/>
    <s v="Taylor Cole"/>
    <x v="2084"/>
    <n v="22823"/>
    <n v="113"/>
    <x v="0"/>
    <s v="USA"/>
    <n v="22000000"/>
    <n v="2009"/>
    <n v="5.6"/>
    <n v="-9767063"/>
    <n v="108"/>
    <n v="-44.395740909090911"/>
  </r>
  <r>
    <s v="Matt Reeves"/>
    <n v="390"/>
    <n v="12134420"/>
    <s v="Drama|Fantasy|Horror|Mystery"/>
    <s v="ChloÃ« Grace Moretz"/>
    <x v="2085"/>
    <n v="92237"/>
    <n v="366"/>
    <x v="0"/>
    <s v="UK"/>
    <n v="20000000"/>
    <n v="2010"/>
    <n v="7.2"/>
    <n v="-7865580"/>
    <n v="116"/>
    <n v="-39.3279"/>
  </r>
  <r>
    <s v="Charles T. Kanganis"/>
    <n v="5"/>
    <n v="11784000"/>
    <s v="Action|Comedy|Family"/>
    <s v="Victor Wong"/>
    <x v="2086"/>
    <n v="6701"/>
    <n v="26"/>
    <x v="0"/>
    <s v="USA"/>
    <n v="20000000"/>
    <n v="1994"/>
    <n v="4.3"/>
    <n v="-8216000"/>
    <n v="93"/>
    <n v="-41.08"/>
  </r>
  <r>
    <s v="Michel Gondry"/>
    <n v="248"/>
    <n v="11169531"/>
    <s v="Comedy"/>
    <s v="Quinton Aaron"/>
    <x v="2087"/>
    <n v="79855"/>
    <n v="235"/>
    <x v="0"/>
    <s v="UK"/>
    <n v="20000000"/>
    <n v="2008"/>
    <n v="6.4"/>
    <n v="-8830469"/>
    <n v="102"/>
    <n v="-44.152344999999997"/>
  </r>
  <r>
    <s v="Stephen Frears"/>
    <n v="137"/>
    <n v="11034436"/>
    <s v="Comedy|Drama|Music|War"/>
    <s v="Bob Hoskins"/>
    <x v="2088"/>
    <n v="13505"/>
    <n v="180"/>
    <x v="0"/>
    <s v="UK"/>
    <n v="20000000"/>
    <n v="2005"/>
    <n v="7.1"/>
    <n v="-8965564"/>
    <n v="103"/>
    <n v="-44.827820000000003"/>
  </r>
  <r>
    <s v="John Hillcoat"/>
    <n v="214"/>
    <n v="12626905"/>
    <s v="Action|Crime|Drama|Thriller"/>
    <s v="Kate Winslet"/>
    <x v="2089"/>
    <n v="32567"/>
    <n v="106"/>
    <x v="0"/>
    <s v="USA"/>
    <n v="20000000"/>
    <n v="2016"/>
    <n v="6.3"/>
    <n v="-7373095"/>
    <n v="115"/>
    <n v="-36.865474999999996"/>
  </r>
  <r>
    <s v="Woody Allen"/>
    <n v="104"/>
    <n v="10569071"/>
    <s v="Comedy"/>
    <s v="Woody Allen"/>
    <x v="2090"/>
    <n v="35586"/>
    <n v="131"/>
    <x v="0"/>
    <s v="USA"/>
    <n v="20000000"/>
    <n v="1997"/>
    <n v="7.4"/>
    <n v="-9430929"/>
    <n v="96"/>
    <n v="-47.154645000000002"/>
  </r>
  <r>
    <s v="Damon Santostefano"/>
    <n v="81"/>
    <n v="10544143"/>
    <s v="Comedy|Romance"/>
    <s v="Matthew Perry"/>
    <x v="2091"/>
    <n v="16372"/>
    <n v="121"/>
    <x v="0"/>
    <s v="Australia"/>
    <n v="20000000"/>
    <n v="1999"/>
    <n v="6.1"/>
    <n v="-9455857"/>
    <n v="98"/>
    <n v="-47.279285000000002"/>
  </r>
  <r>
    <s v="John Wells"/>
    <n v="175"/>
    <n v="13650738"/>
    <s v="Comedy|Drama"/>
    <s v="Bradley Cooper"/>
    <x v="2092"/>
    <n v="61360"/>
    <n v="129"/>
    <x v="0"/>
    <s v="USA"/>
    <n v="20000000"/>
    <n v="2015"/>
    <n v="6.6"/>
    <n v="-6349262"/>
    <n v="101"/>
    <n v="-31.746310000000001"/>
  </r>
  <r>
    <s v="Neil Jordan"/>
    <n v="20"/>
    <n v="10555348"/>
    <s v="Comedy|Crime"/>
    <s v="Robert De Niro"/>
    <x v="2093"/>
    <n v="17349"/>
    <n v="42"/>
    <x v="0"/>
    <s v="USA"/>
    <n v="20000000"/>
    <n v="1989"/>
    <n v="6"/>
    <n v="-9444652"/>
    <n v="106"/>
    <n v="-47.223260000000003"/>
  </r>
  <r>
    <s v="Woody Allen"/>
    <n v="69"/>
    <n v="9714482"/>
    <s v="Comedy|Musical|Romance"/>
    <s v="Natasha Lyonne"/>
    <x v="2094"/>
    <n v="30083"/>
    <n v="140"/>
    <x v="0"/>
    <s v="USA"/>
    <n v="20000000"/>
    <n v="1996"/>
    <n v="6.8"/>
    <n v="-10285518"/>
    <n v="101"/>
    <n v="-51.427590000000002"/>
  </r>
  <r>
    <s v="James Wan"/>
    <n v="166"/>
    <n v="9525276"/>
    <s v="Action|Crime|Thriller"/>
    <s v="Aisha Tyler"/>
    <x v="2095"/>
    <n v="60156"/>
    <n v="299"/>
    <x v="0"/>
    <s v="USA"/>
    <n v="20000000"/>
    <n v="2007"/>
    <n v="6.8"/>
    <n v="-10474724"/>
    <n v="111"/>
    <n v="-52.373619999999995"/>
  </r>
  <r>
    <s v="Kirk Jones"/>
    <n v="160"/>
    <n v="8855646"/>
    <s v="Adventure|Drama"/>
    <s v="Robert De Niro"/>
    <x v="2096"/>
    <n v="49855"/>
    <n v="117"/>
    <x v="0"/>
    <s v="USA"/>
    <n v="21000000"/>
    <n v="2009"/>
    <n v="7.2"/>
    <n v="-12144354"/>
    <n v="99"/>
    <n v="-57.830257142857143"/>
  </r>
  <r>
    <s v="Bob Clark"/>
    <n v="32"/>
    <n v="9109322"/>
    <s v="Comedy|Family|Sci-Fi"/>
    <s v="Scott Baio"/>
    <x v="2097"/>
    <n v="25371"/>
    <n v="129"/>
    <x v="0"/>
    <s v="Germany"/>
    <n v="20000000"/>
    <n v="2004"/>
    <n v="1.9"/>
    <n v="-10890678"/>
    <n v="88"/>
    <n v="-54.453389999999999"/>
  </r>
  <r>
    <s v="Les Mayfield"/>
    <n v="72"/>
    <n v="8326035"/>
    <s v="Action|Comedy|Crime"/>
    <s v="Miguel Ferrer"/>
    <x v="2098"/>
    <n v="21933"/>
    <n v="76"/>
    <x v="0"/>
    <s v="Germany"/>
    <n v="33000000"/>
    <n v="2005"/>
    <n v="5.5"/>
    <n v="-24673965"/>
    <n v="83"/>
    <n v="-74.769590909090908"/>
  </r>
  <r>
    <s v="Les Mayfield"/>
    <n v="53"/>
    <n v="8104069"/>
    <s v="Action|Comedy|Crime"/>
    <s v="Callum Rennie"/>
    <x v="2099"/>
    <n v="9785"/>
    <n v="26"/>
    <x v="0"/>
    <s v="USA"/>
    <n v="20000000"/>
    <n v="2007"/>
    <n v="4.5"/>
    <n v="-11895931"/>
    <n v="91"/>
    <n v="-59.479655000000001"/>
  </r>
  <r>
    <s v="Michael Lembeck"/>
    <n v="76"/>
    <n v="8054280"/>
    <s v="Comedy|Crime|Music"/>
    <s v="Debbie Reynolds"/>
    <x v="2100"/>
    <n v="6838"/>
    <n v="117"/>
    <x v="0"/>
    <s v="USA"/>
    <n v="20000000"/>
    <n v="2004"/>
    <n v="6.3"/>
    <n v="-11945720"/>
    <n v="108"/>
    <n v="-59.7286"/>
  </r>
  <r>
    <s v="Paul Thomas Anderson"/>
    <n v="401"/>
    <n v="8093318"/>
    <s v="Comedy|Crime|Drama|Mystery|Romance"/>
    <s v="Martin Dew"/>
    <x v="2101"/>
    <n v="61935"/>
    <n v="242"/>
    <x v="0"/>
    <s v="USA"/>
    <n v="20000000"/>
    <n v="2014"/>
    <n v="6.7"/>
    <n v="-11906682"/>
    <n v="148"/>
    <n v="-59.533409999999996"/>
  </r>
  <r>
    <s v="Dave Borthwick"/>
    <n v="31"/>
    <n v="7382993"/>
    <s v="Adventure|Animation|Comedy|Family|Fantasy"/>
    <s v="Jimmy Fallon"/>
    <x v="2102"/>
    <n v="3851"/>
    <n v="114"/>
    <x v="0"/>
    <s v="USA"/>
    <n v="20000000"/>
    <n v="2006"/>
    <n v="2.8"/>
    <n v="-12617007"/>
    <n v="77"/>
    <n v="-63.085034999999998"/>
  </r>
  <r>
    <s v="Benson Lee"/>
    <n v="65"/>
    <n v="8888355"/>
    <s v="Drama|Music"/>
    <s v="Chris Brown"/>
    <x v="2103"/>
    <n v="7894"/>
    <n v="25"/>
    <x v="0"/>
    <s v="USA"/>
    <n v="20000000"/>
    <n v="2013"/>
    <n v="5"/>
    <n v="-11111645"/>
    <n v="110"/>
    <n v="-55.558225000000007"/>
  </r>
  <r>
    <s v="David Zucker"/>
    <n v="45"/>
    <n v="7001720"/>
    <s v="Comedy|Fantasy"/>
    <s v="Chriss Anglin"/>
    <x v="2104"/>
    <n v="8560"/>
    <n v="205"/>
    <x v="0"/>
    <s v="USA"/>
    <n v="12000000"/>
    <n v="2008"/>
    <n v="4.3"/>
    <n v="-4998280"/>
    <n v="83"/>
    <n v="-41.652333333333338"/>
  </r>
  <r>
    <s v="Robert Rodriguez"/>
    <n v="260"/>
    <n v="7268659"/>
    <s v="Action|Comedy|Crime|Thriller"/>
    <s v="Alexa PenaVega"/>
    <x v="2105"/>
    <n v="59248"/>
    <n v="164"/>
    <x v="0"/>
    <s v="Russia"/>
    <n v="20000000"/>
    <n v="2013"/>
    <n v="5.6"/>
    <n v="-12731341"/>
    <n v="107"/>
    <n v="-63.656705000000002"/>
  </r>
  <r>
    <s v="Glen Morgan"/>
    <n v="129"/>
    <n v="6852144"/>
    <s v="Drama|Horror|Sci-Fi|Thriller"/>
    <s v="Laura Harring"/>
    <x v="2106"/>
    <n v="15169"/>
    <n v="213"/>
    <x v="0"/>
    <s v="Canada"/>
    <n v="22000000"/>
    <n v="2003"/>
    <n v="6.2"/>
    <n v="-15147856"/>
    <n v="100"/>
    <n v="-68.853890909090907"/>
  </r>
  <r>
    <s v="Fred Wolf"/>
    <n v="58"/>
    <n v="6563357"/>
    <s v="Adventure|Comedy"/>
    <s v="Kevin Alejandro"/>
    <x v="2107"/>
    <n v="18571"/>
    <n v="120"/>
    <x v="0"/>
    <s v="USA"/>
    <n v="20000000"/>
    <n v="2008"/>
    <n v="5.3"/>
    <n v="-13436643"/>
    <n v="87"/>
    <n v="-67.18321499999999"/>
  </r>
  <r>
    <s v="Mike Leigh"/>
    <n v="103"/>
    <n v="6201757"/>
    <s v="Biography|Comedy|Drama|History|Music|Musical"/>
    <s v="Jim Broadbent"/>
    <x v="2108"/>
    <n v="10037"/>
    <n v="202"/>
    <x v="0"/>
    <s v="UK"/>
    <n v="10000000"/>
    <n v="1999"/>
    <n v="7.4"/>
    <n v="-3798243"/>
    <n v="154"/>
    <n v="-37.982430000000001"/>
  </r>
  <r>
    <s v="Alejandro Monteverde"/>
    <n v="45"/>
    <n v="6420319"/>
    <s v="Drama|War"/>
    <s v="Tom Wilkinson"/>
    <x v="2109"/>
    <n v="15978"/>
    <n v="122"/>
    <x v="0"/>
    <s v="Mexico"/>
    <n v="20000000"/>
    <n v="2015"/>
    <n v="7.4"/>
    <n v="-13579681"/>
    <n v="106"/>
    <n v="-67.898404999999997"/>
  </r>
  <r>
    <s v="David Cronenberg"/>
    <n v="345"/>
    <n v="5702083"/>
    <s v="Biography|Drama|Thriller"/>
    <s v="Michael Fassbender"/>
    <x v="2110"/>
    <n v="80617"/>
    <n v="190"/>
    <x v="0"/>
    <s v="UK"/>
    <n v="15000000"/>
    <n v="2011"/>
    <n v="6.5"/>
    <n v="-9297917"/>
    <n v="99"/>
    <n v="-61.986113333333336"/>
  </r>
  <r>
    <s v="Richard Linklater"/>
    <n v="232"/>
    <n v="5480996"/>
    <s v="Animation|Drama|Mystery|Sci-Fi|Thriller"/>
    <s v="Robert Downey Jr."/>
    <x v="2111"/>
    <n v="89383"/>
    <n v="293"/>
    <x v="0"/>
    <s v="USA"/>
    <n v="8700000"/>
    <n v="2006"/>
    <n v="7.1"/>
    <n v="-3219004"/>
    <n v="100"/>
    <n v="-37.000045977011489"/>
  </r>
  <r>
    <s v="Michael Apted"/>
    <n v="116"/>
    <n v="6002756"/>
    <s v="Biography|Drama|Sport"/>
    <s v="Gerard Butler"/>
    <x v="2112"/>
    <n v="24997"/>
    <n v="75"/>
    <x v="0"/>
    <s v="USA"/>
    <n v="20000000"/>
    <n v="2012"/>
    <n v="7.2"/>
    <n v="-13997244"/>
    <n v="116"/>
    <n v="-69.986220000000003"/>
  </r>
  <r>
    <s v="Uwe Boll"/>
    <n v="148"/>
    <n v="5132655"/>
    <s v="Horror|Sci-Fi"/>
    <s v="Catherine Lough Haggquist"/>
    <x v="2113"/>
    <n v="37626"/>
    <n v="521"/>
    <x v="0"/>
    <s v="Canada"/>
    <n v="20000000"/>
    <n v="2005"/>
    <n v="2.2999999999999998"/>
    <n v="-14867345"/>
    <n v="94"/>
    <n v="-74.336725000000001"/>
  </r>
  <r>
    <s v="Todd Graff"/>
    <n v="79"/>
    <n v="5205343"/>
    <s v="Comedy|Drama|Family|Music|Romance"/>
    <s v="Scott Porter"/>
    <x v="2114"/>
    <n v="11958"/>
    <n v="39"/>
    <x v="0"/>
    <s v="USA"/>
    <n v="20000000"/>
    <n v="2009"/>
    <n v="6.4"/>
    <n v="-14794657"/>
    <n v="111"/>
    <n v="-73.973285000000004"/>
  </r>
  <r>
    <s v="Jonathan Glazer"/>
    <n v="167"/>
    <n v="5005883"/>
    <s v="Drama|Mystery|Romance|Thriller"/>
    <s v="Cameron Bright"/>
    <x v="2115"/>
    <n v="29649"/>
    <n v="361"/>
    <x v="0"/>
    <s v="USA"/>
    <n v="20000000"/>
    <n v="2004"/>
    <n v="6.1"/>
    <n v="-14994117"/>
    <n v="100"/>
    <n v="-74.970585"/>
  </r>
  <r>
    <s v="J.C. Chandor"/>
    <n v="350"/>
    <n v="5749134"/>
    <s v="Action|Crime|Drama|Thriller"/>
    <s v="David Oyelowo"/>
    <x v="2116"/>
    <n v="45799"/>
    <n v="180"/>
    <x v="0"/>
    <s v="USA"/>
    <n v="20000000"/>
    <n v="2014"/>
    <n v="7"/>
    <n v="-14250866"/>
    <n v="125"/>
    <n v="-71.254329999999996"/>
  </r>
  <r>
    <s v="Marc Abraham"/>
    <n v="99"/>
    <n v="4234040"/>
    <s v="Biography|Drama"/>
    <s v="Dylan Authors"/>
    <x v="2117"/>
    <n v="14301"/>
    <n v="45"/>
    <x v="0"/>
    <s v="USA"/>
    <n v="20000000"/>
    <n v="2008"/>
    <n v="7"/>
    <n v="-15765960"/>
    <n v="119"/>
    <n v="-78.829800000000006"/>
  </r>
  <r>
    <s v="Todd Haynes"/>
    <n v="231"/>
    <n v="4001121"/>
    <s v="Biography|Drama|Music"/>
    <s v="Christian Bale"/>
    <x v="2118"/>
    <n v="48346"/>
    <n v="230"/>
    <x v="0"/>
    <s v="USA"/>
    <n v="20000000"/>
    <n v="2007"/>
    <n v="7"/>
    <n v="-15998879"/>
    <n v="135"/>
    <n v="-79.994394999999997"/>
  </r>
  <r>
    <s v="Mabrouk El Mechri"/>
    <n v="119"/>
    <n v="3749061"/>
    <s v="Action|Thriller"/>
    <s v="Henry Cavill"/>
    <x v="2119"/>
    <n v="28629"/>
    <n v="113"/>
    <x v="0"/>
    <s v="USA"/>
    <n v="20000000"/>
    <n v="2012"/>
    <n v="4.9000000000000004"/>
    <n v="-16250939"/>
    <n v="93"/>
    <n v="-81.254694999999998"/>
  </r>
  <r>
    <s v="Rian Johnson"/>
    <n v="182"/>
    <n v="3519627"/>
    <s v="Adventure|Comedy|Drama|Romance"/>
    <s v="Zachary Gordon"/>
    <x v="2120"/>
    <n v="41737"/>
    <n v="105"/>
    <x v="0"/>
    <s v="USA"/>
    <n v="20000000"/>
    <n v="2008"/>
    <n v="6.9"/>
    <n v="-16480373"/>
    <n v="114"/>
    <n v="-82.401865000000001"/>
  </r>
  <r>
    <s v="Charlie Kaufman"/>
    <n v="245"/>
    <n v="3081925"/>
    <s v="Comedy|Drama|Romance"/>
    <s v="Philip Seymour Hoffman"/>
    <x v="2121"/>
    <n v="55842"/>
    <n v="274"/>
    <x v="0"/>
    <s v="USA"/>
    <n v="21000000"/>
    <n v="2008"/>
    <n v="7.5"/>
    <n v="-17918075"/>
    <n v="124"/>
    <n v="-85.32416666666667"/>
  </r>
  <r>
    <s v="Hayao Miyazaki"/>
    <n v="174"/>
    <n v="2298191"/>
    <s v="Adventure|Animation|Fantasy"/>
    <s v="Minnie Driver"/>
    <x v="2122"/>
    <n v="221552"/>
    <n v="570"/>
    <x v="10"/>
    <s v="Japan"/>
    <n v="2400000000"/>
    <n v="1997"/>
    <n v="8.4"/>
    <n v="-2397701809"/>
    <n v="134"/>
    <n v="-99.904242041666663"/>
  </r>
  <r>
    <s v="Jean-Paul Rappeneau"/>
    <n v="69"/>
    <n v="2353728"/>
    <s v="Comedy|Drama|Mystery|Romance|Thriller|War"/>
    <s v="Isabelle Adjani"/>
    <x v="2123"/>
    <n v="4293"/>
    <n v="53"/>
    <x v="4"/>
    <s v="France"/>
    <n v="20000000"/>
    <n v="2003"/>
    <n v="6.9"/>
    <n v="-17646272"/>
    <n v="114"/>
    <n v="-88.231360000000009"/>
  </r>
  <r>
    <s v="Nancy Walker"/>
    <n v="26"/>
    <n v="2000000"/>
    <s v="Biography|Comedy|Musical"/>
    <s v="Steve Guttenberg"/>
    <x v="2124"/>
    <n v="2998"/>
    <n v="74"/>
    <x v="0"/>
    <s v="USA"/>
    <n v="20000000"/>
    <n v="1980"/>
    <n v="4.5"/>
    <n v="-18000000"/>
    <n v="124"/>
    <n v="-90"/>
  </r>
  <r>
    <s v="John Hillcoat"/>
    <n v="168"/>
    <n v="1900725"/>
    <s v="Crime|Drama|Western"/>
    <s v="Ray Winstone"/>
    <x v="2125"/>
    <n v="43205"/>
    <n v="232"/>
    <x v="0"/>
    <s v="Australia"/>
    <n v="2000000"/>
    <n v="2005"/>
    <n v="7.4"/>
    <n v="-99275"/>
    <n v="104"/>
    <n v="-4.9637500000000001"/>
  </r>
  <r>
    <s v="Angelo Pizzo"/>
    <n v="27"/>
    <n v="2246000"/>
    <s v="Biography|Drama|Sport"/>
    <s v="Donny Boaz"/>
    <x v="2126"/>
    <n v="2302"/>
    <n v="20"/>
    <x v="0"/>
    <s v="USA"/>
    <n v="20000000"/>
    <n v="2015"/>
    <n v="7"/>
    <n v="-17754000"/>
    <n v="118"/>
    <n v="-88.77000000000001"/>
  </r>
  <r>
    <s v="Richard Benjamin"/>
    <n v="28"/>
    <n v="1646664"/>
    <s v="Comedy|Music"/>
    <s v="Damon Wayans"/>
    <x v="2127"/>
    <n v="4518"/>
    <n v="66"/>
    <x v="0"/>
    <s v="USA"/>
    <n v="20000000"/>
    <n v="2003"/>
    <n v="2.8"/>
    <n v="-18353336"/>
    <n v="80"/>
    <n v="-91.766679999999994"/>
  </r>
  <r>
    <s v="Kurt Wimmer"/>
    <n v="146"/>
    <n v="1190018"/>
    <s v="Action|Drama|Sci-Fi|Thriller"/>
    <s v="Christian Bale"/>
    <x v="2128"/>
    <n v="261317"/>
    <n v="1137"/>
    <x v="0"/>
    <s v="USA"/>
    <n v="20000000"/>
    <n v="2002"/>
    <n v="7.5"/>
    <n v="-18809982"/>
    <n v="107"/>
    <n v="-94.049909999999997"/>
  </r>
  <r>
    <s v="Roger Spottiswoode"/>
    <n v="67"/>
    <n v="1027749"/>
    <s v="Drama|War"/>
    <s v="Radha Mitchell"/>
    <x v="2129"/>
    <n v="8087"/>
    <n v="33"/>
    <x v="0"/>
    <s v="Australia"/>
    <n v="40000000"/>
    <n v="2008"/>
    <n v="7.1"/>
    <n v="-38972251"/>
    <n v="125"/>
    <n v="-97.4306275"/>
  </r>
  <r>
    <s v="James Gray"/>
    <n v="93"/>
    <n v="882710"/>
    <s v="Crime|Drama|Romance|Thriller"/>
    <s v="Charlize Theron"/>
    <x v="2130"/>
    <n v="16215"/>
    <n v="138"/>
    <x v="0"/>
    <s v="USA"/>
    <n v="24000000"/>
    <n v="2000"/>
    <n v="6.4"/>
    <n v="-23117290"/>
    <n v="115"/>
    <n v="-96.322041666666664"/>
  </r>
  <r>
    <s v="Matthew Diamond"/>
    <n v="28"/>
    <n v="1064277"/>
    <s v="Adventure|Family|Fantasy|Musical"/>
    <s v="Chazz Palminteri"/>
    <x v="2131"/>
    <n v="14015"/>
    <n v="83"/>
    <x v="0"/>
    <s v="USA"/>
    <n v="20000000"/>
    <n v="2012"/>
    <n v="6.7"/>
    <n v="-18935723"/>
    <n v="88"/>
    <n v="-94.678614999999994"/>
  </r>
  <r>
    <s v="Angelina Jolie Pitt"/>
    <n v="131"/>
    <n v="531009"/>
    <s v="Drama|Romance"/>
    <s v="Brad Pitt"/>
    <x v="2132"/>
    <n v="7976"/>
    <n v="61"/>
    <x v="0"/>
    <s v="USA"/>
    <n v="10000000"/>
    <n v="2015"/>
    <n v="5.3"/>
    <n v="-9468991"/>
    <n v="122"/>
    <n v="-94.689909999999998"/>
  </r>
  <r>
    <s v="Katsuhiro Ã”Tomo"/>
    <n v="105"/>
    <n v="410388"/>
    <s v="Action|Adventure|Animation|Family|Sci-Fi|Thriller"/>
    <s v="William Hootkins"/>
    <x v="2133"/>
    <n v="13727"/>
    <n v="79"/>
    <x v="10"/>
    <s v="Japan"/>
    <n v="2127519898"/>
    <n v="2004"/>
    <n v="6.9"/>
    <n v="-2127109510"/>
    <n v="103"/>
    <n v="-99.980710497683916"/>
  </r>
  <r>
    <s v="David Anspaugh"/>
    <n v="21"/>
    <n v="375474"/>
    <s v="Drama|History|Sport"/>
    <s v="Gerard Butler"/>
    <x v="2134"/>
    <n v="2613"/>
    <n v="46"/>
    <x v="0"/>
    <s v="USA"/>
    <n v="20000000"/>
    <n v="2005"/>
    <n v="6.2"/>
    <n v="-19624526"/>
    <n v="101"/>
    <n v="-98.122630000000001"/>
  </r>
  <r>
    <s v="Kevin Reynolds"/>
    <n v="9"/>
    <n v="305070"/>
    <s v="Action|Adventure|Drama|History|Romance"/>
    <s v="Esai Morales"/>
    <x v="2135"/>
    <n v="3843"/>
    <n v="25"/>
    <x v="0"/>
    <s v="USA"/>
    <n v="20000000"/>
    <n v="1994"/>
    <n v="6.4"/>
    <n v="-19694930"/>
    <n v="107"/>
    <n v="-98.474649999999997"/>
  </r>
  <r>
    <s v="Jean-Marie Poirã©"/>
    <n v="8"/>
    <n v="146072"/>
    <s v="Comedy|Family|Fantasy|Sci-Fi"/>
    <s v="Christian Clavier"/>
    <x v="2136"/>
    <n v="7147"/>
    <n v="16"/>
    <x v="4"/>
    <s v="France"/>
    <n v="140000000"/>
    <n v="1998"/>
    <n v="6"/>
    <n v="-139853928"/>
    <n v="118"/>
    <n v="-99.895662857142852"/>
  </r>
  <r>
    <s v="Kevin Munroe"/>
    <n v="138"/>
    <n v="1183354"/>
    <s v="Action|Comedy|Crime|Fantasy|Horror|Mystery|Sci-Fi|Thriller"/>
    <s v="Marco St. John"/>
    <x v="2137"/>
    <n v="13026"/>
    <n v="75"/>
    <x v="0"/>
    <s v="USA"/>
    <n v="20000000"/>
    <n v="2010"/>
    <n v="5.0999999999999996"/>
    <n v="-18816646"/>
    <n v="107"/>
    <n v="-94.08323"/>
  </r>
  <r>
    <s v="Daniel Algrant"/>
    <n v="42"/>
    <n v="121972"/>
    <s v="Crime|Drama|Mystery"/>
    <s v="Al Pacino"/>
    <x v="2138"/>
    <n v="9868"/>
    <n v="81"/>
    <x v="0"/>
    <s v="USA"/>
    <n v="22000000"/>
    <n v="2002"/>
    <n v="5.5"/>
    <n v="-21878028"/>
    <n v="100"/>
    <n v="-99.445581818181822"/>
  </r>
  <r>
    <s v="Julie Taymor"/>
    <n v="92"/>
    <n v="263365"/>
    <s v="Comedy|Drama|Fantasy|Romance"/>
    <s v="Djimon Hounsou"/>
    <x v="2139"/>
    <n v="6147"/>
    <n v="36"/>
    <x v="0"/>
    <s v="USA"/>
    <n v="20000000"/>
    <n v="2010"/>
    <n v="5.4"/>
    <n v="-19736635"/>
    <n v="110"/>
    <n v="-98.683175000000006"/>
  </r>
  <r>
    <s v="John Curran"/>
    <n v="143"/>
    <n v="8047690"/>
    <s v="Drama|Romance"/>
    <s v="Toby Jones"/>
    <x v="2140"/>
    <n v="77656"/>
    <n v="220"/>
    <x v="1"/>
    <s v="China"/>
    <n v="19400000"/>
    <n v="2006"/>
    <n v="7.5"/>
    <n v="-11352310"/>
    <n v="125"/>
    <n v="-58.517061855670107"/>
  </r>
  <r>
    <s v="Uli Edel"/>
    <n v="160"/>
    <n v="476270"/>
    <s v="Action|Biography|Crime|Drama"/>
    <s v="Moritz Bleibtreu"/>
    <x v="2141"/>
    <n v="29602"/>
    <n v="110"/>
    <x v="15"/>
    <s v="Germany"/>
    <n v="20000000"/>
    <n v="2008"/>
    <n v="7.4"/>
    <n v="-19523730"/>
    <n v="184"/>
    <n v="-97.618650000000002"/>
  </r>
  <r>
    <s v="Kevin Costner"/>
    <n v="92"/>
    <n v="184208848"/>
    <s v="Adventure|Drama|Western"/>
    <s v="Mary McDonnell"/>
    <x v="2142"/>
    <n v="186485"/>
    <n v="382"/>
    <x v="0"/>
    <s v="USA"/>
    <n v="22000000"/>
    <n v="1990"/>
    <n v="8"/>
    <n v="162208848"/>
    <n v="236"/>
    <n v="737.31294545454546"/>
  </r>
  <r>
    <s v="Jake Kasdan"/>
    <n v="286"/>
    <n v="100292856"/>
    <s v="Comedy"/>
    <s v="Justin Timberlake"/>
    <x v="2143"/>
    <n v="160418"/>
    <n v="296"/>
    <x v="0"/>
    <s v="USA"/>
    <n v="20000000"/>
    <n v="2011"/>
    <n v="5.7"/>
    <n v="80292856"/>
    <n v="97"/>
    <n v="401.46427999999997"/>
  </r>
  <r>
    <s v="Harold Becker"/>
    <n v="43"/>
    <n v="58571513"/>
    <s v="Crime|Drama|Mystery|Thriller"/>
    <s v="Al Pacino"/>
    <x v="2144"/>
    <n v="30213"/>
    <n v="112"/>
    <x v="0"/>
    <s v="USA"/>
    <n v="19000000"/>
    <n v="1989"/>
    <n v="6.8"/>
    <n v="39571513"/>
    <n v="113"/>
    <n v="208.27112105263157"/>
  </r>
  <r>
    <s v="Mark Rosman"/>
    <n v="69"/>
    <n v="51431160"/>
    <s v="Comedy|Family|Romance"/>
    <s v="Dan Byrd"/>
    <x v="2145"/>
    <n v="62861"/>
    <n v="232"/>
    <x v="0"/>
    <s v="USA"/>
    <n v="20000000"/>
    <n v="2004"/>
    <n v="5.9"/>
    <n v="31431160"/>
    <n v="95"/>
    <n v="157.1558"/>
  </r>
  <r>
    <s v="Wes Craven"/>
    <n v="242"/>
    <n v="103001286"/>
    <s v="Horror|Mystery"/>
    <s v="David Arquette"/>
    <x v="2146"/>
    <n v="222018"/>
    <n v="869"/>
    <x v="0"/>
    <s v="USA"/>
    <n v="15000000"/>
    <n v="1996"/>
    <n v="7.2"/>
    <n v="88001286"/>
    <n v="103"/>
    <n v="586.67524000000003"/>
  </r>
  <r>
    <s v="Steve Beck"/>
    <n v="149"/>
    <n v="41867960"/>
    <s v="Horror"/>
    <s v="Shannon Elizabeth"/>
    <x v="2147"/>
    <n v="65512"/>
    <n v="478"/>
    <x v="0"/>
    <s v="USA"/>
    <n v="20000000"/>
    <n v="2001"/>
    <n v="5.5"/>
    <n v="21867960"/>
    <n v="91"/>
    <n v="109.33980000000001"/>
  </r>
  <r>
    <s v="Robert Zemeckis"/>
    <n v="198"/>
    <n v="210609762"/>
    <s v="Adventure|Comedy|Sci-Fi"/>
    <s v="Lea Thompson"/>
    <x v="2148"/>
    <n v="732212"/>
    <n v="809"/>
    <x v="0"/>
    <s v="USA"/>
    <n v="19000000"/>
    <n v="1985"/>
    <n v="8.5"/>
    <n v="191609762"/>
    <n v="116"/>
    <n v="1008.4724315789474"/>
  </r>
  <r>
    <s v="William Malone"/>
    <n v="147"/>
    <n v="40846082"/>
    <s v="Horror|Mystery|Thriller"/>
    <s v="Jeffrey Combs"/>
    <x v="2149"/>
    <n v="45317"/>
    <n v="536"/>
    <x v="0"/>
    <s v="USA"/>
    <n v="19000000"/>
    <n v="1999"/>
    <n v="5.6"/>
    <n v="21846082"/>
    <n v="93"/>
    <n v="114.97937894736843"/>
  </r>
  <r>
    <s v="Tyler Perry"/>
    <n v="36"/>
    <n v="51697449"/>
    <s v="Comedy|Drama"/>
    <s v="Eric Mendenhall"/>
    <x v="2150"/>
    <n v="8346"/>
    <n v="59"/>
    <x v="0"/>
    <s v="USA"/>
    <n v="13000000"/>
    <n v="2009"/>
    <n v="4.0999999999999996"/>
    <n v="38697449"/>
    <n v="113"/>
    <n v="297.67268461538464"/>
  </r>
  <r>
    <s v="Josh Gordon"/>
    <n v="181"/>
    <n v="27758465"/>
    <s v="Comedy|Drama|Romance"/>
    <s v="Caroline Dhavernas"/>
    <x v="2151"/>
    <n v="77987"/>
    <n v="120"/>
    <x v="0"/>
    <s v="USA"/>
    <n v="19000000"/>
    <n v="2010"/>
    <n v="6.1"/>
    <n v="8758465"/>
    <n v="101"/>
    <n v="46.097184210526315"/>
  </r>
  <r>
    <s v="Shawn Levy"/>
    <n v="97"/>
    <n v="56127162"/>
    <s v="Comedy|Romance"/>
    <s v="Taran Killam"/>
    <x v="2152"/>
    <n v="57479"/>
    <n v="205"/>
    <x v="0"/>
    <s v="USA"/>
    <n v="18000000"/>
    <n v="2003"/>
    <n v="5.4"/>
    <n v="38127162"/>
    <n v="95"/>
    <n v="211.81756666666666"/>
  </r>
  <r>
    <s v="Lee Tamahori"/>
    <n v="167"/>
    <n v="1357042"/>
    <s v="Biography|Drama|Thriller"/>
    <s v="Mem Ferda"/>
    <x v="2153"/>
    <n v="53977"/>
    <n v="125"/>
    <x v="0"/>
    <s v="Belgium"/>
    <n v="15000000"/>
    <n v="2011"/>
    <n v="7.1"/>
    <n v="-13642958"/>
    <n v="109"/>
    <n v="-90.95305333333333"/>
  </r>
  <r>
    <s v="Britt Allcroft"/>
    <n v="47"/>
    <n v="15911333"/>
    <s v="Adventure|Comedy|Drama|Family|Fantasy"/>
    <s v="Mara Wilson"/>
    <x v="2154"/>
    <n v="2855"/>
    <n v="119"/>
    <x v="0"/>
    <s v="UK"/>
    <n v="19000000"/>
    <n v="2000"/>
    <n v="3.6"/>
    <n v="-3088667"/>
    <n v="85"/>
    <n v="-16.256142105263159"/>
  </r>
  <r>
    <s v="Breck Eisner"/>
    <n v="308"/>
    <n v="39103378"/>
    <s v="Horror|Thriller"/>
    <s v="Radha Mitchell"/>
    <x v="2155"/>
    <n v="93272"/>
    <n v="251"/>
    <x v="0"/>
    <s v="USA"/>
    <n v="20000000"/>
    <n v="2010"/>
    <n v="6.5"/>
    <n v="19103378"/>
    <n v="101"/>
    <n v="95.516890000000004"/>
  </r>
  <r>
    <s v="Hayao Miyazaki"/>
    <n v="246"/>
    <n v="10049886"/>
    <s v="Adventure|Animation|Family|Fantasy"/>
    <s v="Bunta Sugawara"/>
    <x v="2156"/>
    <n v="417971"/>
    <n v="902"/>
    <x v="10"/>
    <s v="Japan"/>
    <n v="19000000"/>
    <n v="2001"/>
    <n v="8.6"/>
    <n v="-8950114"/>
    <n v="125"/>
    <n v="-47.105863157894738"/>
  </r>
  <r>
    <s v="Roger Donaldson"/>
    <n v="29"/>
    <n v="8600000"/>
    <s v="Action|Adventure|Drama|History|Romance"/>
    <s v="Liam Neeson"/>
    <x v="2157"/>
    <n v="17982"/>
    <n v="95"/>
    <x v="0"/>
    <s v="UK"/>
    <n v="25000000"/>
    <n v="1984"/>
    <n v="7"/>
    <n v="-16400000"/>
    <n v="132"/>
    <n v="-65.600000000000009"/>
  </r>
  <r>
    <s v="Brian Percival"/>
    <n v="252"/>
    <n v="21483154"/>
    <s v="Drama|War"/>
    <s v="Emily Watson"/>
    <x v="2158"/>
    <n v="98741"/>
    <n v="236"/>
    <x v="0"/>
    <s v="USA"/>
    <n v="19000000"/>
    <n v="2013"/>
    <n v="7.6"/>
    <n v="2483154"/>
    <n v="131"/>
    <n v="13.069231578947369"/>
  </r>
  <r>
    <s v="Sean Anders"/>
    <n v="102"/>
    <n v="8396942"/>
    <s v="Adventure|Comedy|Romance"/>
    <s v="Katrina Bowden"/>
    <x v="2159"/>
    <n v="72715"/>
    <n v="103"/>
    <x v="0"/>
    <s v="USA"/>
    <n v="19000000"/>
    <n v="2008"/>
    <n v="6.5"/>
    <n v="-10603058"/>
    <n v="129"/>
    <n v="-55.805568421052634"/>
  </r>
  <r>
    <s v="Anand Tucker"/>
    <n v="134"/>
    <n v="12561"/>
    <s v="Comedy|Romance"/>
    <s v="Adam Scott"/>
    <x v="2160"/>
    <n v="71276"/>
    <n v="181"/>
    <x v="0"/>
    <s v="USA"/>
    <n v="19000000"/>
    <n v="2010"/>
    <n v="6.4"/>
    <n v="-18987439"/>
    <n v="100"/>
    <n v="-99.933889473684218"/>
  </r>
  <r>
    <s v="Michael Dowse"/>
    <n v="136"/>
    <n v="6923891"/>
    <s v="Comedy|Drama|Romance"/>
    <s v="Topher Grace"/>
    <x v="2161"/>
    <n v="43867"/>
    <n v="83"/>
    <x v="0"/>
    <s v="USA"/>
    <n v="23000000"/>
    <n v="2011"/>
    <n v="6.3"/>
    <n v="-16076109"/>
    <n v="97"/>
    <n v="-69.896126086956528"/>
  </r>
  <r>
    <s v="Emile Ardolino"/>
    <n v="10"/>
    <n v="2119994"/>
    <s v="Family|Fantasy|Music"/>
    <s v="Darci Kistler"/>
    <x v="2162"/>
    <n v="1153"/>
    <n v="15"/>
    <x v="0"/>
    <s v="USA"/>
    <n v="19000000"/>
    <n v="1993"/>
    <n v="5.7"/>
    <n v="-16880006"/>
    <n v="92"/>
    <n v="-88.842136842105262"/>
  </r>
  <r>
    <s v="Robert Altman"/>
    <n v="31"/>
    <n v="1292527"/>
    <s v="Crime|Drama|Music|Thriller"/>
    <s v="Steve Buscemi"/>
    <x v="2163"/>
    <n v="3536"/>
    <n v="44"/>
    <x v="0"/>
    <s v="France"/>
    <n v="19000000"/>
    <n v="1996"/>
    <n v="6.3"/>
    <n v="-17707473"/>
    <n v="116"/>
    <n v="-93.197226315789479"/>
  </r>
  <r>
    <s v="Andrew Douglas"/>
    <n v="220"/>
    <n v="64255243"/>
    <s v="Drama|Horror|Mystery|Thriller"/>
    <s v="Jimmy Bennett"/>
    <x v="2164"/>
    <n v="80903"/>
    <n v="518"/>
    <x v="0"/>
    <s v="USA"/>
    <n v="19000000"/>
    <n v="2005"/>
    <n v="6"/>
    <n v="45255243"/>
    <n v="90"/>
    <n v="238.18548947368421"/>
  </r>
  <r>
    <s v="Spike Jonze"/>
    <n v="241"/>
    <n v="22245861"/>
    <s v="Comedy|Drama"/>
    <s v="Nicolas Cage"/>
    <x v="2165"/>
    <n v="143251"/>
    <n v="710"/>
    <x v="0"/>
    <s v="USA"/>
    <n v="19000000"/>
    <n v="2002"/>
    <n v="7.7"/>
    <n v="3245861"/>
    <n v="81"/>
    <n v="17.083478947368423"/>
  </r>
  <r>
    <s v="George A. Romero"/>
    <n v="252"/>
    <n v="20433940"/>
    <s v="Horror"/>
    <s v="Tony Nappo"/>
    <x v="2166"/>
    <n v="78883"/>
    <n v="662"/>
    <x v="0"/>
    <s v="Canada"/>
    <n v="15000000"/>
    <n v="2005"/>
    <n v="6.2"/>
    <n v="5433940"/>
    <n v="97"/>
    <n v="36.226266666666668"/>
  </r>
  <r>
    <s v="Terry Gilliam"/>
    <n v="156"/>
    <n v="10562387"/>
    <s v="Adventure|Comedy|Drama"/>
    <s v="Johnny Depp"/>
    <x v="2167"/>
    <n v="213226"/>
    <n v="648"/>
    <x v="0"/>
    <s v="USA"/>
    <n v="18500000"/>
    <n v="1998"/>
    <n v="7.7"/>
    <n v="-7937613"/>
    <n v="118"/>
    <n v="-42.906016216216216"/>
  </r>
  <r>
    <s v="Ricky Gervais"/>
    <n v="192"/>
    <n v="18439082"/>
    <s v="Comedy|Fantasy|Romance"/>
    <s v="Jennifer Garner"/>
    <x v="2168"/>
    <n v="94292"/>
    <n v="287"/>
    <x v="0"/>
    <s v="USA"/>
    <n v="18500000"/>
    <n v="2009"/>
    <n v="6.4"/>
    <n v="-60918"/>
    <n v="100"/>
    <n v="-0.32928648648648651"/>
  </r>
  <r>
    <s v="Nicholas Stoller"/>
    <n v="351"/>
    <n v="150056505"/>
    <s v="Comedy"/>
    <s v="Craig Roberts"/>
    <x v="2169"/>
    <n v="216581"/>
    <n v="397"/>
    <x v="0"/>
    <s v="USA"/>
    <n v="18000000"/>
    <n v="2014"/>
    <n v="6.4"/>
    <n v="132056505"/>
    <n v="97"/>
    <n v="733.64724999999999"/>
  </r>
  <r>
    <s v="Chuck Russell"/>
    <n v="57"/>
    <n v="119938730"/>
    <s v="Action|Comedy|Crime|Fantasy"/>
    <s v="Peter Greene"/>
    <x v="2170"/>
    <n v="265818"/>
    <n v="213"/>
    <x v="0"/>
    <s v="USA"/>
    <n v="18000000"/>
    <n v="1994"/>
    <n v="6.9"/>
    <n v="101938730"/>
    <n v="114"/>
    <n v="566.32627777777782"/>
  </r>
  <r>
    <s v="Penny Marshall"/>
    <n v="99"/>
    <n v="114968774"/>
    <s v="Comedy|Drama|Family|Fantasy|Romance"/>
    <s v="Tom Hanks"/>
    <x v="2171"/>
    <n v="153468"/>
    <n v="204"/>
    <x v="0"/>
    <s v="USA"/>
    <n v="18000000"/>
    <n v="1988"/>
    <n v="7.3"/>
    <n v="96968774"/>
    <n v="130"/>
    <n v="538.71541111111117"/>
  </r>
  <r>
    <s v="Larry Charles"/>
    <n v="343"/>
    <n v="128505958"/>
    <s v="Comedy"/>
    <s v="Luenell"/>
    <x v="2172"/>
    <n v="297014"/>
    <n v="1198"/>
    <x v="0"/>
    <s v="USA"/>
    <n v="18000000"/>
    <n v="2006"/>
    <n v="7.3"/>
    <n v="110505958"/>
    <n v="82"/>
    <n v="613.92198888888879"/>
  </r>
  <r>
    <s v="Robert Luketic"/>
    <n v="163"/>
    <n v="95001351"/>
    <s v="Comedy|Romance"/>
    <s v="Linda Cardellini"/>
    <x v="2173"/>
    <n v="131801"/>
    <n v="548"/>
    <x v="0"/>
    <s v="USA"/>
    <n v="18000000"/>
    <n v="2001"/>
    <n v="6.2"/>
    <n v="77001351"/>
    <n v="96"/>
    <n v="427.78528333333333"/>
  </r>
  <r>
    <s v="Leonard Nimoy"/>
    <n v="110"/>
    <n v="76400000"/>
    <s v="Action|Adventure|Sci-Fi"/>
    <s v="Leonard Nimoy"/>
    <x v="2174"/>
    <n v="58743"/>
    <n v="192"/>
    <x v="0"/>
    <s v="USA"/>
    <n v="17000000"/>
    <n v="1984"/>
    <n v="6.6"/>
    <n v="59400000"/>
    <n v="105"/>
    <n v="349.41176470588238"/>
  </r>
  <r>
    <s v="Scott Derrickson"/>
    <n v="233"/>
    <n v="75072454"/>
    <s v="Drama|Horror|Thriller"/>
    <s v="Tom Wilkinson"/>
    <x v="2175"/>
    <n v="96569"/>
    <n v="522"/>
    <x v="0"/>
    <s v="USA"/>
    <n v="20000000"/>
    <n v="2005"/>
    <n v="6.7"/>
    <n v="55072454"/>
    <n v="122"/>
    <n v="275.36227000000002"/>
  </r>
  <r>
    <s v="Mike Mitchell"/>
    <n v="91"/>
    <n v="65535067"/>
    <s v="Comedy|Romance"/>
    <s v="Amy Poehler"/>
    <x v="2176"/>
    <n v="59380"/>
    <n v="202"/>
    <x v="0"/>
    <s v="USA"/>
    <n v="17000000"/>
    <n v="1999"/>
    <n v="5.7"/>
    <n v="48535067"/>
    <n v="88"/>
    <n v="285.50039411764703"/>
  </r>
  <r>
    <s v="Vic Armstrong"/>
    <n v="169"/>
    <n v="13998282"/>
    <s v="Action|Drama|Fantasy|Mystery|Thriller"/>
    <s v="Nicolas Cage"/>
    <x v="2177"/>
    <n v="24854"/>
    <n v="374"/>
    <x v="0"/>
    <s v="USA"/>
    <n v="16000000"/>
    <n v="2014"/>
    <n v="3.1"/>
    <n v="-2001718"/>
    <n v="110"/>
    <n v="-12.510737499999999"/>
  </r>
  <r>
    <s v="Thomas Bezucha"/>
    <n v="142"/>
    <n v="6061759"/>
    <s v="Comedy|Drama|Romance"/>
    <s v="Craig T. Nelson"/>
    <x v="2178"/>
    <n v="49077"/>
    <n v="475"/>
    <x v="0"/>
    <s v="USA"/>
    <n v="17000000"/>
    <n v="2005"/>
    <n v="6.3"/>
    <n v="-10938241"/>
    <n v="103"/>
    <n v="-64.342594117647053"/>
  </r>
  <r>
    <s v="Kevin Rodney Sullivan"/>
    <n v="50"/>
    <n v="64955956"/>
    <s v="Comedy|Drama"/>
    <s v="Harry Lennix"/>
    <x v="2179"/>
    <n v="10104"/>
    <n v="69"/>
    <x v="0"/>
    <s v="USA"/>
    <n v="18000000"/>
    <n v="2004"/>
    <n v="5.7"/>
    <n v="46955956"/>
    <n v="106"/>
    <n v="260.86642222222218"/>
  </r>
  <r>
    <s v="Terry Zwigoff"/>
    <n v="195"/>
    <n v="60057639"/>
    <s v="Comedy|Crime|Drama"/>
    <s v="Bernie Mac"/>
    <x v="2180"/>
    <n v="107815"/>
    <n v="485"/>
    <x v="0"/>
    <s v="USA"/>
    <n v="18000000"/>
    <n v="2003"/>
    <n v="7.1"/>
    <n v="42057639"/>
    <n v="98"/>
    <n v="233.65355"/>
  </r>
  <r>
    <s v="Jay Roach"/>
    <n v="129"/>
    <n v="53868030"/>
    <s v="Comedy|Crime"/>
    <s v="Will Ferrell"/>
    <x v="2181"/>
    <n v="183425"/>
    <n v="425"/>
    <x v="0"/>
    <s v="USA"/>
    <n v="17000000"/>
    <n v="1997"/>
    <n v="7"/>
    <n v="36868030"/>
    <n v="68"/>
    <n v="216.87076470588232"/>
  </r>
  <r>
    <s v="Kirk Jones"/>
    <n v="156"/>
    <n v="59573085"/>
    <s v="Comedy|Family|Romance"/>
    <s v="Nia Vardalos"/>
    <x v="2182"/>
    <n v="13562"/>
    <n v="103"/>
    <x v="0"/>
    <s v="USA"/>
    <n v="18000000"/>
    <n v="2016"/>
    <n v="6.1"/>
    <n v="41573085"/>
    <n v="94"/>
    <n v="230.96158333333335"/>
  </r>
  <r>
    <s v="David Bowers"/>
    <n v="103"/>
    <n v="52691009"/>
    <s v="Comedy|Family"/>
    <s v="Zachary Gordon"/>
    <x v="2183"/>
    <n v="18727"/>
    <n v="45"/>
    <x v="0"/>
    <s v="USA"/>
    <n v="21000000"/>
    <n v="2011"/>
    <n v="6.6"/>
    <n v="31691009"/>
    <n v="99"/>
    <n v="150.90956666666665"/>
  </r>
  <r>
    <s v="John Mctiernan"/>
    <n v="217"/>
    <n v="59735548"/>
    <s v="Action|Horror|Sci-Fi"/>
    <s v="Shane Black"/>
    <x v="2184"/>
    <n v="290949"/>
    <n v="629"/>
    <x v="0"/>
    <s v="USA"/>
    <n v="15000000"/>
    <n v="1987"/>
    <n v="7.8"/>
    <n v="44735548"/>
    <n v="107"/>
    <n v="298.23698666666667"/>
  </r>
  <r>
    <s v="Milos Forman"/>
    <n v="134"/>
    <n v="51600000"/>
    <s v="Biography|Drama|History|Music"/>
    <s v="Jeffrey Jones"/>
    <x v="2185"/>
    <n v="270790"/>
    <n v="549"/>
    <x v="0"/>
    <s v="USA"/>
    <n v="18000000"/>
    <n v="1984"/>
    <n v="8.3000000000000007"/>
    <n v="33600000"/>
    <n v="180"/>
    <n v="186.66666666666666"/>
  </r>
  <r>
    <s v="Nelson Mccormick"/>
    <n v="146"/>
    <n v="43818159"/>
    <s v="Horror|Mystery"/>
    <s v="Ming-Na Wen"/>
    <x v="2186"/>
    <n v="27664"/>
    <n v="260"/>
    <x v="0"/>
    <s v="USA"/>
    <n v="20000000"/>
    <n v="2008"/>
    <n v="3.9"/>
    <n v="23818159"/>
    <n v="89"/>
    <n v="119.090795"/>
  </r>
  <r>
    <s v="Mark Waters"/>
    <n v="159"/>
    <n v="86049418"/>
    <s v="Comedy"/>
    <s v="Tina Fey"/>
    <x v="2187"/>
    <n v="245989"/>
    <n v="554"/>
    <x v="0"/>
    <s v="USA"/>
    <n v="17000000"/>
    <n v="2004"/>
    <n v="7"/>
    <n v="69049418"/>
    <n v="97"/>
    <n v="406.1730470588235"/>
  </r>
  <r>
    <s v="Audrey Wells"/>
    <n v="111"/>
    <n v="43601508"/>
    <s v="Comedy|Drama|Romance"/>
    <s v="Raoul Bova"/>
    <x v="2188"/>
    <n v="35718"/>
    <n v="317"/>
    <x v="0"/>
    <s v="USA"/>
    <n v="18000000"/>
    <n v="2003"/>
    <n v="6.7"/>
    <n v="25601508"/>
    <n v="113"/>
    <n v="142.23060000000001"/>
  </r>
  <r>
    <s v="Robert Altman"/>
    <n v="187"/>
    <n v="41300105"/>
    <s v="Drama|Mystery"/>
    <s v="Kristin Scott Thomas"/>
    <x v="2189"/>
    <n v="65201"/>
    <n v="651"/>
    <x v="0"/>
    <s v="UK"/>
    <n v="19800000"/>
    <n v="2001"/>
    <n v="7.3"/>
    <n v="21500105"/>
    <n v="131"/>
    <n v="108.58638888888889"/>
  </r>
  <r>
    <s v="Francis Ford Coppola"/>
    <n v="44"/>
    <n v="41382841"/>
    <s v="Comedy|Drama|Fantasy|Romance"/>
    <s v="Nicolas Cage"/>
    <x v="2190"/>
    <n v="27149"/>
    <n v="96"/>
    <x v="0"/>
    <s v="USA"/>
    <n v="18000000"/>
    <n v="1986"/>
    <n v="6.3"/>
    <n v="23382841"/>
    <n v="103"/>
    <n v="129.90467222222222"/>
  </r>
  <r>
    <s v="Alejandro G. Iã±Ã¡Rritu"/>
    <n v="588"/>
    <n v="42335698"/>
    <s v="Comedy|Drama|Romance"/>
    <s v="Emma Stone"/>
    <x v="2191"/>
    <n v="395087"/>
    <n v="1101"/>
    <x v="0"/>
    <s v="USA"/>
    <n v="18000000"/>
    <n v="2014"/>
    <n v="7.8"/>
    <n v="24335698"/>
    <n v="119"/>
    <n v="135.1983222222222"/>
  </r>
  <r>
    <s v="Woody Allen"/>
    <n v="415"/>
    <n v="33404871"/>
    <s v="Drama"/>
    <s v="Sally Hawkins"/>
    <x v="2192"/>
    <n v="150082"/>
    <n v="384"/>
    <x v="0"/>
    <s v="USA"/>
    <n v="18000000"/>
    <n v="2013"/>
    <n v="7.3"/>
    <n v="15404871"/>
    <n v="98"/>
    <n v="85.582616666666667"/>
  </r>
  <r>
    <s v="Paul Greengrass"/>
    <n v="279"/>
    <n v="31471430"/>
    <s v="Drama|History|Thriller"/>
    <s v="Christian Clemenson"/>
    <x v="2193"/>
    <n v="83374"/>
    <n v="828"/>
    <x v="0"/>
    <s v="USA"/>
    <n v="15000000"/>
    <n v="2006"/>
    <n v="7.6"/>
    <n v="16471430"/>
    <n v="111"/>
    <n v="109.80953333333335"/>
  </r>
  <r>
    <s v="Bille Woodruff"/>
    <n v="97"/>
    <n v="30222640"/>
    <s v="Drama|Music|Romance"/>
    <s v="Christian Monzon"/>
    <x v="2194"/>
    <n v="36666"/>
    <n v="144"/>
    <x v="0"/>
    <s v="USA"/>
    <n v="25000000"/>
    <n v="2003"/>
    <n v="5.3"/>
    <n v="5222640"/>
    <n v="94"/>
    <n v="20.890560000000001"/>
  </r>
  <r>
    <s v="Rick Friedberg"/>
    <n v="27"/>
    <n v="26906039"/>
    <s v="Action|Comedy"/>
    <s v="Hulk Hogan"/>
    <x v="2195"/>
    <n v="29621"/>
    <n v="76"/>
    <x v="0"/>
    <s v="USA"/>
    <n v="18000000"/>
    <n v="1996"/>
    <n v="5.3"/>
    <n v="8906039"/>
    <n v="81"/>
    <n v="49.477994444444448"/>
  </r>
  <r>
    <s v="John Carpenter"/>
    <n v="212"/>
    <n v="21378000"/>
    <s v="Fantasy|Horror"/>
    <s v="Jamie Lee Curtis"/>
    <x v="2196"/>
    <n v="46492"/>
    <n v="335"/>
    <x v="0"/>
    <s v="USA"/>
    <n v="1000000"/>
    <n v="1980"/>
    <n v="6.8"/>
    <n v="20378000"/>
    <n v="89"/>
    <n v="2037.8"/>
  </r>
  <r>
    <s v="Sean Mcnamara"/>
    <n v="110"/>
    <n v="43853424"/>
    <s v="Biography|Drama|Family|Sport"/>
    <s v="Dennis Quaid"/>
    <x v="2197"/>
    <n v="35514"/>
    <n v="114"/>
    <x v="0"/>
    <s v="USA"/>
    <n v="18000000"/>
    <n v="2011"/>
    <n v="7.1"/>
    <n v="25853424"/>
    <n v="106"/>
    <n v="143.63013333333333"/>
  </r>
  <r>
    <s v="Jody Hill"/>
    <n v="190"/>
    <n v="23993605"/>
    <s v="Comedy|Crime|Drama"/>
    <s v="Collette Wolfe"/>
    <x v="2198"/>
    <n v="52467"/>
    <n v="248"/>
    <x v="0"/>
    <s v="USA"/>
    <n v="18000000"/>
    <n v="2009"/>
    <n v="5.8"/>
    <n v="5993605"/>
    <n v="86"/>
    <n v="33.297805555555556"/>
  </r>
  <r>
    <s v="Richard Fleischer"/>
    <n v="77"/>
    <n v="26400000"/>
    <s v="Action|Adventure|Fantasy"/>
    <s v="Mako"/>
    <x v="2199"/>
    <n v="62009"/>
    <n v="109"/>
    <x v="0"/>
    <s v="USA"/>
    <n v="18000000"/>
    <n v="1984"/>
    <n v="5.8"/>
    <n v="8400000"/>
    <n v="103"/>
    <n v="46.666666666666664"/>
  </r>
  <r>
    <s v="Martin Scorsese"/>
    <n v="151"/>
    <n v="45250"/>
    <s v="Biography|Drama|Sport"/>
    <s v="Robert De Niro"/>
    <x v="2200"/>
    <n v="235133"/>
    <n v="494"/>
    <x v="0"/>
    <s v="USA"/>
    <n v="18000000"/>
    <n v="1980"/>
    <n v="8.3000000000000007"/>
    <n v="-17954750"/>
    <n v="121"/>
    <n v="-99.748611111111103"/>
  </r>
  <r>
    <s v="Brandon Camp"/>
    <n v="111"/>
    <n v="22927390"/>
    <s v="Drama|Romance"/>
    <s v="Judy Greer"/>
    <x v="2201"/>
    <n v="25344"/>
    <n v="77"/>
    <x v="0"/>
    <s v="USA"/>
    <n v="18000000"/>
    <n v="2009"/>
    <n v="5.6"/>
    <n v="4927390"/>
    <n v="109"/>
    <n v="27.374388888888891"/>
  </r>
  <r>
    <s v="Barry Levinson"/>
    <n v="64"/>
    <n v="4250320"/>
    <s v="Adventure|Fantasy|Mystery|Thriller"/>
    <s v="Nicholas Rowe"/>
    <x v="2202"/>
    <n v="14870"/>
    <n v="86"/>
    <x v="0"/>
    <s v="USA"/>
    <n v="18000000"/>
    <n v="1985"/>
    <n v="6.8"/>
    <n v="-13749680"/>
    <n v="109"/>
    <n v="-76.387111111111111"/>
  </r>
  <r>
    <s v="Kevin Tancharoen"/>
    <n v="134"/>
    <n v="22452209"/>
    <s v="Comedy|Drama|Musical|Romance"/>
    <s v="Kelsey Grammer"/>
    <x v="2203"/>
    <n v="14062"/>
    <n v="82"/>
    <x v="0"/>
    <s v="USA"/>
    <n v="18000000"/>
    <n v="2009"/>
    <n v="5"/>
    <n v="4452209"/>
    <n v="123"/>
    <n v="24.734494444444444"/>
  </r>
  <r>
    <s v="Danny Boyle"/>
    <n v="450"/>
    <n v="18329466"/>
    <s v="Adventure|Biography|Drama|Thriller"/>
    <s v="James Franco"/>
    <x v="2204"/>
    <n v="279179"/>
    <n v="440"/>
    <x v="0"/>
    <s v="USA"/>
    <n v="18000000"/>
    <n v="2010"/>
    <n v="7.6"/>
    <n v="329466"/>
    <n v="94"/>
    <n v="1.8303666666666667"/>
  </r>
  <r>
    <s v="Woody Allen"/>
    <n v="128"/>
    <n v="17071230"/>
    <s v="Comedy|Crime"/>
    <s v="Woody Allen"/>
    <x v="2205"/>
    <n v="31169"/>
    <n v="192"/>
    <x v="0"/>
    <s v="USA"/>
    <n v="18000000"/>
    <n v="2000"/>
    <n v="6.7"/>
    <n v="-928770"/>
    <n v="94"/>
    <n v="-5.1598333333333333"/>
  </r>
  <r>
    <s v="Nicholas Hytner"/>
    <n v="68"/>
    <n v="17174870"/>
    <s v="Drama|Music|Romance"/>
    <s v="Amanda Schull"/>
    <x v="2206"/>
    <n v="15817"/>
    <n v="210"/>
    <x v="0"/>
    <s v="USA"/>
    <n v="18000000"/>
    <n v="2000"/>
    <n v="6.7"/>
    <n v="-825130"/>
    <n v="115"/>
    <n v="-4.5840555555555556"/>
  </r>
  <r>
    <s v="Jessie Nelson"/>
    <n v="97"/>
    <n v="26284475"/>
    <s v="Comedy"/>
    <s v="Olivia Wilde"/>
    <x v="2207"/>
    <n v="9051"/>
    <n v="68"/>
    <x v="0"/>
    <s v="USA"/>
    <n v="17000000"/>
    <n v="2015"/>
    <n v="5.7"/>
    <n v="9284475"/>
    <n v="107"/>
    <n v="54.614558823529414"/>
  </r>
  <r>
    <s v="Bart Freundlich"/>
    <n v="54"/>
    <n v="16702864"/>
    <s v="Comedy|Crime"/>
    <s v="Kristen Stewart"/>
    <x v="2208"/>
    <n v="8023"/>
    <n v="49"/>
    <x v="0"/>
    <s v="USA"/>
    <n v="18000000"/>
    <n v="2004"/>
    <n v="5.2"/>
    <n v="-1297136"/>
    <n v="91"/>
    <n v="-7.2063111111111109"/>
  </r>
  <r>
    <s v="Irwin Winkler"/>
    <n v="99"/>
    <n v="15561627"/>
    <s v="Drama"/>
    <s v="Ian Somerhalder"/>
    <x v="2209"/>
    <n v="39105"/>
    <n v="359"/>
    <x v="0"/>
    <s v="USA"/>
    <n v="18000000"/>
    <n v="2001"/>
    <n v="7.5"/>
    <n v="-2438373"/>
    <n v="125"/>
    <n v="-13.546516666666667"/>
  </r>
  <r>
    <s v="Danny Boyle"/>
    <n v="412"/>
    <n v="17750583"/>
    <s v="Biography|Drama"/>
    <s v="Kate Winslet"/>
    <x v="2210"/>
    <n v="93548"/>
    <n v="307"/>
    <x v="0"/>
    <s v="UK"/>
    <n v="30000000"/>
    <n v="2015"/>
    <n v="7.2"/>
    <n v="-12249417"/>
    <n v="122"/>
    <n v="-40.831389999999999"/>
  </r>
  <r>
    <s v="Chris Columbus"/>
    <n v="107"/>
    <n v="14793904"/>
    <s v="Comedy|Romance"/>
    <s v="Alan Ruck"/>
    <x v="2211"/>
    <n v="28209"/>
    <n v="80"/>
    <x v="0"/>
    <s v="Canada"/>
    <n v="18000000"/>
    <n v="2009"/>
    <n v="5.3"/>
    <n v="-3206096"/>
    <n v="102"/>
    <n v="-17.811644444444443"/>
  </r>
  <r>
    <s v="Miguel Arteta"/>
    <n v="192"/>
    <n v="15281286"/>
    <s v="Comedy|Drama|Romance"/>
    <s v="Steve Buscemi"/>
    <x v="2212"/>
    <n v="64646"/>
    <n v="105"/>
    <x v="0"/>
    <s v="USA"/>
    <n v="18000000"/>
    <n v="2009"/>
    <n v="6.5"/>
    <n v="-2718714"/>
    <n v="90"/>
    <n v="-15.103966666666665"/>
  </r>
  <r>
    <s v="William A. Fraker"/>
    <n v="25"/>
    <n v="8000000"/>
    <s v="Action|Adventure|Western"/>
    <s v="Jason Robards"/>
    <x v="2213"/>
    <n v="1400"/>
    <n v="41"/>
    <x v="0"/>
    <s v="USA"/>
    <n v="18000000"/>
    <n v="1981"/>
    <n v="5"/>
    <n v="-10000000"/>
    <n v="98"/>
    <n v="-55.555555555555557"/>
  </r>
  <r>
    <s v="John Boorman"/>
    <n v="104"/>
    <n v="13491653"/>
    <s v="Drama|Thriller"/>
    <s v="Daniel Radcliffe"/>
    <x v="2214"/>
    <n v="23728"/>
    <n v="213"/>
    <x v="0"/>
    <s v="USA"/>
    <n v="18000000"/>
    <n v="2001"/>
    <n v="6.1"/>
    <n v="-4508347"/>
    <n v="109"/>
    <n v="-25.046372222222224"/>
  </r>
  <r>
    <s v="Courtney Solomon"/>
    <n v="146"/>
    <n v="10494494"/>
    <s v="Action|Crime|Thriller"/>
    <s v="Rebecca Budig"/>
    <x v="2215"/>
    <n v="19586"/>
    <n v="109"/>
    <x v="0"/>
    <s v="USA"/>
    <n v="18000000"/>
    <n v="2013"/>
    <n v="4.4000000000000004"/>
    <n v="-7505506"/>
    <n v="90"/>
    <n v="-41.697255555555557"/>
  </r>
  <r>
    <s v="Ang Lee"/>
    <n v="124"/>
    <n v="7837632"/>
    <s v="Drama"/>
    <s v="Joan Allen"/>
    <x v="2216"/>
    <n v="46396"/>
    <n v="287"/>
    <x v="0"/>
    <s v="USA"/>
    <n v="18000000"/>
    <n v="1997"/>
    <n v="7.5"/>
    <n v="-10162368"/>
    <n v="112"/>
    <n v="-56.457599999999999"/>
  </r>
  <r>
    <s v="Rob Reiner"/>
    <n v="107"/>
    <n v="15155772"/>
    <s v="Comedy|Drama|Romance"/>
    <s v="Yaya DaCosta"/>
    <x v="2217"/>
    <n v="8895"/>
    <n v="48"/>
    <x v="0"/>
    <s v="USA"/>
    <n v="18000000"/>
    <n v="2014"/>
    <n v="5.7"/>
    <n v="-2844228"/>
    <n v="94"/>
    <n v="-15.801266666666667"/>
  </r>
  <r>
    <s v="Jeff Kanew"/>
    <n v="11"/>
    <n v="8508843"/>
    <s v="Adventure|Comedy"/>
    <s v="Craig T. Nelson"/>
    <x v="2218"/>
    <n v="7470"/>
    <n v="35"/>
    <x v="0"/>
    <s v="USA"/>
    <n v="18000000"/>
    <n v="1989"/>
    <n v="5.5"/>
    <n v="-9491157"/>
    <n v="105"/>
    <n v="-52.728650000000002"/>
  </r>
  <r>
    <s v="Istvã¡N Szabã³"/>
    <n v="93"/>
    <n v="7739049"/>
    <s v="Comedy|Drama|Romance"/>
    <s v="Miriam Margolyes"/>
    <x v="2219"/>
    <n v="10680"/>
    <n v="112"/>
    <x v="0"/>
    <s v="Canada"/>
    <n v="18000000"/>
    <n v="2004"/>
    <n v="7.1"/>
    <n v="-10260951"/>
    <n v="104"/>
    <n v="-57.005283333333331"/>
  </r>
  <r>
    <s v="Adrian Lyne"/>
    <n v="38"/>
    <n v="6734844"/>
    <s v="Drama|Romance"/>
    <s v="David Margulies"/>
    <x v="2220"/>
    <n v="29591"/>
    <n v="118"/>
    <x v="0"/>
    <s v="USA"/>
    <n v="17000000"/>
    <n v="1986"/>
    <n v="5.9"/>
    <n v="-10265156"/>
    <n v="112"/>
    <n v="-60.383270588235291"/>
  </r>
  <r>
    <s v="Matthew Robbins"/>
    <n v="60"/>
    <n v="6000000"/>
    <s v="Action|Adventure|Fantasy"/>
    <s v="Ian McDiarmid"/>
    <x v="2221"/>
    <n v="10832"/>
    <n v="102"/>
    <x v="0"/>
    <s v="USA"/>
    <n v="18000000"/>
    <n v="1981"/>
    <n v="6.7"/>
    <n v="-12000000"/>
    <n v="108"/>
    <n v="-66.666666666666657"/>
  </r>
  <r>
    <s v="Michael Hoffman"/>
    <n v="184"/>
    <n v="6615578"/>
    <s v="Biography|Drama|Romance"/>
    <s v="David Masterson"/>
    <x v="2222"/>
    <n v="15352"/>
    <n v="82"/>
    <x v="0"/>
    <s v="Germany"/>
    <n v="13000000"/>
    <n v="2009"/>
    <n v="7"/>
    <n v="-6384422"/>
    <n v="112"/>
    <n v="-49.11093846153846"/>
  </r>
  <r>
    <s v="Tim Burton"/>
    <n v="148"/>
    <n v="5887457"/>
    <s v="Biography|Comedy|Drama"/>
    <s v="Johnny Depp"/>
    <x v="2223"/>
    <n v="142416"/>
    <n v="420"/>
    <x v="0"/>
    <s v="USA"/>
    <n v="18000000"/>
    <n v="1994"/>
    <n v="7.9"/>
    <n v="-12112543"/>
    <n v="127"/>
    <n v="-67.291905555555559"/>
  </r>
  <r>
    <s v="Jason Reitman"/>
    <n v="217"/>
    <n v="13362308"/>
    <s v="Drama"/>
    <s v="J.K. Simmons"/>
    <x v="2224"/>
    <n v="31898"/>
    <n v="111"/>
    <x v="0"/>
    <s v="USA"/>
    <n v="18000000"/>
    <n v="2013"/>
    <n v="6.9"/>
    <n v="-4637692"/>
    <n v="111"/>
    <n v="-25.764955555555559"/>
  </r>
  <r>
    <s v="Sergey Bodrov"/>
    <n v="160"/>
    <n v="5701643"/>
    <s v="Adventure|Biography|Drama|History|War"/>
    <s v="Tadanobu Asano"/>
    <x v="2225"/>
    <n v="37635"/>
    <n v="165"/>
    <x v="16"/>
    <s v="Russia"/>
    <n v="20000000"/>
    <n v="2007"/>
    <n v="7.3"/>
    <n v="-14298357"/>
    <n v="126"/>
    <n v="-71.491784999999993"/>
  </r>
  <r>
    <s v="Guy Ritchie"/>
    <n v="209"/>
    <n v="5694401"/>
    <s v="Action|Crime|Thriller"/>
    <s v="Tom Hardy"/>
    <x v="2226"/>
    <n v="194489"/>
    <n v="192"/>
    <x v="0"/>
    <s v="UK"/>
    <n v="18000000"/>
    <n v="2008"/>
    <n v="7.3"/>
    <n v="-12305599"/>
    <n v="114"/>
    <n v="-68.364438888888884"/>
  </r>
  <r>
    <s v="Hal Needham"/>
    <n v="40"/>
    <n v="5333658"/>
    <s v="Action|Sci-Fi"/>
    <s v="Barry Bostwick"/>
    <x v="2227"/>
    <n v="2541"/>
    <n v="54"/>
    <x v="0"/>
    <s v="USA"/>
    <n v="20000000"/>
    <n v="1982"/>
    <n v="3.5"/>
    <n v="-14666342"/>
    <n v="99"/>
    <n v="-73.331710000000001"/>
  </r>
  <r>
    <s v="Kenneth Branagh"/>
    <n v="85"/>
    <n v="4414535"/>
    <s v="Drama"/>
    <s v="Julie Christie"/>
    <x v="2228"/>
    <n v="30618"/>
    <n v="224"/>
    <x v="0"/>
    <s v="UK"/>
    <n v="18000000"/>
    <n v="1996"/>
    <n v="7.8"/>
    <n v="-13585465"/>
    <n v="150"/>
    <n v="-75.474805555555562"/>
  </r>
  <r>
    <s v="Jeff Nichols"/>
    <n v="263"/>
    <n v="3707794"/>
    <s v="Adventure|Drama|Sci-Fi|Thriller"/>
    <s v="Kirsten Dunst"/>
    <x v="2229"/>
    <n v="31359"/>
    <n v="156"/>
    <x v="0"/>
    <s v="Greece"/>
    <n v="18000000"/>
    <n v="2016"/>
    <n v="6.7"/>
    <n v="-14292206"/>
    <n v="112"/>
    <n v="-79.401144444444455"/>
  </r>
  <r>
    <s v="Woody Allen"/>
    <n v="128"/>
    <n v="3203044"/>
    <s v="Comedy|Romance"/>
    <s v="Woody Allen"/>
    <x v="2230"/>
    <n v="25165"/>
    <n v="155"/>
    <x v="0"/>
    <s v="USA"/>
    <n v="18000000"/>
    <n v="2003"/>
    <n v="6.4"/>
    <n v="-14796956"/>
    <n v="108"/>
    <n v="-82.205311111111115"/>
  </r>
  <r>
    <s v="Jonathan Teplitzky"/>
    <n v="186"/>
    <n v="4435083"/>
    <s v="Biography|Drama|Romance|War"/>
    <s v="Jeremy Irvine"/>
    <x v="2231"/>
    <n v="27882"/>
    <n v="119"/>
    <x v="0"/>
    <s v="Australia"/>
    <n v="18000000"/>
    <n v="2013"/>
    <n v="7.1"/>
    <n v="-13564917"/>
    <n v="116"/>
    <n v="-75.360649999999993"/>
  </r>
  <r>
    <s v="Michael Haneke"/>
    <n v="292"/>
    <n v="2222647"/>
    <s v="Drama|Mystery"/>
    <s v="Ulrich Tukur"/>
    <x v="2232"/>
    <n v="52958"/>
    <n v="193"/>
    <x v="15"/>
    <s v="Germany"/>
    <n v="12000000"/>
    <n v="2009"/>
    <n v="7.8"/>
    <n v="-9777353"/>
    <n v="144"/>
    <n v="-81.477941666666666"/>
  </r>
  <r>
    <s v="Mike Marvin"/>
    <n v="70"/>
    <n v="3500000"/>
    <s v="Action|Horror|Romance|Sci-Fi|Thriller"/>
    <s v="Clint Howard"/>
    <x v="2233"/>
    <n v="10082"/>
    <n v="100"/>
    <x v="0"/>
    <s v="USA"/>
    <n v="2700000"/>
    <n v="1986"/>
    <n v="5.9"/>
    <n v="800000"/>
    <n v="93"/>
    <n v="29.629629629629626"/>
  </r>
  <r>
    <s v="D.J. Caruso"/>
    <n v="79"/>
    <n v="676698"/>
    <s v="Crime|Drama|Mystery|Thriller"/>
    <s v="Adam Goldberg"/>
    <x v="2234"/>
    <n v="26730"/>
    <n v="180"/>
    <x v="0"/>
    <s v="USA"/>
    <n v="18000000"/>
    <n v="2002"/>
    <n v="7.2"/>
    <n v="-17323302"/>
    <n v="103"/>
    <n v="-96.240566666666666"/>
  </r>
  <r>
    <s v="Lance Hool"/>
    <n v="10"/>
    <n v="229311"/>
    <s v="Action|Drama|History|Romance|War|Western"/>
    <s v="Tom Berenger"/>
    <x v="2235"/>
    <n v="899"/>
    <n v="42"/>
    <x v="0"/>
    <s v="Spain"/>
    <n v="11350000"/>
    <n v="1999"/>
    <n v="6.2"/>
    <n v="-11120689"/>
    <n v="121"/>
    <n v="-97.979638766519827"/>
  </r>
  <r>
    <s v="Christian Volckman"/>
    <n v="112"/>
    <n v="63260"/>
    <s v="Action|Animation|Sci-Fi|Thriller"/>
    <s v="Romola Garai"/>
    <x v="2236"/>
    <n v="14325"/>
    <n v="90"/>
    <x v="0"/>
    <s v="France"/>
    <n v="14000000"/>
    <n v="2006"/>
    <n v="6.7"/>
    <n v="-13936740"/>
    <n v="105"/>
    <n v="-99.548142857142849"/>
  </r>
  <r>
    <s v="Greg Mottola"/>
    <n v="256"/>
    <n v="121463226"/>
    <s v="Comedy"/>
    <s v="Emma Stone"/>
    <x v="2237"/>
    <n v="422606"/>
    <n v="555"/>
    <x v="0"/>
    <s v="USA"/>
    <n v="20000000"/>
    <n v="2007"/>
    <n v="7.6"/>
    <n v="101463226"/>
    <n v="119"/>
    <n v="507.31612999999999"/>
  </r>
  <r>
    <s v="Jon M. Chu"/>
    <n v="97"/>
    <n v="58006147"/>
    <s v="Drama|Music|Musical|Romance"/>
    <s v="Cassie Ventura"/>
    <x v="2238"/>
    <n v="67653"/>
    <n v="108"/>
    <x v="0"/>
    <s v="USA"/>
    <n v="23000000"/>
    <n v="2008"/>
    <n v="6.2"/>
    <n v="35006147"/>
    <n v="98"/>
    <n v="152.20063913043478"/>
  </r>
  <r>
    <s v="Cory Edwards"/>
    <n v="142"/>
    <n v="51053787"/>
    <s v="Action|Animation|Comedy|Crime|Family"/>
    <s v="Anne Hathaway"/>
    <x v="2239"/>
    <n v="45900"/>
    <n v="247"/>
    <x v="0"/>
    <s v="USA"/>
    <n v="17500000"/>
    <n v="2005"/>
    <n v="6.5"/>
    <n v="33553787"/>
    <n v="80"/>
    <n v="191.73592571428571"/>
  </r>
  <r>
    <s v="Terry George"/>
    <n v="187"/>
    <n v="23472900"/>
    <s v="Drama|History|War"/>
    <s v="Don Cheadle"/>
    <x v="2240"/>
    <n v="264533"/>
    <n v="609"/>
    <x v="0"/>
    <s v="UK"/>
    <n v="17500000"/>
    <n v="2004"/>
    <n v="8.1"/>
    <n v="5972900"/>
    <n v="121"/>
    <n v="34.130857142857138"/>
  </r>
  <r>
    <s v="Xavier Gens"/>
    <n v="193"/>
    <n v="39687528"/>
    <s v="Action|Crime|Drama|Thriller"/>
    <s v="Henry Ian Cusick"/>
    <x v="2241"/>
    <n v="140780"/>
    <n v="376"/>
    <x v="0"/>
    <s v="France"/>
    <n v="24000000"/>
    <n v="2007"/>
    <n v="6.3"/>
    <n v="15687528"/>
    <n v="94"/>
    <n v="65.364699999999999"/>
  </r>
  <r>
    <s v="Kasi Lemmons"/>
    <n v="40"/>
    <n v="7017178"/>
    <s v="Drama|Family|Music|Musical"/>
    <s v="Jennifer Hudson"/>
    <x v="2242"/>
    <n v="1633"/>
    <n v="17"/>
    <x v="0"/>
    <s v="USA"/>
    <n v="17500000"/>
    <n v="2013"/>
    <n v="4.4000000000000004"/>
    <n v="-10482822"/>
    <n v="93"/>
    <n v="-59.901839999999993"/>
  </r>
  <r>
    <s v="Matt Dillon"/>
    <n v="38"/>
    <n v="325491"/>
    <s v="Crime|Drama|Thriller"/>
    <s v="Kirk Fox"/>
    <x v="2243"/>
    <n v="4387"/>
    <n v="67"/>
    <x v="0"/>
    <s v="USA"/>
    <n v="17500000"/>
    <n v="2002"/>
    <n v="6"/>
    <n v="-17174509"/>
    <n v="116"/>
    <n v="-98.140051428571425"/>
  </r>
  <r>
    <s v="Alejandro Amenã¡Bar"/>
    <n v="239"/>
    <n v="96471845"/>
    <s v="Fantasy|Horror|Thriller"/>
    <s v="Fionnula Flanagan"/>
    <x v="2244"/>
    <n v="268581"/>
    <n v="1109"/>
    <x v="0"/>
    <s v="USA"/>
    <n v="17000000"/>
    <n v="2001"/>
    <n v="7.6"/>
    <n v="79471845"/>
    <n v="101"/>
    <n v="467.48144117647053"/>
  </r>
  <r>
    <s v="James Cameron"/>
    <n v="250"/>
    <n v="85200000"/>
    <s v="Action|Adventure|Sci-Fi"/>
    <s v="Michael Biehn"/>
    <x v="2245"/>
    <n v="488537"/>
    <n v="1076"/>
    <x v="0"/>
    <s v="USA"/>
    <n v="18500000"/>
    <n v="1986"/>
    <n v="8.4"/>
    <n v="66700000"/>
    <n v="154"/>
    <n v="360.54054054054052"/>
  </r>
  <r>
    <s v="George Cukor"/>
    <n v="82"/>
    <n v="72000000"/>
    <s v="Drama|Family|Musical|Romance"/>
    <s v="Jeremy Brett"/>
    <x v="2246"/>
    <n v="66959"/>
    <n v="258"/>
    <x v="0"/>
    <s v="USA"/>
    <n v="17000000"/>
    <n v="1964"/>
    <n v="7.9"/>
    <n v="55000000"/>
    <n v="170"/>
    <n v="323.52941176470591"/>
  </r>
  <r>
    <s v="Jim Gillespie"/>
    <n v="140"/>
    <n v="72219395"/>
    <s v="Horror|Mystery|Thriller"/>
    <s v="Muse Watson"/>
    <x v="2247"/>
    <n v="105585"/>
    <n v="419"/>
    <x v="0"/>
    <s v="USA"/>
    <n v="17000000"/>
    <n v="1997"/>
    <n v="5.6"/>
    <n v="55219395"/>
    <n v="99"/>
    <n v="324.81997058823532"/>
  </r>
  <r>
    <s v="Luke Greenfield"/>
    <n v="129"/>
    <n v="82389560"/>
    <s v="Comedy"/>
    <s v="Rob Riggle"/>
    <x v="2248"/>
    <n v="106820"/>
    <n v="147"/>
    <x v="0"/>
    <s v="USA"/>
    <n v="17000000"/>
    <n v="2014"/>
    <n v="6.5"/>
    <n v="65389560"/>
    <n v="104"/>
    <n v="384.64447058823532"/>
  </r>
  <r>
    <s v="Alexander Payne"/>
    <n v="285"/>
    <n v="71502303"/>
    <s v="Adventure|Comedy|Drama|Romance"/>
    <s v="Virginia Madsen"/>
    <x v="2249"/>
    <n v="149966"/>
    <n v="835"/>
    <x v="0"/>
    <s v="USA"/>
    <n v="12000000"/>
    <n v="2004"/>
    <n v="7.5"/>
    <n v="59502303"/>
    <n v="126"/>
    <n v="495.85252500000001"/>
  </r>
  <r>
    <s v="Jay Chandrasekhar"/>
    <n v="91"/>
    <n v="19179969"/>
    <s v="Comedy"/>
    <s v="Chris Moss"/>
    <x v="2250"/>
    <n v="54710"/>
    <n v="177"/>
    <x v="0"/>
    <s v="USA"/>
    <n v="17500000"/>
    <n v="2006"/>
    <n v="6.3"/>
    <n v="1679969"/>
    <n v="110"/>
    <n v="9.5998228571428577"/>
  </r>
  <r>
    <s v="John Carpenter"/>
    <n v="318"/>
    <n v="47000000"/>
    <s v="Horror|Thriller"/>
    <s v="Jamie Lee Curtis"/>
    <x v="2251"/>
    <n v="157857"/>
    <n v="1191"/>
    <x v="0"/>
    <s v="USA"/>
    <n v="300000"/>
    <n v="1978"/>
    <n v="7.9"/>
    <n v="46700000"/>
    <n v="101"/>
    <n v="15566.666666666666"/>
  </r>
  <r>
    <s v="John Hoffman"/>
    <n v="52"/>
    <n v="37566230"/>
    <s v="Comedy|Drama|Family|Fantasy|Sci-Fi"/>
    <s v="Liam Aiken"/>
    <x v="2252"/>
    <n v="3407"/>
    <n v="48"/>
    <x v="0"/>
    <s v="USA"/>
    <n v="17000000"/>
    <n v="2003"/>
    <n v="5.0999999999999996"/>
    <n v="20566230"/>
    <n v="87"/>
    <n v="120.97782352941175"/>
  </r>
  <r>
    <s v="Malcolm D. Lee"/>
    <n v="56"/>
    <n v="70492685"/>
    <s v="Comedy|Drama"/>
    <s v="Harold Perrineau"/>
    <x v="2253"/>
    <n v="11600"/>
    <n v="64"/>
    <x v="0"/>
    <s v="USA"/>
    <n v="17000000"/>
    <n v="2013"/>
    <n v="6.7"/>
    <n v="53492685"/>
    <n v="123"/>
    <n v="314.66285294117648"/>
  </r>
  <r>
    <s v="Joe Carnahan"/>
    <n v="186"/>
    <n v="35635046"/>
    <s v="Action|Crime|Drama|Thriller"/>
    <s v="Ryan Reynolds"/>
    <x v="2254"/>
    <n v="121058"/>
    <n v="482"/>
    <x v="0"/>
    <s v="UK"/>
    <n v="17000000"/>
    <n v="2006"/>
    <n v="6.7"/>
    <n v="18635046"/>
    <n v="109"/>
    <n v="109.61791764705882"/>
  </r>
  <r>
    <s v="Kevin Greutert"/>
    <n v="178"/>
    <n v="45670855"/>
    <s v="Horror|Mystery"/>
    <s v="Costas Mandylor"/>
    <x v="2255"/>
    <n v="67978"/>
    <n v="279"/>
    <x v="0"/>
    <s v="Canada"/>
    <n v="20000000"/>
    <n v="2010"/>
    <n v="5.6"/>
    <n v="25670855"/>
    <n v="90"/>
    <n v="128.354275"/>
  </r>
  <r>
    <s v="Michael Lehmann"/>
    <n v="140"/>
    <n v="37939782"/>
    <s v="Comedy|Romance"/>
    <s v="Emmanuelle Vaugier"/>
    <x v="2256"/>
    <n v="62272"/>
    <n v="207"/>
    <x v="0"/>
    <s v="USA"/>
    <n v="17000000"/>
    <n v="2002"/>
    <n v="5.6"/>
    <n v="20939782"/>
    <n v="96"/>
    <n v="123.17518823529412"/>
  </r>
  <r>
    <s v="John Fortenberry"/>
    <n v="63"/>
    <n v="30324946"/>
    <s v="Comedy|Music|Romance"/>
    <s v="Will Ferrell"/>
    <x v="2257"/>
    <n v="48458"/>
    <n v="239"/>
    <x v="0"/>
    <s v="USA"/>
    <n v="17000000"/>
    <n v="1998"/>
    <n v="6.2"/>
    <n v="13324946"/>
    <n v="82"/>
    <n v="78.382035294117642"/>
  </r>
  <r>
    <s v="Daniel Barnz"/>
    <n v="148"/>
    <n v="27854896"/>
    <s v="Drama|Fantasy|Romance"/>
    <s v="Alex Pettyfer"/>
    <x v="2258"/>
    <n v="64190"/>
    <n v="129"/>
    <x v="0"/>
    <s v="USA"/>
    <n v="17000000"/>
    <n v="2011"/>
    <n v="5.6"/>
    <n v="10854896"/>
    <n v="86"/>
    <n v="63.852329411764707"/>
  </r>
  <r>
    <s v="Alexandre Aja"/>
    <n v="265"/>
    <n v="41777564"/>
    <s v="Horror"/>
    <s v="Dan Byrd"/>
    <x v="2259"/>
    <n v="129719"/>
    <n v="855"/>
    <x v="0"/>
    <s v="USA"/>
    <n v="15000000"/>
    <n v="2006"/>
    <n v="6.4"/>
    <n v="26777564"/>
    <n v="108"/>
    <n v="178.51709333333335"/>
  </r>
  <r>
    <s v="Sam Weisman"/>
    <n v="75"/>
    <n v="22734486"/>
    <s v="Comedy"/>
    <s v="Kevin Grevioux"/>
    <x v="2260"/>
    <n v="11815"/>
    <n v="117"/>
    <x v="0"/>
    <s v="USA"/>
    <n v="17000000"/>
    <n v="2003"/>
    <n v="5.6"/>
    <n v="5734486"/>
    <n v="98"/>
    <n v="33.732270588235295"/>
  </r>
  <r>
    <s v="Niki Caro"/>
    <n v="113"/>
    <n v="44469602"/>
    <s v="Biography|Drama|Sport"/>
    <s v="Morgan Saylor"/>
    <x v="2261"/>
    <n v="23480"/>
    <n v="83"/>
    <x v="0"/>
    <s v="USA"/>
    <n v="17000000"/>
    <n v="2015"/>
    <n v="7.4"/>
    <n v="27469602"/>
    <n v="129"/>
    <n v="161.58589411764706"/>
  </r>
  <r>
    <s v="Jason Moore"/>
    <n v="223"/>
    <n v="64998368"/>
    <s v="Comedy|Music|Romance"/>
    <s v="Anna Kendrick"/>
    <x v="2262"/>
    <n v="213898"/>
    <n v="250"/>
    <x v="0"/>
    <s v="USA"/>
    <n v="17000000"/>
    <n v="2012"/>
    <n v="7.2"/>
    <n v="47998368"/>
    <n v="112"/>
    <n v="282.34334117647057"/>
  </r>
  <r>
    <s v="Michael Tollin"/>
    <n v="50"/>
    <n v="19693891"/>
    <s v="Comedy|Drama|Romance|Sport"/>
    <s v="Marc Blucas"/>
    <x v="2263"/>
    <n v="12993"/>
    <n v="107"/>
    <x v="0"/>
    <s v="USA"/>
    <n v="34000000"/>
    <n v="2001"/>
    <n v="4.9000000000000004"/>
    <n v="-14306109"/>
    <n v="108"/>
    <n v="-42.076791176470593"/>
  </r>
  <r>
    <s v="Sam Raimi"/>
    <n v="125"/>
    <n v="16311763"/>
    <s v="Crime|Drama|Thriller"/>
    <s v="Gary Cole"/>
    <x v="2264"/>
    <n v="50656"/>
    <n v="416"/>
    <x v="0"/>
    <s v="UK"/>
    <n v="17000000"/>
    <n v="1998"/>
    <n v="7.5"/>
    <n v="-688237"/>
    <n v="121"/>
    <n v="-4.0484529411764703"/>
  </r>
  <r>
    <s v="Robert Harmon"/>
    <n v="81"/>
    <n v="12693621"/>
    <s v="Horror|Mystery|Thriller"/>
    <s v="Alexander Gould"/>
    <x v="2265"/>
    <n v="10885"/>
    <n v="271"/>
    <x v="0"/>
    <s v="USA"/>
    <n v="17000000"/>
    <n v="2002"/>
    <n v="4.8"/>
    <n v="-4306379"/>
    <n v="89"/>
    <n v="-25.331641176470587"/>
  </r>
  <r>
    <s v="Trent Cooper"/>
    <n v="37"/>
    <n v="15655665"/>
    <s v="Comedy|Romance"/>
    <s v="Thomas F. Wilson"/>
    <x v="2266"/>
    <n v="9104"/>
    <n v="112"/>
    <x v="0"/>
    <s v="USA"/>
    <n v="4000000"/>
    <n v="2006"/>
    <n v="3.1"/>
    <n v="11655665"/>
    <n v="89"/>
    <n v="291.39162500000003"/>
  </r>
  <r>
    <s v="Gary Halvorson"/>
    <n v="44"/>
    <n v="11634458"/>
    <s v="Adventure|Comedy|Family|Fantasy|Musical"/>
    <s v="Vanessa Williams"/>
    <x v="2267"/>
    <n v="2045"/>
    <n v="37"/>
    <x v="0"/>
    <s v="USA"/>
    <n v="17000000"/>
    <n v="1999"/>
    <n v="5.8"/>
    <n v="-5365542"/>
    <n v="73"/>
    <n v="-31.562011764705883"/>
  </r>
  <r>
    <s v="Antoine Fuqua"/>
    <n v="197"/>
    <n v="27154426"/>
    <s v="Crime|Drama|Thriller"/>
    <s v="Don Cheadle"/>
    <x v="2268"/>
    <n v="52852"/>
    <n v="138"/>
    <x v="0"/>
    <s v="USA"/>
    <n v="17000000"/>
    <n v="2009"/>
    <n v="6.7"/>
    <n v="10154426"/>
    <n v="132"/>
    <n v="59.731917647058822"/>
  </r>
  <r>
    <s v="Fede Alvarez"/>
    <n v="543"/>
    <n v="54239856"/>
    <s v="Horror"/>
    <s v="Lou Taylor Pucci"/>
    <x v="2269"/>
    <n v="125016"/>
    <n v="789"/>
    <x v="0"/>
    <s v="USA"/>
    <n v="17000000"/>
    <n v="2013"/>
    <n v="6.5"/>
    <n v="37239856"/>
    <n v="96"/>
    <n v="219.05797647058822"/>
  </r>
  <r>
    <s v="Donald Petrie"/>
    <n v="112"/>
    <n v="8662318"/>
    <s v="Comedy|Romance"/>
    <s v="Nia Vardalos"/>
    <x v="2270"/>
    <n v="15033"/>
    <n v="75"/>
    <x v="0"/>
    <s v="USA"/>
    <n v="17000000"/>
    <n v="2009"/>
    <n v="5.9"/>
    <n v="-8337682"/>
    <n v="98"/>
    <n v="-49.04518823529412"/>
  </r>
  <r>
    <s v="Paul Weitz"/>
    <n v="153"/>
    <n v="7156725"/>
    <s v="Comedy|Music"/>
    <s v="Judy Greer"/>
    <x v="2271"/>
    <n v="22639"/>
    <n v="217"/>
    <x v="0"/>
    <s v="USA"/>
    <n v="19000000"/>
    <n v="2006"/>
    <n v="5.5"/>
    <n v="-11843275"/>
    <n v="107"/>
    <n v="-62.333026315789475"/>
  </r>
  <r>
    <s v="Sidney J. Furie"/>
    <n v="94"/>
    <n v="15681020"/>
    <s v="Action|Adventure|Family|Sci-Fi"/>
    <s v="Jim Broadbent"/>
    <x v="2272"/>
    <n v="33570"/>
    <n v="259"/>
    <x v="0"/>
    <s v="UK"/>
    <n v="17000000"/>
    <n v="1987"/>
    <n v="3.6"/>
    <n v="-1318980"/>
    <n v="134"/>
    <n v="-7.7587058823529409"/>
  </r>
  <r>
    <s v="Wayne Kramer"/>
    <n v="157"/>
    <n v="6855137"/>
    <s v="Action|Crime|Drama|Thriller"/>
    <s v="Paul Walker"/>
    <x v="2273"/>
    <n v="88590"/>
    <n v="419"/>
    <x v="0"/>
    <s v="Germany"/>
    <n v="17000000"/>
    <n v="2006"/>
    <n v="7.4"/>
    <n v="-10144863"/>
    <n v="122"/>
    <n v="-59.675664705882348"/>
  </r>
  <r>
    <s v="Jim Goddard"/>
    <n v="21"/>
    <n v="2315683"/>
    <s v="Adventure|Crime|Drama|Romance"/>
    <s v="Victor Wong"/>
    <x v="2274"/>
    <n v="4081"/>
    <n v="28"/>
    <x v="0"/>
    <s v="UK"/>
    <n v="17000000"/>
    <n v="1986"/>
    <n v="3"/>
    <n v="-14684317"/>
    <n v="97"/>
    <n v="-86.378335294117647"/>
  </r>
  <r>
    <s v="Neil Burger"/>
    <n v="236"/>
    <n v="39825798"/>
    <s v="Drama|Mystery|Romance|Thriller"/>
    <s v="Rufus Sewell"/>
    <x v="2275"/>
    <n v="295375"/>
    <n v="645"/>
    <x v="0"/>
    <s v="USA"/>
    <n v="16000000"/>
    <n v="2006"/>
    <n v="7.6"/>
    <n v="23825798"/>
    <n v="110"/>
    <n v="148.9112375"/>
  </r>
  <r>
    <s v="Noel Marshall"/>
    <n v="50"/>
    <n v="2000000"/>
    <s v="Adventure|Horror|Thriller"/>
    <s v="Tippi Hedren"/>
    <x v="2276"/>
    <n v="1275"/>
    <n v="27"/>
    <x v="0"/>
    <s v="USA"/>
    <n v="17000000"/>
    <n v="1981"/>
    <n v="6.4"/>
    <n v="-15000000"/>
    <n v="102"/>
    <n v="-88.235294117647058"/>
  </r>
  <r>
    <s v="Joel Schumacher"/>
    <n v="106"/>
    <n v="1569918"/>
    <s v="Biography|Crime|Drama|Thriller"/>
    <s v="Brenda Fricker"/>
    <x v="2277"/>
    <n v="16234"/>
    <n v="113"/>
    <x v="0"/>
    <s v="Ireland"/>
    <n v="17000000"/>
    <n v="2003"/>
    <n v="6.9"/>
    <n v="-15430082"/>
    <n v="98"/>
    <n v="-90.765188235294119"/>
  </r>
  <r>
    <s v="Andrea Di Stefano"/>
    <n v="106"/>
    <n v="106869"/>
    <s v="Crime|Drama|Romance|Thriller"/>
    <s v="Josh Hutcherson"/>
    <x v="2278"/>
    <n v="13762"/>
    <n v="39"/>
    <x v="0"/>
    <s v="France"/>
    <n v="17000000"/>
    <n v="2014"/>
    <n v="6.6"/>
    <n v="-16893131"/>
    <n v="120"/>
    <n v="-99.371358823529405"/>
  </r>
  <r>
    <s v="Richard Kelly"/>
    <n v="173"/>
    <n v="273420"/>
    <s v="Comedy|Mystery|Sci-Fi|Thriller"/>
    <s v="Janeane Garofalo"/>
    <x v="2279"/>
    <n v="32671"/>
    <n v="238"/>
    <x v="0"/>
    <s v="France"/>
    <n v="17000000"/>
    <n v="2006"/>
    <n v="5.5"/>
    <n v="-16726580"/>
    <n v="160"/>
    <n v="-98.391647058823523"/>
  </r>
  <r>
    <s v="Todd Lincoln"/>
    <n v="145"/>
    <n v="4930798"/>
    <s v="Horror|Thriller"/>
    <s v="Julianna Guill"/>
    <x v="2280"/>
    <n v="16268"/>
    <n v="108"/>
    <x v="0"/>
    <s v="USA"/>
    <n v="17000000"/>
    <n v="2012"/>
    <n v="4.0999999999999996"/>
    <n v="-12069202"/>
    <n v="83"/>
    <n v="-70.995305882352937"/>
  </r>
  <r>
    <s v="Howard Zieff"/>
    <n v="31"/>
    <n v="59847242"/>
    <s v="Comedy|Drama|Family|Romance"/>
    <s v="Macaulay Culkin"/>
    <x v="2281"/>
    <n v="55895"/>
    <n v="115"/>
    <x v="0"/>
    <s v="USA"/>
    <n v="16500000"/>
    <n v="1991"/>
    <n v="6.8"/>
    <n v="43347242"/>
    <n v="102"/>
    <n v="262.71055757575755"/>
  </r>
  <r>
    <s v="Steven Shainberg"/>
    <n v="105"/>
    <n v="220914"/>
    <s v="Biography|Drama|Romance"/>
    <s v="Robert Downey Jr."/>
    <x v="2282"/>
    <n v="13239"/>
    <n v="97"/>
    <x v="0"/>
    <s v="USA"/>
    <n v="16800000"/>
    <n v="2006"/>
    <n v="6.5"/>
    <n v="-16579086"/>
    <n v="122"/>
    <n v="-98.685035714285718"/>
  </r>
  <r>
    <s v="Oliver Stone"/>
    <n v="114"/>
    <n v="43848100"/>
    <s v="Crime|Drama"/>
    <s v="Hal Holbrook"/>
    <x v="2283"/>
    <n v="119150"/>
    <n v="219"/>
    <x v="0"/>
    <s v="USA"/>
    <n v="15000000"/>
    <n v="1987"/>
    <n v="7.4"/>
    <n v="28848100"/>
    <n v="126"/>
    <n v="192.32066666666668"/>
  </r>
  <r>
    <s v="Ang Lee"/>
    <n v="69"/>
    <n v="42700000"/>
    <s v="Drama|Romance"/>
    <s v="Alan Rickman"/>
    <x v="2284"/>
    <n v="78392"/>
    <n v="196"/>
    <x v="0"/>
    <s v="USA"/>
    <n v="16500000"/>
    <n v="1995"/>
    <n v="7.7"/>
    <n v="26200000"/>
    <n v="136"/>
    <n v="158.78787878787878"/>
  </r>
  <r>
    <s v="Julian Jarrold"/>
    <n v="150"/>
    <n v="18663911"/>
    <s v="Biography|Drama|Romance"/>
    <s v="Anne Hathaway"/>
    <x v="2285"/>
    <n v="46204"/>
    <n v="151"/>
    <x v="0"/>
    <s v="UK"/>
    <n v="16500000"/>
    <n v="2007"/>
    <n v="7.1"/>
    <n v="2163911"/>
    <n v="120"/>
    <n v="13.114612121212122"/>
  </r>
  <r>
    <s v="Joe Nussbaum"/>
    <n v="72"/>
    <n v="11702090"/>
    <s v="Comedy|Romance"/>
    <s v="Danny Strong"/>
    <x v="2286"/>
    <n v="37700"/>
    <n v="50"/>
    <x v="0"/>
    <s v="USA"/>
    <n v="16500000"/>
    <n v="2007"/>
    <n v="6.3"/>
    <n v="-4797910"/>
    <n v="108"/>
    <n v="-29.078242424242422"/>
  </r>
  <r>
    <s v="Vadim Perelman"/>
    <n v="158"/>
    <n v="13005485"/>
    <s v="Drama"/>
    <s v="Frances Fisher"/>
    <x v="2287"/>
    <n v="56665"/>
    <n v="469"/>
    <x v="0"/>
    <s v="USA"/>
    <n v="15000000"/>
    <n v="2003"/>
    <n v="7.6"/>
    <n v="-1994515"/>
    <n v="126"/>
    <n v="-13.296766666666668"/>
  </r>
  <r>
    <s v="Peter Weir"/>
    <n v="96"/>
    <n v="95860116"/>
    <s v="Comedy|Drama"/>
    <s v="Robin Williams"/>
    <x v="2288"/>
    <n v="277451"/>
    <n v="491"/>
    <x v="0"/>
    <s v="USA"/>
    <n v="16400000"/>
    <n v="1989"/>
    <n v="8"/>
    <n v="79460116"/>
    <n v="128"/>
    <n v="484.51290243902434"/>
  </r>
  <r>
    <s v="Peter Farrelly"/>
    <n v="84"/>
    <n v="127175354"/>
    <s v="Comedy"/>
    <s v="Lauren Holly"/>
    <x v="2289"/>
    <n v="288451"/>
    <n v="438"/>
    <x v="0"/>
    <s v="USA"/>
    <n v="16000000"/>
    <n v="1994"/>
    <n v="7.3"/>
    <n v="111175354"/>
    <n v="113"/>
    <n v="694.84596250000004"/>
  </r>
  <r>
    <s v="Rob Reiner"/>
    <n v="114"/>
    <n v="92823600"/>
    <s v="Comedy|Drama|Romance"/>
    <s v="Bruno Kirby"/>
    <x v="2290"/>
    <n v="149108"/>
    <n v="273"/>
    <x v="0"/>
    <s v="USA"/>
    <n v="16000000"/>
    <n v="1989"/>
    <n v="7.6"/>
    <n v="76823600"/>
    <n v="89"/>
    <n v="480.14749999999998"/>
  </r>
  <r>
    <s v="Sidney Lumet"/>
    <n v="79"/>
    <n v="54000000"/>
    <s v="Drama"/>
    <s v="Charlotte Rampling"/>
    <x v="2291"/>
    <n v="26310"/>
    <n v="154"/>
    <x v="0"/>
    <s v="USA"/>
    <n v="16000000"/>
    <n v="1982"/>
    <n v="7.8"/>
    <n v="38000000"/>
    <n v="129"/>
    <n v="237.5"/>
  </r>
  <r>
    <s v="Todd Phillips"/>
    <n v="103"/>
    <n v="68525609"/>
    <s v="Comedy"/>
    <s v="Ethan Suplee"/>
    <x v="2292"/>
    <n v="132963"/>
    <n v="302"/>
    <x v="0"/>
    <s v="USA"/>
    <n v="15600000"/>
    <n v="2000"/>
    <n v="6.5"/>
    <n v="52925609"/>
    <n v="94"/>
    <n v="339.26672435897439"/>
  </r>
  <r>
    <s v="Brian Robbins"/>
    <n v="67"/>
    <n v="52885587"/>
    <s v="Comedy|Drama|Romance|Sport"/>
    <s v="Paul Walker"/>
    <x v="2293"/>
    <n v="35312"/>
    <n v="267"/>
    <x v="0"/>
    <s v="USA"/>
    <n v="16000000"/>
    <n v="1999"/>
    <n v="6.4"/>
    <n v="36885587"/>
    <n v="106"/>
    <n v="230.53491875"/>
  </r>
  <r>
    <s v="Michel Hazanavicius"/>
    <n v="576"/>
    <n v="44667095"/>
    <s v="Comedy|Drama|Romance"/>
    <s v="BÃ©rÃ©nice Bejo"/>
    <x v="2294"/>
    <n v="190030"/>
    <n v="583"/>
    <x v="0"/>
    <s v="France"/>
    <n v="15000000"/>
    <n v="2011"/>
    <n v="8"/>
    <n v="29667095"/>
    <n v="100"/>
    <n v="197.78063333333333"/>
  </r>
  <r>
    <s v="David S. Goyer"/>
    <n v="178"/>
    <n v="42638165"/>
    <s v="Drama|Fantasy|Horror|Mystery|Thriller"/>
    <s v="Gary Oldman"/>
    <x v="2295"/>
    <n v="42182"/>
    <n v="230"/>
    <x v="0"/>
    <s v="USA"/>
    <n v="16000000"/>
    <n v="2009"/>
    <n v="4.8"/>
    <n v="26638165"/>
    <n v="89"/>
    <n v="166.48853124999999"/>
  </r>
  <r>
    <s v="Wes Anderson"/>
    <n v="487"/>
    <n v="45507053"/>
    <s v="Adventure|Comedy|Drama|Romance"/>
    <s v="Bruce Willis"/>
    <x v="2296"/>
    <n v="237848"/>
    <n v="377"/>
    <x v="0"/>
    <s v="USA"/>
    <n v="16000000"/>
    <n v="2012"/>
    <n v="7.8"/>
    <n v="29507053"/>
    <n v="94"/>
    <n v="184.41908125"/>
  </r>
  <r>
    <s v="Jonathan Liebesman"/>
    <n v="196"/>
    <n v="39511038"/>
    <s v="Horror"/>
    <s v="Matt Bomer"/>
    <x v="2297"/>
    <n v="56269"/>
    <n v="366"/>
    <x v="0"/>
    <s v="USA"/>
    <n v="16000000"/>
    <n v="2006"/>
    <n v="5.9"/>
    <n v="23511038"/>
    <n v="83"/>
    <n v="146.94398749999999"/>
  </r>
  <r>
    <s v="Cyrus Nowrasteh"/>
    <n v="24"/>
    <n v="6462576"/>
    <s v="Drama"/>
    <s v="Clive Russell"/>
    <x v="2298"/>
    <n v="1449"/>
    <n v="30"/>
    <x v="0"/>
    <s v="USA"/>
    <n v="18500000"/>
    <n v="2016"/>
    <n v="5.4"/>
    <n v="-12037424"/>
    <n v="111"/>
    <n v="-65.067156756756759"/>
  </r>
  <r>
    <s v="Perry Andelin Blake"/>
    <n v="56"/>
    <n v="40363530"/>
    <s v="Comedy|Family"/>
    <s v="Jennifer Esposito"/>
    <x v="2299"/>
    <n v="18254"/>
    <n v="307"/>
    <x v="0"/>
    <s v="USA"/>
    <n v="16000000"/>
    <n v="2002"/>
    <n v="3.3"/>
    <n v="24363530"/>
    <n v="80"/>
    <n v="152.2720625"/>
  </r>
  <r>
    <s v="Guillermo Del Toro"/>
    <n v="406"/>
    <n v="37623143"/>
    <s v="Drama|Fantasy|War"/>
    <s v="Ivana Baquero"/>
    <x v="2300"/>
    <n v="467234"/>
    <n v="1083"/>
    <x v="3"/>
    <s v="Spain"/>
    <n v="13500000"/>
    <n v="2006"/>
    <n v="8.1999999999999993"/>
    <n v="24123143"/>
    <n v="112"/>
    <n v="178.68994814814815"/>
  </r>
  <r>
    <s v="John Whitesell"/>
    <n v="51"/>
    <n v="33357476"/>
    <s v="Action|Comedy|Crime|Family"/>
    <s v="Leslie Bibb"/>
    <x v="2301"/>
    <n v="7392"/>
    <n v="53"/>
    <x v="0"/>
    <s v="USA"/>
    <n v="35000000"/>
    <n v="2001"/>
    <n v="5.4"/>
    <n v="-1642524"/>
    <n v="94"/>
    <n v="-4.6929257142857148"/>
  </r>
  <r>
    <s v="John Singleton"/>
    <n v="41"/>
    <n v="28734552"/>
    <s v="Crime|Drama|Romance|Thriller"/>
    <s v="Mo'Nique"/>
    <x v="2302"/>
    <n v="9566"/>
    <n v="81"/>
    <x v="0"/>
    <s v="USA"/>
    <n v="16000000"/>
    <n v="2001"/>
    <n v="6.4"/>
    <n v="12734552"/>
    <n v="130"/>
    <n v="79.590950000000007"/>
  </r>
  <r>
    <s v="Christian E. Christiansen"/>
    <n v="138"/>
    <n v="37300107"/>
    <s v="Drama|Horror|Thriller"/>
    <s v="Leighton Meester"/>
    <x v="2303"/>
    <n v="29147"/>
    <n v="115"/>
    <x v="0"/>
    <s v="USA"/>
    <n v="16000000"/>
    <n v="2011"/>
    <n v="4.8"/>
    <n v="21300107"/>
    <n v="91"/>
    <n v="133.12566875000002"/>
  </r>
  <r>
    <s v="Dennie Gordon"/>
    <n v="78"/>
    <n v="27087695"/>
    <s v="Adventure|Comedy|Drama"/>
    <s v="Brittany Daniel"/>
    <x v="2304"/>
    <n v="41664"/>
    <n v="205"/>
    <x v="0"/>
    <s v="USA"/>
    <n v="17700000"/>
    <n v="2001"/>
    <n v="5.9"/>
    <n v="9387695"/>
    <n v="91"/>
    <n v="53.037824858757062"/>
  </r>
  <r>
    <s v="Sheldon Lettich"/>
    <n v="40"/>
    <n v="30102717"/>
    <s v="Action|Crime"/>
    <s v="Bolo Yeung"/>
    <x v="2305"/>
    <n v="28736"/>
    <n v="72"/>
    <x v="0"/>
    <s v="USA"/>
    <n v="15000000"/>
    <n v="1991"/>
    <n v="5.5"/>
    <n v="15102717"/>
    <n v="110"/>
    <n v="100.68478"/>
  </r>
  <r>
    <s v="Edgar Wright"/>
    <n v="285"/>
    <n v="23618786"/>
    <s v="Action|Comedy|Mystery"/>
    <s v="Bill Bailey"/>
    <x v="2306"/>
    <n v="352695"/>
    <n v="687"/>
    <x v="0"/>
    <s v="UK"/>
    <n v="8000000"/>
    <n v="2007"/>
    <n v="7.9"/>
    <n v="15618786"/>
    <n v="121"/>
    <n v="195.234825"/>
  </r>
  <r>
    <s v="Diane English"/>
    <n v="124"/>
    <n v="26896744"/>
    <s v="Comedy|Drama"/>
    <s v="Jada Pinkett Smith"/>
    <x v="2307"/>
    <n v="16582"/>
    <n v="125"/>
    <x v="0"/>
    <s v="USA"/>
    <n v="16500000"/>
    <n v="2008"/>
    <n v="4.9000000000000004"/>
    <n v="10396744"/>
    <n v="114"/>
    <n v="63.010569696969696"/>
  </r>
  <r>
    <s v="Woody Allen"/>
    <n v="275"/>
    <n v="23213577"/>
    <s v="Drama|Romance"/>
    <s v="Scarlett Johansson"/>
    <x v="2308"/>
    <n v="198111"/>
    <n v="365"/>
    <x v="0"/>
    <s v="Spain"/>
    <n v="15500000"/>
    <n v="2008"/>
    <n v="7.2"/>
    <n v="7713577"/>
    <n v="96"/>
    <n v="49.765012903225809"/>
  </r>
  <r>
    <s v="Robert Iscove"/>
    <n v="67"/>
    <n v="20627372"/>
    <s v="Comedy|Drama|Romance"/>
    <s v="Alyson Hannigan"/>
    <x v="2309"/>
    <n v="13661"/>
    <n v="134"/>
    <x v="0"/>
    <s v="USA"/>
    <n v="16000000"/>
    <n v="2000"/>
    <n v="5.3"/>
    <n v="4627372"/>
    <n v="94"/>
    <n v="28.921075000000002"/>
  </r>
  <r>
    <s v="Peter Kosminsky"/>
    <n v="103"/>
    <n v="16346122"/>
    <s v="Drama"/>
    <s v="Patrick Fugit"/>
    <x v="2310"/>
    <n v="25549"/>
    <n v="171"/>
    <x v="0"/>
    <s v="USA"/>
    <n v="16000000"/>
    <n v="2002"/>
    <n v="7.2"/>
    <n v="346122"/>
    <n v="109"/>
    <n v="2.1632625000000001"/>
  </r>
  <r>
    <s v="Karyn Kusama"/>
    <n v="300"/>
    <n v="16204793"/>
    <s v="Comedy|Fantasy|Horror"/>
    <s v="J.K. Simmons"/>
    <x v="2311"/>
    <n v="92712"/>
    <n v="294"/>
    <x v="0"/>
    <s v="USA"/>
    <n v="16000000"/>
    <n v="2009"/>
    <n v="5.0999999999999996"/>
    <n v="204793"/>
    <n v="107"/>
    <n v="1.2799562500000001"/>
  </r>
  <r>
    <s v="Nick Gomez"/>
    <n v="84"/>
    <n v="15427192"/>
    <s v="Comedy|Crime|Mystery"/>
    <s v="Will Ferrell"/>
    <x v="2312"/>
    <n v="11768"/>
    <n v="148"/>
    <x v="0"/>
    <s v="USA"/>
    <n v="16000000"/>
    <n v="2000"/>
    <n v="5.6"/>
    <n v="-572808"/>
    <n v="96"/>
    <n v="-3.58005"/>
  </r>
  <r>
    <s v="Woody Allen"/>
    <n v="64"/>
    <n v="14792779"/>
    <s v="Comedy"/>
    <s v="Mike Starr"/>
    <x v="2313"/>
    <n v="24256"/>
    <n v="91"/>
    <x v="0"/>
    <s v="USA"/>
    <n v="16000000"/>
    <n v="1987"/>
    <n v="7.6"/>
    <n v="-1207221"/>
    <n v="88"/>
    <n v="-7.5451312500000007"/>
  </r>
  <r>
    <s v="Allen Coulter"/>
    <n v="158"/>
    <n v="19057024"/>
    <s v="Drama|Romance"/>
    <s v="Robert Pattinson"/>
    <x v="2314"/>
    <n v="113963"/>
    <n v="361"/>
    <x v="0"/>
    <s v="USA"/>
    <n v="16000000"/>
    <n v="2010"/>
    <n v="7.2"/>
    <n v="3057024"/>
    <n v="113"/>
    <n v="19.106400000000001"/>
  </r>
  <r>
    <s v="Clare Kilner"/>
    <n v="46"/>
    <n v="14108518"/>
    <s v="Comedy|Drama|Romance"/>
    <s v="Dylan Baker"/>
    <x v="2315"/>
    <n v="8215"/>
    <n v="95"/>
    <x v="0"/>
    <s v="USA"/>
    <n v="16000000"/>
    <n v="2003"/>
    <n v="5.7"/>
    <n v="-1891482"/>
    <n v="101"/>
    <n v="-11.8217625"/>
  </r>
  <r>
    <s v="Richard Benjamin"/>
    <n v="15"/>
    <n v="13854000"/>
    <s v="Comedy|Romance|Sci-Fi"/>
    <s v="Jon Lovitz"/>
    <x v="2316"/>
    <n v="21079"/>
    <n v="55"/>
    <x v="0"/>
    <s v="USA"/>
    <n v="20000000"/>
    <n v="1988"/>
    <n v="5.2"/>
    <n v="-6146000"/>
    <n v="105"/>
    <n v="-30.73"/>
  </r>
  <r>
    <s v="Jonathan Demme"/>
    <n v="68"/>
    <n v="77324422"/>
    <s v="Drama"/>
    <s v="Denzel Washington"/>
    <x v="2317"/>
    <n v="178731"/>
    <n v="261"/>
    <x v="0"/>
    <s v="USA"/>
    <n v="26000000"/>
    <n v="1993"/>
    <n v="7.7"/>
    <n v="51324422"/>
    <n v="125"/>
    <n v="197.40162307692307"/>
  </r>
  <r>
    <s v="Josef Rusnak"/>
    <n v="111"/>
    <n v="15500000"/>
    <s v="Mystery|Sci-Fi|Thriller"/>
    <s v="Gretchen Mol"/>
    <x v="2318"/>
    <n v="51996"/>
    <n v="302"/>
    <x v="0"/>
    <s v="Germany"/>
    <n v="16000000"/>
    <n v="1999"/>
    <n v="7"/>
    <n v="-500000"/>
    <n v="100"/>
    <n v="-3.125"/>
  </r>
  <r>
    <s v="Bruce Paltrow"/>
    <n v="65"/>
    <n v="4734235"/>
    <s v="Comedy|Drama|Music"/>
    <s v="Lochlyn Munro"/>
    <x v="2319"/>
    <n v="8217"/>
    <n v="123"/>
    <x v="0"/>
    <s v="USA"/>
    <n v="15000000"/>
    <n v="2000"/>
    <n v="6"/>
    <n v="-10265765"/>
    <n v="112"/>
    <n v="-68.438433333333336"/>
  </r>
  <r>
    <s v="Woody Allen"/>
    <n v="109"/>
    <n v="4839383"/>
    <s v="Comedy|Romance"/>
    <s v="Woody Allen"/>
    <x v="2320"/>
    <n v="21613"/>
    <n v="148"/>
    <x v="0"/>
    <s v="USA"/>
    <n v="16000000"/>
    <n v="2002"/>
    <n v="6.6"/>
    <n v="-11160617"/>
    <n v="112"/>
    <n v="-69.753856249999998"/>
  </r>
  <r>
    <s v="Adam Rifkin"/>
    <n v="42"/>
    <n v="4193025"/>
    <s v="Comedy|Music"/>
    <s v="Natasha Lyonne"/>
    <x v="2321"/>
    <n v="30682"/>
    <n v="194"/>
    <x v="0"/>
    <s v="USA"/>
    <n v="15000000"/>
    <n v="1999"/>
    <n v="6.8"/>
    <n v="-10806975"/>
    <n v="95"/>
    <n v="-72.046500000000009"/>
  </r>
  <r>
    <s v="Russell Mulcahy"/>
    <n v="112"/>
    <n v="5900000"/>
    <s v="Action|Adventure|Fantasy"/>
    <s v="Christopher Lambert"/>
    <x v="2322"/>
    <n v="98629"/>
    <n v="316"/>
    <x v="0"/>
    <s v="UK"/>
    <n v="16000000"/>
    <n v="1986"/>
    <n v="7.2"/>
    <n v="-10100000"/>
    <n v="110"/>
    <n v="-63.125"/>
  </r>
  <r>
    <s v="Susanne Bier"/>
    <n v="146"/>
    <n v="2849142"/>
    <s v="Drama"/>
    <s v="Alison Lohman"/>
    <x v="2323"/>
    <n v="24104"/>
    <n v="88"/>
    <x v="0"/>
    <s v="USA"/>
    <n v="16000000"/>
    <n v="2007"/>
    <n v="7.2"/>
    <n v="-13150858"/>
    <n v="118"/>
    <n v="-82.19286249999999"/>
  </r>
  <r>
    <s v="Kenneth Johnson"/>
    <n v="36"/>
    <n v="1686429"/>
    <s v="Action|Crime|Sci-Fi"/>
    <s v="Charles Napier"/>
    <x v="2324"/>
    <n v="8687"/>
    <n v="62"/>
    <x v="0"/>
    <s v="USA"/>
    <n v="16000000"/>
    <n v="1997"/>
    <n v="2.8"/>
    <n v="-14313571"/>
    <n v="97"/>
    <n v="-89.459818749999997"/>
  </r>
  <r>
    <s v="James Gray"/>
    <n v="230"/>
    <n v="1984743"/>
    <s v="Drama|Romance"/>
    <s v="Jeremy Renner"/>
    <x v="2325"/>
    <n v="20616"/>
    <n v="70"/>
    <x v="0"/>
    <s v="USA"/>
    <n v="16000000"/>
    <n v="2013"/>
    <n v="6.6"/>
    <n v="-14015257"/>
    <n v="120"/>
    <n v="-87.595356249999995"/>
  </r>
  <r>
    <s v="James Ivory"/>
    <n v="64"/>
    <n v="1666262"/>
    <s v="Drama|History|Romance|War"/>
    <s v="Vanessa Redgrave"/>
    <x v="2326"/>
    <n v="5321"/>
    <n v="78"/>
    <x v="0"/>
    <s v="UK"/>
    <n v="16000000"/>
    <n v="2005"/>
    <n v="6.7"/>
    <n v="-14333738"/>
    <n v="135"/>
    <n v="-89.585862500000005"/>
  </r>
  <r>
    <s v="Danny Boyle"/>
    <n v="393"/>
    <n v="2319187"/>
    <s v="Crime|Drama|Mystery|Thriller"/>
    <s v="Rosario Dawson"/>
    <x v="2327"/>
    <n v="92640"/>
    <n v="212"/>
    <x v="0"/>
    <s v="UK"/>
    <n v="20000000"/>
    <n v="2013"/>
    <n v="7"/>
    <n v="-17680813"/>
    <n v="101"/>
    <n v="-88.404065000000003"/>
  </r>
  <r>
    <s v="Jessy Terrero"/>
    <n v="75"/>
    <n v="13922211"/>
    <s v="Comedy"/>
    <s v="Mo'Nique"/>
    <x v="2328"/>
    <n v="18271"/>
    <n v="150"/>
    <x v="0"/>
    <s v="USA"/>
    <n v="16000000"/>
    <n v="2004"/>
    <n v="4.4000000000000004"/>
    <n v="-2077789"/>
    <n v="92"/>
    <n v="-12.986181250000001"/>
  </r>
  <r>
    <s v="Vicente Amorim"/>
    <n v="67"/>
    <n v="23091"/>
    <s v="Drama|Romance|War"/>
    <s v="Viggo Mortensen"/>
    <x v="2329"/>
    <n v="5664"/>
    <n v="42"/>
    <x v="0"/>
    <s v="UK"/>
    <n v="15000000"/>
    <n v="2008"/>
    <n v="6.2"/>
    <n v="-14976909"/>
    <n v="92"/>
    <n v="-99.846060000000008"/>
  </r>
  <r>
    <s v="Gaspar Noã©"/>
    <n v="216"/>
    <n v="336467"/>
    <s v="Drama|Fantasy"/>
    <s v="Paz de la Huerta"/>
    <x v="2330"/>
    <n v="45449"/>
    <n v="192"/>
    <x v="0"/>
    <s v="France"/>
    <n v="13000000"/>
    <n v="2009"/>
    <n v="7.3"/>
    <n v="-12663533"/>
    <n v="161"/>
    <n v="-97.411792307692309"/>
  </r>
  <r>
    <s v="Amy Heckerling"/>
    <n v="54"/>
    <n v="2964"/>
    <s v="Comedy|Horror|Romance"/>
    <s v="Taylor Negron"/>
    <x v="2331"/>
    <n v="7444"/>
    <n v="42"/>
    <x v="0"/>
    <s v="USA"/>
    <n v="16000000"/>
    <n v="2012"/>
    <n v="5.0999999999999996"/>
    <n v="-15997036"/>
    <n v="92"/>
    <n v="-99.981475000000003"/>
  </r>
  <r>
    <s v="Tommy Lee Jones"/>
    <n v="208"/>
    <n v="2428883"/>
    <s v="Drama|Western"/>
    <s v="Barry Corbin"/>
    <x v="2332"/>
    <n v="21370"/>
    <n v="132"/>
    <x v="0"/>
    <s v="USA"/>
    <n v="16000000"/>
    <n v="2014"/>
    <n v="6.6"/>
    <n v="-13571117"/>
    <n v="122"/>
    <n v="-84.819481249999995"/>
  </r>
  <r>
    <s v="Jesse Vaughan"/>
    <n v="32"/>
    <n v="13571817"/>
    <s v="Comedy|Drama|Romance|Sport"/>
    <s v="Vivica A. Fox"/>
    <x v="2333"/>
    <n v="5312"/>
    <n v="40"/>
    <x v="0"/>
    <s v="USA"/>
    <n v="15600000"/>
    <n v="2002"/>
    <n v="4.5"/>
    <n v="-2028183"/>
    <n v="91"/>
    <n v="-13.001173076923077"/>
  </r>
  <r>
    <s v="Wayne Beach"/>
    <n v="40"/>
    <n v="1181197"/>
    <s v="Drama|Mystery|Thriller"/>
    <s v="Mekhi Phifer"/>
    <x v="2334"/>
    <n v="3299"/>
    <n v="24"/>
    <x v="0"/>
    <s v="USA"/>
    <n v="15500000"/>
    <n v="2005"/>
    <n v="5.9"/>
    <n v="-14318803"/>
    <n v="93"/>
    <n v="-92.379374193548387"/>
  </r>
  <r>
    <s v="Gã©Rard Krawczyk"/>
    <n v="40"/>
    <n v="81525"/>
    <s v="Action|Comedy|Crime|Drama|Thriller"/>
    <s v="Carole Bouquet"/>
    <x v="2335"/>
    <n v="29392"/>
    <n v="91"/>
    <x v="4"/>
    <s v="France"/>
    <n v="15300000"/>
    <n v="2001"/>
    <n v="6.6"/>
    <n v="-15218475"/>
    <n v="94"/>
    <n v="-99.467156862745099"/>
  </r>
  <r>
    <s v="James Gunn"/>
    <n v="251"/>
    <n v="7774730"/>
    <s v="Comedy|Horror|Sci-Fi"/>
    <s v="Dustin Milligan"/>
    <x v="2336"/>
    <n v="61912"/>
    <n v="352"/>
    <x v="0"/>
    <s v="Canada"/>
    <n v="15500000"/>
    <n v="2006"/>
    <n v="6.5"/>
    <n v="-7725270"/>
    <n v="95"/>
    <n v="-49.840451612903223"/>
  </r>
  <r>
    <s v="Martin Brest"/>
    <n v="94"/>
    <n v="234760500"/>
    <s v="Action|Comedy|Crime"/>
    <s v="Judge Reinhold"/>
    <x v="2337"/>
    <n v="126464"/>
    <n v="175"/>
    <x v="0"/>
    <s v="USA"/>
    <n v="14000000"/>
    <n v="1984"/>
    <n v="7.3"/>
    <n v="220760500"/>
    <n v="105"/>
    <n v="1576.8607142857143"/>
  </r>
  <r>
    <s v="Chris Columbus"/>
    <n v="102"/>
    <n v="285761243"/>
    <s v="Comedy|Family"/>
    <s v="Macaulay Culkin"/>
    <x v="2338"/>
    <n v="311075"/>
    <n v="305"/>
    <x v="0"/>
    <s v="USA"/>
    <n v="18000000"/>
    <n v="1990"/>
    <n v="7.5"/>
    <n v="267761243"/>
    <n v="103"/>
    <n v="1487.5624611111111"/>
  </r>
  <r>
    <s v="Leonard Nimoy"/>
    <n v="21"/>
    <n v="167780960"/>
    <s v="Comedy|Drama|Family"/>
    <s v="Tom Selleck"/>
    <x v="2339"/>
    <n v="36918"/>
    <n v="42"/>
    <x v="0"/>
    <s v="USA"/>
    <n v="11000000"/>
    <n v="1987"/>
    <n v="5.9"/>
    <n v="156780960"/>
    <n v="102"/>
    <n v="1425.2814545454546"/>
  </r>
  <r>
    <s v="Sydney Pollack"/>
    <n v="94"/>
    <n v="177200000"/>
    <s v="Comedy|Drama|Romance"/>
    <s v="Bill Murray"/>
    <x v="2340"/>
    <n v="77366"/>
    <n v="194"/>
    <x v="0"/>
    <s v="USA"/>
    <n v="22000000"/>
    <n v="1982"/>
    <n v="7.4"/>
    <n v="155200000"/>
    <n v="116"/>
    <n v="705.4545454545455"/>
  </r>
  <r>
    <s v="Tony Scott"/>
    <n v="173"/>
    <n v="176781728"/>
    <s v="Action|Drama|Romance"/>
    <s v="Tom Cruise"/>
    <x v="2341"/>
    <n v="219171"/>
    <n v="388"/>
    <x v="0"/>
    <s v="USA"/>
    <n v="15000000"/>
    <n v="1986"/>
    <n v="6.9"/>
    <n v="161781728"/>
    <n v="110"/>
    <n v="1078.5448533333333"/>
  </r>
  <r>
    <s v="Ang Lee"/>
    <n v="287"/>
    <n v="128067808"/>
    <s v="Action|Drama|Romance"/>
    <s v="Chen Chang"/>
    <x v="2342"/>
    <n v="217740"/>
    <n v="1641"/>
    <x v="1"/>
    <s v="Taiwan"/>
    <n v="15000000"/>
    <n v="2000"/>
    <n v="7.9"/>
    <n v="113067808"/>
    <n v="120"/>
    <n v="753.78538666666668"/>
  </r>
  <r>
    <s v="Sam Mendes"/>
    <n v="176"/>
    <n v="130058047"/>
    <s v="Drama"/>
    <s v="Kevin Spacey"/>
    <x v="2343"/>
    <n v="822500"/>
    <n v="2715"/>
    <x v="0"/>
    <s v="USA"/>
    <n v="15000000"/>
    <n v="1999"/>
    <n v="8.4"/>
    <n v="115058047"/>
    <n v="122"/>
    <n v="767.05364666666662"/>
  </r>
  <r>
    <s v="Tom Hooper"/>
    <n v="479"/>
    <n v="138795342"/>
    <s v="Biography|Drama|History|Romance"/>
    <s v="Colin Firth"/>
    <x v="2344"/>
    <n v="503631"/>
    <n v="636"/>
    <x v="0"/>
    <s v="UK"/>
    <n v="15000000"/>
    <n v="2010"/>
    <n v="8"/>
    <n v="123795342"/>
    <n v="118"/>
    <n v="825.30228"/>
  </r>
  <r>
    <s v="Ivan Reitman"/>
    <n v="27"/>
    <n v="111936400"/>
    <s v="Comedy|Crime"/>
    <s v="Kelly Preston"/>
    <x v="2345"/>
    <n v="87538"/>
    <n v="79"/>
    <x v="0"/>
    <s v="USA"/>
    <n v="15000000"/>
    <n v="1988"/>
    <n v="6"/>
    <n v="96936400"/>
    <n v="107"/>
    <n v="646.24266666666665"/>
  </r>
  <r>
    <s v="Udayan Prasad"/>
    <n v="60"/>
    <n v="317040"/>
    <s v="Drama|Romance"/>
    <s v="Kristen Stewart"/>
    <x v="2346"/>
    <n v="6723"/>
    <n v="36"/>
    <x v="0"/>
    <s v="USA"/>
    <n v="15500000"/>
    <n v="2008"/>
    <n v="6.8"/>
    <n v="-15182960"/>
    <n v="102"/>
    <n v="-97.954580645161286"/>
  </r>
  <r>
    <s v="Steven Spielberg"/>
    <n v="70"/>
    <n v="94175854"/>
    <s v="Drama"/>
    <s v="Oprah Winfrey"/>
    <x v="2347"/>
    <n v="60988"/>
    <n v="199"/>
    <x v="0"/>
    <s v="USA"/>
    <n v="15000000"/>
    <n v="1985"/>
    <n v="7.8"/>
    <n v="79175854"/>
    <n v="154"/>
    <n v="527.83902666666665"/>
  </r>
  <r>
    <s v="Morten Tyldum"/>
    <n v="454"/>
    <n v="91121452"/>
    <s v="Biography|Drama|Thriller|War"/>
    <s v="Benedict Cumberbatch"/>
    <x v="2348"/>
    <n v="467613"/>
    <n v="608"/>
    <x v="0"/>
    <s v="UK"/>
    <n v="14000000"/>
    <n v="2014"/>
    <n v="8.1"/>
    <n v="77121452"/>
    <n v="114"/>
    <n v="550.86751428571438"/>
  </r>
  <r>
    <s v="Howard Zieff"/>
    <n v="25"/>
    <n v="69800000"/>
    <s v="Comedy|War"/>
    <s v="Eileen Brennan"/>
    <x v="2349"/>
    <n v="18140"/>
    <n v="60"/>
    <x v="0"/>
    <s v="USA"/>
    <n v="10000000"/>
    <n v="1980"/>
    <n v="6.1"/>
    <n v="59800000"/>
    <n v="109"/>
    <n v="598"/>
  </r>
  <r>
    <s v="Thor Freudenthal"/>
    <n v="111"/>
    <n v="64001297"/>
    <s v="Comedy|Family"/>
    <s v="ChloÃ« Grace Moretz"/>
    <x v="2350"/>
    <n v="32002"/>
    <n v="103"/>
    <x v="0"/>
    <s v="USA"/>
    <n v="15000000"/>
    <n v="2010"/>
    <n v="6.2"/>
    <n v="49001297"/>
    <n v="94"/>
    <n v="326.67531333333335"/>
  </r>
  <r>
    <s v="Andrã©S Muschietti"/>
    <n v="393"/>
    <n v="71588220"/>
    <s v="Fantasy|Horror"/>
    <s v="Javier Botet"/>
    <x v="2351"/>
    <n v="134869"/>
    <n v="304"/>
    <x v="0"/>
    <s v="Canada"/>
    <n v="20000000"/>
    <n v="2013"/>
    <n v="6.2"/>
    <n v="51588220"/>
    <n v="100"/>
    <n v="257.94110000000001"/>
  </r>
  <r>
    <s v="Harold Ramis"/>
    <n v="55"/>
    <n v="61400000"/>
    <s v="Adventure|Comedy"/>
    <s v="Beverly D'Angelo"/>
    <x v="2352"/>
    <n v="71183"/>
    <n v="183"/>
    <x v="0"/>
    <s v="USA"/>
    <n v="15000000"/>
    <n v="1983"/>
    <n v="7.4"/>
    <n v="46400000"/>
    <n v="98"/>
    <n v="309.33333333333331"/>
  </r>
  <r>
    <s v="Jeff Tremaine"/>
    <n v="157"/>
    <n v="101978840"/>
    <s v="Comedy"/>
    <s v="Jackson Nicoll"/>
    <x v="2353"/>
    <n v="77724"/>
    <n v="162"/>
    <x v="0"/>
    <s v="USA"/>
    <n v="15000000"/>
    <n v="2013"/>
    <n v="6.6"/>
    <n v="86978840"/>
    <n v="102"/>
    <n v="579.85893333333331"/>
  </r>
  <r>
    <s v="Stephen Frears"/>
    <n v="280"/>
    <n v="56437947"/>
    <s v="Biography|Drama"/>
    <s v="Roger Allam"/>
    <x v="2354"/>
    <n v="85333"/>
    <n v="421"/>
    <x v="0"/>
    <s v="UK"/>
    <n v="9800000"/>
    <n v="2006"/>
    <n v="7.3"/>
    <n v="46637947"/>
    <n v="94"/>
    <n v="475.89741836734697"/>
  </r>
  <r>
    <s v="Tim Burton"/>
    <n v="109"/>
    <n v="73326666"/>
    <s v="Comedy|Fantasy"/>
    <s v="Catherine O'Hara"/>
    <x v="2355"/>
    <n v="189413"/>
    <n v="306"/>
    <x v="0"/>
    <s v="USA"/>
    <n v="15000000"/>
    <n v="1988"/>
    <n v="7.5"/>
    <n v="58326666"/>
    <n v="92"/>
    <n v="388.84444000000002"/>
  </r>
  <r>
    <s v="Tyler Perry"/>
    <n v="41"/>
    <n v="55184721"/>
    <s v="Comedy|Drama"/>
    <s v="Michael Jai White"/>
    <x v="2356"/>
    <n v="9811"/>
    <n v="100"/>
    <x v="0"/>
    <s v="USA"/>
    <n v="15000000"/>
    <n v="2007"/>
    <n v="5.6"/>
    <n v="40184721"/>
    <n v="113"/>
    <n v="267.89814000000001"/>
  </r>
  <r>
    <s v="Gillian Armstrong"/>
    <n v="27"/>
    <n v="50003300"/>
    <s v="Drama|Family|Romance"/>
    <s v="Christian Bale"/>
    <x v="2357"/>
    <n v="36624"/>
    <n v="132"/>
    <x v="0"/>
    <s v="USA"/>
    <n v="15000000"/>
    <n v="1994"/>
    <n v="7.3"/>
    <n v="35003300"/>
    <n v="115"/>
    <n v="233.35533333333331"/>
  </r>
  <r>
    <s v="James Watkins"/>
    <n v="462"/>
    <n v="54322273"/>
    <s v="Drama|Fantasy|Horror|Thriller"/>
    <s v="Daniel Radcliffe"/>
    <x v="2358"/>
    <n v="139749"/>
    <n v="509"/>
    <x v="0"/>
    <s v="UK"/>
    <n v="17000000"/>
    <n v="2012"/>
    <n v="6.4"/>
    <n v="37322273"/>
    <n v="95"/>
    <n v="219.54278235294117"/>
  </r>
  <r>
    <s v="Simon West"/>
    <n v="152"/>
    <n v="47860214"/>
    <s v="Horror|Thriller"/>
    <s v="Madeline Carroll"/>
    <x v="2359"/>
    <n v="34711"/>
    <n v="468"/>
    <x v="0"/>
    <s v="USA"/>
    <n v="15000000"/>
    <n v="2006"/>
    <n v="5"/>
    <n v="32860214"/>
    <n v="87"/>
    <n v="219.06809333333334"/>
  </r>
  <r>
    <s v="Shawn Levy"/>
    <n v="69"/>
    <n v="47811275"/>
    <s v="Adventure|Comedy|Family"/>
    <s v="Frankie Muniz"/>
    <x v="2360"/>
    <n v="29008"/>
    <n v="99"/>
    <x v="0"/>
    <s v="USA"/>
    <n v="15000000"/>
    <n v="2002"/>
    <n v="5.4"/>
    <n v="32811275"/>
    <n v="88"/>
    <n v="218.74183333333335"/>
  </r>
  <r>
    <s v="Barry Levinson"/>
    <n v="130"/>
    <n v="43022524"/>
    <s v="Comedy|Drama"/>
    <s v="Robert De Niro"/>
    <x v="2361"/>
    <n v="67604"/>
    <n v="218"/>
    <x v="0"/>
    <s v="USA"/>
    <n v="15000000"/>
    <n v="1997"/>
    <n v="7.1"/>
    <n v="28022524"/>
    <n v="97"/>
    <n v="186.81682666666666"/>
  </r>
  <r>
    <s v="Jim Fall"/>
    <n v="66"/>
    <n v="42672630"/>
    <s v="Adventure|Comedy|Family|Music|Romance"/>
    <s v="Clayton Snyder"/>
    <x v="2362"/>
    <n v="27580"/>
    <n v="172"/>
    <x v="0"/>
    <s v="USA"/>
    <n v="17000000"/>
    <n v="2003"/>
    <n v="5.3"/>
    <n v="25672630"/>
    <n v="94"/>
    <n v="151.0154705882353"/>
  </r>
  <r>
    <s v="Ric Roman Waugh"/>
    <n v="238"/>
    <n v="42919096"/>
    <s v="Action|Drama|Thriller"/>
    <s v="Dwayne Johnson"/>
    <x v="2363"/>
    <n v="64747"/>
    <n v="122"/>
    <x v="0"/>
    <s v="USA"/>
    <n v="15000000"/>
    <n v="2013"/>
    <n v="6.5"/>
    <n v="27919096"/>
    <n v="112"/>
    <n v="186.12730666666667"/>
  </r>
  <r>
    <s v="Michael Dougherty"/>
    <n v="198"/>
    <n v="42592530"/>
    <s v="Comedy|Fantasy|Horror"/>
    <s v="Adam Scott"/>
    <x v="2364"/>
    <n v="29867"/>
    <n v="181"/>
    <x v="0"/>
    <s v="USA"/>
    <n v="15000000"/>
    <n v="2015"/>
    <n v="6.2"/>
    <n v="27592530"/>
    <n v="98"/>
    <n v="183.9502"/>
  </r>
  <r>
    <s v="Robert Rodriguez"/>
    <n v="154"/>
    <n v="40064955"/>
    <s v="Horror|Mystery|Sci-Fi"/>
    <s v="Jordana Brewster"/>
    <x v="2365"/>
    <n v="92074"/>
    <n v="502"/>
    <x v="0"/>
    <s v="USA"/>
    <n v="15000000"/>
    <n v="1998"/>
    <n v="6.4"/>
    <n v="25064955"/>
    <n v="104"/>
    <n v="167.09970000000001"/>
  </r>
  <r>
    <s v="James Mangold"/>
    <n v="131"/>
    <n v="44886089"/>
    <s v="Crime|Drama|Thriller"/>
    <s v="Robert De Niro"/>
    <x v="2366"/>
    <n v="69576"/>
    <n v="207"/>
    <x v="0"/>
    <s v="USA"/>
    <n v="10000000"/>
    <n v="1997"/>
    <n v="6.9"/>
    <n v="34886089"/>
    <n v="120"/>
    <n v="348.86088999999998"/>
  </r>
  <r>
    <s v="Joel Gallen"/>
    <n v="97"/>
    <n v="37882551"/>
    <s v="Comedy"/>
    <s v="Chris Evans"/>
    <x v="2367"/>
    <n v="80305"/>
    <n v="393"/>
    <x v="0"/>
    <s v="USA"/>
    <n v="16000000"/>
    <n v="2001"/>
    <n v="5.7"/>
    <n v="21882551"/>
    <n v="99"/>
    <n v="136.76594374999999"/>
  </r>
  <r>
    <s v="David Ayer"/>
    <n v="355"/>
    <n v="40983001"/>
    <s v="Crime|Drama|Thriller"/>
    <s v="Jake Gyllenhaal"/>
    <x v="2368"/>
    <n v="181025"/>
    <n v="336"/>
    <x v="0"/>
    <s v="USA"/>
    <n v="7000000"/>
    <n v="2012"/>
    <n v="7.7"/>
    <n v="33983001"/>
    <n v="109"/>
    <n v="485.47144285714285"/>
  </r>
  <r>
    <s v="Rob Cohen"/>
    <n v="102"/>
    <n v="35007180"/>
    <s v="Action|Crime|Drama|Thriller"/>
    <s v="Paul Walker"/>
    <x v="2369"/>
    <n v="26846"/>
    <n v="193"/>
    <x v="0"/>
    <s v="USA"/>
    <n v="15000000"/>
    <n v="2000"/>
    <n v="5.6"/>
    <n v="20007180"/>
    <n v="106"/>
    <n v="133.38120000000001"/>
  </r>
  <r>
    <s v="James Marsh"/>
    <n v="419"/>
    <n v="35887263"/>
    <s v="Biography|Drama|Romance"/>
    <s v="Eddie Redmayne"/>
    <x v="2370"/>
    <n v="265507"/>
    <n v="388"/>
    <x v="0"/>
    <s v="UK"/>
    <n v="15000000"/>
    <n v="2014"/>
    <n v="7.7"/>
    <n v="20887263"/>
    <n v="123"/>
    <n v="139.24841999999998"/>
  </r>
  <r>
    <s v="John Whitesell"/>
    <n v="37"/>
    <n v="34308901"/>
    <s v="Comedy|Crime"/>
    <s v="Greg Grunberg"/>
    <x v="2371"/>
    <n v="15939"/>
    <n v="87"/>
    <x v="0"/>
    <s v="USA"/>
    <n v="16000000"/>
    <n v="2003"/>
    <n v="5.0999999999999996"/>
    <n v="18308901"/>
    <n v="86"/>
    <n v="114.43063124999999"/>
  </r>
  <r>
    <s v="Matt Williams"/>
    <n v="78"/>
    <n v="33771174"/>
    <s v="Comedy|Drama|Romance"/>
    <s v="Natalie Portman"/>
    <x v="2372"/>
    <n v="27044"/>
    <n v="240"/>
    <x v="0"/>
    <s v="USA"/>
    <n v="15000000"/>
    <n v="2000"/>
    <n v="6.8"/>
    <n v="18771174"/>
    <n v="120"/>
    <n v="125.14116"/>
  </r>
  <r>
    <s v="David Lean"/>
    <n v="181"/>
    <n v="6000000"/>
    <s v="Adventure|Biography|Drama|History|War"/>
    <s v="Claude Rains"/>
    <x v="2373"/>
    <n v="192775"/>
    <n v="559"/>
    <x v="0"/>
    <s v="UK"/>
    <n v="15000000"/>
    <n v="1962"/>
    <n v="8.4"/>
    <n v="-9000000"/>
    <n v="227"/>
    <n v="-60"/>
  </r>
  <r>
    <s v="Rob Zombie"/>
    <n v="220"/>
    <n v="33386128"/>
    <s v="Horror"/>
    <s v="Scout Taylor-Compton"/>
    <x v="2374"/>
    <n v="36372"/>
    <n v="491"/>
    <x v="0"/>
    <s v="USA"/>
    <n v="15000000"/>
    <n v="2009"/>
    <n v="4.9000000000000004"/>
    <n v="18386128"/>
    <n v="119"/>
    <n v="122.57418666666666"/>
  </r>
  <r>
    <s v="Jean-Marc Vallã©E"/>
    <n v="349"/>
    <n v="37877959"/>
    <s v="Adventure|Biography|Drama"/>
    <s v="Michiel Huisman"/>
    <x v="2375"/>
    <n v="86664"/>
    <n v="252"/>
    <x v="0"/>
    <s v="USA"/>
    <n v="15000000"/>
    <n v="2014"/>
    <n v="7.1"/>
    <n v="22877959"/>
    <n v="115"/>
    <n v="152.51972666666666"/>
  </r>
  <r>
    <s v="Dennis Iliadis"/>
    <n v="241"/>
    <n v="32721635"/>
    <s v="Crime|Horror|Thriller"/>
    <s v="Tony Goldwyn"/>
    <x v="2376"/>
    <n v="67822"/>
    <n v="279"/>
    <x v="0"/>
    <s v="USA"/>
    <n v="15000000"/>
    <n v="2009"/>
    <n v="6.6"/>
    <n v="17721635"/>
    <n v="114"/>
    <n v="118.14423333333333"/>
  </r>
  <r>
    <s v="Clare Kilner"/>
    <n v="103"/>
    <n v="31585300"/>
    <s v="Comedy|Romance"/>
    <s v="Jack Davenport"/>
    <x v="2377"/>
    <n v="38248"/>
    <n v="250"/>
    <x v="0"/>
    <s v="USA"/>
    <n v="15000000"/>
    <n v="2005"/>
    <n v="6.1"/>
    <n v="16585300"/>
    <n v="90"/>
    <n v="110.56866666666667"/>
  </r>
  <r>
    <s v="Rick Rosenthal"/>
    <n v="151"/>
    <n v="30259652"/>
    <s v="Comedy|Horror|Thriller"/>
    <s v="Jamie Lee Curtis"/>
    <x v="2378"/>
    <n v="26905"/>
    <n v="614"/>
    <x v="0"/>
    <s v="USA"/>
    <n v="15000000"/>
    <n v="2002"/>
    <n v="4.0999999999999996"/>
    <n v="15259652"/>
    <n v="94"/>
    <n v="101.73101333333334"/>
  </r>
  <r>
    <s v="Rob Reiner"/>
    <n v="185"/>
    <n v="30857814"/>
    <s v="Adventure|Family|Fantasy|Romance"/>
    <s v="Robin Wright"/>
    <x v="2379"/>
    <n v="294163"/>
    <n v="718"/>
    <x v="0"/>
    <s v="USA"/>
    <n v="16000000"/>
    <n v="1987"/>
    <n v="8.1"/>
    <n v="14857814"/>
    <n v="98"/>
    <n v="92.861337499999991"/>
  </r>
  <r>
    <s v="Denzel Washington"/>
    <n v="112"/>
    <n v="30226144"/>
    <s v="Biography|Drama"/>
    <s v="Denzel Washington"/>
    <x v="2380"/>
    <n v="47626"/>
    <n v="118"/>
    <x v="0"/>
    <s v="USA"/>
    <n v="15000000"/>
    <n v="2007"/>
    <n v="7.6"/>
    <n v="15226144"/>
    <n v="126"/>
    <n v="101.50762666666667"/>
  </r>
  <r>
    <s v="Nicolas Winding Refn"/>
    <n v="676"/>
    <n v="35054909"/>
    <s v="Crime|Drama"/>
    <s v="Ryan Gosling"/>
    <x v="2381"/>
    <n v="431578"/>
    <n v="1264"/>
    <x v="0"/>
    <s v="USA"/>
    <n v="15000000"/>
    <n v="2011"/>
    <n v="7.8"/>
    <n v="20054909"/>
    <n v="100"/>
    <n v="133.69939333333335"/>
  </r>
  <r>
    <s v="Sara Sugarman"/>
    <n v="74"/>
    <n v="29302097"/>
    <s v="Comedy|Family|Music|Romance"/>
    <s v="Adam Garcia"/>
    <x v="2382"/>
    <n v="23408"/>
    <n v="105"/>
    <x v="0"/>
    <s v="Germany"/>
    <n v="15000000"/>
    <n v="2004"/>
    <n v="4.5999999999999996"/>
    <n v="14302097"/>
    <n v="89"/>
    <n v="95.347313333333332"/>
  </r>
  <r>
    <s v="Nicholas Hytner"/>
    <n v="65"/>
    <n v="29106737"/>
    <s v="Comedy|Drama|Romance"/>
    <s v="Liam Aiken"/>
    <x v="2383"/>
    <n v="15582"/>
    <n v="132"/>
    <x v="0"/>
    <s v="USA"/>
    <n v="15000000"/>
    <n v="1998"/>
    <n v="6"/>
    <n v="14106737"/>
    <n v="111"/>
    <n v="94.044913333333341"/>
  </r>
  <r>
    <s v="Juan Carlos Fresnadillo"/>
    <n v="274"/>
    <n v="28637507"/>
    <s v="Drama|Horror|Sci-Fi"/>
    <s v="Jeremy Renner"/>
    <x v="2384"/>
    <n v="212167"/>
    <n v="713"/>
    <x v="0"/>
    <s v="UK"/>
    <n v="15000000"/>
    <n v="2007"/>
    <n v="7"/>
    <n v="13637507"/>
    <n v="100"/>
    <n v="90.916713333333334"/>
  </r>
  <r>
    <s v="Thomas Carter"/>
    <n v="50"/>
    <n v="30127963"/>
    <s v="Drama|Family|Sport"/>
    <s v="Jessie T. Usher"/>
    <x v="2385"/>
    <n v="12596"/>
    <n v="64"/>
    <x v="0"/>
    <s v="USA"/>
    <n v="15000000"/>
    <n v="2014"/>
    <n v="6.7"/>
    <n v="15127963"/>
    <n v="115"/>
    <n v="100.85308666666666"/>
  </r>
  <r>
    <s v="Wayne Wang"/>
    <n v="96"/>
    <n v="32645546"/>
    <s v="Comedy|Drama|Family"/>
    <s v="Cicely Tyson"/>
    <x v="2386"/>
    <n v="8427"/>
    <n v="88"/>
    <x v="0"/>
    <s v="USA"/>
    <n v="14000000"/>
    <n v="2005"/>
    <n v="6.4"/>
    <n v="18645546"/>
    <n v="106"/>
    <n v="133.18247142857143"/>
  </r>
  <r>
    <s v="Gina Prince-Bythewood"/>
    <n v="68"/>
    <n v="27441122"/>
    <s v="Drama|Romance|Sport"/>
    <s v="Alfre Woodard"/>
    <x v="2387"/>
    <n v="14322"/>
    <n v="116"/>
    <x v="0"/>
    <s v="USA"/>
    <n v="15000000"/>
    <n v="2000"/>
    <n v="7.2"/>
    <n v="12441122"/>
    <n v="124"/>
    <n v="82.940813333333324"/>
  </r>
  <r>
    <s v="George Armitage"/>
    <n v="111"/>
    <n v="28014536"/>
    <s v="Action|Comedy|Crime|Romance|Thriller"/>
    <s v="Minnie Driver"/>
    <x v="2388"/>
    <n v="73347"/>
    <n v="296"/>
    <x v="0"/>
    <s v="USA"/>
    <n v="15000000"/>
    <n v="1997"/>
    <n v="7.4"/>
    <n v="13014536"/>
    <n v="107"/>
    <n v="86.763573333333326"/>
  </r>
  <r>
    <s v="Phil Traill"/>
    <n v="128"/>
    <n v="33860010"/>
    <s v="Comedy|Romance"/>
    <s v="Bradley Cooper"/>
    <x v="2389"/>
    <n v="33088"/>
    <n v="143"/>
    <x v="0"/>
    <s v="USA"/>
    <n v="15000000"/>
    <n v="2009"/>
    <n v="4.8"/>
    <n v="18860010"/>
    <n v="99"/>
    <n v="125.73339999999999"/>
  </r>
  <r>
    <s v="Joe Berlinger"/>
    <n v="160"/>
    <n v="26421314"/>
    <s v="Adventure|Fantasy|Horror|Mystery|Thriller"/>
    <s v="Kim Director"/>
    <x v="2390"/>
    <n v="28964"/>
    <n v="457"/>
    <x v="0"/>
    <s v="USA"/>
    <n v="15000000"/>
    <n v="2000"/>
    <n v="4"/>
    <n v="11421314"/>
    <n v="90"/>
    <n v="76.142093333333335"/>
  </r>
  <r>
    <s v="Andrew Fleming"/>
    <n v="93"/>
    <n v="24881000"/>
    <s v="Drama|Fantasy|Horror|Thriller"/>
    <s v="Christine Taylor"/>
    <x v="2391"/>
    <n v="57140"/>
    <n v="195"/>
    <x v="0"/>
    <s v="USA"/>
    <n v="15000000"/>
    <n v="1996"/>
    <n v="6.2"/>
    <n v="9881000"/>
    <n v="101"/>
    <n v="65.873333333333335"/>
  </r>
  <r>
    <s v="Woody Allen"/>
    <n v="278"/>
    <n v="23089926"/>
    <s v="Drama|Romance|Thriller"/>
    <s v="Scarlett Johansson"/>
    <x v="2392"/>
    <n v="166269"/>
    <n v="735"/>
    <x v="0"/>
    <s v="UK"/>
    <n v="15000000"/>
    <n v="2005"/>
    <n v="7.7"/>
    <n v="8089926"/>
    <n v="119"/>
    <n v="53.932840000000006"/>
  </r>
  <r>
    <s v="Elizabeth Allen Rosenbaum"/>
    <n v="81"/>
    <n v="26161406"/>
    <s v="Adventure|Comedy|Family|Fantasy"/>
    <s v="Sierra McCormick"/>
    <x v="2393"/>
    <n v="13874"/>
    <n v="52"/>
    <x v="0"/>
    <s v="USA"/>
    <n v="15000000"/>
    <n v="2010"/>
    <n v="6.7"/>
    <n v="11161406"/>
    <n v="103"/>
    <n v="74.409373333333335"/>
  </r>
  <r>
    <s v="James Ivory"/>
    <n v="58"/>
    <n v="22954968"/>
    <s v="Drama|Romance"/>
    <s v="Anthony Hopkins"/>
    <x v="2394"/>
    <n v="45703"/>
    <n v="156"/>
    <x v="0"/>
    <s v="UK"/>
    <n v="11500000"/>
    <n v="1993"/>
    <n v="7.9"/>
    <n v="11454968"/>
    <n v="134"/>
    <n v="99.608417391304343"/>
  </r>
  <r>
    <s v="Paul Thomas Anderson"/>
    <n v="153"/>
    <n v="26384919"/>
    <s v="Drama"/>
    <s v="Don Cheadle"/>
    <x v="2395"/>
    <n v="189032"/>
    <n v="560"/>
    <x v="0"/>
    <s v="USA"/>
    <n v="15000000"/>
    <n v="1997"/>
    <n v="7.9"/>
    <n v="11384919"/>
    <n v="155"/>
    <n v="75.899459999999991"/>
  </r>
  <r>
    <s v="Robert Harmon"/>
    <n v="25"/>
    <n v="22189039"/>
    <s v="Action|Crime|Drama|Romance|Thriller"/>
    <s v="Kieran Culkin"/>
    <x v="2396"/>
    <n v="17074"/>
    <n v="55"/>
    <x v="0"/>
    <s v="USA"/>
    <n v="15000000"/>
    <n v="1993"/>
    <n v="5.5"/>
    <n v="7189039"/>
    <n v="94"/>
    <n v="47.926926666666667"/>
  </r>
  <r>
    <s v="Michael Mayer"/>
    <n v="46"/>
    <n v="20998709"/>
    <s v="Adventure|Drama|Family"/>
    <s v="Alison Lohman"/>
    <x v="2397"/>
    <n v="6095"/>
    <n v="76"/>
    <x v="0"/>
    <s v="USA"/>
    <n v="15000000"/>
    <n v="2006"/>
    <n v="6.2"/>
    <n v="5998709"/>
    <n v="95"/>
    <n v="39.991393333333335"/>
  </r>
  <r>
    <s v="Martin Weisz"/>
    <n v="161"/>
    <n v="20801344"/>
    <s v="Horror"/>
    <s v="Jeff Kober"/>
    <x v="2398"/>
    <n v="49721"/>
    <n v="211"/>
    <x v="0"/>
    <s v="USA"/>
    <n v="15000000"/>
    <n v="2007"/>
    <n v="5.0999999999999996"/>
    <n v="5801344"/>
    <n v="89"/>
    <n v="38.675626666666666"/>
  </r>
  <r>
    <s v="John Ottman"/>
    <n v="108"/>
    <n v="21468807"/>
    <s v="Horror|Mystery|Thriller"/>
    <s v="Loretta Devine"/>
    <x v="2399"/>
    <n v="13048"/>
    <n v="227"/>
    <x v="0"/>
    <s v="USA"/>
    <n v="14000000"/>
    <n v="2000"/>
    <n v="4.0999999999999996"/>
    <n v="7468807"/>
    <n v="97"/>
    <n v="53.348621428571427"/>
  </r>
  <r>
    <s v="Jay Russell"/>
    <n v="69"/>
    <n v="19158074"/>
    <s v="Drama|Family|Fantasy|Romance"/>
    <s v="William Hurt"/>
    <x v="2400"/>
    <n v="17983"/>
    <n v="127"/>
    <x v="0"/>
    <s v="USA"/>
    <n v="15000000"/>
    <n v="2002"/>
    <n v="6.7"/>
    <n v="4158074"/>
    <n v="90"/>
    <n v="27.720493333333334"/>
  </r>
  <r>
    <s v="John Bonito"/>
    <n v="78"/>
    <n v="18843314"/>
    <s v="Action|Drama|Thriller"/>
    <s v="Kelly Carlson"/>
    <x v="2401"/>
    <n v="27486"/>
    <n v="284"/>
    <x v="0"/>
    <s v="USA"/>
    <n v="20000000"/>
    <n v="2006"/>
    <n v="4.7"/>
    <n v="-1156686"/>
    <n v="92"/>
    <n v="-5.7834300000000001"/>
  </r>
  <r>
    <s v="Peter Atencio"/>
    <n v="129"/>
    <n v="20566327"/>
    <s v="Action|Comedy"/>
    <s v="Nia Long"/>
    <x v="2402"/>
    <n v="15385"/>
    <n v="84"/>
    <x v="0"/>
    <s v="USA"/>
    <n v="15000000"/>
    <n v="2016"/>
    <n v="6.4"/>
    <n v="5566327"/>
    <n v="100"/>
    <n v="37.108846666666665"/>
  </r>
  <r>
    <s v="Shana Feste"/>
    <n v="135"/>
    <n v="20218921"/>
    <s v="Drama|Music"/>
    <s v="Leighton Meester"/>
    <x v="2403"/>
    <n v="14814"/>
    <n v="114"/>
    <x v="0"/>
    <s v="Official site"/>
    <n v="15000000"/>
    <n v="2010"/>
    <n v="6.3"/>
    <n v="5218921"/>
    <n v="117"/>
    <n v="34.792806666666664"/>
  </r>
  <r>
    <s v="David Nutter"/>
    <n v="96"/>
    <n v="17411331"/>
    <s v="Horror|Mystery|Sci-Fi|Thriller"/>
    <s v="Bruce Greenwood"/>
    <x v="2404"/>
    <n v="17328"/>
    <n v="237"/>
    <x v="0"/>
    <s v="Australia"/>
    <n v="15000000"/>
    <n v="1998"/>
    <n v="5.5"/>
    <n v="2411331"/>
    <n v="84"/>
    <n v="16.07554"/>
  </r>
  <r>
    <s v="Derek Cianfrance"/>
    <n v="417"/>
    <n v="21383298"/>
    <s v="Crime|Drama|Thriller"/>
    <s v="Ryan Gosling"/>
    <x v="2405"/>
    <n v="187170"/>
    <n v="376"/>
    <x v="0"/>
    <s v="USA"/>
    <n v="15000000"/>
    <n v="2012"/>
    <n v="7.3"/>
    <n v="6383298"/>
    <n v="140"/>
    <n v="42.555320000000002"/>
  </r>
  <r>
    <s v="Roger Donaldson"/>
    <n v="172"/>
    <n v="24984868"/>
    <s v="Action|Crime|Thriller"/>
    <s v="Luke Bracey"/>
    <x v="2406"/>
    <n v="50056"/>
    <n v="152"/>
    <x v="0"/>
    <s v="USA"/>
    <n v="15000000"/>
    <n v="2014"/>
    <n v="6.3"/>
    <n v="9984868"/>
    <n v="108"/>
    <n v="66.565786666666668"/>
  </r>
  <r>
    <s v="Stephan Elliott"/>
    <n v="88"/>
    <n v="16459004"/>
    <s v="Drama|Mystery|Thriller"/>
    <s v="Jason Priestley"/>
    <x v="2407"/>
    <n v="13320"/>
    <n v="415"/>
    <x v="0"/>
    <s v="Canada"/>
    <n v="15000000"/>
    <n v="1999"/>
    <n v="4.9000000000000004"/>
    <n v="1459004"/>
    <n v="109"/>
    <n v="9.7266933333333334"/>
  </r>
  <r>
    <s v="Kathryn Bigelow"/>
    <n v="388"/>
    <n v="15700000"/>
    <s v="Drama|History|Thriller|War"/>
    <s v="Jeremy Renner"/>
    <x v="2408"/>
    <n v="332065"/>
    <n v="876"/>
    <x v="0"/>
    <s v="USA"/>
    <n v="15000000"/>
    <n v="2008"/>
    <n v="7.6"/>
    <n v="700000"/>
    <n v="131"/>
    <n v="4.666666666666667"/>
  </r>
  <r>
    <s v="Mark L. Lester"/>
    <n v="45"/>
    <n v="15100000"/>
    <s v="Action|Horror|Sci-Fi|Thriller"/>
    <s v="Heather Locklear"/>
    <x v="2409"/>
    <n v="22797"/>
    <n v="96"/>
    <x v="0"/>
    <s v="USA"/>
    <n v="15000000"/>
    <n v="1984"/>
    <n v="6"/>
    <n v="100000"/>
    <n v="114"/>
    <n v="0.66666666666666674"/>
  </r>
  <r>
    <s v="Andrew Dominik"/>
    <n v="414"/>
    <n v="14938570"/>
    <s v="Crime|Thriller"/>
    <s v="Brad Pitt"/>
    <x v="2410"/>
    <n v="111625"/>
    <n v="369"/>
    <x v="0"/>
    <s v="USA"/>
    <n v="15000000"/>
    <n v="2012"/>
    <n v="6.2"/>
    <n v="-61430"/>
    <n v="97"/>
    <n v="-0.40953333333333336"/>
  </r>
  <r>
    <s v="Anton Corbijn"/>
    <n v="291"/>
    <n v="17237244"/>
    <s v="Crime|Drama|Thriller"/>
    <s v="Philip Seymour Hoffman"/>
    <x v="2411"/>
    <n v="57210"/>
    <n v="158"/>
    <x v="0"/>
    <s v="UK"/>
    <n v="15000000"/>
    <n v="2014"/>
    <n v="6.8"/>
    <n v="2237244"/>
    <n v="122"/>
    <n v="14.914959999999999"/>
  </r>
  <r>
    <s v="Tom Green"/>
    <n v="97"/>
    <n v="14249005"/>
    <s v="Comedy"/>
    <s v="Rip Torn"/>
    <x v="2412"/>
    <n v="39788"/>
    <n v="619"/>
    <x v="0"/>
    <s v="USA"/>
    <n v="15000000"/>
    <n v="2001"/>
    <n v="4.5"/>
    <n v="-750995"/>
    <n v="87"/>
    <n v="-5.0066333333333333"/>
  </r>
  <r>
    <s v="Mike Nawrocki"/>
    <n v="37"/>
    <n v="12701880"/>
    <s v="Adventure|Animation|Comedy|Family"/>
    <s v="Yuri Lowenthal"/>
    <x v="2413"/>
    <n v="2037"/>
    <n v="22"/>
    <x v="0"/>
    <s v="USA"/>
    <n v="15000000"/>
    <n v="2008"/>
    <n v="5.7"/>
    <n v="-2298120"/>
    <n v="85"/>
    <n v="-15.320800000000002"/>
  </r>
  <r>
    <s v="Douglas Aarniokoski"/>
    <n v="90"/>
    <n v="12801190"/>
    <s v="Action|Adventure|Fantasy|Sci-Fi"/>
    <s v="Christopher Lambert"/>
    <x v="2414"/>
    <n v="16340"/>
    <n v="355"/>
    <x v="0"/>
    <s v="USA"/>
    <n v="15000000"/>
    <n v="2000"/>
    <n v="4.5999999999999996"/>
    <n v="-2198810"/>
    <n v="101"/>
    <n v="-14.658733333333332"/>
  </r>
  <r>
    <s v="Bryan Barber"/>
    <n v="81"/>
    <n v="12549485"/>
    <s v="Crime|Drama|Musical|Romance"/>
    <s v="Cicely Tyson"/>
    <x v="2415"/>
    <n v="4603"/>
    <n v="91"/>
    <x v="0"/>
    <s v="USA"/>
    <n v="15000000"/>
    <n v="2006"/>
    <n v="6.2"/>
    <n v="-2450515"/>
    <n v="121"/>
    <n v="-16.336766666666666"/>
  </r>
  <r>
    <s v="Lone Scherfig"/>
    <n v="221"/>
    <n v="13766014"/>
    <s v="Drama|Romance"/>
    <s v="Anne Hathaway"/>
    <x v="2416"/>
    <n v="106111"/>
    <n v="181"/>
    <x v="0"/>
    <s v="USA"/>
    <n v="15000000"/>
    <n v="2011"/>
    <n v="7"/>
    <n v="-1233986"/>
    <n v="107"/>
    <n v="-8.2265733333333326"/>
  </r>
  <r>
    <s v="Drew Barrymore"/>
    <n v="230"/>
    <n v="13034417"/>
    <s v="Drama|Sport"/>
    <s v="Daniel Stern"/>
    <x v="2417"/>
    <n v="55665"/>
    <n v="118"/>
    <x v="0"/>
    <s v="USA"/>
    <n v="15000000"/>
    <n v="2009"/>
    <n v="6.9"/>
    <n v="-1965583"/>
    <n v="111"/>
    <n v="-13.103886666666668"/>
  </r>
  <r>
    <s v="James Foley"/>
    <n v="119"/>
    <n v="12212417"/>
    <s v="Crime|Thriller"/>
    <s v="Louis Lombardi"/>
    <x v="2418"/>
    <n v="30643"/>
    <n v="144"/>
    <x v="0"/>
    <s v="USA"/>
    <n v="15000000"/>
    <n v="2003"/>
    <n v="6.7"/>
    <n v="-2787583"/>
    <n v="97"/>
    <n v="-18.583886666666665"/>
  </r>
  <r>
    <s v="Albert Brooks"/>
    <n v="97"/>
    <n v="11614236"/>
    <s v="Comedy"/>
    <s v="Jeff Bridges"/>
    <x v="2419"/>
    <n v="9294"/>
    <n v="140"/>
    <x v="0"/>
    <s v="USA"/>
    <n v="15000000"/>
    <n v="1999"/>
    <n v="5.6"/>
    <n v="-3385764"/>
    <n v="97"/>
    <n v="-22.571759999999998"/>
  </r>
  <r>
    <s v="Irwin Winkler"/>
    <n v="119"/>
    <n v="13337299"/>
    <s v="Biography|Drama|Music|Musical"/>
    <s v="Kevin McNally"/>
    <x v="2420"/>
    <n v="9649"/>
    <n v="226"/>
    <x v="0"/>
    <s v="USA"/>
    <n v="20000000"/>
    <n v="2004"/>
    <n v="6.6"/>
    <n v="-6662701"/>
    <n v="125"/>
    <n v="-33.313504999999999"/>
  </r>
  <r>
    <s v="Woody Allen"/>
    <n v="42"/>
    <n v="10763469"/>
    <s v="Comedy|Drama|Romance"/>
    <s v="Woody Allen"/>
    <x v="2421"/>
    <n v="13692"/>
    <n v="55"/>
    <x v="0"/>
    <s v="USA"/>
    <n v="15000000"/>
    <n v="1989"/>
    <n v="6.4"/>
    <n v="-4236531"/>
    <n v="124"/>
    <n v="-28.243539999999999"/>
  </r>
  <r>
    <s v="Steve Gomer"/>
    <n v="24"/>
    <n v="11144518"/>
    <s v="Adventure|Family"/>
    <s v="Trevor Morgan"/>
    <x v="2422"/>
    <n v="2724"/>
    <n v="53"/>
    <x v="0"/>
    <s v="Canada"/>
    <n v="15000000"/>
    <n v="1998"/>
    <n v="2.8"/>
    <n v="-3855482"/>
    <n v="76"/>
    <n v="-25.703213333333334"/>
  </r>
  <r>
    <s v="Rza"/>
    <n v="208"/>
    <n v="15608545"/>
    <s v="Action"/>
    <s v="Rick Yune"/>
    <x v="2423"/>
    <n v="53471"/>
    <n v="224"/>
    <x v="0"/>
    <s v="USA"/>
    <n v="15000000"/>
    <n v="2012"/>
    <n v="5.4"/>
    <n v="608545"/>
    <n v="107"/>
    <n v="4.0569666666666659"/>
  </r>
  <r>
    <s v="Dean Parisot"/>
    <n v="42"/>
    <n v="10443316"/>
    <s v="Comedy|Drama|Romance"/>
    <s v="Catherine O'Hara"/>
    <x v="2424"/>
    <n v="7159"/>
    <n v="88"/>
    <x v="0"/>
    <s v="USA"/>
    <n v="15000000"/>
    <n v="1998"/>
    <n v="5"/>
    <n v="-4556684"/>
    <n v="91"/>
    <n v="-30.377893333333333"/>
  </r>
  <r>
    <s v="Mark Piznarski"/>
    <n v="44"/>
    <n v="10494147"/>
    <s v="Drama|Romance"/>
    <s v="Bruce Greenwood"/>
    <x v="2425"/>
    <n v="7403"/>
    <n v="162"/>
    <x v="0"/>
    <s v="USA"/>
    <n v="15000000"/>
    <n v="2000"/>
    <n v="5.0999999999999996"/>
    <n v="-4505853"/>
    <n v="96"/>
    <n v="-30.039020000000001"/>
  </r>
  <r>
    <s v="Terry Gilliam"/>
    <n v="230"/>
    <n v="9929000"/>
    <s v="Drama|Sci-Fi"/>
    <s v="Robert De Niro"/>
    <x v="2426"/>
    <n v="152306"/>
    <n v="513"/>
    <x v="0"/>
    <s v="UK"/>
    <n v="15000000"/>
    <n v="1985"/>
    <n v="8"/>
    <n v="-5071000"/>
    <n v="142"/>
    <n v="-33.806666666666665"/>
  </r>
  <r>
    <s v="Sean Mcnamara"/>
    <n v="46"/>
    <n v="10411980"/>
    <s v="Family|Music|Romance"/>
    <s v="Oliver James"/>
    <x v="2427"/>
    <n v="22649"/>
    <n v="212"/>
    <x v="0"/>
    <s v="USA"/>
    <n v="15000000"/>
    <n v="2004"/>
    <n v="5.9"/>
    <n v="-4588020"/>
    <n v="103"/>
    <n v="-30.586799999999997"/>
  </r>
  <r>
    <s v="Joel Coen"/>
    <n v="249"/>
    <n v="17439163"/>
    <s v="Comedy|Crime"/>
    <s v="Philip Seymour Hoffman"/>
    <x v="2428"/>
    <n v="537419"/>
    <n v="1028"/>
    <x v="0"/>
    <s v="USA"/>
    <n v="15000000"/>
    <n v="1998"/>
    <n v="8.1999999999999993"/>
    <n v="2439163"/>
    <n v="117"/>
    <n v="16.261086666666667"/>
  </r>
  <r>
    <s v="Craig Brewer"/>
    <n v="197"/>
    <n v="9396487"/>
    <s v="Drama|Music"/>
    <s v="Justin Timberlake"/>
    <x v="2429"/>
    <n v="52421"/>
    <n v="200"/>
    <x v="0"/>
    <s v="USA"/>
    <n v="15000000"/>
    <n v="2006"/>
    <n v="7"/>
    <n v="-5603513"/>
    <n v="116"/>
    <n v="-37.35675333333333"/>
  </r>
  <r>
    <s v="Ron Shelton"/>
    <n v="71"/>
    <n v="9059588"/>
    <s v="Crime|Drama|Romance|Thriller"/>
    <s v="Khandi Alexander"/>
    <x v="2430"/>
    <n v="17261"/>
    <n v="125"/>
    <x v="0"/>
    <s v="USA"/>
    <n v="15000000"/>
    <n v="2002"/>
    <n v="6.6"/>
    <n v="-5940412"/>
    <n v="118"/>
    <n v="-39.602746666666668"/>
  </r>
  <r>
    <s v="Michael Winterbottom"/>
    <n v="190"/>
    <n v="9172810"/>
    <s v="Biography|Drama|History|Thriller|War"/>
    <s v="Angelina Jolie Pitt"/>
    <x v="2431"/>
    <n v="24150"/>
    <n v="118"/>
    <x v="0"/>
    <s v="USA"/>
    <n v="16000000"/>
    <n v="2007"/>
    <n v="6.7"/>
    <n v="-6827190"/>
    <n v="108"/>
    <n v="-42.669937499999996"/>
  </r>
  <r>
    <s v="David Raynr"/>
    <n v="50"/>
    <n v="8735529"/>
    <s v="Comedy|Drama|Romance"/>
    <s v="James Franco"/>
    <x v="2432"/>
    <n v="8055"/>
    <n v="89"/>
    <x v="0"/>
    <s v="USA"/>
    <n v="15000000"/>
    <n v="2000"/>
    <n v="5.5"/>
    <n v="-6264471"/>
    <n v="94"/>
    <n v="-41.76314"/>
  </r>
  <r>
    <s v="Mort Nathan"/>
    <n v="63"/>
    <n v="8586376"/>
    <s v="Comedy"/>
    <s v="Vivica A. Fox"/>
    <x v="2433"/>
    <n v="26598"/>
    <n v="132"/>
    <x v="0"/>
    <s v="USA"/>
    <n v="20000000"/>
    <n v="2002"/>
    <n v="4.9000000000000004"/>
    <n v="-11413624"/>
    <n v="97"/>
    <n v="-57.06812"/>
  </r>
  <r>
    <s v="Oliver Parker"/>
    <n v="104"/>
    <n v="8378141"/>
    <s v="Comedy|Drama|Romance"/>
    <s v="Colin Firth"/>
    <x v="2434"/>
    <n v="18966"/>
    <n v="141"/>
    <x v="0"/>
    <s v="UK"/>
    <n v="15000000"/>
    <n v="2002"/>
    <n v="6.9"/>
    <n v="-6621859"/>
    <n v="97"/>
    <n v="-44.145726666666668"/>
  </r>
  <r>
    <s v="Wil Shriner"/>
    <n v="49"/>
    <n v="8080116"/>
    <s v="Adventure|Comedy|Family"/>
    <s v="Logan Lerman"/>
    <x v="2435"/>
    <n v="6562"/>
    <n v="66"/>
    <x v="0"/>
    <s v="USA"/>
    <n v="15000000"/>
    <n v="2006"/>
    <n v="5.6"/>
    <n v="-6919884"/>
    <n v="91"/>
    <n v="-46.132559999999998"/>
  </r>
  <r>
    <s v="Martin Mcdonagh"/>
    <n v="300"/>
    <n v="7757130"/>
    <s v="Comedy|Crime|Drama"/>
    <s v="Elizabeth Berrington"/>
    <x v="2436"/>
    <n v="307639"/>
    <n v="513"/>
    <x v="0"/>
    <s v="UK"/>
    <n v="15000000"/>
    <n v="2008"/>
    <n v="8"/>
    <n v="-7242870"/>
    <n v="107"/>
    <n v="-48.285800000000002"/>
  </r>
  <r>
    <s v="Tina Gordon Chism"/>
    <n v="43"/>
    <n v="9123834"/>
    <s v="Comedy|Romance"/>
    <s v="Tyler James Williams"/>
    <x v="2437"/>
    <n v="4065"/>
    <n v="33"/>
    <x v="0"/>
    <s v="USA"/>
    <n v="15000000"/>
    <n v="2013"/>
    <n v="5.3"/>
    <n v="-5876166"/>
    <n v="95"/>
    <n v="-39.174439999999997"/>
  </r>
  <r>
    <s v="Peter Cattaneo"/>
    <n v="132"/>
    <n v="6409206"/>
    <s v="Comedy|Music"/>
    <s v="Emma Stone"/>
    <x v="2438"/>
    <n v="32311"/>
    <n v="104"/>
    <x v="0"/>
    <s v="USA"/>
    <n v="15000000"/>
    <n v="2008"/>
    <n v="6.2"/>
    <n v="-8590794"/>
    <n v="102"/>
    <n v="-57.27196"/>
  </r>
  <r>
    <s v="Vicky Jenson"/>
    <n v="97"/>
    <n v="6373693"/>
    <s v="Comedy|Romance"/>
    <s v="J.K. Simmons"/>
    <x v="2439"/>
    <n v="11498"/>
    <n v="53"/>
    <x v="0"/>
    <s v="USA"/>
    <n v="15000000"/>
    <n v="2009"/>
    <n v="5.3"/>
    <n v="-8626307"/>
    <n v="88"/>
    <n v="-57.508713333333326"/>
  </r>
  <r>
    <s v="Gus Van Sant"/>
    <n v="242"/>
    <n v="7556708"/>
    <s v="Drama"/>
    <s v="Matt Damon"/>
    <x v="2440"/>
    <n v="30284"/>
    <n v="102"/>
    <x v="0"/>
    <s v="USA"/>
    <n v="15000000"/>
    <n v="2012"/>
    <n v="6.6"/>
    <n v="-7443292"/>
    <n v="106"/>
    <n v="-49.621946666666666"/>
  </r>
  <r>
    <s v="Woody Allen"/>
    <n v="218"/>
    <n v="5306447"/>
    <s v="Comedy|Romance"/>
    <s v="Larry David"/>
    <x v="2441"/>
    <n v="58967"/>
    <n v="169"/>
    <x v="0"/>
    <s v="USA"/>
    <n v="15000000"/>
    <n v="2009"/>
    <n v="7.2"/>
    <n v="-9693553"/>
    <n v="92"/>
    <n v="-64.623686666666671"/>
  </r>
  <r>
    <s v="Mary Lambert"/>
    <n v="49"/>
    <n v="5217498"/>
    <s v="Drama|Mystery|Thriller"/>
    <s v="Matthew Settle"/>
    <x v="2442"/>
    <n v="3668"/>
    <n v="85"/>
    <x v="0"/>
    <s v="USA"/>
    <n v="15000000"/>
    <n v="2000"/>
    <n v="4.5999999999999996"/>
    <n v="-9782502"/>
    <n v="105"/>
    <n v="-65.216680000000011"/>
  </r>
  <r>
    <s v="Tommy Lee Jones"/>
    <n v="172"/>
    <n v="5023275"/>
    <s v="Adventure|Crime|Drama|Mystery|Western"/>
    <s v="Levon Helm"/>
    <x v="2443"/>
    <n v="34194"/>
    <n v="199"/>
    <x v="0"/>
    <s v="France"/>
    <n v="15000000"/>
    <n v="2005"/>
    <n v="7.5"/>
    <n v="-9976725"/>
    <n v="107"/>
    <n v="-66.511499999999998"/>
  </r>
  <r>
    <s v="Peter Kassovitz"/>
    <n v="68"/>
    <n v="4956401"/>
    <s v="Drama|War"/>
    <s v="Robin Williams"/>
    <x v="2444"/>
    <n v="12601"/>
    <n v="89"/>
    <x v="0"/>
    <s v="France"/>
    <n v="15000000"/>
    <n v="1999"/>
    <n v="6.5"/>
    <n v="-10043599"/>
    <n v="120"/>
    <n v="-66.957326666666674"/>
  </r>
  <r>
    <s v="Shane Black"/>
    <n v="223"/>
    <n v="4235837"/>
    <s v="Comedy|Crime|Mystery"/>
    <s v="Robert Downey Jr."/>
    <x v="2445"/>
    <n v="175962"/>
    <n v="336"/>
    <x v="0"/>
    <s v="USA"/>
    <n v="15000000"/>
    <n v="2005"/>
    <n v="7.6"/>
    <n v="-10764163"/>
    <n v="103"/>
    <n v="-71.761086666666657"/>
  </r>
  <r>
    <s v="Rodman Flender"/>
    <n v="59"/>
    <n v="4002955"/>
    <s v="Comedy|Fantasy|Horror|Thriller"/>
    <s v="Vivica A. Fox"/>
    <x v="2446"/>
    <n v="33745"/>
    <n v="198"/>
    <x v="0"/>
    <s v="USA"/>
    <n v="20000000"/>
    <n v="1999"/>
    <n v="6.2"/>
    <n v="-15997045"/>
    <n v="92"/>
    <n v="-79.985225"/>
  </r>
  <r>
    <s v="David Lynch"/>
    <n v="252"/>
    <n v="7219578"/>
    <s v="Drama|Mystery|Thriller"/>
    <s v="Naomi Watts"/>
    <x v="2447"/>
    <n v="235992"/>
    <n v="1768"/>
    <x v="0"/>
    <s v="France"/>
    <n v="15000000"/>
    <n v="2001"/>
    <n v="8"/>
    <n v="-7780422"/>
    <n v="147"/>
    <n v="-51.869480000000003"/>
  </r>
  <r>
    <s v="Woody Allen"/>
    <n v="223"/>
    <n v="3247816"/>
    <s v="Comedy|Drama|Romance"/>
    <s v="Anthony Hopkins"/>
    <x v="2448"/>
    <n v="36145"/>
    <n v="108"/>
    <x v="0"/>
    <s v="USA"/>
    <n v="22000000"/>
    <n v="2010"/>
    <n v="6.3"/>
    <n v="-18752184"/>
    <n v="98"/>
    <n v="-85.237200000000001"/>
  </r>
  <r>
    <s v="Mark Romanek"/>
    <n v="328"/>
    <n v="2412045"/>
    <s v="Drama|Romance|Sci-Fi"/>
    <s v="Andrew Garfield"/>
    <x v="2449"/>
    <n v="109873"/>
    <n v="320"/>
    <x v="0"/>
    <s v="UK"/>
    <n v="15000000"/>
    <n v="2010"/>
    <n v="7.2"/>
    <n v="-12587955"/>
    <n v="103"/>
    <n v="-83.919699999999992"/>
  </r>
  <r>
    <s v="Brad Anderson"/>
    <n v="150"/>
    <n v="2203641"/>
    <s v="Crime|Drama|Mystery|Thriller"/>
    <s v="Thomas Kretschmann"/>
    <x v="2450"/>
    <n v="42792"/>
    <n v="162"/>
    <x v="0"/>
    <s v="Spain"/>
    <n v="15000000"/>
    <n v="2008"/>
    <n v="6.7"/>
    <n v="-12796359"/>
    <n v="111"/>
    <n v="-85.309060000000002"/>
  </r>
  <r>
    <s v="Michael Chapman"/>
    <n v="21"/>
    <n v="1953732"/>
    <s v="Adventure|Drama|Fantasy"/>
    <s v="Curtis Armstrong"/>
    <x v="2451"/>
    <n v="4996"/>
    <n v="62"/>
    <x v="0"/>
    <s v="USA"/>
    <n v="15000000"/>
    <n v="1986"/>
    <n v="5.3"/>
    <n v="-13046268"/>
    <n v="98"/>
    <n v="-86.97511999999999"/>
  </r>
  <r>
    <s v="Antonio Banderas"/>
    <n v="28"/>
    <n v="1954202"/>
    <s v="Comedy|Crime|Drama"/>
    <s v="Meat Loaf"/>
    <x v="2452"/>
    <n v="5917"/>
    <n v="71"/>
    <x v="0"/>
    <s v="USA"/>
    <n v="15000000"/>
    <n v="1999"/>
    <n v="6.3"/>
    <n v="-13045798"/>
    <n v="111"/>
    <n v="-86.971986666666666"/>
  </r>
  <r>
    <s v="Michael Haneke"/>
    <n v="250"/>
    <n v="1294640"/>
    <s v="Crime|Drama|Horror|Thriller"/>
    <s v="Naomi Watts"/>
    <x v="2453"/>
    <n v="69569"/>
    <n v="436"/>
    <x v="0"/>
    <s v="USA"/>
    <n v="15000000"/>
    <n v="2007"/>
    <n v="6.5"/>
    <n v="-13705360"/>
    <n v="111"/>
    <n v="-91.369066666666669"/>
  </r>
  <r>
    <s v="Fritz Lang"/>
    <n v="260"/>
    <n v="26435"/>
    <s v="Drama|Sci-Fi"/>
    <s v="Brigitte Helm"/>
    <x v="2454"/>
    <n v="111841"/>
    <n v="413"/>
    <x v="15"/>
    <s v="Germany"/>
    <n v="6000000"/>
    <n v="1927"/>
    <n v="8.3000000000000007"/>
    <n v="-5973565"/>
    <n v="145"/>
    <n v="-99.559416666666664"/>
  </r>
  <r>
    <s v="Pierre Morel"/>
    <n v="141"/>
    <n v="1197786"/>
    <s v="Action|Crime|Thriller"/>
    <s v="David Belle"/>
    <x v="2455"/>
    <n v="55928"/>
    <n v="157"/>
    <x v="4"/>
    <s v="France"/>
    <n v="12000000"/>
    <n v="2004"/>
    <n v="7.2"/>
    <n v="-10802214"/>
    <n v="84"/>
    <n v="-90.018450000000001"/>
  </r>
  <r>
    <s v="Gary Fleder"/>
    <n v="52"/>
    <n v="529766"/>
    <s v="Crime|Drama"/>
    <s v="Steve Buscemi"/>
    <x v="2456"/>
    <n v="22345"/>
    <n v="144"/>
    <x v="0"/>
    <s v="USA"/>
    <n v="7000000"/>
    <n v="1995"/>
    <n v="6.8"/>
    <n v="-6470234"/>
    <n v="115"/>
    <n v="-92.431914285714285"/>
  </r>
  <r>
    <s v="Hsiao-Hsien Hou"/>
    <n v="205"/>
    <n v="613556"/>
    <s v="Action|Drama"/>
    <s v="Qi Shu"/>
    <x v="2457"/>
    <n v="9427"/>
    <n v="87"/>
    <x v="1"/>
    <s v="Taiwan"/>
    <n v="15000000"/>
    <n v="2015"/>
    <n v="6.4"/>
    <n v="-14386444"/>
    <n v="105"/>
    <n v="-95.909626666666668"/>
  </r>
  <r>
    <s v="Gregor Jordan"/>
    <n v="109"/>
    <n v="353743"/>
    <s v="Comedy|Crime|Drama|Thriller|War"/>
    <s v="Dean Stockwell"/>
    <x v="2458"/>
    <n v="20730"/>
    <n v="111"/>
    <x v="0"/>
    <s v="UK"/>
    <n v="15000000"/>
    <n v="2001"/>
    <n v="6.9"/>
    <n v="-14646257"/>
    <n v="98"/>
    <n v="-97.641713333333342"/>
  </r>
  <r>
    <s v="Tony Jaa"/>
    <n v="110"/>
    <n v="102055"/>
    <s v="Action"/>
    <s v="Nirut Sirichanya"/>
    <x v="2459"/>
    <n v="24570"/>
    <n v="72"/>
    <x v="17"/>
    <s v="Thailand"/>
    <n v="300000000"/>
    <n v="2008"/>
    <n v="6.2"/>
    <n v="-299897945"/>
    <n v="110"/>
    <n v="-99.965981666666664"/>
  </r>
  <r>
    <s v="Ryã»Hei Kitamura"/>
    <n v="177"/>
    <n v="73548"/>
    <s v="Fantasy|Horror|Mystery"/>
    <s v="Bradley Cooper"/>
    <x v="2460"/>
    <n v="47574"/>
    <n v="209"/>
    <x v="0"/>
    <s v="USA"/>
    <n v="15000000"/>
    <n v="2008"/>
    <n v="6.1"/>
    <n v="-14926452"/>
    <n v="103"/>
    <n v="-99.509680000000003"/>
  </r>
  <r>
    <s v="Dito Montiel"/>
    <n v="62"/>
    <n v="28870"/>
    <s v="Crime|Drama|Thriller"/>
    <s v="Channing Tatum"/>
    <x v="2461"/>
    <n v="14280"/>
    <n v="41"/>
    <x v="0"/>
    <s v="USA"/>
    <n v="15000000"/>
    <n v="2011"/>
    <n v="5.0999999999999996"/>
    <n v="-14971130"/>
    <n v="90"/>
    <n v="-99.807533333333325"/>
  </r>
  <r>
    <s v="Stefan Ruzowitzky"/>
    <n v="19"/>
    <n v="22723"/>
    <s v="Action|Comedy|Drama|War"/>
    <s v="Eddie Izzard"/>
    <x v="2462"/>
    <n v="2236"/>
    <n v="40"/>
    <x v="0"/>
    <s v="Germany"/>
    <n v="25000000"/>
    <n v="2001"/>
    <n v="4.5"/>
    <n v="-24977277"/>
    <n v="105"/>
    <n v="-99.909108000000003"/>
  </r>
  <r>
    <s v="Jake Paltrow"/>
    <n v="50"/>
    <n v="20380"/>
    <s v="Comedy|Drama|Fantasy|Music|Romance"/>
    <s v="Stephen Graham"/>
    <x v="2463"/>
    <n v="7519"/>
    <n v="39"/>
    <x v="0"/>
    <s v="USA"/>
    <n v="15000000"/>
    <n v="2007"/>
    <n v="5.9"/>
    <n v="-14979620"/>
    <n v="93"/>
    <n v="-99.864133333333342"/>
  </r>
  <r>
    <s v="Harold Ramis"/>
    <n v="147"/>
    <n v="70906973"/>
    <s v="Comedy|Fantasy|Romance"/>
    <s v="Bill Murray"/>
    <x v="2464"/>
    <n v="437418"/>
    <n v="609"/>
    <x v="0"/>
    <s v="USA"/>
    <n v="14600000"/>
    <n v="1993"/>
    <n v="8.1"/>
    <n v="56306973"/>
    <n v="101"/>
    <n v="385.66419863013698"/>
  </r>
  <r>
    <s v="Gregory Jacobs"/>
    <n v="222"/>
    <n v="66009973"/>
    <s v="Comedy|Drama|Music"/>
    <s v="Matt Bomer"/>
    <x v="2465"/>
    <n v="38202"/>
    <n v="135"/>
    <x v="0"/>
    <s v="USA"/>
    <n v="14800000"/>
    <n v="2015"/>
    <n v="5.7"/>
    <n v="51209973"/>
    <n v="115"/>
    <n v="346.01333108108111"/>
  </r>
  <r>
    <s v="Baz Luhrmann"/>
    <n v="106"/>
    <n v="46338728"/>
    <s v="Drama|Romance"/>
    <s v="Leonardo DiCaprio"/>
    <x v="2466"/>
    <n v="167750"/>
    <n v="506"/>
    <x v="0"/>
    <s v="USA"/>
    <n v="14500000"/>
    <n v="1996"/>
    <n v="6.8"/>
    <n v="31838728"/>
    <n v="120"/>
    <n v="219.5774344827586"/>
  </r>
  <r>
    <s v="Gilles Paquet-Brenner"/>
    <n v="136"/>
    <n v="7691700"/>
    <s v="Drama|War"/>
    <s v="Kristin Scott Thomas"/>
    <x v="2467"/>
    <n v="12937"/>
    <n v="73"/>
    <x v="4"/>
    <s v="France"/>
    <n v="10000000"/>
    <n v="2010"/>
    <n v="7.5"/>
    <n v="-2308300"/>
    <n v="111"/>
    <n v="-23.083000000000002"/>
  </r>
  <r>
    <s v="Clint Eastwood"/>
    <n v="131"/>
    <n v="101157447"/>
    <s v="Drama|Western"/>
    <s v="Clint Eastwood"/>
    <x v="2468"/>
    <n v="277505"/>
    <n v="495"/>
    <x v="0"/>
    <s v="USA"/>
    <n v="14400000"/>
    <n v="1992"/>
    <n v="8.3000000000000007"/>
    <n v="86757447"/>
    <n v="131"/>
    <n v="602.48227083333336"/>
  </r>
  <r>
    <s v="Lars Von Trier"/>
    <n v="140"/>
    <n v="74205"/>
    <s v="Drama"/>
    <s v="Bryce Dallas Howard"/>
    <x v="2469"/>
    <n v="18646"/>
    <n v="81"/>
    <x v="0"/>
    <s v="Denmark"/>
    <n v="14200000"/>
    <n v="2005"/>
    <n v="7.4"/>
    <n v="-14125795"/>
    <n v="139"/>
    <n v="-99.47742957746479"/>
  </r>
  <r>
    <s v="Danny Boyle"/>
    <n v="418"/>
    <n v="141319195"/>
    <s v="Drama|Romance"/>
    <s v="Anil Kapoor"/>
    <x v="2470"/>
    <n v="641997"/>
    <n v="1017"/>
    <x v="0"/>
    <s v="UK"/>
    <n v="15000000"/>
    <n v="2008"/>
    <n v="8"/>
    <n v="126319195"/>
    <n v="120"/>
    <n v="842.12796666666668"/>
  </r>
  <r>
    <s v="Adrian Lyne"/>
    <n v="94"/>
    <n v="156645693"/>
    <s v="Drama|Romance|Thriller"/>
    <s v="Fred Gwynne"/>
    <x v="2471"/>
    <n v="55101"/>
    <n v="201"/>
    <x v="0"/>
    <s v="USA"/>
    <n v="14000000"/>
    <n v="1987"/>
    <n v="6.9"/>
    <n v="142645693"/>
    <n v="119"/>
    <n v="1018.8978071428572"/>
  </r>
  <r>
    <s v="Garry Marshall"/>
    <n v="82"/>
    <n v="178406268"/>
    <s v="Comedy|Romance"/>
    <s v="Julia Roberts"/>
    <x v="2472"/>
    <n v="213476"/>
    <n v="271"/>
    <x v="0"/>
    <s v="USA"/>
    <n v="14000000"/>
    <n v="1990"/>
    <n v="6.9"/>
    <n v="164406268"/>
    <n v="125"/>
    <n v="1174.3304857142857"/>
  </r>
  <r>
    <s v="John Cornell"/>
    <n v="32"/>
    <n v="109306210"/>
    <s v="Action|Adventure|Comedy"/>
    <s v="Paul Hogan"/>
    <x v="2473"/>
    <n v="44096"/>
    <n v="62"/>
    <x v="0"/>
    <s v="Australia"/>
    <n v="15800000"/>
    <n v="1988"/>
    <n v="5.5"/>
    <n v="93506210"/>
    <n v="108"/>
    <n v="591.81145569620253"/>
  </r>
  <r>
    <s v="Oliver Stone"/>
    <n v="72"/>
    <n v="70001698"/>
    <s v="Biography|Drama|War"/>
    <s v="Tom Cruise"/>
    <x v="2474"/>
    <n v="76842"/>
    <n v="173"/>
    <x v="0"/>
    <s v="USA"/>
    <n v="14000000"/>
    <n v="1989"/>
    <n v="7.2"/>
    <n v="56001698"/>
    <n v="145"/>
    <n v="400.0121285714286"/>
  </r>
  <r>
    <s v="Jon Turteltaub"/>
    <n v="39"/>
    <n v="68856263"/>
    <s v="Adventure|Comedy|Family|Sport"/>
    <s v="Doug E. Doug"/>
    <x v="2475"/>
    <n v="69733"/>
    <n v="97"/>
    <x v="0"/>
    <s v="USA"/>
    <n v="15000000"/>
    <n v="1993"/>
    <n v="6.9"/>
    <n v="53856263"/>
    <n v="98"/>
    <n v="359.04175333333336"/>
  </r>
  <r>
    <s v="Patrick Lussier"/>
    <n v="264"/>
    <n v="51527787"/>
    <s v="Horror|Thriller"/>
    <s v="Jensen Ackles"/>
    <x v="2476"/>
    <n v="45603"/>
    <n v="268"/>
    <x v="0"/>
    <s v="USA"/>
    <n v="15000000"/>
    <n v="2009"/>
    <n v="5.5"/>
    <n v="36527787"/>
    <n v="101"/>
    <n v="243.51858000000001"/>
  </r>
  <r>
    <s v="Sylvain White"/>
    <n v="86"/>
    <n v="61356221"/>
    <s v="Drama|Music|Romance"/>
    <s v="Chris Brown"/>
    <x v="2477"/>
    <n v="19505"/>
    <n v="162"/>
    <x v="0"/>
    <s v="USA"/>
    <n v="14000000"/>
    <n v="2007"/>
    <n v="5.2"/>
    <n v="47356221"/>
    <n v="109"/>
    <n v="338.25872142857139"/>
  </r>
  <r>
    <s v="Lewis Gilbert"/>
    <n v="112"/>
    <n v="46800000"/>
    <s v="Action|Adventure|Sci-Fi|Thriller"/>
    <s v="Caroline Munro"/>
    <x v="2478"/>
    <n v="76477"/>
    <n v="275"/>
    <x v="0"/>
    <s v="UK"/>
    <n v="14000000"/>
    <n v="1977"/>
    <n v="7.1"/>
    <n v="32800000"/>
    <n v="123"/>
    <n v="234.28571428571431"/>
  </r>
  <r>
    <s v="Jamie Blanks"/>
    <n v="101"/>
    <n v="38048637"/>
    <s v="Horror|Mystery|Thriller"/>
    <s v="Alicia Witt"/>
    <x v="2479"/>
    <n v="47814"/>
    <n v="426"/>
    <x v="0"/>
    <s v="USA"/>
    <n v="14000000"/>
    <n v="1998"/>
    <n v="5.5"/>
    <n v="24048637"/>
    <n v="99"/>
    <n v="171.77597857142857"/>
  </r>
  <r>
    <s v="Randal Kleiser"/>
    <n v="10"/>
    <n v="34793160"/>
    <s v="Adventure|Drama"/>
    <s v="Seymour Cassel"/>
    <x v="2480"/>
    <n v="15730"/>
    <n v="31"/>
    <x v="0"/>
    <s v="USA"/>
    <n v="14000000"/>
    <n v="1991"/>
    <n v="6.7"/>
    <n v="20793160"/>
    <n v="107"/>
    <n v="148.52257142857144"/>
  </r>
  <r>
    <s v="Bruce Mcculloch"/>
    <n v="43"/>
    <n v="30628981"/>
    <s v="Comedy|Romance"/>
    <s v="Will Ferrell"/>
    <x v="2481"/>
    <n v="15047"/>
    <n v="160"/>
    <x v="0"/>
    <s v="USA"/>
    <n v="14000000"/>
    <n v="1999"/>
    <n v="5"/>
    <n v="16628981"/>
    <n v="81"/>
    <n v="118.77843571428572"/>
  </r>
  <r>
    <s v="Phyllida Lloyd"/>
    <n v="331"/>
    <n v="29959436"/>
    <s v="Biography|Drama|History"/>
    <s v="Meryl Streep"/>
    <x v="2482"/>
    <n v="82327"/>
    <n v="350"/>
    <x v="0"/>
    <s v="UK"/>
    <n v="13000000"/>
    <n v="2011"/>
    <n v="6.4"/>
    <n v="16959436"/>
    <n v="105"/>
    <n v="130.4572"/>
  </r>
  <r>
    <s v="Mike Nawrocki"/>
    <n v="38"/>
    <n v="25571351"/>
    <s v="Adventure|Animation|Comedy|Drama|Family|Musical"/>
    <s v="Phil Vischer"/>
    <x v="2483"/>
    <n v="3135"/>
    <n v="78"/>
    <x v="0"/>
    <s v="USA"/>
    <n v="14000000"/>
    <n v="2002"/>
    <n v="6.6"/>
    <n v="11571351"/>
    <n v="82"/>
    <n v="82.652507142857147"/>
  </r>
  <r>
    <s v="John Singleton"/>
    <n v="12"/>
    <n v="27515786"/>
    <s v="Drama|Romance"/>
    <s v="Janet Jackson"/>
    <x v="2484"/>
    <n v="8904"/>
    <n v="31"/>
    <x v="0"/>
    <s v="USA"/>
    <n v="14000000"/>
    <n v="1993"/>
    <n v="5.9"/>
    <n v="13515786"/>
    <n v="109"/>
    <n v="96.541328571428579"/>
  </r>
  <r>
    <s v="Kevin Bray"/>
    <n v="40"/>
    <n v="25482931"/>
    <s v="Action|Comedy|Crime|Thriller"/>
    <s v="Mike Epps"/>
    <x v="2485"/>
    <n v="9693"/>
    <n v="33"/>
    <x v="0"/>
    <s v="USA"/>
    <n v="14000000"/>
    <n v="2002"/>
    <n v="5.7"/>
    <n v="11482931"/>
    <n v="95"/>
    <n v="82.020935714285713"/>
  </r>
  <r>
    <s v="Wes Craven"/>
    <n v="34"/>
    <n v="19900000"/>
    <s v="Comedy|Fantasy|Horror|Romance"/>
    <s v="John Witherspoon"/>
    <x v="2486"/>
    <n v="17262"/>
    <n v="53"/>
    <x v="0"/>
    <s v="USA"/>
    <n v="20000000"/>
    <n v="1995"/>
    <n v="4.5"/>
    <n v="-100000"/>
    <n v="100"/>
    <n v="-0.5"/>
  </r>
  <r>
    <s v="Courtney Solomon"/>
    <n v="125"/>
    <n v="16298046"/>
    <s v="Horror|Mystery|Thriller"/>
    <s v="Sissy Spacek"/>
    <x v="2487"/>
    <n v="22207"/>
    <n v="747"/>
    <x v="0"/>
    <s v="UK"/>
    <n v="14000000"/>
    <n v="2005"/>
    <n v="5"/>
    <n v="2298046"/>
    <n v="91"/>
    <n v="16.414614285714286"/>
  </r>
  <r>
    <s v="David Zucker"/>
    <n v="56"/>
    <n v="15549702"/>
    <s v="Comedy|Romance"/>
    <s v="Carmen Electra"/>
    <x v="2488"/>
    <n v="24038"/>
    <n v="123"/>
    <x v="0"/>
    <s v="USA"/>
    <n v="14000000"/>
    <n v="2003"/>
    <n v="4.5999999999999996"/>
    <n v="1549702"/>
    <n v="90"/>
    <n v="11.0693"/>
  </r>
  <r>
    <s v="David Twohy"/>
    <n v="160"/>
    <n v="15483540"/>
    <s v="Adventure|Mystery|Thriller"/>
    <s v="Chris Hemsworth"/>
    <x v="2489"/>
    <n v="56338"/>
    <n v="215"/>
    <x v="0"/>
    <s v="USA"/>
    <n v="14000000"/>
    <n v="2009"/>
    <n v="6.5"/>
    <n v="1483540"/>
    <n v="108"/>
    <n v="10.596714285714286"/>
  </r>
  <r>
    <s v="Rick Famuyiwa"/>
    <n v="71"/>
    <n v="20246959"/>
    <s v="Comedy|Romance"/>
    <s v="America Ferrera"/>
    <x v="2490"/>
    <n v="5721"/>
    <n v="20"/>
    <x v="0"/>
    <s v="USA"/>
    <n v="14000000"/>
    <n v="2010"/>
    <n v="4.9000000000000004"/>
    <n v="6246959"/>
    <n v="103"/>
    <n v="44.621135714285714"/>
  </r>
  <r>
    <s v="Alan Cohn"/>
    <n v="37"/>
    <n v="15062898"/>
    <s v="Comedy"/>
    <s v="Alyson Hannigan"/>
    <x v="2491"/>
    <n v="11729"/>
    <n v="106"/>
    <x v="0"/>
    <s v="USA"/>
    <n v="14000000"/>
    <n v="1998"/>
    <n v="6"/>
    <n v="1062898"/>
    <n v="96"/>
    <n v="7.5921285714285718"/>
  </r>
  <r>
    <s v="Franco Zeffirelli"/>
    <n v="62"/>
    <n v="14348123"/>
    <s v="Comedy|Drama|War"/>
    <s v="Lily Tomlin"/>
    <x v="2492"/>
    <n v="9323"/>
    <n v="157"/>
    <x v="0"/>
    <s v="Italy"/>
    <n v="12000000"/>
    <n v="1999"/>
    <n v="6.9"/>
    <n v="2348123"/>
    <n v="117"/>
    <n v="19.567691666666668"/>
  </r>
  <r>
    <s v="Tom Holland"/>
    <n v="73"/>
    <n v="15171475"/>
    <s v="Fantasy|Horror"/>
    <s v="Joe Mantegna"/>
    <x v="2493"/>
    <n v="19805"/>
    <n v="122"/>
    <x v="0"/>
    <s v="USA"/>
    <n v="8500000"/>
    <n v="1996"/>
    <n v="5.7"/>
    <n v="6671475"/>
    <n v="93"/>
    <n v="78.487941176470585"/>
  </r>
  <r>
    <s v="Spike Lee"/>
    <n v="25"/>
    <n v="13640000"/>
    <s v="Comedy|Drama"/>
    <s v="Alfre Woodard"/>
    <x v="2494"/>
    <n v="6011"/>
    <n v="39"/>
    <x v="0"/>
    <s v="USA"/>
    <n v="14000000"/>
    <n v="1994"/>
    <n v="6.9"/>
    <n v="-360000"/>
    <n v="115"/>
    <n v="-2.5714285714285712"/>
  </r>
  <r>
    <s v="James Isaac"/>
    <n v="205"/>
    <n v="12610731"/>
    <s v="Action|Horror|Sci-Fi|Thriller"/>
    <s v="Peter Mensah"/>
    <x v="2495"/>
    <n v="38985"/>
    <n v="673"/>
    <x v="0"/>
    <s v="USA"/>
    <n v="11000000"/>
    <n v="2001"/>
    <n v="4.4000000000000004"/>
    <n v="1610731"/>
    <n v="85"/>
    <n v="14.643009090909089"/>
  </r>
  <r>
    <s v="Emilio Estevez"/>
    <n v="195"/>
    <n v="11204499"/>
    <s v="Drama|History"/>
    <s v="Anthony Hopkins"/>
    <x v="2496"/>
    <n v="38142"/>
    <n v="270"/>
    <x v="0"/>
    <s v="USA"/>
    <n v="14000000"/>
    <n v="2006"/>
    <n v="7"/>
    <n v="-2795501"/>
    <n v="112"/>
    <n v="-19.967864285714285"/>
  </r>
  <r>
    <s v="Mark Waters"/>
    <n v="61"/>
    <n v="10397365"/>
    <s v="Comedy|Mystery|Romance"/>
    <s v="Monica Potter"/>
    <x v="2497"/>
    <n v="11693"/>
    <n v="104"/>
    <x v="0"/>
    <s v="USA"/>
    <n v="14000000"/>
    <n v="2001"/>
    <n v="5.4"/>
    <n v="-3602635"/>
    <n v="86"/>
    <n v="-25.733107142857143"/>
  </r>
  <r>
    <s v="Josh Schwartz"/>
    <n v="77"/>
    <n v="9402410"/>
    <s v="Adventure|Comedy"/>
    <s v="Thomas McDonell"/>
    <x v="2498"/>
    <n v="11233"/>
    <n v="32"/>
    <x v="0"/>
    <s v="USA"/>
    <n v="14000000"/>
    <n v="2012"/>
    <n v="5.4"/>
    <n v="-4597590"/>
    <n v="86"/>
    <n v="-32.839928571428572"/>
  </r>
  <r>
    <s v="Todd Field"/>
    <n v="251"/>
    <n v="5459824"/>
    <s v="Drama|Romance"/>
    <s v="Kate Winslet"/>
    <x v="2499"/>
    <n v="92781"/>
    <n v="320"/>
    <x v="0"/>
    <s v="USA"/>
    <n v="26000000"/>
    <n v="2006"/>
    <n v="7.6"/>
    <n v="-20540176"/>
    <n v="137"/>
    <n v="-79.000676923076924"/>
  </r>
  <r>
    <s v="Davis Guggenheim"/>
    <n v="63"/>
    <n v="5108820"/>
    <s v="Drama|Mystery|Thriller"/>
    <s v="Norman Reedus"/>
    <x v="2500"/>
    <n v="12519"/>
    <n v="112"/>
    <x v="0"/>
    <s v="USA"/>
    <n v="24000000"/>
    <n v="2000"/>
    <n v="5.9"/>
    <n v="-18891180"/>
    <n v="90"/>
    <n v="-78.713250000000002"/>
  </r>
  <r>
    <s v="Tony Goldwyn"/>
    <n v="47"/>
    <n v="4741987"/>
    <s v="Drama"/>
    <s v="Viggo Mortensen"/>
    <x v="2501"/>
    <n v="6782"/>
    <n v="114"/>
    <x v="0"/>
    <s v="USA"/>
    <n v="14000000"/>
    <n v="1999"/>
    <n v="6.6"/>
    <n v="-9258013"/>
    <n v="107"/>
    <n v="-66.128664285714294"/>
  </r>
  <r>
    <s v="Phillip Noyce"/>
    <n v="108"/>
    <n v="4291965"/>
    <s v="Biography|Drama|History"/>
    <s v="Derek Luke"/>
    <x v="2502"/>
    <n v="9334"/>
    <n v="59"/>
    <x v="0"/>
    <s v="France"/>
    <n v="14000000"/>
    <n v="2006"/>
    <n v="6.7"/>
    <n v="-9708035"/>
    <n v="98"/>
    <n v="-69.343107142857136"/>
  </r>
  <r>
    <s v="Stephen Carpenter"/>
    <n v="64"/>
    <n v="3100650"/>
    <s v="Drama|Horror|Mystery|Thriller"/>
    <s v="Melissa Sagemiller"/>
    <x v="2503"/>
    <n v="7277"/>
    <n v="181"/>
    <x v="0"/>
    <s v="USA"/>
    <n v="14000000"/>
    <n v="2001"/>
    <n v="3.9"/>
    <n v="-10899350"/>
    <n v="84"/>
    <n v="-77.852500000000006"/>
  </r>
  <r>
    <s v="James Ivory"/>
    <n v="20"/>
    <n v="2474000"/>
    <s v="Biography|Drama|History|Romance"/>
    <s v="Seth Gilliam"/>
    <x v="2504"/>
    <n v="2427"/>
    <n v="27"/>
    <x v="0"/>
    <s v="France"/>
    <n v="14000000"/>
    <n v="1995"/>
    <n v="5.7"/>
    <n v="-11526000"/>
    <n v="139"/>
    <n v="-82.328571428571422"/>
  </r>
  <r>
    <s v="James Fargo"/>
    <n v="2"/>
    <n v="1000000"/>
    <s v="Action|Adventure|History"/>
    <s v="Christopher Lee"/>
    <x v="2505"/>
    <n v="524"/>
    <n v="8"/>
    <x v="0"/>
    <s v="Iran"/>
    <n v="14000000"/>
    <n v="1978"/>
    <n v="6.5"/>
    <n v="-13000000"/>
    <n v="127"/>
    <n v="-92.857142857142861"/>
  </r>
  <r>
    <s v="Mike Leigh"/>
    <n v="262"/>
    <n v="3958500"/>
    <s v="Biography|Drama|History"/>
    <s v="Lesley Manville"/>
    <x v="2506"/>
    <n v="17933"/>
    <n v="165"/>
    <x v="0"/>
    <s v="UK"/>
    <n v="8200000"/>
    <n v="2014"/>
    <n v="6.8"/>
    <n v="-4241500"/>
    <n v="150"/>
    <n v="-51.725609756097555"/>
  </r>
  <r>
    <s v="Costa-Gavras"/>
    <n v="69"/>
    <n v="274299"/>
    <s v="Biography|Crime|Drama|War"/>
    <s v="Sebastian Koch"/>
    <x v="2507"/>
    <n v="11077"/>
    <n v="55"/>
    <x v="0"/>
    <s v="France"/>
    <n v="103000000"/>
    <n v="2002"/>
    <n v="7.3"/>
    <n v="-102725701"/>
    <n v="132"/>
    <n v="-99.733690291262135"/>
  </r>
  <r>
    <s v="Neil Burger"/>
    <n v="57"/>
    <n v="183088"/>
    <s v="Comedy|Drama|War"/>
    <s v="John Heard"/>
    <x v="2508"/>
    <n v="11704"/>
    <n v="36"/>
    <x v="0"/>
    <s v="USA"/>
    <n v="15000000"/>
    <n v="2008"/>
    <n v="7"/>
    <n v="-14816912"/>
    <n v="115"/>
    <n v="-98.779413333333338"/>
  </r>
  <r>
    <s v="Kenneth Lonergan"/>
    <n v="116"/>
    <n v="46495"/>
    <s v="Drama"/>
    <s v="Matt Damon"/>
    <x v="2509"/>
    <n v="12053"/>
    <n v="119"/>
    <x v="0"/>
    <s v="USA"/>
    <n v="14000000"/>
    <n v="2011"/>
    <n v="6.5"/>
    <n v="-13953505"/>
    <n v="186"/>
    <n v="-99.66789285714286"/>
  </r>
  <r>
    <s v="Rob Reiner"/>
    <n v="87"/>
    <n v="1752214"/>
    <s v="Comedy|Drama|Romance"/>
    <s v="Madeline Carroll"/>
    <x v="2510"/>
    <n v="60460"/>
    <n v="104"/>
    <x v="0"/>
    <s v="USA"/>
    <n v="14000000"/>
    <n v="2010"/>
    <n v="7.7"/>
    <n v="-12247786"/>
    <n v="90"/>
    <n v="-87.484185714285715"/>
  </r>
  <r>
    <s v="Ang Lee"/>
    <n v="357"/>
    <n v="83025853"/>
    <s v="Drama|Romance"/>
    <s v="Jake Gyllenhaal"/>
    <x v="2511"/>
    <n v="259837"/>
    <n v="2254"/>
    <x v="0"/>
    <s v="USA"/>
    <n v="14000000"/>
    <n v="2005"/>
    <n v="7.7"/>
    <n v="69025853"/>
    <n v="134"/>
    <n v="493.04180714285712"/>
  </r>
  <r>
    <s v="Amy Heckerling"/>
    <n v="88"/>
    <n v="56631572"/>
    <s v="Comedy|Romance"/>
    <s v="Donald Faison"/>
    <x v="2512"/>
    <n v="123390"/>
    <n v="248"/>
    <x v="0"/>
    <s v="USA"/>
    <n v="12000000"/>
    <n v="1995"/>
    <n v="6.8"/>
    <n v="44631572"/>
    <n v="97"/>
    <n v="371.92976666666669"/>
  </r>
  <r>
    <s v="Todd Haynes"/>
    <n v="181"/>
    <n v="15854988"/>
    <s v="Drama|Romance"/>
    <s v="Dennis Quaid"/>
    <x v="2513"/>
    <n v="36542"/>
    <n v="378"/>
    <x v="0"/>
    <s v="USA"/>
    <n v="13500000"/>
    <n v="2002"/>
    <n v="7.4"/>
    <n v="2354988"/>
    <n v="107"/>
    <n v="17.444355555555553"/>
  </r>
  <r>
    <s v="Steve Pink"/>
    <n v="107"/>
    <n v="12282677"/>
    <s v="Comedy|Sci-Fi"/>
    <s v="Adam Scott"/>
    <x v="2514"/>
    <n v="28159"/>
    <n v="96"/>
    <x v="0"/>
    <s v="USA"/>
    <n v="14000000"/>
    <n v="2015"/>
    <n v="5.0999999999999996"/>
    <n v="-1717323"/>
    <n v="99"/>
    <n v="-12.266592857142857"/>
  </r>
  <r>
    <s v="Philip Kaufman"/>
    <n v="132"/>
    <n v="7060876"/>
    <s v="Biography|Drama"/>
    <s v="Kate Winslet"/>
    <x v="2515"/>
    <n v="44795"/>
    <n v="314"/>
    <x v="0"/>
    <s v="UK"/>
    <n v="13500000"/>
    <n v="2000"/>
    <n v="7.4"/>
    <n v="-6439124"/>
    <n v="124"/>
    <n v="-47.697214814814814"/>
  </r>
  <r>
    <s v="Martin Mcdonagh"/>
    <n v="401"/>
    <n v="14989761"/>
    <s v="Comedy|Crime"/>
    <s v="Abbie Cornish"/>
    <x v="2516"/>
    <n v="185845"/>
    <n v="284"/>
    <x v="0"/>
    <s v="UK"/>
    <n v="15000000"/>
    <n v="2012"/>
    <n v="7.2"/>
    <n v="-10239"/>
    <n v="110"/>
    <n v="-6.8260000000000001E-2"/>
  </r>
  <r>
    <s v="Oliver Hirschbiegel"/>
    <n v="192"/>
    <n v="5501940"/>
    <s v="Biography|Drama|History|War"/>
    <s v="Thomas Kretschmann"/>
    <x v="2517"/>
    <n v="248354"/>
    <n v="564"/>
    <x v="15"/>
    <s v="Germany"/>
    <n v="13500000"/>
    <n v="2004"/>
    <n v="8.3000000000000007"/>
    <n v="-7998060"/>
    <n v="178"/>
    <n v="-59.244888888888894"/>
  </r>
  <r>
    <s v="Alejandro Amenã¡Bar"/>
    <n v="157"/>
    <n v="2086345"/>
    <s v="Biography|Drama|Romance"/>
    <s v="BelÃ©n Rueda"/>
    <x v="2518"/>
    <n v="64556"/>
    <n v="140"/>
    <x v="3"/>
    <s v="Spain"/>
    <n v="10000000"/>
    <n v="2004"/>
    <n v="8.1"/>
    <n v="-7913655"/>
    <n v="125"/>
    <n v="-79.13655"/>
  </r>
  <r>
    <s v="Barry Levinson"/>
    <n v="62"/>
    <n v="123922370"/>
    <s v="Biography|Comedy|Drama|War"/>
    <s v="Robin Williams"/>
    <x v="2519"/>
    <n v="98348"/>
    <n v="131"/>
    <x v="0"/>
    <s v="USA"/>
    <n v="13000000"/>
    <n v="1987"/>
    <n v="7.3"/>
    <n v="110922370"/>
    <n v="121"/>
    <n v="853.24899999999991"/>
  </r>
  <r>
    <s v="Hyung-Rae Shim"/>
    <n v="4"/>
    <n v="163591"/>
    <s v="Comedy"/>
    <s v="Jason Mewes"/>
    <x v="2520"/>
    <n v="912"/>
    <n v="17"/>
    <x v="0"/>
    <s v="South Korea"/>
    <n v="13400000"/>
    <n v="2010"/>
    <n v="3.6"/>
    <n v="-13236409"/>
    <n v="100"/>
    <n v="-98.779171641791038"/>
  </r>
  <r>
    <s v="Jon M. Chu"/>
    <n v="84"/>
    <n v="73000942"/>
    <s v="Documentary|Music"/>
    <s v="Usher Raymond"/>
    <x v="2521"/>
    <n v="74351"/>
    <n v="233"/>
    <x v="0"/>
    <s v="USA"/>
    <n v="13000000"/>
    <n v="2011"/>
    <n v="1.6"/>
    <n v="60000942"/>
    <n v="115"/>
    <n v="461.5457076923077"/>
  </r>
  <r>
    <s v="Darren Aronofsky"/>
    <n v="669"/>
    <n v="106952327"/>
    <s v="Drama|Thriller"/>
    <s v="Natalie Portman"/>
    <x v="2522"/>
    <n v="551363"/>
    <n v="1140"/>
    <x v="0"/>
    <s v="USA"/>
    <n v="13000000"/>
    <n v="2010"/>
    <n v="8"/>
    <n v="93952327"/>
    <n v="108"/>
    <n v="722.71020769230768"/>
  </r>
  <r>
    <s v="Francis Ford Coppola"/>
    <n v="149"/>
    <n v="57300000"/>
    <s v="Crime|Drama"/>
    <s v="Robert De Niro"/>
    <x v="2523"/>
    <n v="790926"/>
    <n v="650"/>
    <x v="0"/>
    <s v="USA"/>
    <n v="13000000"/>
    <n v="1974"/>
    <n v="9"/>
    <n v="44300000"/>
    <n v="220"/>
    <n v="340.76923076923077"/>
  </r>
  <r>
    <s v="Thomas Carter"/>
    <n v="101"/>
    <n v="91038276"/>
    <s v="Drama|Music|Romance"/>
    <s v="Sean Patrick Thomas"/>
    <x v="2524"/>
    <n v="47876"/>
    <n v="320"/>
    <x v="0"/>
    <s v="USA"/>
    <n v="13000000"/>
    <n v="2001"/>
    <n v="6.1"/>
    <n v="78038276"/>
    <n v="112"/>
    <n v="600.29443076923076"/>
  </r>
  <r>
    <s v="Renny Harlin"/>
    <n v="102"/>
    <n v="49369900"/>
    <s v="Fantasy|Horror|Thriller"/>
    <s v="Tuesday Knight"/>
    <x v="2525"/>
    <n v="36108"/>
    <n v="260"/>
    <x v="0"/>
    <s v="USA"/>
    <n v="7000000"/>
    <n v="1988"/>
    <n v="5.7"/>
    <n v="42369900"/>
    <n v="99"/>
    <n v="605.28428571428572"/>
  </r>
  <r>
    <s v="Patricia Riggen"/>
    <n v="63"/>
    <n v="61693523"/>
    <s v="Drama"/>
    <s v="Jennifer Garner"/>
    <x v="2526"/>
    <n v="6276"/>
    <n v="55"/>
    <x v="0"/>
    <s v="USA"/>
    <n v="13000000"/>
    <n v="2016"/>
    <n v="6.8"/>
    <n v="48693523"/>
    <n v="109"/>
    <n v="374.56556153846157"/>
  </r>
  <r>
    <s v="Danny Leiner"/>
    <n v="106"/>
    <n v="46729374"/>
    <s v="Comedy|Mystery"/>
    <s v="Jennifer Garner"/>
    <x v="2527"/>
    <n v="116625"/>
    <n v="469"/>
    <x v="0"/>
    <s v="USA"/>
    <n v="13000000"/>
    <n v="2000"/>
    <n v="5.5"/>
    <n v="33729374"/>
    <n v="83"/>
    <n v="259.45672307692308"/>
  </r>
  <r>
    <s v="Christopher Cain"/>
    <n v="50"/>
    <n v="44726644"/>
    <s v="Action|Crime|Drama|Thriller|Western"/>
    <s v="Jack Palance"/>
    <x v="2528"/>
    <n v="42614"/>
    <n v="120"/>
    <x v="0"/>
    <s v="USA"/>
    <n v="13000000"/>
    <n v="1988"/>
    <n v="6.8"/>
    <n v="31726644"/>
    <n v="107"/>
    <n v="244.05110769230771"/>
  </r>
  <r>
    <s v="Theodore Melfi"/>
    <n v="275"/>
    <n v="44134898"/>
    <s v="Comedy|Drama"/>
    <s v="Bill Murray"/>
    <x v="2529"/>
    <n v="72803"/>
    <n v="171"/>
    <x v="0"/>
    <s v="USA"/>
    <n v="13000000"/>
    <n v="2014"/>
    <n v="7.3"/>
    <n v="31134898"/>
    <n v="102"/>
    <n v="239.49921538461538"/>
  </r>
  <r>
    <s v="Steve Pink"/>
    <n v="90"/>
    <n v="48637684"/>
    <s v="Comedy|Romance"/>
    <s v="Joe Lo Truglio"/>
    <x v="2530"/>
    <n v="16979"/>
    <n v="42"/>
    <x v="0"/>
    <s v="USA"/>
    <n v="12500000"/>
    <n v="2014"/>
    <n v="6.1"/>
    <n v="36137684"/>
    <n v="100"/>
    <n v="289.101472"/>
  </r>
  <r>
    <s v="Gil Junger"/>
    <n v="133"/>
    <n v="38176108"/>
    <s v="Comedy|Drama|Romance"/>
    <s v="Joseph Gordon-Levitt"/>
    <x v="2531"/>
    <n v="222099"/>
    <n v="549"/>
    <x v="0"/>
    <s v="USA"/>
    <n v="16000000"/>
    <n v="1999"/>
    <n v="7.2"/>
    <n v="22176108"/>
    <n v="97"/>
    <n v="138.600675"/>
  </r>
  <r>
    <s v="Ed Decter"/>
    <n v="49"/>
    <n v="28972187"/>
    <s v="Comedy"/>
    <s v="Zooey Deschanel"/>
    <x v="2532"/>
    <n v="28805"/>
    <n v="159"/>
    <x v="0"/>
    <s v="USA"/>
    <n v="13000000"/>
    <n v="2002"/>
    <n v="5.9"/>
    <n v="15972187"/>
    <n v="92"/>
    <n v="122.86297692307693"/>
  </r>
  <r>
    <s v="Gene Quintano"/>
    <n v="19"/>
    <n v="27979400"/>
    <s v="Action|Comedy|Crime"/>
    <s v="Jon Lovitz"/>
    <x v="2533"/>
    <n v="37611"/>
    <n v="72"/>
    <x v="0"/>
    <s v="USA"/>
    <n v="8200000"/>
    <n v="1993"/>
    <n v="6.1"/>
    <n v="19779400"/>
    <n v="84"/>
    <n v="241.2121951219512"/>
  </r>
  <r>
    <s v="Jaume Collet-Serra"/>
    <n v="186"/>
    <n v="54257433"/>
    <s v="Drama|Horror|Thriller"/>
    <s v="Ã“scar Jaenada"/>
    <x v="2534"/>
    <n v="12983"/>
    <n v="139"/>
    <x v="0"/>
    <s v="USA"/>
    <n v="17000000"/>
    <n v="2016"/>
    <n v="6.8"/>
    <n v="37257433"/>
    <n v="86"/>
    <n v="219.16137058823529"/>
  </r>
  <r>
    <s v="Eric Bress"/>
    <n v="185"/>
    <n v="23947"/>
    <s v="Sci-Fi|Thriller"/>
    <s v="Logan Lerman"/>
    <x v="2535"/>
    <n v="357579"/>
    <n v="1100"/>
    <x v="0"/>
    <s v="USA"/>
    <n v="13000000"/>
    <n v="2004"/>
    <n v="7.7"/>
    <n v="-12976053"/>
    <n v="120"/>
    <n v="-99.815792307692305"/>
  </r>
  <r>
    <s v="Chris Koch"/>
    <n v="42"/>
    <n v="60008303"/>
    <s v="Adventure|Comedy|Family"/>
    <s v="Chris Elliott"/>
    <x v="2536"/>
    <n v="9285"/>
    <n v="91"/>
    <x v="0"/>
    <s v="USA"/>
    <n v="13000000"/>
    <n v="2000"/>
    <n v="4.9000000000000004"/>
    <n v="47008303"/>
    <n v="89"/>
    <n v="361.60233076923078"/>
  </r>
  <r>
    <s v="Preston A. Whitmore Ii"/>
    <n v="37"/>
    <n v="49121934"/>
    <s v="Comedy|Drama|Romance"/>
    <s v="Mekhi Phifer"/>
    <x v="2537"/>
    <n v="6528"/>
    <n v="32"/>
    <x v="0"/>
    <s v="USA"/>
    <n v="13000000"/>
    <n v="2007"/>
    <n v="6.1"/>
    <n v="36121934"/>
    <n v="117"/>
    <n v="277.86103076923075"/>
  </r>
  <r>
    <s v="Bob Clark"/>
    <n v="45"/>
    <n v="27141959"/>
    <s v="Comedy|Crime|Family|Sci-Fi"/>
    <s v="Kathleen Turner"/>
    <x v="2538"/>
    <n v="19547"/>
    <n v="168"/>
    <x v="0"/>
    <s v="USA"/>
    <n v="18000000"/>
    <n v="1999"/>
    <n v="2.5"/>
    <n v="9141959"/>
    <n v="97"/>
    <n v="50.788661111111111"/>
  </r>
  <r>
    <s v="Kirk Wong"/>
    <n v="57"/>
    <n v="27052167"/>
    <s v="Action|Comedy|Crime|Thriller"/>
    <s v="Bokeem Woodbine"/>
    <x v="2539"/>
    <n v="24834"/>
    <n v="168"/>
    <x v="0"/>
    <s v="USA"/>
    <n v="13000000"/>
    <n v="1998"/>
    <n v="6.1"/>
    <n v="14052167"/>
    <n v="91"/>
    <n v="108.0935923076923"/>
  </r>
  <r>
    <s v="Bronwen Hughes"/>
    <n v="25"/>
    <n v="26539321"/>
    <s v="Comedy|Drama|Family"/>
    <s v="Gregory Smith"/>
    <x v="2540"/>
    <n v="7984"/>
    <n v="42"/>
    <x v="0"/>
    <s v="USA"/>
    <n v="13000000"/>
    <n v="1996"/>
    <n v="5.9"/>
    <n v="13539321"/>
    <n v="100"/>
    <n v="104.14862307692307"/>
  </r>
  <r>
    <s v="John Lafia"/>
    <n v="59"/>
    <n v="28501605"/>
    <s v="Fantasy|Horror"/>
    <s v="Jenny Agutter"/>
    <x v="2541"/>
    <n v="31371"/>
    <n v="166"/>
    <x v="0"/>
    <s v="USA"/>
    <n v="13000000"/>
    <n v="1990"/>
    <n v="5.7"/>
    <n v="15501605"/>
    <n v="72"/>
    <n v="119.24311538461538"/>
  </r>
  <r>
    <s v="Sam Miller"/>
    <n v="58"/>
    <n v="52543632"/>
    <s v="Crime|Thriller"/>
    <s v="Leslie Bibb"/>
    <x v="2542"/>
    <n v="12676"/>
    <n v="84"/>
    <x v="0"/>
    <s v="USA"/>
    <n v="13200000"/>
    <n v="2014"/>
    <n v="5.6"/>
    <n v="39343632"/>
    <n v="84"/>
    <n v="298.05781818181816"/>
  </r>
  <r>
    <s v="Frank Darabont"/>
    <n v="330"/>
    <n v="25592632"/>
    <s v="Horror"/>
    <s v="Toby Jones"/>
    <x v="2543"/>
    <n v="220475"/>
    <n v="1066"/>
    <x v="0"/>
    <s v="USA"/>
    <n v="18000000"/>
    <n v="2007"/>
    <n v="7.2"/>
    <n v="7592632"/>
    <n v="126"/>
    <n v="42.181288888888893"/>
  </r>
  <r>
    <s v="Alex Garland"/>
    <n v="489"/>
    <n v="25440971"/>
    <s v="Drama|Mystery|Sci-Fi|Thriller"/>
    <s v="Elina Alminas"/>
    <x v="2544"/>
    <n v="289508"/>
    <n v="611"/>
    <x v="0"/>
    <s v="UK"/>
    <n v="15000000"/>
    <n v="2015"/>
    <n v="7.7"/>
    <n v="10440971"/>
    <n v="108"/>
    <n v="69.606473333333327"/>
  </r>
  <r>
    <s v="Spike Jonze"/>
    <n v="242"/>
    <n v="22858926"/>
    <s v="Comedy|Drama|Fantasy"/>
    <s v="Willie Garson"/>
    <x v="2545"/>
    <n v="254404"/>
    <n v="840"/>
    <x v="0"/>
    <s v="USA"/>
    <n v="13000000"/>
    <n v="1999"/>
    <n v="7.8"/>
    <n v="9858926"/>
    <n v="112"/>
    <n v="75.837892307692314"/>
  </r>
  <r>
    <s v="Mark Brown"/>
    <n v="40"/>
    <n v="22235901"/>
    <s v="Comedy|Romance"/>
    <s v="Mo'Nique"/>
    <x v="2546"/>
    <n v="4339"/>
    <n v="31"/>
    <x v="0"/>
    <s v="USA"/>
    <n v="6000000"/>
    <n v="2001"/>
    <n v="6.1"/>
    <n v="16235901"/>
    <n v="90"/>
    <n v="270.59834999999998"/>
  </r>
  <r>
    <s v="Dave Green"/>
    <n v="112"/>
    <n v="38916903"/>
    <s v="Adventure|Family|Sci-Fi"/>
    <s v="Teo Halm"/>
    <x v="2547"/>
    <n v="15664"/>
    <n v="149"/>
    <x v="0"/>
    <s v="USA"/>
    <n v="13000000"/>
    <n v="2014"/>
    <n v="5.8"/>
    <n v="25916903"/>
    <n v="91"/>
    <n v="199.36079230769229"/>
  </r>
  <r>
    <s v="John Stockwell"/>
    <n v="84"/>
    <n v="16929123"/>
    <s v="Drama|Romance"/>
    <s v="Kirsten Dunst"/>
    <x v="2548"/>
    <n v="21406"/>
    <n v="169"/>
    <x v="0"/>
    <s v="USA"/>
    <n v="14000000"/>
    <n v="2001"/>
    <n v="6.5"/>
    <n v="2929123"/>
    <n v="135"/>
    <n v="20.922307142857143"/>
  </r>
  <r>
    <s v="Clint Eastwood"/>
    <n v="251"/>
    <n v="13753931"/>
    <s v="Drama|History|War"/>
    <s v="Yuki Matsuzaki"/>
    <x v="2549"/>
    <n v="132149"/>
    <n v="316"/>
    <x v="10"/>
    <s v="USA"/>
    <n v="19000000"/>
    <n v="2006"/>
    <n v="7.9"/>
    <n v="-5246069"/>
    <n v="141"/>
    <n v="-27.610889473684207"/>
  </r>
  <r>
    <s v="Michael Polish"/>
    <n v="113"/>
    <n v="10996440"/>
    <s v="Adventure|Drama|Sci-Fi"/>
    <s v="J.K. Simmons"/>
    <x v="2550"/>
    <n v="19707"/>
    <n v="128"/>
    <x v="0"/>
    <s v="USA"/>
    <n v="13000000"/>
    <n v="2006"/>
    <n v="6.3"/>
    <n v="-2003560"/>
    <n v="104"/>
    <n v="-15.412000000000001"/>
  </r>
  <r>
    <s v="Daisy Von Scherler Mayer"/>
    <n v="23"/>
    <n v="8026971"/>
    <s v="Comedy|Romance"/>
    <s v="LL Cool J"/>
    <x v="2551"/>
    <n v="1520"/>
    <n v="20"/>
    <x v="0"/>
    <s v="USA"/>
    <n v="13000000"/>
    <n v="1998"/>
    <n v="3.8"/>
    <n v="-4973029"/>
    <n v="84"/>
    <n v="-38.254069230769232"/>
  </r>
  <r>
    <s v="Lenny Abrahamson"/>
    <n v="421"/>
    <n v="14677654"/>
    <s v="Drama"/>
    <s v="Joan Allen"/>
    <x v="2552"/>
    <n v="161288"/>
    <n v="351"/>
    <x v="0"/>
    <s v="Ireland"/>
    <n v="13000000"/>
    <n v="2015"/>
    <n v="8.3000000000000007"/>
    <n v="1677654"/>
    <n v="118"/>
    <n v="12.905030769230768"/>
  </r>
  <r>
    <s v="Bob Saget"/>
    <n v="32"/>
    <n v="9975684"/>
    <s v="Comedy"/>
    <s v="Don Rickles"/>
    <x v="2553"/>
    <n v="20033"/>
    <n v="117"/>
    <x v="0"/>
    <s v="Canada"/>
    <n v="13000000"/>
    <n v="1998"/>
    <n v="6.4"/>
    <n v="-3024316"/>
    <n v="82"/>
    <n v="-23.263969230769231"/>
  </r>
  <r>
    <s v="John Waters"/>
    <n v="52"/>
    <n v="7881335"/>
    <s v="Comedy|Crime|Thriller"/>
    <s v="Kathleen Turner"/>
    <x v="2554"/>
    <n v="21212"/>
    <n v="107"/>
    <x v="0"/>
    <s v="USA"/>
    <n v="13000000"/>
    <n v="1994"/>
    <n v="6.7"/>
    <n v="-5118665"/>
    <n v="95"/>
    <n v="-39.374346153846155"/>
  </r>
  <r>
    <s v="Andrew Fleming"/>
    <n v="81"/>
    <n v="6241697"/>
    <s v="Comedy"/>
    <s v="Ryan Reynolds"/>
    <x v="2555"/>
    <n v="16059"/>
    <n v="210"/>
    <x v="0"/>
    <s v="France"/>
    <n v="13000000"/>
    <n v="1999"/>
    <n v="6.1"/>
    <n v="-6758303"/>
    <n v="94"/>
    <n v="-51.986946153846162"/>
  </r>
  <r>
    <s v="Craig Bolotin"/>
    <n v="39"/>
    <n v="5871603"/>
    <s v="Drama|Thriller"/>
    <s v="Rosario Dawson"/>
    <x v="2556"/>
    <n v="3116"/>
    <n v="39"/>
    <x v="0"/>
    <s v="USA"/>
    <n v="13000000"/>
    <n v="1999"/>
    <n v="6"/>
    <n v="-7128397"/>
    <n v="99"/>
    <n v="-54.833823076923075"/>
  </r>
  <r>
    <s v="Mark Christopher"/>
    <n v="63"/>
    <n v="16574731"/>
    <s v="Drama|Music"/>
    <s v="Salma Hayek"/>
    <x v="2557"/>
    <n v="27675"/>
    <n v="181"/>
    <x v="0"/>
    <s v="USA"/>
    <n v="13000000"/>
    <n v="1998"/>
    <n v="5.8"/>
    <n v="3574731"/>
    <n v="121"/>
    <n v="27.49793076923077"/>
  </r>
  <r>
    <s v="Blair Hayes"/>
    <n v="47"/>
    <n v="5002310"/>
    <s v="Adventure|Comedy|Romance|Sci-Fi"/>
    <s v="Jake Gyllenhaal"/>
    <x v="2558"/>
    <n v="25541"/>
    <n v="181"/>
    <x v="0"/>
    <s v="USA"/>
    <n v="13000000"/>
    <n v="2001"/>
    <n v="5.6"/>
    <n v="-7997690"/>
    <n v="84"/>
    <n v="-61.5206923076923"/>
  </r>
  <r>
    <s v="Jez Butterworth"/>
    <n v="111"/>
    <n v="4919896"/>
    <s v="Comedy|Crime|Thriller"/>
    <s v="Mark Gatiss"/>
    <x v="2559"/>
    <n v="21530"/>
    <n v="159"/>
    <x v="0"/>
    <s v="UK"/>
    <n v="13000000"/>
    <n v="2001"/>
    <n v="6.1"/>
    <n v="-8080104"/>
    <n v="93"/>
    <n v="-62.154646153846151"/>
  </r>
  <r>
    <s v="Jon Lucas"/>
    <n v="168"/>
    <n v="25675765"/>
    <s v="Comedy"/>
    <s v="Justin Chon"/>
    <x v="2560"/>
    <n v="60407"/>
    <n v="84"/>
    <x v="0"/>
    <s v="USA"/>
    <n v="13000000"/>
    <n v="2013"/>
    <n v="5.9"/>
    <n v="12675765"/>
    <n v="93"/>
    <n v="97.505884615384616"/>
  </r>
  <r>
    <s v="Olivier Assayas"/>
    <n v="165"/>
    <n v="4857376"/>
    <s v="Comedy|Drama|Romance"/>
    <s v="Steve Buscemi"/>
    <x v="2561"/>
    <n v="63084"/>
    <n v="123"/>
    <x v="4"/>
    <s v="France"/>
    <n v="13000000"/>
    <n v="2006"/>
    <n v="7.3"/>
    <n v="-8142624"/>
    <n v="120"/>
    <n v="-62.635569230769228"/>
  </r>
  <r>
    <s v="Rod Lurie"/>
    <n v="104"/>
    <n v="3169424"/>
    <s v="Drama|Sport"/>
    <s v="Harry Lennix"/>
    <x v="2562"/>
    <n v="18442"/>
    <n v="59"/>
    <x v="0"/>
    <s v="USA"/>
    <n v="13000000"/>
    <n v="2007"/>
    <n v="6.8"/>
    <n v="-9830576"/>
    <n v="112"/>
    <n v="-75.619815384615379"/>
  </r>
  <r>
    <s v="Paul Weitz"/>
    <n v="150"/>
    <n v="18004225"/>
    <s v="Comedy|Drama|Romance"/>
    <s v="Tina Fey"/>
    <x v="2563"/>
    <n v="28573"/>
    <n v="87"/>
    <x v="0"/>
    <s v="USA"/>
    <n v="13000000"/>
    <n v="2013"/>
    <n v="5.7"/>
    <n v="5004225"/>
    <n v="107"/>
    <n v="38.494038461538459"/>
  </r>
  <r>
    <s v="Patrice Leconte"/>
    <n v="61"/>
    <n v="3058380"/>
    <s v="Drama|Romance"/>
    <s v="Emir Kusturica"/>
    <x v="2564"/>
    <n v="4767"/>
    <n v="69"/>
    <x v="4"/>
    <s v="France"/>
    <n v="100000000"/>
    <n v="2000"/>
    <n v="7.3"/>
    <n v="-96941620"/>
    <n v="112"/>
    <n v="-96.94162"/>
  </r>
  <r>
    <s v="Atom Egoyan"/>
    <n v="226"/>
    <n v="3074838"/>
    <s v="Drama|Mystery|Romance|Thriller"/>
    <s v="Liam Neeson"/>
    <x v="2565"/>
    <n v="56264"/>
    <n v="166"/>
    <x v="0"/>
    <s v="USA"/>
    <n v="11000000"/>
    <n v="2009"/>
    <n v="6.3"/>
    <n v="-7925162"/>
    <n v="96"/>
    <n v="-72.046927272727274"/>
  </r>
  <r>
    <s v="Paul Mazursky"/>
    <n v="21"/>
    <n v="2104000"/>
    <s v="Comedy|Crime|Drama"/>
    <s v="Chazz Palminteri"/>
    <x v="2566"/>
    <n v="1595"/>
    <n v="19"/>
    <x v="0"/>
    <s v="USA"/>
    <n v="13000000"/>
    <n v="1996"/>
    <n v="5.9"/>
    <n v="-10896000"/>
    <n v="91"/>
    <n v="-83.815384615384616"/>
  </r>
  <r>
    <s v="Sidney Lumet"/>
    <n v="94"/>
    <n v="1172769"/>
    <s v="Biography|Comedy|Crime|Drama"/>
    <s v="Peter Dinklage"/>
    <x v="2567"/>
    <n v="28068"/>
    <n v="108"/>
    <x v="0"/>
    <s v="Germany"/>
    <n v="13000000"/>
    <n v="2006"/>
    <n v="7.1"/>
    <n v="-11827231"/>
    <n v="125"/>
    <n v="-90.978700000000003"/>
  </r>
  <r>
    <s v="Stephen Chbosky"/>
    <n v="364"/>
    <n v="17738570"/>
    <s v="Drama|Romance"/>
    <s v="Logan Lerman"/>
    <x v="2568"/>
    <n v="351274"/>
    <n v="457"/>
    <x v="0"/>
    <s v="USA"/>
    <n v="13000000"/>
    <n v="2012"/>
    <n v="8"/>
    <n v="4738570"/>
    <n v="102"/>
    <n v="36.450538461538464"/>
  </r>
  <r>
    <s v="Jon Hess"/>
    <n v="19"/>
    <n v="1200000"/>
    <s v="Action"/>
    <s v="Burt Young"/>
    <x v="2569"/>
    <n v="922"/>
    <n v="23"/>
    <x v="0"/>
    <s v="USA"/>
    <n v="3000000"/>
    <n v="1993"/>
    <n v="5.0999999999999996"/>
    <n v="-1800000"/>
    <n v="87"/>
    <n v="-60"/>
  </r>
  <r>
    <s v="Douglas Mcgrath"/>
    <n v="129"/>
    <n v="1150403"/>
    <s v="Biography|Crime|Drama"/>
    <s v="Toby Jones"/>
    <x v="2570"/>
    <n v="14143"/>
    <n v="102"/>
    <x v="0"/>
    <s v="USA"/>
    <n v="13000000"/>
    <n v="2006"/>
    <n v="7.1"/>
    <n v="-11849597"/>
    <n v="118"/>
    <n v="-91.150746153846157"/>
  </r>
  <r>
    <s v="Michael Winterbottom"/>
    <n v="71"/>
    <n v="403932"/>
    <s v="Drama|Romance|Western"/>
    <s v="Milla Jovovich"/>
    <x v="2571"/>
    <n v="5254"/>
    <n v="92"/>
    <x v="0"/>
    <s v="UK"/>
    <n v="20000000"/>
    <n v="2000"/>
    <n v="6.5"/>
    <n v="-19596068"/>
    <n v="115"/>
    <n v="-97.980339999999998"/>
  </r>
  <r>
    <s v="Mark Neveldine"/>
    <n v="93"/>
    <n v="1712111"/>
    <s v="Horror|Thriller"/>
    <s v="Djimon Hounsou"/>
    <x v="2572"/>
    <n v="7199"/>
    <n v="53"/>
    <x v="0"/>
    <s v="USA"/>
    <n v="8495000"/>
    <n v="2015"/>
    <n v="4.5"/>
    <n v="-6782889"/>
    <n v="91"/>
    <n v="-79.84566215420837"/>
  </r>
  <r>
    <s v="Joe Cornish"/>
    <n v="399"/>
    <n v="1024175"/>
    <s v="Action|Comedy|Sci-Fi|Thriller"/>
    <s v="John Boyega"/>
    <x v="2573"/>
    <n v="82331"/>
    <n v="297"/>
    <x v="0"/>
    <s v="UK"/>
    <n v="13000000"/>
    <n v="2011"/>
    <n v="6.6"/>
    <n v="-11975825"/>
    <n v="88"/>
    <n v="-92.121730769230766"/>
  </r>
  <r>
    <s v="Angelina Jolie Pitt"/>
    <n v="110"/>
    <n v="301305"/>
    <s v="Drama|Romance|War"/>
    <s v="Jelena Jovanova"/>
    <x v="2574"/>
    <n v="31414"/>
    <n v="180"/>
    <x v="18"/>
    <s v="USA"/>
    <n v="13000000"/>
    <n v="2011"/>
    <n v="4.3"/>
    <n v="-12698695"/>
    <n v="127"/>
    <n v="-97.682269230769222"/>
  </r>
  <r>
    <s v="Brad Anderson"/>
    <n v="285"/>
    <n v="51872378"/>
    <s v="Crime|Thriller"/>
    <s v="Michael Imperioli"/>
    <x v="2575"/>
    <n v="88241"/>
    <n v="266"/>
    <x v="0"/>
    <s v="USA"/>
    <n v="13000000"/>
    <n v="2013"/>
    <n v="6.7"/>
    <n v="38872378"/>
    <n v="94"/>
    <n v="299.01829230769232"/>
  </r>
  <r>
    <s v="John H. Lee"/>
    <n v="2"/>
    <n v="31662"/>
    <s v="Action|Drama|History|War"/>
    <s v="Liam Neeson"/>
    <x v="2576"/>
    <n v="90"/>
    <n v="1"/>
    <x v="0"/>
    <s v="South Korea"/>
    <n v="12620000"/>
    <n v="2016"/>
    <n v="6.8"/>
    <n v="-12588338"/>
    <n v="115"/>
    <n v="-99.749112519809827"/>
  </r>
  <r>
    <s v="John Stainton"/>
    <n v="61"/>
    <n v="28399192"/>
    <s v="Action|Adventure|Comedy|Family"/>
    <s v="Steve Irwin"/>
    <x v="2577"/>
    <n v="5663"/>
    <n v="106"/>
    <x v="0"/>
    <s v="Australia"/>
    <n v="13000000"/>
    <n v="2002"/>
    <n v="5.4"/>
    <n v="15399192"/>
    <n v="90"/>
    <n v="118.45532307692308"/>
  </r>
  <r>
    <s v="Glenn Ficarra"/>
    <n v="242"/>
    <n v="2035566"/>
    <s v="Biography|Comedy|Crime|Drama|Romance"/>
    <s v="Dameon Clarke"/>
    <x v="2578"/>
    <n v="77305"/>
    <n v="162"/>
    <x v="0"/>
    <s v="France"/>
    <n v="13000000"/>
    <n v="2009"/>
    <n v="6.6"/>
    <n v="-10964434"/>
    <n v="102"/>
    <n v="-84.341800000000006"/>
  </r>
  <r>
    <s v="Denzel Washington"/>
    <n v="121"/>
    <n v="21078145"/>
    <s v="Biography|Drama"/>
    <s v="Denzel Washington"/>
    <x v="2579"/>
    <n v="26493"/>
    <n v="159"/>
    <x v="0"/>
    <s v="USA"/>
    <n v="12500000"/>
    <n v="2002"/>
    <n v="7.3"/>
    <n v="8578145"/>
    <n v="117"/>
    <n v="68.625159999999994"/>
  </r>
  <r>
    <s v="Michael Hoffman"/>
    <n v="83"/>
    <n v="14060950"/>
    <s v="Drama"/>
    <s v="Gabriel Millman"/>
    <x v="2580"/>
    <n v="14354"/>
    <n v="139"/>
    <x v="0"/>
    <s v="USA"/>
    <n v="12500000"/>
    <n v="2002"/>
    <n v="6.9"/>
    <n v="1560950"/>
    <n v="109"/>
    <n v="12.4876"/>
  </r>
  <r>
    <s v="Tony Scott"/>
    <n v="122"/>
    <n v="12281500"/>
    <s v="Action|Crime|Drama|Romance|Thriller"/>
    <s v="Brad Pitt"/>
    <x v="2581"/>
    <n v="163492"/>
    <n v="460"/>
    <x v="0"/>
    <s v="USA"/>
    <n v="13000000"/>
    <n v="1993"/>
    <n v="8"/>
    <n v="-718500"/>
    <n v="121"/>
    <n v="-5.5269230769230768"/>
  </r>
  <r>
    <s v="James Foley"/>
    <n v="120"/>
    <n v="10725228"/>
    <s v="Crime|Drama|Mystery"/>
    <s v="Kevin Spacey"/>
    <x v="2582"/>
    <n v="75675"/>
    <n v="365"/>
    <x v="0"/>
    <s v="USA"/>
    <n v="12500000"/>
    <n v="1992"/>
    <n v="7.8"/>
    <n v="-1774772"/>
    <n v="100"/>
    <n v="-14.198176000000002"/>
  </r>
  <r>
    <s v="Michael Winterbottom"/>
    <n v="225"/>
    <n v="214966"/>
    <s v="Crime|Drama|Thriller"/>
    <s v="Liam Aiken"/>
    <x v="2583"/>
    <n v="28483"/>
    <n v="176"/>
    <x v="0"/>
    <s v="USA"/>
    <n v="13000000"/>
    <n v="2010"/>
    <n v="6.1"/>
    <n v="-12785034"/>
    <n v="109"/>
    <n v="-98.346415384615383"/>
  </r>
  <r>
    <s v="Stewart Hendler"/>
    <n v="167"/>
    <n v="11956207"/>
    <s v="Horror|Mystery"/>
    <s v="Julian Morris"/>
    <x v="2584"/>
    <n v="24012"/>
    <n v="126"/>
    <x v="0"/>
    <s v="USA"/>
    <n v="16000000"/>
    <n v="2009"/>
    <n v="5.0999999999999996"/>
    <n v="-4043793"/>
    <n v="101"/>
    <n v="-25.27370625"/>
  </r>
  <r>
    <s v="Craig Gillespie"/>
    <n v="226"/>
    <n v="5949693"/>
    <s v="Comedy|Drama|Romance"/>
    <s v="Ryan Gosling"/>
    <x v="2585"/>
    <n v="114762"/>
    <n v="299"/>
    <x v="0"/>
    <s v="USA"/>
    <n v="12000000"/>
    <n v="2007"/>
    <n v="7.4"/>
    <n v="-6050307"/>
    <n v="106"/>
    <n v="-50.419224999999997"/>
  </r>
  <r>
    <s v="Mark Herman"/>
    <n v="185"/>
    <n v="9030581"/>
    <s v="Drama|War"/>
    <s v="Richard Johnson"/>
    <x v="2586"/>
    <n v="132386"/>
    <n v="398"/>
    <x v="0"/>
    <s v="UK"/>
    <n v="12500000"/>
    <n v="2008"/>
    <n v="7.8"/>
    <n v="-3469419"/>
    <n v="94"/>
    <n v="-27.755351999999998"/>
  </r>
  <r>
    <s v="Lars Von Trier"/>
    <n v="177"/>
    <n v="4157491"/>
    <s v="Crime|Drama|Musical"/>
    <s v="Catherine Deneuve"/>
    <x v="2587"/>
    <n v="79330"/>
    <n v="690"/>
    <x v="0"/>
    <s v="Denmark"/>
    <n v="12800000"/>
    <n v="2000"/>
    <n v="8"/>
    <n v="-8642509"/>
    <n v="140"/>
    <n v="-67.5196015625"/>
  </r>
  <r>
    <s v="Gillian Armstrong"/>
    <n v="28"/>
    <n v="1508689"/>
    <s v="Drama|Romance"/>
    <s v="Tom Wilkinson"/>
    <x v="2588"/>
    <n v="5648"/>
    <n v="50"/>
    <x v="0"/>
    <s v="USA"/>
    <n v="16000000"/>
    <n v="1997"/>
    <n v="6.7"/>
    <n v="-14491311"/>
    <n v="132"/>
    <n v="-90.570693750000004"/>
  </r>
  <r>
    <s v="Abel Ferrara"/>
    <n v="48"/>
    <n v="1227324"/>
    <s v="Crime|Drama"/>
    <s v="Isabella Rossellini"/>
    <x v="2589"/>
    <n v="6921"/>
    <n v="48"/>
    <x v="0"/>
    <s v="USA"/>
    <n v="12500000"/>
    <n v="1996"/>
    <n v="6.6"/>
    <n v="-11272676"/>
    <n v="99"/>
    <n v="-90.18140799999999"/>
  </r>
  <r>
    <s v="Brian Koppelman"/>
    <n v="116"/>
    <n v="4360548"/>
    <s v="Comedy|Drama|Romance"/>
    <s v="Jenna Fischer"/>
    <x v="2590"/>
    <n v="13371"/>
    <n v="60"/>
    <x v="0"/>
    <s v="USA"/>
    <n v="15000000"/>
    <n v="2009"/>
    <n v="6.4"/>
    <n v="-10639452"/>
    <n v="90"/>
    <n v="-70.929679999999991"/>
  </r>
  <r>
    <s v="Ethan Maniquis"/>
    <n v="391"/>
    <n v="26589953"/>
    <s v="Action|Crime|Thriller"/>
    <s v="Robert De Niro"/>
    <x v="2591"/>
    <n v="165792"/>
    <n v="392"/>
    <x v="0"/>
    <s v="USA"/>
    <n v="10500000"/>
    <n v="2010"/>
    <n v="6.7"/>
    <n v="16089953"/>
    <n v="105"/>
    <n v="153.23764761904761"/>
  </r>
  <r>
    <s v="George Hickenlooper"/>
    <n v="117"/>
    <n v="1039869"/>
    <s v="Biography|Comedy|Crime|Drama"/>
    <s v="Kevin Spacey"/>
    <x v="2592"/>
    <n v="14757"/>
    <n v="51"/>
    <x v="0"/>
    <s v="Canada"/>
    <n v="15000000"/>
    <n v="2010"/>
    <n v="6.2"/>
    <n v="-13960131"/>
    <n v="108"/>
    <n v="-93.067540000000008"/>
  </r>
  <r>
    <s v="Don Bluth"/>
    <n v="24"/>
    <n v="48092846"/>
    <s v="Adventure|Animation|Family"/>
    <s v="Judith Barsi"/>
    <x v="2593"/>
    <n v="61753"/>
    <n v="133"/>
    <x v="0"/>
    <s v="USA"/>
    <n v="12500000"/>
    <n v="1988"/>
    <n v="7.3"/>
    <n v="35592846"/>
    <n v="69"/>
    <n v="284.74276800000001"/>
  </r>
  <r>
    <s v="Je-Kyu Kang"/>
    <n v="86"/>
    <n v="1110186"/>
    <s v="Action|Drama|War"/>
    <s v="Min-sik Choi"/>
    <x v="2594"/>
    <n v="31943"/>
    <n v="224"/>
    <x v="19"/>
    <s v="South Korea"/>
    <n v="12800000"/>
    <n v="2004"/>
    <n v="8.1"/>
    <n v="-11689814"/>
    <n v="148"/>
    <n v="-91.326671875000002"/>
  </r>
  <r>
    <s v="William Dear"/>
    <n v="41"/>
    <n v="1089445"/>
    <s v="Comedy|Drama|Family|Sport"/>
    <s v="Clifton Collins Jr."/>
    <x v="2595"/>
    <n v="2676"/>
    <n v="33"/>
    <x v="0"/>
    <s v="Canada"/>
    <n v="12500000"/>
    <n v="2009"/>
    <n v="7"/>
    <n v="-11410555"/>
    <n v="118"/>
    <n v="-91.284440000000004"/>
  </r>
  <r>
    <s v="William Friedkin"/>
    <n v="304"/>
    <n v="204565000"/>
    <s v="Horror"/>
    <s v="Ellen Burstyn"/>
    <x v="2596"/>
    <n v="284252"/>
    <n v="1058"/>
    <x v="0"/>
    <s v="USA"/>
    <n v="8000000"/>
    <n v="1973"/>
    <n v="8"/>
    <n v="196565000"/>
    <n v="132"/>
    <n v="2457.0625"/>
  </r>
  <r>
    <s v="Steven Spielberg"/>
    <n v="385"/>
    <n v="260000000"/>
    <s v="Adventure|Drama|Thriller"/>
    <s v="Roy Scheider"/>
    <x v="2597"/>
    <n v="412454"/>
    <n v="962"/>
    <x v="0"/>
    <s v="USA"/>
    <n v="8000000"/>
    <n v="1975"/>
    <n v="8"/>
    <n v="252000000"/>
    <n v="130"/>
    <n v="3150"/>
  </r>
  <r>
    <s v="Paul Weitz"/>
    <n v="145"/>
    <n v="101736215"/>
    <s v="Comedy"/>
    <s v="Alyson Hannigan"/>
    <x v="2598"/>
    <n v="315549"/>
    <n v="789"/>
    <x v="0"/>
    <s v="USA"/>
    <n v="11000000"/>
    <n v="1999"/>
    <n v="7"/>
    <n v="90736215"/>
    <n v="95"/>
    <n v="824.87468181818178"/>
  </r>
  <r>
    <s v="Stã©Phane Aubier"/>
    <n v="99"/>
    <n v="71442"/>
    <s v="Animation|Comedy|Crime|Drama|Family"/>
    <s v="Mackenzie Foy"/>
    <x v="2599"/>
    <n v="12029"/>
    <n v="32"/>
    <x v="4"/>
    <s v="France"/>
    <n v="9600000"/>
    <n v="2012"/>
    <n v="7.9"/>
    <n v="-9528558"/>
    <n v="80"/>
    <n v="-99.25581249999999"/>
  </r>
  <r>
    <s v="Michael Ritchie"/>
    <n v="29"/>
    <n v="79817937"/>
    <s v="Action|Adventure|Comedy|Fantasy|Mystery"/>
    <s v="Victor Wong"/>
    <x v="2600"/>
    <n v="39798"/>
    <n v="69"/>
    <x v="0"/>
    <s v="USA"/>
    <n v="25000000"/>
    <n v="1986"/>
    <n v="5.9"/>
    <n v="54817937"/>
    <n v="94"/>
    <n v="219.27174800000003"/>
  </r>
  <r>
    <s v="Tim Story"/>
    <n v="77"/>
    <n v="91547205"/>
    <s v="Comedy|Romance"/>
    <s v="Chris Brown"/>
    <x v="2601"/>
    <n v="34579"/>
    <n v="62"/>
    <x v="0"/>
    <s v="USA"/>
    <n v="12000000"/>
    <n v="2012"/>
    <n v="6.6"/>
    <n v="79547205"/>
    <n v="122"/>
    <n v="662.89337499999999"/>
  </r>
  <r>
    <s v="Tim Story"/>
    <n v="91"/>
    <n v="75074950"/>
    <s v="Comedy|Drama"/>
    <s v="Sean Patrick Thomas"/>
    <x v="2602"/>
    <n v="22147"/>
    <n v="156"/>
    <x v="0"/>
    <s v="USA"/>
    <n v="12000000"/>
    <n v="2002"/>
    <n v="6.3"/>
    <n v="63074950"/>
    <n v="102"/>
    <n v="525.62458333333336"/>
  </r>
  <r>
    <s v="Nicholas Meyer"/>
    <n v="148"/>
    <n v="78900000"/>
    <s v="Action|Adventure|Sci-Fi"/>
    <s v="Leonard Nimoy"/>
    <x v="2603"/>
    <n v="91414"/>
    <n v="359"/>
    <x v="0"/>
    <s v="USA"/>
    <n v="11000000"/>
    <n v="1982"/>
    <n v="7.7"/>
    <n v="67900000"/>
    <n v="116"/>
    <n v="617.27272727272725"/>
  </r>
  <r>
    <s v="Tom Shadyac"/>
    <n v="61"/>
    <n v="72217000"/>
    <s v="Comedy"/>
    <s v="Sean Young"/>
    <x v="2604"/>
    <n v="216486"/>
    <n v="242"/>
    <x v="0"/>
    <s v="USA"/>
    <n v="12000000"/>
    <n v="1994"/>
    <n v="6.9"/>
    <n v="60217000"/>
    <n v="78"/>
    <n v="501.80833333333334"/>
  </r>
  <r>
    <s v="John Badham"/>
    <n v="84"/>
    <n v="79568000"/>
    <s v="Sci-Fi|Thriller"/>
    <s v="Matthew Broderick"/>
    <x v="2605"/>
    <n v="71842"/>
    <n v="152"/>
    <x v="0"/>
    <s v="USA"/>
    <n v="12000000"/>
    <n v="1983"/>
    <n v="7.1"/>
    <n v="67568000"/>
    <n v="114"/>
    <n v="563.06666666666661"/>
  </r>
  <r>
    <s v="Peter Weir"/>
    <n v="83"/>
    <n v="65500000"/>
    <s v="Crime|Drama|Romance|Thriller"/>
    <s v="Harrison Ford"/>
    <x v="2606"/>
    <n v="66966"/>
    <n v="175"/>
    <x v="0"/>
    <s v="USA"/>
    <n v="12000000"/>
    <n v="1985"/>
    <n v="7.4"/>
    <n v="53500000"/>
    <n v="112"/>
    <n v="445.83333333333331"/>
  </r>
  <r>
    <s v="Mike Mccoy"/>
    <n v="216"/>
    <n v="70011073"/>
    <s v="Action|Adventure|Drama|Thriller|War"/>
    <s v="Alex Veadov"/>
    <x v="2607"/>
    <n v="57996"/>
    <n v="349"/>
    <x v="0"/>
    <s v="USA"/>
    <n v="12000000"/>
    <n v="2012"/>
    <n v="6.5"/>
    <n v="58011073"/>
    <n v="110"/>
    <n v="483.42560833333329"/>
  </r>
  <r>
    <s v="Anne Fletcher"/>
    <n v="107"/>
    <n v="65269010"/>
    <s v="Crime|Drama|Music|Romance"/>
    <s v="Channing Tatum"/>
    <x v="2608"/>
    <n v="90938"/>
    <n v="271"/>
    <x v="0"/>
    <s v="USA"/>
    <n v="12000000"/>
    <n v="2006"/>
    <n v="6.5"/>
    <n v="53269010"/>
    <n v="104"/>
    <n v="443.90841666666665"/>
  </r>
  <r>
    <s v="Mike Judge"/>
    <n v="63"/>
    <n v="63071133"/>
    <s v="Adventure|Animation|Comedy|Crime"/>
    <s v="Bruce Willis"/>
    <x v="2609"/>
    <n v="42892"/>
    <n v="154"/>
    <x v="0"/>
    <s v="USA"/>
    <n v="12000000"/>
    <n v="1996"/>
    <n v="6.8"/>
    <n v="51071133"/>
    <n v="81"/>
    <n v="425.59277499999996"/>
  </r>
  <r>
    <s v="Quentin Tarantino"/>
    <n v="140"/>
    <n v="39647595"/>
    <s v="Crime|Thriller"/>
    <s v="Robert De Niro"/>
    <x v="2610"/>
    <n v="239540"/>
    <n v="462"/>
    <x v="0"/>
    <s v="USA"/>
    <n v="12000000"/>
    <n v="1997"/>
    <n v="7.5"/>
    <n v="27647595"/>
    <n v="154"/>
    <n v="230.39662500000003"/>
  </r>
  <r>
    <s v="Jon Hurwitz"/>
    <n v="153"/>
    <n v="38087366"/>
    <s v="Adventure|Comedy"/>
    <s v="Danneel Ackles"/>
    <x v="2611"/>
    <n v="113918"/>
    <n v="165"/>
    <x v="0"/>
    <s v="USA"/>
    <n v="12000000"/>
    <n v="2008"/>
    <n v="6.6"/>
    <n v="26087366"/>
    <n v="102"/>
    <n v="217.39471666666668"/>
  </r>
  <r>
    <s v="Josh Trank"/>
    <n v="414"/>
    <n v="64572496"/>
    <s v="Drama|Sci-Fi|Thriller"/>
    <s v="Michael Kelly"/>
    <x v="2612"/>
    <n v="204327"/>
    <n v="471"/>
    <x v="0"/>
    <s v="USA"/>
    <n v="12000000"/>
    <n v="2012"/>
    <n v="7.1"/>
    <n v="52572496"/>
    <n v="89"/>
    <n v="438.10413333333332"/>
  </r>
  <r>
    <s v="Barbra Streisand"/>
    <n v="16"/>
    <n v="30400000"/>
    <s v="Drama|Musical|Romance"/>
    <s v="Miriam Margolyes"/>
    <x v="2613"/>
    <n v="9503"/>
    <n v="68"/>
    <x v="0"/>
    <s v="UK"/>
    <n v="12000000"/>
    <n v="1983"/>
    <n v="6.6"/>
    <n v="18400000"/>
    <n v="132"/>
    <n v="153.33333333333334"/>
  </r>
  <r>
    <s v="Terry Gilliam"/>
    <n v="139"/>
    <n v="42365600"/>
    <s v="Adventure|Comedy|Fantasy|Sci-Fi"/>
    <s v="Shelley Duvall"/>
    <x v="2614"/>
    <n v="45890"/>
    <n v="177"/>
    <x v="0"/>
    <s v="UK"/>
    <n v="5000000"/>
    <n v="1981"/>
    <n v="7"/>
    <n v="37365600"/>
    <n v="103"/>
    <n v="747.31200000000001"/>
  </r>
  <r>
    <s v="Tamra Davis"/>
    <n v="111"/>
    <n v="37188667"/>
    <s v="Comedy|Drama"/>
    <s v="Britney Spears"/>
    <x v="2615"/>
    <n v="34219"/>
    <n v="578"/>
    <x v="0"/>
    <s v="USA"/>
    <n v="12000000"/>
    <n v="2002"/>
    <n v="3.3"/>
    <n v="25188667"/>
    <n v="93"/>
    <n v="209.90555833333335"/>
  </r>
  <r>
    <s v="Nima Nourizadeh"/>
    <n v="229"/>
    <n v="54724272"/>
    <s v="Comedy|Crime"/>
    <s v="Dax Flame"/>
    <x v="2616"/>
    <n v="157051"/>
    <n v="261"/>
    <x v="0"/>
    <s v="USA"/>
    <n v="12000000"/>
    <n v="2012"/>
    <n v="6.7"/>
    <n v="42724272"/>
    <n v="93"/>
    <n v="356.03559999999999"/>
  </r>
  <r>
    <s v="Mark Romanek"/>
    <n v="207"/>
    <n v="31597131"/>
    <s v="Drama|Thriller"/>
    <s v="Robin Williams"/>
    <x v="2617"/>
    <n v="97938"/>
    <n v="605"/>
    <x v="0"/>
    <s v="USA"/>
    <n v="12000000"/>
    <n v="2002"/>
    <n v="6.8"/>
    <n v="19597131"/>
    <n v="96"/>
    <n v="163.309425"/>
  </r>
  <r>
    <s v="John Erick Dowdle"/>
    <n v="198"/>
    <n v="31691811"/>
    <s v="Horror|Sci-Fi|Thriller"/>
    <s v="Andrew Fiscella"/>
    <x v="2618"/>
    <n v="57446"/>
    <n v="369"/>
    <x v="0"/>
    <s v="USA"/>
    <n v="12000000"/>
    <n v="2008"/>
    <n v="6"/>
    <n v="19691811"/>
    <n v="89"/>
    <n v="164.09842499999999"/>
  </r>
  <r>
    <s v="David Moreau"/>
    <n v="172"/>
    <n v="31397498"/>
    <s v="Horror|Mystery"/>
    <s v="ChloÃ« Grace Moretz"/>
    <x v="2619"/>
    <n v="44130"/>
    <n v="156"/>
    <x v="0"/>
    <s v="USA"/>
    <n v="12000000"/>
    <n v="2008"/>
    <n v="5.4"/>
    <n v="19397498"/>
    <n v="92"/>
    <n v="161.64581666666666"/>
  </r>
  <r>
    <s v="Christopher Erskin"/>
    <n v="45"/>
    <n v="31179516"/>
    <s v="Comedy"/>
    <s v="Vanessa Williams"/>
    <x v="2620"/>
    <n v="5928"/>
    <n v="49"/>
    <x v="0"/>
    <s v="USA"/>
    <n v="12000000"/>
    <n v="2004"/>
    <n v="4.3"/>
    <n v="19179516"/>
    <n v="97"/>
    <n v="159.82929999999999"/>
  </r>
  <r>
    <s v="Jesse Dylan"/>
    <n v="34"/>
    <n v="31155435"/>
    <s v="Comedy|Fantasy"/>
    <s v="Hector Elizondo"/>
    <x v="2621"/>
    <n v="42644"/>
    <n v="102"/>
    <x v="0"/>
    <s v="USA"/>
    <n v="12000000"/>
    <n v="2001"/>
    <n v="6.2"/>
    <n v="19155435"/>
    <n v="93"/>
    <n v="159.628625"/>
  </r>
  <r>
    <s v="Brian Henson"/>
    <n v="75"/>
    <n v="27281507"/>
    <s v="Comedy|Drama|Family|Fantasy|Musical"/>
    <s v="Steven Mackintosh"/>
    <x v="2622"/>
    <n v="33850"/>
    <n v="147"/>
    <x v="0"/>
    <s v="USA"/>
    <n v="12000000"/>
    <n v="1992"/>
    <n v="7.7"/>
    <n v="15281507"/>
    <n v="89"/>
    <n v="127.34589166666667"/>
  </r>
  <r>
    <s v="Julie Taymor"/>
    <n v="128"/>
    <n v="25776062"/>
    <s v="Biography|Drama|Romance"/>
    <s v="Salma Hayek"/>
    <x v="2623"/>
    <n v="61651"/>
    <n v="271"/>
    <x v="0"/>
    <s v="USA"/>
    <n v="12000000"/>
    <n v="2002"/>
    <n v="7.4"/>
    <n v="13776062"/>
    <n v="123"/>
    <n v="114.80051666666667"/>
  </r>
  <r>
    <s v="Dan Cutforth"/>
    <n v="68"/>
    <n v="25240988"/>
    <s v="Documentary|Music"/>
    <s v="Lexie Contursi"/>
    <x v="2624"/>
    <n v="12383"/>
    <n v="50"/>
    <x v="0"/>
    <s v="USA"/>
    <n v="12000000"/>
    <n v="2012"/>
    <n v="5.9"/>
    <n v="13240988"/>
    <n v="93"/>
    <n v="110.34156666666665"/>
  </r>
  <r>
    <s v="Josh Boone"/>
    <n v="326"/>
    <n v="124868837"/>
    <s v="Drama|Romance"/>
    <s v="Shailene Woodley"/>
    <x v="2625"/>
    <n v="249688"/>
    <n v="548"/>
    <x v="0"/>
    <s v="USA"/>
    <n v="12000000"/>
    <n v="2014"/>
    <n v="7.8"/>
    <n v="112868837"/>
    <n v="133"/>
    <n v="940.57364166666662"/>
  </r>
  <r>
    <s v="John Dahl"/>
    <n v="128"/>
    <n v="22905674"/>
    <s v="Crime|Drama"/>
    <s v="Matt Damon"/>
    <x v="2626"/>
    <n v="121676"/>
    <n v="290"/>
    <x v="0"/>
    <s v="USA"/>
    <n v="12000000"/>
    <n v="1998"/>
    <n v="7.4"/>
    <n v="10905674"/>
    <n v="121"/>
    <n v="90.880616666666668"/>
  </r>
  <r>
    <s v="Chris Rock"/>
    <n v="161"/>
    <n v="25277561"/>
    <s v="Comedy|Romance"/>
    <s v="Rosario Dawson"/>
    <x v="2627"/>
    <n v="21672"/>
    <n v="93"/>
    <x v="0"/>
    <s v="USA"/>
    <n v="12000000"/>
    <n v="2014"/>
    <n v="6.5"/>
    <n v="13277561"/>
    <n v="102"/>
    <n v="110.64634166666667"/>
  </r>
  <r>
    <s v="David Koepp"/>
    <n v="164"/>
    <n v="21133087"/>
    <s v="Horror|Mystery|Thriller"/>
    <s v="Illeana Douglas"/>
    <x v="2628"/>
    <n v="62468"/>
    <n v="374"/>
    <x v="0"/>
    <s v="USA"/>
    <n v="12000000"/>
    <n v="1999"/>
    <n v="7"/>
    <n v="9133087"/>
    <n v="99"/>
    <n v="76.109058333333337"/>
  </r>
  <r>
    <s v="Stephen Frears"/>
    <n v="354"/>
    <n v="37707719"/>
    <s v="Biography|Drama"/>
    <s v="Steve Coogan"/>
    <x v="2629"/>
    <n v="76094"/>
    <n v="233"/>
    <x v="0"/>
    <s v="UK"/>
    <n v="12000000"/>
    <n v="2013"/>
    <n v="7.6"/>
    <n v="25707719"/>
    <n v="98"/>
    <n v="214.23099166666665"/>
  </r>
  <r>
    <s v="Mike Binder"/>
    <n v="125"/>
    <n v="18761993"/>
    <s v="Comedy|Drama"/>
    <s v="Alicia Witt"/>
    <x v="2630"/>
    <n v="19007"/>
    <n v="219"/>
    <x v="0"/>
    <s v="USA"/>
    <n v="9000000"/>
    <n v="2005"/>
    <n v="6.9"/>
    <n v="9761993"/>
    <n v="118"/>
    <n v="108.46658888888889"/>
  </r>
  <r>
    <s v="Elizabeth Allen Rosenbaum"/>
    <n v="66"/>
    <n v="18595716"/>
    <s v="Comedy|Family|Fantasy|Romance"/>
    <s v="Tammin Sursok"/>
    <x v="2631"/>
    <n v="30462"/>
    <n v="150"/>
    <x v="0"/>
    <s v="USA"/>
    <n v="12000000"/>
    <n v="2006"/>
    <n v="5.3"/>
    <n v="6595716"/>
    <n v="104"/>
    <n v="54.964300000000001"/>
  </r>
  <r>
    <s v="Jake Schreier"/>
    <n v="191"/>
    <n v="31990064"/>
    <s v="Drama|Mystery|Romance"/>
    <s v="Nat Wolff"/>
    <x v="2632"/>
    <n v="63390"/>
    <n v="160"/>
    <x v="0"/>
    <s v="USA"/>
    <n v="12000000"/>
    <n v="2015"/>
    <n v="6.4"/>
    <n v="19990064"/>
    <n v="109"/>
    <n v="166.58386666666667"/>
  </r>
  <r>
    <s v="Alexander Payne"/>
    <n v="433"/>
    <n v="17613460"/>
    <s v="Adventure|Comedy|Drama"/>
    <s v="Devin Ratray"/>
    <x v="2633"/>
    <n v="91082"/>
    <n v="274"/>
    <x v="0"/>
    <s v="USA"/>
    <n v="12000000"/>
    <n v="2013"/>
    <n v="7.8"/>
    <n v="5613460"/>
    <n v="115"/>
    <n v="46.778833333333331"/>
  </r>
  <r>
    <s v="Ernest R. Dickerson"/>
    <n v="66"/>
    <n v="21088568"/>
    <s v="Action|Fantasy|Horror|Thriller"/>
    <s v="CCH Pounder"/>
    <x v="2634"/>
    <n v="16646"/>
    <n v="104"/>
    <x v="0"/>
    <s v="USA"/>
    <n v="13000000"/>
    <n v="1995"/>
    <n v="6.7"/>
    <n v="8088568"/>
    <n v="92"/>
    <n v="62.21975384615385"/>
  </r>
  <r>
    <s v="Tim Hill"/>
    <n v="37"/>
    <n v="17292381"/>
    <s v="Comedy|Crime|Family"/>
    <s v="Noel Fisher"/>
    <x v="2635"/>
    <n v="5794"/>
    <n v="69"/>
    <x v="0"/>
    <s v="USA"/>
    <n v="12000000"/>
    <n v="2001"/>
    <n v="5.3"/>
    <n v="5292381"/>
    <n v="91"/>
    <n v="44.103175"/>
  </r>
  <r>
    <s v="Jason Reitman"/>
    <n v="325"/>
    <n v="16300302"/>
    <s v="Comedy|Drama"/>
    <s v="Charlize Theron"/>
    <x v="2636"/>
    <n v="64682"/>
    <n v="203"/>
    <x v="0"/>
    <s v="USA"/>
    <n v="12000000"/>
    <n v="2011"/>
    <n v="6.3"/>
    <n v="4300302"/>
    <n v="94"/>
    <n v="35.835850000000001"/>
  </r>
  <r>
    <s v="Mark Neveldine"/>
    <n v="170"/>
    <n v="27829874"/>
    <s v="Action|Crime|Thriller"/>
    <s v="Jason Statham"/>
    <x v="2637"/>
    <n v="196422"/>
    <n v="444"/>
    <x v="0"/>
    <s v="USA"/>
    <n v="12000000"/>
    <n v="2006"/>
    <n v="7"/>
    <n v="15829874"/>
    <n v="93"/>
    <n v="131.91561666666666"/>
  </r>
  <r>
    <s v="Richard Lagravenese"/>
    <n v="24"/>
    <n v="12902790"/>
    <s v="Comedy|Drama|Romance"/>
    <s v="Holly Hunter"/>
    <x v="2638"/>
    <n v="4052"/>
    <n v="88"/>
    <x v="0"/>
    <s v="USA"/>
    <n v="12000000"/>
    <n v="1998"/>
    <n v="6.6"/>
    <n v="902790"/>
    <n v="100"/>
    <n v="7.5232499999999991"/>
  </r>
  <r>
    <s v="Wolfgang Petersen"/>
    <n v="96"/>
    <n v="11433134"/>
    <s v="Adventure|Drama|Thriller|War"/>
    <s v="JÃ¼rgen Prochnow"/>
    <x v="2639"/>
    <n v="168203"/>
    <n v="426"/>
    <x v="15"/>
    <s v="West Germany"/>
    <n v="14000000"/>
    <n v="1981"/>
    <n v="8.4"/>
    <n v="-2566866"/>
    <n v="293"/>
    <n v="-18.334757142857143"/>
  </r>
  <r>
    <s v="Wallace Wolodarsky"/>
    <n v="53"/>
    <n v="10198766"/>
    <s v="Comedy"/>
    <s v="Heather Matarazzo"/>
    <x v="2640"/>
    <n v="12007"/>
    <n v="105"/>
    <x v="0"/>
    <s v="USA"/>
    <n v="12000000"/>
    <n v="2002"/>
    <n v="5.4"/>
    <n v="-1801234"/>
    <n v="93"/>
    <n v="-15.010283333333332"/>
  </r>
  <r>
    <s v="Richard Curtis"/>
    <n v="274"/>
    <n v="15294553"/>
    <s v="Drama|Fantasy|Romance"/>
    <s v="Tom Hughes"/>
    <x v="2641"/>
    <n v="202341"/>
    <n v="391"/>
    <x v="0"/>
    <s v="UK"/>
    <n v="12000000"/>
    <n v="2013"/>
    <n v="7.8"/>
    <n v="3294553"/>
    <n v="123"/>
    <n v="27.454608333333336"/>
  </r>
  <r>
    <s v="Yimou Zhang"/>
    <n v="248"/>
    <n v="11041228"/>
    <s v="Action|Adventure|Drama|Romance"/>
    <s v="Takeshi Kaneshiro"/>
    <x v="2642"/>
    <n v="92295"/>
    <n v="420"/>
    <x v="1"/>
    <s v="China"/>
    <n v="100000000"/>
    <n v="2004"/>
    <n v="7.6"/>
    <n v="-88958772"/>
    <n v="119"/>
    <n v="-88.958771999999996"/>
  </r>
  <r>
    <s v="Nicholas Jarecki"/>
    <n v="288"/>
    <n v="7918283"/>
    <s v="Drama|Thriller"/>
    <s v="Nate Parker"/>
    <x v="2643"/>
    <n v="41574"/>
    <n v="145"/>
    <x v="0"/>
    <s v="USA"/>
    <n v="12000000"/>
    <n v="2012"/>
    <n v="6.6"/>
    <n v="-4081717"/>
    <n v="107"/>
    <n v="-34.014308333333332"/>
  </r>
  <r>
    <s v="Dean Israelite"/>
    <n v="177"/>
    <n v="22331028"/>
    <s v="Sci-Fi|Thriller"/>
    <s v="Gary Weeks"/>
    <x v="2644"/>
    <n v="57349"/>
    <n v="177"/>
    <x v="0"/>
    <s v="USA"/>
    <n v="12000000"/>
    <n v="2015"/>
    <n v="6.4"/>
    <n v="10331028"/>
    <n v="106"/>
    <n v="86.091899999999995"/>
  </r>
  <r>
    <s v="Darnell Martin"/>
    <n v="81"/>
    <n v="8134217"/>
    <s v="Biography|Drama|Music"/>
    <s v="Cedric the Entertainer"/>
    <x v="2645"/>
    <n v="15412"/>
    <n v="90"/>
    <x v="0"/>
    <s v="USA"/>
    <n v="12000000"/>
    <n v="2008"/>
    <n v="7"/>
    <n v="-3865783"/>
    <n v="109"/>
    <n v="-32.214858333333332"/>
  </r>
  <r>
    <s v="Scott Alexander"/>
    <n v="29"/>
    <n v="6982680"/>
    <s v="Comedy|Crime"/>
    <s v="Sarah Silverman"/>
    <x v="2646"/>
    <n v="6965"/>
    <n v="69"/>
    <x v="0"/>
    <s v="USA"/>
    <n v="10000000"/>
    <n v="2000"/>
    <n v="5.7"/>
    <n v="-3017320"/>
    <n v="81"/>
    <n v="-30.173200000000001"/>
  </r>
  <r>
    <s v="Stuart Gordon"/>
    <n v="58"/>
    <n v="6739141"/>
    <s v="Action|Crime|Sci-Fi|Thriller"/>
    <s v="Christopher Lambert"/>
    <x v="2647"/>
    <n v="23383"/>
    <n v="68"/>
    <x v="0"/>
    <s v="Australia"/>
    <n v="8000000"/>
    <n v="1992"/>
    <n v="5.9"/>
    <n v="-1260859"/>
    <n v="95"/>
    <n v="-15.760737499999999"/>
  </r>
  <r>
    <s v="Christopher Guest"/>
    <n v="144"/>
    <n v="5542025"/>
    <s v="Comedy"/>
    <s v="John Michael Higgins"/>
    <x v="2648"/>
    <n v="12197"/>
    <n v="150"/>
    <x v="0"/>
    <s v="USA"/>
    <n v="12000000"/>
    <n v="2006"/>
    <n v="6.3"/>
    <n v="-6457975"/>
    <n v="86"/>
    <n v="-53.81645833333333"/>
  </r>
  <r>
    <s v="Woody Allen"/>
    <n v="114"/>
    <n v="5032496"/>
    <s v="Comedy|Drama"/>
    <s v="Melanie Griffith"/>
    <x v="2649"/>
    <n v="20576"/>
    <n v="161"/>
    <x v="0"/>
    <s v="USA"/>
    <n v="12000000"/>
    <n v="1998"/>
    <n v="6.3"/>
    <n v="-6967504"/>
    <n v="113"/>
    <n v="-58.062533333333334"/>
  </r>
  <r>
    <s v="Ryan Murphy"/>
    <n v="132"/>
    <n v="6754898"/>
    <s v="Comedy|Drama"/>
    <s v="Jill Clayburgh"/>
    <x v="2650"/>
    <n v="20000"/>
    <n v="188"/>
    <x v="0"/>
    <s v="USA"/>
    <n v="12000000"/>
    <n v="2006"/>
    <n v="6.2"/>
    <n v="-5245102"/>
    <n v="122"/>
    <n v="-43.709183333333335"/>
  </r>
  <r>
    <s v="Robert Iscove"/>
    <n v="60"/>
    <n v="4922166"/>
    <s v="Comedy|Musical|Romance"/>
    <s v="Anika Noni Rose"/>
    <x v="2651"/>
    <n v="23606"/>
    <n v="304"/>
    <x v="0"/>
    <s v="USA"/>
    <n v="12000000"/>
    <n v="2003"/>
    <n v="2.1"/>
    <n v="-7077834"/>
    <n v="90"/>
    <n v="-58.981950000000005"/>
  </r>
  <r>
    <s v="Spike Lee"/>
    <n v="30"/>
    <n v="4903000"/>
    <s v="Comedy|Drama"/>
    <s v="Michael Imperioli"/>
    <x v="2652"/>
    <n v="4961"/>
    <n v="33"/>
    <x v="0"/>
    <s v="USA"/>
    <n v="12000000"/>
    <n v="1996"/>
    <n v="5"/>
    <n v="-7097000"/>
    <n v="108"/>
    <n v="-59.141666666666673"/>
  </r>
  <r>
    <s v="Jane Campion"/>
    <n v="138"/>
    <n v="4717455"/>
    <s v="Mystery|Thriller"/>
    <s v="Jennifer Jason Leigh"/>
    <x v="2653"/>
    <n v="18632"/>
    <n v="354"/>
    <x v="0"/>
    <s v="Australia"/>
    <n v="12000000"/>
    <n v="2003"/>
    <n v="5.3"/>
    <n v="-7282545"/>
    <n v="113"/>
    <n v="-60.687875000000005"/>
  </r>
  <r>
    <s v="James Gray"/>
    <n v="190"/>
    <n v="3148482"/>
    <s v="Drama|Romance"/>
    <s v="Isabella Rossellini"/>
    <x v="2654"/>
    <n v="29613"/>
    <n v="98"/>
    <x v="0"/>
    <s v="USA"/>
    <n v="12000000"/>
    <n v="2008"/>
    <n v="7.1"/>
    <n v="-8851518"/>
    <n v="110"/>
    <n v="-73.762649999999994"/>
  </r>
  <r>
    <s v="Fred Schepisi"/>
    <n v="61"/>
    <n v="2326407"/>
    <s v="Drama"/>
    <s v="Bob Hoskins"/>
    <x v="2655"/>
    <n v="5016"/>
    <n v="99"/>
    <x v="0"/>
    <s v="UK"/>
    <n v="12000000"/>
    <n v="2001"/>
    <n v="7"/>
    <n v="-9673593"/>
    <n v="109"/>
    <n v="-80.613275000000002"/>
  </r>
  <r>
    <s v="Joon-Ho Bong"/>
    <n v="363"/>
    <n v="2201412"/>
    <s v="Comedy|Drama|Horror|Sci-Fi"/>
    <s v="Doona Bae"/>
    <x v="945"/>
    <n v="68883"/>
    <n v="279"/>
    <x v="19"/>
    <s v="South Korea"/>
    <n v="12215500000"/>
    <n v="2006"/>
    <n v="7"/>
    <n v="-12213298588"/>
    <n v="125"/>
    <n v="-99.981978535467235"/>
  </r>
  <r>
    <s v="Antonia Bird"/>
    <n v="131"/>
    <n v="2060953"/>
    <s v="Fantasy|Horror|Thriller"/>
    <s v="Jeremy Davies"/>
    <x v="2656"/>
    <n v="29990"/>
    <n v="316"/>
    <x v="0"/>
    <s v="Czech Republic"/>
    <n v="12000000"/>
    <n v="1999"/>
    <n v="7.1"/>
    <n v="-9939047"/>
    <n v="101"/>
    <n v="-82.825391666666675"/>
  </r>
  <r>
    <s v="Jon Poll"/>
    <n v="146"/>
    <n v="3950294"/>
    <s v="Comedy|Drama|Romance"/>
    <s v="Robert Downey Jr."/>
    <x v="2657"/>
    <n v="56654"/>
    <n v="124"/>
    <x v="0"/>
    <s v="USA"/>
    <n v="12000000"/>
    <n v="2007"/>
    <n v="7"/>
    <n v="-8049706"/>
    <n v="97"/>
    <n v="-67.080883333333333"/>
  </r>
  <r>
    <s v="Paolo Sorrentino"/>
    <n v="280"/>
    <n v="2835886"/>
    <s v="Drama"/>
    <s v="Toni Servillo"/>
    <x v="2658"/>
    <n v="55516"/>
    <n v="124"/>
    <x v="12"/>
    <s v="Italy"/>
    <n v="9200000"/>
    <n v="2013"/>
    <n v="7.7"/>
    <n v="-6364114"/>
    <n v="172"/>
    <n v="-69.175152173913048"/>
  </r>
  <r>
    <s v="Peter Care"/>
    <n v="78"/>
    <n v="1779284"/>
    <s v="Comedy|Drama"/>
    <s v="Kieran Culkin"/>
    <x v="2659"/>
    <n v="12047"/>
    <n v="122"/>
    <x v="0"/>
    <s v="USA"/>
    <n v="12000000"/>
    <n v="2002"/>
    <n v="7.1"/>
    <n v="-10220716"/>
    <n v="104"/>
    <n v="-85.172633333333337"/>
  </r>
  <r>
    <s v="Chan-Wook Park"/>
    <n v="469"/>
    <n v="1702277"/>
    <s v="Drama|Thriller"/>
    <s v="Mia Wasikowska"/>
    <x v="2660"/>
    <n v="84620"/>
    <n v="235"/>
    <x v="0"/>
    <s v="UK"/>
    <n v="12000000"/>
    <n v="2013"/>
    <n v="6.8"/>
    <n v="-10297723"/>
    <n v="99"/>
    <n v="-85.814358333333331"/>
  </r>
  <r>
    <s v="Kar-Wai Wong"/>
    <n v="194"/>
    <n v="261481"/>
    <s v="Drama|Romance|Sci-Fi"/>
    <s v="Li Gong"/>
    <x v="2661"/>
    <n v="41496"/>
    <n v="210"/>
    <x v="9"/>
    <s v="Hong Kong"/>
    <n v="12000000"/>
    <n v="2004"/>
    <n v="7.5"/>
    <n v="-11738519"/>
    <n v="129"/>
    <n v="-97.820991666666671"/>
  </r>
  <r>
    <s v="Ira Sachs"/>
    <n v="121"/>
    <n v="1506998"/>
    <s v="Crime|Drama|Romance"/>
    <s v="David Richmond-Peck"/>
    <x v="2662"/>
    <n v="8014"/>
    <n v="50"/>
    <x v="0"/>
    <s v="USA"/>
    <n v="12000000"/>
    <n v="2007"/>
    <n v="6.3"/>
    <n v="-10493002"/>
    <n v="91"/>
    <n v="-87.44168333333333"/>
  </r>
  <r>
    <s v="Carroll Ballard"/>
    <n v="38"/>
    <n v="860002"/>
    <s v="Adventure|Drama|Family"/>
    <s v="Eamonn Walker"/>
    <x v="2663"/>
    <n v="6454"/>
    <n v="43"/>
    <x v="0"/>
    <s v="USA"/>
    <n v="12000000"/>
    <n v="2005"/>
    <n v="7.3"/>
    <n v="-11139998"/>
    <n v="100"/>
    <n v="-92.833316666666661"/>
  </r>
  <r>
    <s v="Neil Jordan"/>
    <n v="123"/>
    <n v="548934"/>
    <s v="Drama|Mystery|Romance"/>
    <s v="Tony Curran"/>
    <x v="2664"/>
    <n v="16863"/>
    <n v="57"/>
    <x v="0"/>
    <s v="Ireland"/>
    <n v="12000000"/>
    <n v="2009"/>
    <n v="6.8"/>
    <n v="-11451066"/>
    <n v="111"/>
    <n v="-95.425550000000001"/>
  </r>
  <r>
    <s v="Takeshi Kitano"/>
    <n v="81"/>
    <n v="447750"/>
    <s v="Crime|Drama|Thriller"/>
    <s v="Omar Epps"/>
    <x v="2665"/>
    <n v="18520"/>
    <n v="133"/>
    <x v="0"/>
    <s v="USA"/>
    <n v="10000000"/>
    <n v="2000"/>
    <n v="7.2"/>
    <n v="-9552250"/>
    <n v="114"/>
    <n v="-95.522499999999994"/>
  </r>
  <r>
    <s v="Anthony Russo"/>
    <n v="72"/>
    <n v="333976"/>
    <s v="Comedy|Crime"/>
    <s v="Michael Jeter"/>
    <x v="2666"/>
    <n v="12559"/>
    <n v="90"/>
    <x v="0"/>
    <s v="USA"/>
    <n v="12000000"/>
    <n v="2002"/>
    <n v="6.4"/>
    <n v="-11666024"/>
    <n v="86"/>
    <n v="-97.216866666666675"/>
  </r>
  <r>
    <s v="Sidney Lumet"/>
    <n v="25"/>
    <n v="141853"/>
    <s v="Comedy|Drama"/>
    <s v="Kyra Sedgwick"/>
    <x v="2667"/>
    <n v="1427"/>
    <n v="12"/>
    <x v="0"/>
    <s v="Australia"/>
    <n v="12000000"/>
    <n v="1997"/>
    <n v="6"/>
    <n v="-11858147"/>
    <n v="107"/>
    <n v="-98.817891666666668"/>
  </r>
  <r>
    <s v="Vadim Perelman"/>
    <n v="78"/>
    <n v="303439"/>
    <s v="Drama|Mystery|Thriller"/>
    <s v="Eva Amurri Martino"/>
    <x v="2668"/>
    <n v="12125"/>
    <n v="78"/>
    <x v="0"/>
    <s v="USA"/>
    <n v="8000000"/>
    <n v="2007"/>
    <n v="6.4"/>
    <n v="-7696561"/>
    <n v="90"/>
    <n v="-96.207012500000005"/>
  </r>
  <r>
    <s v="Marco Kreuzpaintner"/>
    <n v="69"/>
    <n v="214202"/>
    <s v="Crime|Drama|Thriller"/>
    <s v="Zack Ward"/>
    <x v="2669"/>
    <n v="14831"/>
    <n v="75"/>
    <x v="0"/>
    <s v="Germany"/>
    <n v="12000000"/>
    <n v="2007"/>
    <n v="7.5"/>
    <n v="-11785798"/>
    <n v="120"/>
    <n v="-98.214983333333336"/>
  </r>
  <r>
    <s v="Lajos Koltai"/>
    <n v="73"/>
    <n v="195888"/>
    <s v="Drama|Romance|War"/>
    <s v="Marcell Nagy"/>
    <x v="2670"/>
    <n v="5603"/>
    <n v="45"/>
    <x v="20"/>
    <s v="Hungary"/>
    <n v="2500000000"/>
    <n v="2005"/>
    <n v="7.1"/>
    <n v="-2499804112"/>
    <n v="134"/>
    <n v="-99.99216448"/>
  </r>
  <r>
    <s v="Alan Rudolph"/>
    <n v="42"/>
    <n v="175370"/>
    <s v="Comedy"/>
    <s v="Bruce Willis"/>
    <x v="2671"/>
    <n v="6884"/>
    <n v="133"/>
    <x v="0"/>
    <s v="USA"/>
    <n v="12000000"/>
    <n v="1999"/>
    <n v="4.5999999999999996"/>
    <n v="-11824630"/>
    <n v="110"/>
    <n v="-98.538583333333335"/>
  </r>
  <r>
    <s v="Chuan Lu"/>
    <n v="149"/>
    <n v="119922"/>
    <s v="Drama|History|War"/>
    <s v="Ye Liu"/>
    <x v="2672"/>
    <n v="8429"/>
    <n v="62"/>
    <x v="1"/>
    <s v="China"/>
    <n v="12000000"/>
    <n v="2009"/>
    <n v="7.7"/>
    <n v="-11880078"/>
    <n v="132"/>
    <n v="-99.000650000000007"/>
  </r>
  <r>
    <s v="Renny Harlin"/>
    <n v="74"/>
    <n v="17149"/>
    <s v="Action|Drama|War"/>
    <s v="Richard Coyle"/>
    <x v="2673"/>
    <n v="12128"/>
    <n v="61"/>
    <x v="0"/>
    <s v="Georgia"/>
    <n v="20000000"/>
    <n v="2011"/>
    <n v="5.6"/>
    <n v="-19982851"/>
    <n v="113"/>
    <n v="-99.914254999999997"/>
  </r>
  <r>
    <s v="Timothy Hines"/>
    <n v="1"/>
    <n v="14616"/>
    <s v="Drama"/>
    <s v="Christopher Lambert"/>
    <x v="2674"/>
    <n v="314"/>
    <n v="10"/>
    <x v="0"/>
    <s v="USA"/>
    <n v="12000000"/>
    <n v="2015"/>
    <n v="7.5"/>
    <n v="-11985384"/>
    <n v="111"/>
    <n v="-99.878199999999993"/>
  </r>
  <r>
    <s v="Randall Wallace"/>
    <n v="82"/>
    <n v="91443253"/>
    <s v="Biography|Drama"/>
    <s v="Jacob Vargas"/>
    <x v="2675"/>
    <n v="21034"/>
    <n v="153"/>
    <x v="0"/>
    <s v="USA"/>
    <n v="12000000"/>
    <n v="2014"/>
    <n v="5.8"/>
    <n v="79443253"/>
    <n v="99"/>
    <n v="662.02710833333333"/>
  </r>
  <r>
    <s v="Guy Ritchie"/>
    <n v="151"/>
    <n v="30093107"/>
    <s v="Comedy|Crime"/>
    <s v="Jason Statham"/>
    <x v="2676"/>
    <n v="600996"/>
    <n v="726"/>
    <x v="0"/>
    <s v="UK"/>
    <n v="6000000"/>
    <n v="2000"/>
    <n v="8.3000000000000007"/>
    <n v="24093107"/>
    <n v="104"/>
    <n v="401.55178333333328"/>
  </r>
  <r>
    <s v="Mary Lambert"/>
    <n v="98"/>
    <n v="57469179"/>
    <s v="Fantasy|Horror"/>
    <s v="Miko Hughes"/>
    <x v="2677"/>
    <n v="63855"/>
    <n v="248"/>
    <x v="0"/>
    <s v="USA"/>
    <n v="11500000"/>
    <n v="1989"/>
    <n v="6.6"/>
    <n v="45969179"/>
    <n v="103"/>
    <n v="399.73199130434784"/>
  </r>
  <r>
    <s v="Akira Kurosawa"/>
    <n v="25"/>
    <n v="48856"/>
    <s v="Drama"/>
    <s v="Tatsuo Matsumura"/>
    <x v="2678"/>
    <n v="3466"/>
    <n v="40"/>
    <x v="10"/>
    <s v="Japan"/>
    <n v="11900000"/>
    <n v="1993"/>
    <n v="7.5"/>
    <n v="-11851144"/>
    <n v="134"/>
    <n v="-99.589445378151268"/>
  </r>
  <r>
    <s v="Joe Dante"/>
    <n v="183"/>
    <n v="148170000"/>
    <s v="Comedy|Fantasy|Horror"/>
    <s v="Phoebe Cates"/>
    <x v="2679"/>
    <n v="142293"/>
    <n v="245"/>
    <x v="0"/>
    <s v="USA"/>
    <n v="11000000"/>
    <n v="1984"/>
    <n v="7.2"/>
    <n v="137170000"/>
    <n v="106"/>
    <n v="1247"/>
  </r>
  <r>
    <s v="George Lucas"/>
    <n v="282"/>
    <n v="460935665"/>
    <s v="Action|Adventure|Fantasy|Sci-Fi"/>
    <s v="Harrison Ford"/>
    <x v="2680"/>
    <n v="911097"/>
    <n v="1470"/>
    <x v="0"/>
    <s v="USA"/>
    <n v="11000000"/>
    <n v="1977"/>
    <n v="8.6999999999999993"/>
    <n v="449935665"/>
    <n v="125"/>
    <n v="4090.3242272727275"/>
  </r>
  <r>
    <s v="Dan Mazer"/>
    <n v="158"/>
    <n v="35537564"/>
    <s v="Comedy"/>
    <s v="Robert De Niro"/>
    <x v="2681"/>
    <n v="49671"/>
    <n v="166"/>
    <x v="0"/>
    <s v="USA"/>
    <n v="11500000"/>
    <n v="2016"/>
    <n v="6"/>
    <n v="24037564"/>
    <n v="109"/>
    <n v="209.02229565217391"/>
  </r>
  <r>
    <s v="David Lean"/>
    <n v="89"/>
    <n v="111722000"/>
    <s v="Drama|Romance|War"/>
    <s v="Julie Christie"/>
    <x v="2682"/>
    <n v="55816"/>
    <n v="255"/>
    <x v="0"/>
    <s v="USA"/>
    <n v="11000000"/>
    <n v="1965"/>
    <n v="8"/>
    <n v="100722000"/>
    <n v="200"/>
    <n v="915.65454545454554"/>
  </r>
  <r>
    <s v="Kenny Ortega"/>
    <n v="128"/>
    <n v="90556401"/>
    <s v="Comedy|Drama|Family|Music|Musical|Romance"/>
    <s v="Lucas Grabeel"/>
    <x v="2683"/>
    <n v="43795"/>
    <n v="171"/>
    <x v="0"/>
    <s v="USA"/>
    <n v="11000000"/>
    <n v="2008"/>
    <n v="4.5"/>
    <n v="79556401"/>
    <n v="112"/>
    <n v="723.2400090909091"/>
  </r>
  <r>
    <s v="David O. Russell"/>
    <n v="410"/>
    <n v="93571803"/>
    <s v="Biography|Drama|Sport"/>
    <s v="Christian Bale"/>
    <x v="2684"/>
    <n v="275869"/>
    <n v="389"/>
    <x v="0"/>
    <s v="USA"/>
    <n v="25000000"/>
    <n v="2010"/>
    <n v="7.9"/>
    <n v="68571803"/>
    <n v="116"/>
    <n v="274.28721200000001"/>
  </r>
  <r>
    <s v="Jonathan Lynn"/>
    <n v="54"/>
    <n v="52929168"/>
    <s v="Comedy|Crime"/>
    <s v="Fred Gwynne"/>
    <x v="2685"/>
    <n v="82743"/>
    <n v="201"/>
    <x v="0"/>
    <s v="USA"/>
    <n v="11000000"/>
    <n v="1992"/>
    <n v="7.5"/>
    <n v="41929168"/>
    <n v="120"/>
    <n v="381.17425454545452"/>
  </r>
  <r>
    <s v="R.J. Cutler"/>
    <n v="141"/>
    <n v="50461335"/>
    <s v="Drama|Fantasy|Music|Romance"/>
    <s v="ChloÃ« Grace Moretz"/>
    <x v="2686"/>
    <n v="83893"/>
    <n v="132"/>
    <x v="0"/>
    <s v="USA"/>
    <n v="11000000"/>
    <n v="2014"/>
    <n v="6.8"/>
    <n v="39461335"/>
    <n v="107"/>
    <n v="358.73940909090913"/>
  </r>
  <r>
    <s v="David S. Ward"/>
    <n v="57"/>
    <n v="49797148"/>
    <s v="Comedy|Sport"/>
    <s v="Corbin Bernsen"/>
    <x v="2687"/>
    <n v="49007"/>
    <n v="97"/>
    <x v="0"/>
    <s v="USA"/>
    <n v="11000000"/>
    <n v="1989"/>
    <n v="7.2"/>
    <n v="38797148"/>
    <n v="107"/>
    <n v="352.70134545454545"/>
  </r>
  <r>
    <s v="Joel Schumacher"/>
    <n v="216"/>
    <n v="46563158"/>
    <s v="Crime|Thriller"/>
    <s v="Radha Mitchell"/>
    <x v="2688"/>
    <n v="207934"/>
    <n v="629"/>
    <x v="0"/>
    <s v="USA"/>
    <n v="13000000"/>
    <n v="2002"/>
    <n v="7.1"/>
    <n v="33563158"/>
    <n v="81"/>
    <n v="258.17813846153848"/>
  </r>
  <r>
    <s v="Adam Shankman"/>
    <n v="80"/>
    <n v="41227069"/>
    <s v="Drama|Romance"/>
    <s v="Lauren German"/>
    <x v="2689"/>
    <n v="162701"/>
    <n v="962"/>
    <x v="0"/>
    <s v="USA"/>
    <n v="11000000"/>
    <n v="2002"/>
    <n v="7.4"/>
    <n v="30227069"/>
    <n v="101"/>
    <n v="274.79153636363634"/>
  </r>
  <r>
    <s v="Tim Robbins"/>
    <n v="77"/>
    <n v="39025000"/>
    <s v="Crime|Drama"/>
    <s v="Lois Smith"/>
    <x v="2690"/>
    <n v="73193"/>
    <n v="190"/>
    <x v="0"/>
    <s v="UK"/>
    <n v="11000000"/>
    <n v="1995"/>
    <n v="7.6"/>
    <n v="28025000"/>
    <n v="122"/>
    <n v="254.77272727272728"/>
  </r>
  <r>
    <s v="Roger Kumble"/>
    <n v="101"/>
    <n v="38201895"/>
    <s v="Drama|Romance"/>
    <s v="Sarah Michelle Gellar"/>
    <x v="2691"/>
    <n v="149222"/>
    <n v="749"/>
    <x v="0"/>
    <s v="USA"/>
    <n v="10500000"/>
    <n v="1999"/>
    <n v="6.9"/>
    <n v="27701895"/>
    <n v="97"/>
    <n v="263.82757142857145"/>
  </r>
  <r>
    <s v="Kevin Greutert"/>
    <n v="156"/>
    <n v="27669413"/>
    <s v="Horror|Mystery"/>
    <s v="Costas Mandylor"/>
    <x v="2692"/>
    <n v="76207"/>
    <n v="194"/>
    <x v="0"/>
    <s v="Canada"/>
    <n v="11000000"/>
    <n v="2009"/>
    <n v="6"/>
    <n v="16669413"/>
    <n v="92"/>
    <n v="151.54011818181817"/>
  </r>
  <r>
    <s v="Gina Prince-Bythewood"/>
    <n v="109"/>
    <n v="37766350"/>
    <s v="Drama"/>
    <s v="Nate Parker"/>
    <x v="2693"/>
    <n v="19440"/>
    <n v="56"/>
    <x v="0"/>
    <s v="USA"/>
    <n v="11000000"/>
    <n v="2008"/>
    <n v="7.3"/>
    <n v="26766350"/>
    <n v="110"/>
    <n v="243.33045454545456"/>
  </r>
  <r>
    <s v="Rob Pritts"/>
    <n v="62"/>
    <n v="23978402"/>
    <s v="Comedy|Crime"/>
    <s v="Vincent Pastore"/>
    <x v="2694"/>
    <n v="10966"/>
    <n v="100"/>
    <x v="0"/>
    <s v="USA"/>
    <n v="11000000"/>
    <n v="2001"/>
    <n v="4.5999999999999996"/>
    <n v="12978402"/>
    <n v="86"/>
    <n v="117.98547272727274"/>
  </r>
  <r>
    <s v="Brian De Palma"/>
    <n v="33"/>
    <n v="21370057"/>
    <s v="Crime|Drama|Thriller"/>
    <s v="Steven Bauer"/>
    <x v="2695"/>
    <n v="9903"/>
    <n v="80"/>
    <x v="0"/>
    <s v="USA"/>
    <n v="12000000"/>
    <n v="1992"/>
    <n v="6"/>
    <n v="9370057"/>
    <n v="91"/>
    <n v="78.083808333333337"/>
  </r>
  <r>
    <s v="Tobe Hooper"/>
    <n v="52"/>
    <n v="4884663"/>
    <s v="Horror|Sci-Fi"/>
    <s v="Louise Fletcher"/>
    <x v="2696"/>
    <n v="5187"/>
    <n v="64"/>
    <x v="0"/>
    <s v="USA"/>
    <n v="12000000"/>
    <n v="1986"/>
    <n v="5.5"/>
    <n v="-7115337"/>
    <n v="100"/>
    <n v="-59.294475000000006"/>
  </r>
  <r>
    <s v="John Crowley"/>
    <n v="351"/>
    <n v="38317535"/>
    <s v="Drama|Romance"/>
    <s v="Julie Walters"/>
    <x v="2697"/>
    <n v="73249"/>
    <n v="212"/>
    <x v="0"/>
    <s v="UK"/>
    <n v="11000000"/>
    <n v="2015"/>
    <n v="7.5"/>
    <n v="27317535"/>
    <n v="111"/>
    <n v="248.34122727272728"/>
  </r>
  <r>
    <s v="Brendan Malloy"/>
    <n v="37"/>
    <n v="13903262"/>
    <s v="Comedy|Sport"/>
    <s v="Lee Majors"/>
    <x v="2698"/>
    <n v="14656"/>
    <n v="90"/>
    <x v="0"/>
    <s v="USA"/>
    <n v="11000000"/>
    <n v="2001"/>
    <n v="6.3"/>
    <n v="2903262"/>
    <n v="89"/>
    <n v="26.393290909090911"/>
  </r>
  <r>
    <s v="Reginald Hudlin"/>
    <n v="58"/>
    <n v="13592872"/>
    <s v="Comedy"/>
    <s v="Will Ferrell"/>
    <x v="2699"/>
    <n v="10777"/>
    <n v="79"/>
    <x v="0"/>
    <s v="USA"/>
    <n v="11000000"/>
    <n v="2000"/>
    <n v="5.0999999999999996"/>
    <n v="2592872"/>
    <n v="84"/>
    <n v="23.571563636363638"/>
  </r>
  <r>
    <s v="Dustin Hoffman"/>
    <n v="175"/>
    <n v="18381787"/>
    <s v="Comedy|Drama"/>
    <s v="Luke Newberry"/>
    <x v="2700"/>
    <n v="15684"/>
    <n v="126"/>
    <x v="0"/>
    <s v="UK"/>
    <n v="11000000"/>
    <n v="2012"/>
    <n v="6.8"/>
    <n v="7381787"/>
    <n v="98"/>
    <n v="67.107154545454549"/>
  </r>
  <r>
    <s v="Gregory Poirier"/>
    <n v="75"/>
    <n v="13558739"/>
    <s v="Comedy"/>
    <s v="Shannon Elizabeth"/>
    <x v="2701"/>
    <n v="15427"/>
    <n v="121"/>
    <x v="0"/>
    <s v="USA"/>
    <n v="11000000"/>
    <n v="2001"/>
    <n v="5.3"/>
    <n v="2558739"/>
    <n v="95"/>
    <n v="23.261263636363637"/>
  </r>
  <r>
    <s v="Bill Paxton"/>
    <n v="161"/>
    <n v="13103828"/>
    <s v="Crime|Drama|Thriller"/>
    <s v="Matthew McConaughey"/>
    <x v="2702"/>
    <n v="59982"/>
    <n v="463"/>
    <x v="0"/>
    <s v="USA"/>
    <n v="11000000"/>
    <n v="2001"/>
    <n v="7.3"/>
    <n v="2103828"/>
    <n v="100"/>
    <n v="19.125709090909091"/>
  </r>
  <r>
    <s v="Simon Curtis"/>
    <n v="203"/>
    <n v="33305037"/>
    <s v="Biography|Drama|History"/>
    <s v="Ryan Reynolds"/>
    <x v="2703"/>
    <n v="33856"/>
    <n v="147"/>
    <x v="0"/>
    <s v="UK"/>
    <n v="11000000"/>
    <n v="2015"/>
    <n v="7.3"/>
    <n v="22305037"/>
    <n v="109"/>
    <n v="202.77306363636364"/>
  </r>
  <r>
    <s v="Bill Condon"/>
    <n v="188"/>
    <n v="10214647"/>
    <s v="Biography|Drama"/>
    <s v="Liam Neeson"/>
    <x v="2704"/>
    <n v="42689"/>
    <n v="204"/>
    <x v="0"/>
    <s v="USA"/>
    <n v="11000000"/>
    <n v="2004"/>
    <n v="7.1"/>
    <n v="-785353"/>
    <n v="118"/>
    <n v="-7.1395727272727276"/>
  </r>
  <r>
    <s v="Sam Raimi"/>
    <n v="221"/>
    <n v="11501093"/>
    <s v="Comedy|Fantasy|Horror"/>
    <s v="Patricia Tallman"/>
    <x v="2705"/>
    <n v="128850"/>
    <n v="604"/>
    <x v="0"/>
    <s v="USA"/>
    <n v="13000000"/>
    <n v="1992"/>
    <n v="7.6"/>
    <n v="-1498907"/>
    <n v="88"/>
    <n v="-11.530053846153846"/>
  </r>
  <r>
    <s v="Dewey Nicks"/>
    <n v="66"/>
    <n v="4814244"/>
    <s v="Comedy|Romance"/>
    <s v="Jaime King"/>
    <x v="2706"/>
    <n v="12437"/>
    <n v="107"/>
    <x v="0"/>
    <s v="Canada"/>
    <n v="11000000"/>
    <n v="2002"/>
    <n v="5.3"/>
    <n v="-6185756"/>
    <n v="86"/>
    <n v="-56.234145454545455"/>
  </r>
  <r>
    <s v="Lasse Hallstrã¶M"/>
    <n v="80"/>
    <n v="9170214"/>
    <s v="Drama|Romance"/>
    <s v="Johnny Depp"/>
    <x v="2707"/>
    <n v="171882"/>
    <n v="292"/>
    <x v="0"/>
    <s v="USA"/>
    <n v="11000000"/>
    <n v="1993"/>
    <n v="7.8"/>
    <n v="-1829786"/>
    <n v="118"/>
    <n v="-16.63441818181818"/>
  </r>
  <r>
    <s v="Philip Saville"/>
    <n v="25"/>
    <n v="4068087"/>
    <s v="Biography|Drama|History"/>
    <s v="Henry Ian Cusick"/>
    <x v="2708"/>
    <n v="2164"/>
    <n v="74"/>
    <x v="0"/>
    <s v="Canada"/>
    <n v="17000000"/>
    <n v="2003"/>
    <n v="7.7"/>
    <n v="-12931913"/>
    <n v="125"/>
    <n v="-76.070076470588234"/>
  </r>
  <r>
    <s v="Mike Leigh"/>
    <n v="169"/>
    <n v="3753806"/>
    <s v="Crime|Drama"/>
    <s v="Eddie Marsan"/>
    <x v="2709"/>
    <n v="20307"/>
    <n v="165"/>
    <x v="0"/>
    <s v="UK"/>
    <n v="11000000"/>
    <n v="2004"/>
    <n v="7.7"/>
    <n v="-7246194"/>
    <n v="125"/>
    <n v="-65.874490909090909"/>
  </r>
  <r>
    <s v="Daisy Von Scherler Mayer"/>
    <n v="70"/>
    <n v="3034181"/>
    <s v="Comedy|Music|Romance"/>
    <s v="Michael McKean"/>
    <x v="2710"/>
    <n v="13622"/>
    <n v="128"/>
    <x v="0"/>
    <s v="UK"/>
    <n v="11000000"/>
    <n v="2002"/>
    <n v="5.4"/>
    <n v="-7965819"/>
    <n v="94"/>
    <n v="-72.416536363636368"/>
  </r>
  <r>
    <s v="Mira Nair"/>
    <n v="15"/>
    <n v="2832826"/>
    <s v="Comedy|Drama|Romance"/>
    <s v="Anjelica Huston"/>
    <x v="2711"/>
    <n v="1761"/>
    <n v="19"/>
    <x v="0"/>
    <s v="USA"/>
    <n v="11000000"/>
    <n v="1995"/>
    <n v="6.2"/>
    <n v="-8167174"/>
    <n v="113"/>
    <n v="-74.247036363636369"/>
  </r>
  <r>
    <s v="Ethan Coen"/>
    <n v="535"/>
    <n v="13214255"/>
    <s v="Drama|Music"/>
    <s v="Justin Timberlake"/>
    <x v="2712"/>
    <n v="96233"/>
    <n v="313"/>
    <x v="0"/>
    <s v="USA"/>
    <n v="11000000"/>
    <n v="2013"/>
    <n v="7.4"/>
    <n v="2214255"/>
    <n v="104"/>
    <n v="20.129590909090908"/>
  </r>
  <r>
    <s v="Tim Blake Nelson"/>
    <n v="92"/>
    <n v="16017403"/>
    <s v="Drama|Romance|Thriller"/>
    <s v="Mekhi Phifer"/>
    <x v="2713"/>
    <n v="17333"/>
    <n v="153"/>
    <x v="0"/>
    <s v="USA"/>
    <n v="5000000"/>
    <n v="2001"/>
    <n v="6.2"/>
    <n v="11017403"/>
    <n v="95"/>
    <n v="220.34805999999998"/>
  </r>
  <r>
    <s v="William A. Graham"/>
    <n v="14"/>
    <n v="2807854"/>
    <s v="Adventure|Drama|Romance"/>
    <s v="Milla Jovovich"/>
    <x v="2714"/>
    <n v="14129"/>
    <n v="39"/>
    <x v="0"/>
    <s v="USA"/>
    <n v="11000000"/>
    <n v="1991"/>
    <n v="5.0999999999999996"/>
    <n v="-8192146"/>
    <n v="102"/>
    <n v="-74.47405454545455"/>
  </r>
  <r>
    <s v="Agnieszka Holland"/>
    <n v="78"/>
    <n v="352786"/>
    <s v="Biography|Drama|Music"/>
    <s v="Phyllida Law"/>
    <x v="2715"/>
    <n v="11132"/>
    <n v="86"/>
    <x v="0"/>
    <s v="USA"/>
    <n v="11000000"/>
    <n v="2006"/>
    <n v="6.8"/>
    <n v="-10647214"/>
    <n v="104"/>
    <n v="-96.792854545454546"/>
  </r>
  <r>
    <s v="David Hackl"/>
    <n v="160"/>
    <n v="56729973"/>
    <s v="Horror|Mystery"/>
    <s v="Julie Benz"/>
    <x v="2716"/>
    <n v="88529"/>
    <n v="262"/>
    <x v="0"/>
    <s v="USA"/>
    <n v="10800000"/>
    <n v="2008"/>
    <n v="5.8"/>
    <n v="45929973"/>
    <n v="95"/>
    <n v="425.27752777777772"/>
  </r>
  <r>
    <s v="Ray Lawrence"/>
    <n v="75"/>
    <n v="399879"/>
    <s v="Crime|Drama|Mystery|Thriller"/>
    <s v="John Howard"/>
    <x v="2717"/>
    <n v="5772"/>
    <n v="115"/>
    <x v="0"/>
    <s v="Australia"/>
    <n v="15000000"/>
    <n v="2006"/>
    <n v="6.4"/>
    <n v="-14600121"/>
    <n v="118"/>
    <n v="-97.334140000000005"/>
  </r>
  <r>
    <s v="Karan Johar"/>
    <n v="20"/>
    <n v="3275443"/>
    <s v="Drama"/>
    <s v="Shah Rukh Khan"/>
    <x v="2718"/>
    <n v="13998"/>
    <n v="264"/>
    <x v="21"/>
    <s v="India"/>
    <n v="700000000"/>
    <n v="2006"/>
    <n v="6"/>
    <n v="-696724557"/>
    <n v="193"/>
    <n v="-99.532079571428568"/>
  </r>
  <r>
    <s v="Oliver Parker"/>
    <n v="105"/>
    <n v="18535191"/>
    <s v="Comedy|Romance"/>
    <s v="Minnie Driver"/>
    <x v="2719"/>
    <n v="12980"/>
    <n v="132"/>
    <x v="0"/>
    <s v="UK"/>
    <n v="14000000"/>
    <n v="1999"/>
    <n v="6.9"/>
    <n v="4535191"/>
    <n v="97"/>
    <n v="32.394221428571427"/>
  </r>
  <r>
    <s v="Ruairi Robinson"/>
    <n v="120"/>
    <n v="23838"/>
    <s v="Horror|Sci-Fi|Thriller"/>
    <s v="Romola Garai"/>
    <x v="2720"/>
    <n v="28570"/>
    <n v="160"/>
    <x v="0"/>
    <s v="UK"/>
    <n v="7000000"/>
    <n v="2013"/>
    <n v="5.5"/>
    <n v="-6976162"/>
    <n v="98"/>
    <n v="-99.65945714285715"/>
  </r>
  <r>
    <s v="Jaume Balaguerã³"/>
    <n v="108"/>
    <n v="22160085"/>
    <s v="Horror"/>
    <s v="Lena Olin"/>
    <x v="2721"/>
    <n v="16747"/>
    <n v="349"/>
    <x v="0"/>
    <s v="USA"/>
    <n v="10600000"/>
    <n v="2002"/>
    <n v="5.4"/>
    <n v="11560085"/>
    <n v="103"/>
    <n v="109.05740566037736"/>
  </r>
  <r>
    <s v="Stanley Kubrick"/>
    <n v="285"/>
    <n v="56715371"/>
    <s v="Adventure|Mystery|Sci-Fi"/>
    <s v="Keir Dullea"/>
    <x v="2722"/>
    <n v="427357"/>
    <n v="1736"/>
    <x v="0"/>
    <s v="UK"/>
    <n v="12000000"/>
    <n v="1968"/>
    <n v="8.3000000000000007"/>
    <n v="44715371"/>
    <n v="161"/>
    <n v="372.62809166666665"/>
  </r>
  <r>
    <s v="Steven Spielberg"/>
    <n v="215"/>
    <n v="434949459"/>
    <s v="Family|Sci-Fi"/>
    <s v="Henry Thomas"/>
    <x v="2723"/>
    <n v="281842"/>
    <n v="515"/>
    <x v="0"/>
    <s v="USA"/>
    <n v="10500000"/>
    <n v="1982"/>
    <n v="7.9"/>
    <n v="424449459"/>
    <n v="120"/>
    <n v="4042.3757999999998"/>
  </r>
  <r>
    <s v="Jon Kasdan"/>
    <n v="81"/>
    <n v="11043445"/>
    <s v="Comedy|Drama|Romance"/>
    <s v="Kristen Stewart"/>
    <x v="2724"/>
    <n v="27689"/>
    <n v="74"/>
    <x v="0"/>
    <s v="USA"/>
    <n v="10000000"/>
    <n v="2007"/>
    <n v="6.5"/>
    <n v="1043445"/>
    <n v="97"/>
    <n v="10.43445"/>
  </r>
  <r>
    <s v="Floyd Mutrux"/>
    <n v="5"/>
    <n v="125169"/>
    <s v="Comedy|Drama"/>
    <s v="Ricky Schroder"/>
    <x v="2725"/>
    <n v="859"/>
    <n v="31"/>
    <x v="0"/>
    <s v="USA"/>
    <n v="10500000"/>
    <n v="1994"/>
    <n v="6.4"/>
    <n v="-10374831"/>
    <n v="99"/>
    <n v="-98.807914285714276"/>
  </r>
  <r>
    <s v="Dean Wright"/>
    <n v="43"/>
    <n v="5669081"/>
    <s v="Drama|History|War"/>
    <s v="Santiago Cabrera"/>
    <x v="2726"/>
    <n v="3665"/>
    <n v="57"/>
    <x v="3"/>
    <s v="Mexico"/>
    <n v="10818775"/>
    <n v="2012"/>
    <n v="6.6"/>
    <n v="-5149694"/>
    <n v="145"/>
    <n v="-47.599603467120815"/>
  </r>
  <r>
    <s v="Gus Van Sant"/>
    <n v="161"/>
    <n v="138339411"/>
    <s v="Drama"/>
    <s v="Robin Williams"/>
    <x v="2727"/>
    <n v="604904"/>
    <n v="682"/>
    <x v="0"/>
    <s v="USA"/>
    <n v="10000000"/>
    <n v="1997"/>
    <n v="8.3000000000000007"/>
    <n v="128339411"/>
    <n v="126"/>
    <n v="1283.39411"/>
  </r>
  <r>
    <s v="Darren Lynn Bousman"/>
    <n v="210"/>
    <n v="80150343"/>
    <s v="Horror|Mystery"/>
    <s v="Costas Mandylor"/>
    <x v="2728"/>
    <n v="142115"/>
    <n v="614"/>
    <x v="0"/>
    <s v="USA"/>
    <n v="10000000"/>
    <n v="2006"/>
    <n v="6.2"/>
    <n v="70150343"/>
    <n v="121"/>
    <n v="701.50342999999998"/>
  </r>
  <r>
    <s v="Ivan Reitman"/>
    <n v="52"/>
    <n v="85300000"/>
    <s v="Action|Comedy|War"/>
    <s v="Bill Murray"/>
    <x v="2729"/>
    <n v="48629"/>
    <n v="134"/>
    <x v="0"/>
    <s v="USA"/>
    <n v="10000000"/>
    <n v="1981"/>
    <n v="6.9"/>
    <n v="75300000"/>
    <n v="117"/>
    <n v="753"/>
  </r>
  <r>
    <s v="Peyton Reed"/>
    <n v="139"/>
    <n v="68353550"/>
    <s v="Comedy|Sport"/>
    <s v="Kirsten Dunst"/>
    <x v="2730"/>
    <n v="70141"/>
    <n v="385"/>
    <x v="0"/>
    <s v="USA"/>
    <n v="10000000"/>
    <n v="2000"/>
    <n v="5.9"/>
    <n v="58353550"/>
    <n v="98"/>
    <n v="583.53549999999996"/>
  </r>
  <r>
    <s v="James Demonaco"/>
    <n v="165"/>
    <n v="78845130"/>
    <s v="Action|Horror|Sci-Fi|Thriller"/>
    <s v="Frank Grillo"/>
    <x v="2731"/>
    <n v="17596"/>
    <n v="94"/>
    <x v="0"/>
    <s v="France"/>
    <n v="10000000"/>
    <n v="2016"/>
    <n v="6.1"/>
    <n v="68845130"/>
    <n v="109"/>
    <n v="688.45130000000006"/>
  </r>
  <r>
    <s v="Robert Iscove"/>
    <n v="96"/>
    <n v="63319509"/>
    <s v="Comedy|Romance"/>
    <s v="Paul Walker"/>
    <x v="2732"/>
    <n v="67115"/>
    <n v="389"/>
    <x v="0"/>
    <s v="USA"/>
    <n v="10000000"/>
    <n v="1999"/>
    <n v="5.8"/>
    <n v="53319509"/>
    <n v="95"/>
    <n v="533.19508999999994"/>
  </r>
  <r>
    <s v="Darren Lynn Bousman"/>
    <n v="190"/>
    <n v="63270259"/>
    <s v="Horror|Mystery"/>
    <s v="Costas Mandylor"/>
    <x v="2733"/>
    <n v="111087"/>
    <n v="319"/>
    <x v="0"/>
    <s v="USA"/>
    <n v="10000000"/>
    <n v="2007"/>
    <n v="5.9"/>
    <n v="53270259"/>
    <n v="96"/>
    <n v="532.70258999999999"/>
  </r>
  <r>
    <s v="Geoffrey Sax"/>
    <n v="173"/>
    <n v="55865715"/>
    <s v="Drama|Horror|Mystery|Thriller"/>
    <s v="Deborah Kara Unger"/>
    <x v="2734"/>
    <n v="41763"/>
    <n v="403"/>
    <x v="0"/>
    <s v="UK"/>
    <n v="10000000"/>
    <n v="2005"/>
    <n v="5.5"/>
    <n v="45865715"/>
    <n v="101"/>
    <n v="458.65715"/>
  </r>
  <r>
    <s v="Tyler Perry"/>
    <n v="46"/>
    <n v="63231524"/>
    <s v="Comedy|Drama|Romance"/>
    <s v="Boris Kodjoe"/>
    <x v="2735"/>
    <n v="8962"/>
    <n v="137"/>
    <x v="0"/>
    <s v="USA"/>
    <n v="6000000"/>
    <n v="2006"/>
    <n v="5"/>
    <n v="57231524"/>
    <n v="107"/>
    <n v="953.85873333333336"/>
  </r>
  <r>
    <s v="Martin Scorsese"/>
    <n v="59"/>
    <n v="52293982"/>
    <s v="Drama|Sport"/>
    <s v="Tom Cruise"/>
    <x v="2736"/>
    <n v="57831"/>
    <n v="115"/>
    <x v="0"/>
    <s v="USA"/>
    <n v="13800000"/>
    <n v="1986"/>
    <n v="7"/>
    <n v="38493982"/>
    <n v="119"/>
    <n v="278.94189855072466"/>
  </r>
  <r>
    <s v="Stephen Herek"/>
    <n v="22"/>
    <n v="50752337"/>
    <s v="Comedy|Drama|Family|Sport"/>
    <s v="Lane Smith"/>
    <x v="2737"/>
    <n v="44502"/>
    <n v="46"/>
    <x v="0"/>
    <s v="USA"/>
    <n v="10000000"/>
    <n v="1992"/>
    <n v="6.4"/>
    <n v="40752337"/>
    <n v="100"/>
    <n v="407.52337"/>
  </r>
  <r>
    <s v="Takashi Shimizu"/>
    <n v="203"/>
    <n v="110175871"/>
    <s v="Horror|Mystery|Thriller"/>
    <s v="Sarah Michelle Gellar"/>
    <x v="2738"/>
    <n v="115050"/>
    <n v="911"/>
    <x v="0"/>
    <s v="USA"/>
    <n v="10000000"/>
    <n v="2004"/>
    <n v="5.9"/>
    <n v="100175871"/>
    <n v="98"/>
    <n v="1001.7587100000001"/>
  </r>
  <r>
    <s v="Dennis Dugan"/>
    <n v="77"/>
    <n v="38624000"/>
    <s v="Comedy|Sport"/>
    <s v="Adam Sandler"/>
    <x v="2739"/>
    <n v="156143"/>
    <n v="289"/>
    <x v="0"/>
    <s v="USA"/>
    <n v="12000000"/>
    <n v="1996"/>
    <n v="7"/>
    <n v="26624000"/>
    <n v="92"/>
    <n v="221.86666666666665"/>
  </r>
  <r>
    <s v="Victor Salva"/>
    <n v="190"/>
    <n v="37470017"/>
    <s v="Horror|Mystery"/>
    <s v="Eileen Brennan"/>
    <x v="2740"/>
    <n v="86890"/>
    <n v="985"/>
    <x v="0"/>
    <s v="Germany"/>
    <n v="10000000"/>
    <n v="2001"/>
    <n v="6.1"/>
    <n v="27470017"/>
    <n v="90"/>
    <n v="274.70017000000001"/>
  </r>
  <r>
    <s v="Stephen Herek"/>
    <n v="81"/>
    <n v="40485039"/>
    <s v="Adventure|Comedy|Music|Sci-Fi"/>
    <s v="Keanu Reeves"/>
    <x v="2741"/>
    <n v="85362"/>
    <n v="181"/>
    <x v="0"/>
    <s v="USA"/>
    <n v="10000000"/>
    <n v="1989"/>
    <n v="6.9"/>
    <n v="30485039"/>
    <n v="90"/>
    <n v="304.85039"/>
  </r>
  <r>
    <s v="Carol Reed"/>
    <n v="56"/>
    <n v="16800000"/>
    <s v="Drama|Family|Musical"/>
    <s v="Oliver Reed"/>
    <x v="2742"/>
    <n v="25303"/>
    <n v="138"/>
    <x v="0"/>
    <s v="UK"/>
    <n v="10000000"/>
    <n v="1968"/>
    <n v="7.5"/>
    <n v="6800000"/>
    <n v="153"/>
    <n v="68"/>
  </r>
  <r>
    <s v="John Madden"/>
    <n v="264"/>
    <n v="46377022"/>
    <s v="Comedy|Drama"/>
    <s v="Tom Wilkinson"/>
    <x v="2743"/>
    <n v="75306"/>
    <n v="266"/>
    <x v="0"/>
    <s v="UK"/>
    <n v="10000000"/>
    <n v="2011"/>
    <n v="7.3"/>
    <n v="36377022"/>
    <n v="124"/>
    <n v="363.77021999999999"/>
  </r>
  <r>
    <s v="Chuck Sheetz"/>
    <n v="44"/>
    <n v="36696761"/>
    <s v="Animation|Comedy|Family|Mystery|Sci-Fi"/>
    <s v="Diedrich Bader"/>
    <x v="2744"/>
    <n v="6808"/>
    <n v="38"/>
    <x v="0"/>
    <s v="USA"/>
    <n v="23000000"/>
    <n v="2001"/>
    <n v="6.5"/>
    <n v="13696761"/>
    <n v="82"/>
    <n v="59.551134782608692"/>
  </r>
  <r>
    <s v="George Miller"/>
    <n v="117"/>
    <n v="36200000"/>
    <s v="Action|Adventure|Sci-Fi|Thriller"/>
    <s v="Tina Turner"/>
    <x v="2745"/>
    <n v="101840"/>
    <n v="193"/>
    <x v="0"/>
    <s v="Australia"/>
    <n v="12305523"/>
    <n v="1985"/>
    <n v="6.2"/>
    <n v="23894477"/>
    <n v="107"/>
    <n v="194.17685050850744"/>
  </r>
  <r>
    <s v="William Brent Bell"/>
    <n v="159"/>
    <n v="35794166"/>
    <s v="Horror|Mystery|Thriller"/>
    <s v="Lauren Cohan"/>
    <x v="2746"/>
    <n v="35654"/>
    <n v="155"/>
    <x v="0"/>
    <s v="USA"/>
    <n v="10000000"/>
    <n v="2016"/>
    <n v="6"/>
    <n v="25794166"/>
    <n v="97"/>
    <n v="257.94166000000001"/>
  </r>
  <r>
    <s v="John Erick Dowdle"/>
    <n v="273"/>
    <n v="33583175"/>
    <s v="Horror|Mystery|Thriller"/>
    <s v="Bojana Novakovic"/>
    <x v="2747"/>
    <n v="104089"/>
    <n v="319"/>
    <x v="0"/>
    <s v="USA"/>
    <n v="10000000"/>
    <n v="2010"/>
    <n v="6.3"/>
    <n v="23583175"/>
    <n v="80"/>
    <n v="235.83175"/>
  </r>
  <r>
    <s v="Marcus Raboy"/>
    <n v="26"/>
    <n v="32983713"/>
    <s v="Comedy|Drama"/>
    <s v="John Witherspoon"/>
    <x v="2748"/>
    <n v="19284"/>
    <n v="66"/>
    <x v="0"/>
    <s v="USA"/>
    <n v="20000000"/>
    <n v="2002"/>
    <n v="5.8"/>
    <n v="12983713"/>
    <n v="85"/>
    <n v="64.918565000000001"/>
  </r>
  <r>
    <s v="Leigh Whannell"/>
    <n v="242"/>
    <n v="52200504"/>
    <s v="Fantasy|Horror|Thriller"/>
    <s v="Lin Shaye"/>
    <x v="2749"/>
    <n v="54190"/>
    <n v="183"/>
    <x v="0"/>
    <s v="Canada"/>
    <n v="10000000"/>
    <n v="2015"/>
    <n v="6.1"/>
    <n v="42200504"/>
    <n v="97"/>
    <n v="422.00504000000001"/>
  </r>
  <r>
    <s v="Michael Schultz"/>
    <n v="55"/>
    <n v="33000000"/>
    <s v="Action|Comedy|Drama|Music"/>
    <s v="Mike Starr"/>
    <x v="2750"/>
    <n v="9424"/>
    <n v="109"/>
    <x v="0"/>
    <s v="USA"/>
    <n v="10000000"/>
    <n v="1985"/>
    <n v="6.9"/>
    <n v="23000000"/>
    <n v="109"/>
    <n v="229.99999999999997"/>
  </r>
  <r>
    <s v="Brett Leonard"/>
    <n v="48"/>
    <n v="32101000"/>
    <s v="Horror|Sci-Fi"/>
    <s v="Jeff Fahey"/>
    <x v="2751"/>
    <n v="27800"/>
    <n v="96"/>
    <x v="0"/>
    <s v="UK"/>
    <n v="10000000"/>
    <n v="1992"/>
    <n v="5.4"/>
    <n v="22101000"/>
    <n v="140"/>
    <n v="221.01000000000002"/>
  </r>
  <r>
    <s v="Peter Sollett"/>
    <n v="166"/>
    <n v="31487293"/>
    <s v="Comedy|Drama|Music|Romance"/>
    <s v="Ari Graynor"/>
    <x v="2752"/>
    <n v="74887"/>
    <n v="129"/>
    <x v="0"/>
    <s v="USA"/>
    <n v="9000000"/>
    <n v="2008"/>
    <n v="6.7"/>
    <n v="22487293"/>
    <n v="90"/>
    <n v="249.85881111111112"/>
  </r>
  <r>
    <s v="Kevin Smith"/>
    <n v="206"/>
    <n v="30651422"/>
    <s v="Adventure|Comedy|Drama|Fantasy"/>
    <s v="Matt Damon"/>
    <x v="2753"/>
    <n v="181737"/>
    <n v="1015"/>
    <x v="0"/>
    <s v="USA"/>
    <n v="10000000"/>
    <n v="1999"/>
    <n v="7.4"/>
    <n v="20651422"/>
    <n v="130"/>
    <n v="206.51421999999999"/>
  </r>
  <r>
    <s v="Bob Dolman"/>
    <n v="92"/>
    <n v="30306281"/>
    <s v="Comedy|Drama"/>
    <s v="Erika Christensen"/>
    <x v="2754"/>
    <n v="12388"/>
    <n v="147"/>
    <x v="0"/>
    <s v="USA"/>
    <n v="10000000"/>
    <n v="2002"/>
    <n v="5.6"/>
    <n v="20306281"/>
    <n v="98"/>
    <n v="203.06280999999998"/>
  </r>
  <r>
    <s v="Joe Dante"/>
    <n v="78"/>
    <n v="29500000"/>
    <s v="Fantasy|Horror|Sci-Fi"/>
    <s v="Albert Brooks"/>
    <x v="2755"/>
    <n v="25613"/>
    <n v="121"/>
    <x v="0"/>
    <s v="USA"/>
    <n v="10000000"/>
    <n v="1983"/>
    <n v="6.5"/>
    <n v="19500000"/>
    <n v="101"/>
    <n v="195"/>
  </r>
  <r>
    <s v="Rowdy Herrington"/>
    <n v="83"/>
    <n v="30050028"/>
    <s v="Action|Thriller"/>
    <s v="Ben Gazzara"/>
    <x v="2756"/>
    <n v="42987"/>
    <n v="201"/>
    <x v="0"/>
    <s v="USA"/>
    <n v="17000000"/>
    <n v="1989"/>
    <n v="6.5"/>
    <n v="13050028"/>
    <n v="114"/>
    <n v="76.764870588235283"/>
  </r>
  <r>
    <s v="Keenen Ivory Wayans"/>
    <n v="8"/>
    <n v="29392418"/>
    <s v="Action|Comedy|Crime"/>
    <s v="Jada Pinkett Smith"/>
    <x v="2757"/>
    <n v="3924"/>
    <n v="26"/>
    <x v="0"/>
    <s v="USA"/>
    <n v="10000000"/>
    <n v="1994"/>
    <n v="5.8"/>
    <n v="19392418"/>
    <n v="100"/>
    <n v="193.92418000000001"/>
  </r>
  <r>
    <s v="John Polson"/>
    <n v="86"/>
    <n v="28563926"/>
    <s v="Drama|Thriller"/>
    <s v="Erika Christensen"/>
    <x v="2758"/>
    <n v="16300"/>
    <n v="217"/>
    <x v="0"/>
    <s v="USA"/>
    <n v="8500000"/>
    <n v="2002"/>
    <n v="5"/>
    <n v="20063926"/>
    <n v="85"/>
    <n v="236.04618823529412"/>
  </r>
  <r>
    <s v="Greg Coolidge"/>
    <n v="85"/>
    <n v="28435406"/>
    <s v="Comedy|Romance"/>
    <s v="Dane Cook"/>
    <x v="2759"/>
    <n v="37681"/>
    <n v="151"/>
    <x v="0"/>
    <s v="USA"/>
    <n v="12000000"/>
    <n v="2006"/>
    <n v="5.5"/>
    <n v="16435406"/>
    <n v="103"/>
    <n v="136.96171666666669"/>
  </r>
  <r>
    <s v="Harry Elfont"/>
    <n v="76"/>
    <n v="25339117"/>
    <s v="Comedy|Romance"/>
    <s v="Ethan Embry"/>
    <x v="2760"/>
    <n v="37885"/>
    <n v="247"/>
    <x v="0"/>
    <s v="USA"/>
    <n v="10000000"/>
    <n v="1998"/>
    <n v="6.5"/>
    <n v="15339117"/>
    <n v="100"/>
    <n v="153.39116999999999"/>
  </r>
  <r>
    <s v="Francis Ford Coppola"/>
    <n v="60"/>
    <n v="25600000"/>
    <s v="Crime|Drama"/>
    <s v="Tom Cruise"/>
    <x v="2761"/>
    <n v="57363"/>
    <n v="308"/>
    <x v="0"/>
    <s v="USA"/>
    <n v="10000000"/>
    <n v="1983"/>
    <n v="7.2"/>
    <n v="15600000"/>
    <n v="114"/>
    <n v="156"/>
  </r>
  <r>
    <s v="Ciarã¡N Foy"/>
    <n v="189"/>
    <n v="27736779"/>
    <s v="Horror|Mystery|Thriller"/>
    <s v="Laila Haley"/>
    <x v="2762"/>
    <n v="25210"/>
    <n v="126"/>
    <x v="0"/>
    <s v="USA"/>
    <n v="10000000"/>
    <n v="2015"/>
    <n v="5.2"/>
    <n v="17736779"/>
    <n v="97"/>
    <n v="177.36779000000001"/>
  </r>
  <r>
    <s v="Salim Akil"/>
    <n v="82"/>
    <n v="24397469"/>
    <s v="Drama|Music"/>
    <s v="Omari Hardwick"/>
    <x v="2763"/>
    <n v="5161"/>
    <n v="48"/>
    <x v="0"/>
    <s v="USA"/>
    <n v="17000000"/>
    <n v="2012"/>
    <n v="5.7"/>
    <n v="7397469"/>
    <n v="116"/>
    <n v="43.514523529411761"/>
  </r>
  <r>
    <s v="Jamie Blanks"/>
    <n v="120"/>
    <n v="20384136"/>
    <s v="Horror|Mystery|Thriller"/>
    <s v="Marley Shelton"/>
    <x v="2764"/>
    <n v="20467"/>
    <n v="371"/>
    <x v="0"/>
    <s v="USA"/>
    <n v="10000000"/>
    <n v="2001"/>
    <n v="4.7"/>
    <n v="10384136"/>
    <n v="96"/>
    <n v="103.84135999999999"/>
  </r>
  <r>
    <s v="Olatunde Osunsanmi"/>
    <n v="183"/>
    <n v="25464480"/>
    <s v="Mystery|Sci-Fi|Thriller"/>
    <s v="Milla Jovovich"/>
    <x v="2765"/>
    <n v="63108"/>
    <n v="330"/>
    <x v="0"/>
    <s v="USA"/>
    <n v="10000000"/>
    <n v="2009"/>
    <n v="5.9"/>
    <n v="15464480"/>
    <n v="98"/>
    <n v="154.6448"/>
  </r>
  <r>
    <s v="Robert Altman"/>
    <n v="211"/>
    <n v="20338609"/>
    <s v="Comedy|Drama|Music"/>
    <s v="Meryl Streep"/>
    <x v="2766"/>
    <n v="19655"/>
    <n v="280"/>
    <x v="0"/>
    <s v="USA"/>
    <n v="10000000"/>
    <n v="2006"/>
    <n v="6.8"/>
    <n v="10338609"/>
    <n v="105"/>
    <n v="103.38609000000001"/>
  </r>
  <r>
    <s v="Leon Ichaso"/>
    <n v="14"/>
    <n v="18272447"/>
    <s v="Drama|Thriller"/>
    <s v="Khandi Alexander"/>
    <x v="2767"/>
    <n v="3119"/>
    <n v="35"/>
    <x v="0"/>
    <s v="USA"/>
    <n v="10000000"/>
    <n v="1993"/>
    <n v="5.9"/>
    <n v="8272447"/>
    <n v="123"/>
    <n v="82.724470000000011"/>
  </r>
  <r>
    <s v="Wes Anderson"/>
    <n v="179"/>
    <n v="17096053"/>
    <s v="Comedy|Drama"/>
    <s v="Bill Murray"/>
    <x v="2768"/>
    <n v="134458"/>
    <n v="640"/>
    <x v="0"/>
    <s v="USA"/>
    <n v="9000000"/>
    <n v="1998"/>
    <n v="7.7"/>
    <n v="8096053"/>
    <n v="93"/>
    <n v="89.956144444444448"/>
  </r>
  <r>
    <s v="Colin Strause"/>
    <n v="221"/>
    <n v="21371425"/>
    <s v="Action|Sci-Fi|Thriller"/>
    <s v="David Zayas"/>
    <x v="2769"/>
    <n v="76199"/>
    <n v="944"/>
    <x v="0"/>
    <s v="USA"/>
    <n v="10000000"/>
    <n v="2010"/>
    <n v="4.4000000000000004"/>
    <n v="11371425"/>
    <n v="97"/>
    <n v="113.71424999999999"/>
  </r>
  <r>
    <s v="John Madden"/>
    <n v="158"/>
    <n v="33071558"/>
    <s v="Comedy|Drama"/>
    <s v="Tina Desai"/>
    <x v="2770"/>
    <n v="22369"/>
    <n v="100"/>
    <x v="0"/>
    <s v="UK"/>
    <n v="10000000"/>
    <n v="2015"/>
    <n v="6.6"/>
    <n v="23071558"/>
    <n v="122"/>
    <n v="230.71557999999999"/>
  </r>
  <r>
    <s v="Patricia Rozema"/>
    <n v="73"/>
    <n v="17655201"/>
    <s v="Drama|Family"/>
    <s v="Julia Ormond"/>
    <x v="2771"/>
    <n v="4719"/>
    <n v="24"/>
    <x v="0"/>
    <s v="USA"/>
    <n v="10000000"/>
    <n v="2008"/>
    <n v="6.7"/>
    <n v="7655201"/>
    <n v="101"/>
    <n v="76.55201000000001"/>
  </r>
  <r>
    <s v="Mark Rosman"/>
    <n v="65"/>
    <n v="16247775"/>
    <s v="Comedy|Family|Romance"/>
    <s v="Ben Feldman"/>
    <x v="2772"/>
    <n v="23527"/>
    <n v="104"/>
    <x v="0"/>
    <s v="USA"/>
    <n v="25000000"/>
    <n v="2005"/>
    <n v="5.5"/>
    <n v="-8752225"/>
    <n v="100"/>
    <n v="-35.008899999999997"/>
  </r>
  <r>
    <s v="Spike Lee"/>
    <n v="23"/>
    <n v="16153600"/>
    <s v="Drama|Music|Romance"/>
    <s v="Denzel Washington"/>
    <x v="2773"/>
    <n v="8295"/>
    <n v="30"/>
    <x v="0"/>
    <s v="USA"/>
    <n v="10000000"/>
    <n v="1990"/>
    <n v="6.5"/>
    <n v="6153600"/>
    <n v="129"/>
    <n v="61.536000000000001"/>
  </r>
  <r>
    <s v="Steve Oedekerk"/>
    <n v="63"/>
    <n v="16033556"/>
    <s v="Action|Comedy"/>
    <s v="Steve Oedekerk"/>
    <x v="2774"/>
    <n v="37901"/>
    <n v="518"/>
    <x v="0"/>
    <s v="USA"/>
    <n v="10000000"/>
    <n v="2002"/>
    <n v="6.2"/>
    <n v="6033556"/>
    <n v="81"/>
    <n v="60.335560000000001"/>
  </r>
  <r>
    <s v="Ron Underwood"/>
    <n v="132"/>
    <n v="16667084"/>
    <s v="Comedy|Horror|Sci-Fi"/>
    <s v="Reba McEntire"/>
    <x v="2775"/>
    <n v="90070"/>
    <n v="248"/>
    <x v="0"/>
    <s v="USA"/>
    <n v="11000000"/>
    <n v="1990"/>
    <n v="7.1"/>
    <n v="5667084"/>
    <n v="96"/>
    <n v="51.518945454545452"/>
  </r>
  <r>
    <s v="Rob Schmidt"/>
    <n v="191"/>
    <n v="15417771"/>
    <s v="Horror|Thriller"/>
    <s v="Kevin Zegers"/>
    <x v="2776"/>
    <n v="87494"/>
    <n v="540"/>
    <x v="0"/>
    <s v="USA"/>
    <n v="12600000"/>
    <n v="2003"/>
    <n v="6.1"/>
    <n v="2817771"/>
    <n v="84"/>
    <n v="22.363261904761906"/>
  </r>
  <r>
    <s v="James Foley"/>
    <n v="91"/>
    <n v="15156200"/>
    <s v="Action|Crime|Drama|Mystery|Thriller"/>
    <s v="Byron Mann"/>
    <x v="2777"/>
    <n v="15358"/>
    <n v="131"/>
    <x v="0"/>
    <s v="USA"/>
    <n v="30000000"/>
    <n v="1999"/>
    <n v="6"/>
    <n v="-14843800"/>
    <n v="110"/>
    <n v="-49.479333333333329"/>
  </r>
  <r>
    <s v="Jeff Nichols"/>
    <n v="368"/>
    <n v="21589307"/>
    <s v="Drama"/>
    <s v="Matthew McConaughey"/>
    <x v="2778"/>
    <n v="135286"/>
    <n v="261"/>
    <x v="0"/>
    <s v="USA"/>
    <n v="10000000"/>
    <n v="2012"/>
    <n v="7.4"/>
    <n v="11589307"/>
    <n v="130"/>
    <n v="115.89306999999999"/>
  </r>
  <r>
    <s v="Robert Ben Garant"/>
    <n v="89"/>
    <n v="20339754"/>
    <s v="Comedy|Crime"/>
    <s v="Wendi McLendon-Covey"/>
    <x v="2779"/>
    <n v="23928"/>
    <n v="73"/>
    <x v="0"/>
    <s v="USA"/>
    <n v="10000000"/>
    <n v="2007"/>
    <n v="5.9"/>
    <n v="10339754"/>
    <n v="84"/>
    <n v="103.39754000000001"/>
  </r>
  <r>
    <s v="Morgan Spurlock"/>
    <n v="83"/>
    <n v="28873374"/>
    <s v="Documentary|Music"/>
    <s v="Harry Styles"/>
    <x v="2780"/>
    <n v="22161"/>
    <n v="68"/>
    <x v="0"/>
    <s v="USA"/>
    <n v="10000000"/>
    <n v="2013"/>
    <n v="4.0999999999999996"/>
    <n v="18873374"/>
    <n v="106"/>
    <n v="188.73374000000001"/>
  </r>
  <r>
    <s v="Tuck Tucker"/>
    <n v="33"/>
    <n v="13684949"/>
    <s v="Adventure|Animation|Comedy|Family"/>
    <s v="Jennifer Jason Leigh"/>
    <x v="2781"/>
    <n v="4564"/>
    <n v="43"/>
    <x v="0"/>
    <s v="USA"/>
    <n v="3000000"/>
    <n v="2002"/>
    <n v="5.9"/>
    <n v="10684949"/>
    <n v="76"/>
    <n v="356.16496666666666"/>
  </r>
  <r>
    <s v="Simon Curtis"/>
    <n v="386"/>
    <n v="14597405"/>
    <s v="Biography|Drama"/>
    <s v="Eddie Redmayne"/>
    <x v="2782"/>
    <n v="71679"/>
    <n v="216"/>
    <x v="0"/>
    <s v="UK"/>
    <n v="6400000"/>
    <n v="2011"/>
    <n v="7"/>
    <n v="8197405"/>
    <n v="99"/>
    <n v="128.08445312500001"/>
  </r>
  <r>
    <s v="Richard Shepard"/>
    <n v="191"/>
    <n v="12570442"/>
    <s v="Comedy|Crime|Drama|Thriller"/>
    <s v="Adam Scott"/>
    <x v="2783"/>
    <n v="40514"/>
    <n v="234"/>
    <x v="0"/>
    <s v="USA"/>
    <n v="10000000"/>
    <n v="2005"/>
    <n v="6.8"/>
    <n v="2570442"/>
    <n v="96"/>
    <n v="25.704419999999999"/>
  </r>
  <r>
    <s v="Theodore Witcher"/>
    <n v="16"/>
    <n v="12514138"/>
    <s v="Drama|Romance"/>
    <s v="Leonard Roberts"/>
    <x v="2784"/>
    <n v="2801"/>
    <n v="28"/>
    <x v="0"/>
    <s v="USA"/>
    <n v="10000000"/>
    <n v="1997"/>
    <n v="7.4"/>
    <n v="2514138"/>
    <n v="104"/>
    <n v="25.141380000000002"/>
  </r>
  <r>
    <s v="Joel Edgerton"/>
    <n v="297"/>
    <n v="43771291"/>
    <s v="Mystery|Thriller"/>
    <s v="Busy Philipps"/>
    <x v="2785"/>
    <n v="79909"/>
    <n v="279"/>
    <x v="0"/>
    <s v="USA"/>
    <n v="5000000"/>
    <n v="2015"/>
    <n v="7.1"/>
    <n v="38771291"/>
    <n v="108"/>
    <n v="775.42581999999993"/>
  </r>
  <r>
    <s v="Jim Hanon"/>
    <n v="47"/>
    <n v="11703287"/>
    <s v="Adventure|Drama"/>
    <s v="Chase Ellison"/>
    <x v="2786"/>
    <n v="4360"/>
    <n v="148"/>
    <x v="0"/>
    <s v="USA"/>
    <n v="10000000"/>
    <n v="2005"/>
    <n v="7"/>
    <n v="1703287"/>
    <n v="108"/>
    <n v="17.032869999999999"/>
  </r>
  <r>
    <s v="Tommy O'Haver"/>
    <n v="63"/>
    <n v="11560259"/>
    <s v="Comedy|Romance"/>
    <s v="Mila Kunis"/>
    <x v="2787"/>
    <n v="15617"/>
    <n v="180"/>
    <x v="0"/>
    <s v="USA"/>
    <n v="22000000"/>
    <n v="2001"/>
    <n v="5.8"/>
    <n v="-10439741"/>
    <n v="87"/>
    <n v="-47.453368181818185"/>
  </r>
  <r>
    <s v="Mike Judge"/>
    <n v="144"/>
    <n v="10824921"/>
    <s v="Comedy"/>
    <s v="Gary Cole"/>
    <x v="2788"/>
    <n v="200293"/>
    <n v="621"/>
    <x v="0"/>
    <s v="USA"/>
    <n v="10000000"/>
    <n v="1999"/>
    <n v="7.8"/>
    <n v="824921"/>
    <n v="89"/>
    <n v="8.2492099999999997"/>
  </r>
  <r>
    <s v="Michael Patrick Jann"/>
    <n v="77"/>
    <n v="10561238"/>
    <s v="Comedy|Romance|Thriller"/>
    <s v="Kirsten Dunst"/>
    <x v="2789"/>
    <n v="27265"/>
    <n v="321"/>
    <x v="0"/>
    <s v="Germany"/>
    <n v="10000000"/>
    <n v="1999"/>
    <n v="6.5"/>
    <n v="561238"/>
    <n v="97"/>
    <n v="5.6123799999999999"/>
  </r>
  <r>
    <s v="Tim Burton"/>
    <n v="325"/>
    <n v="14479776"/>
    <s v="Biography|Crime|Drama|Romance"/>
    <s v="Christoph Waltz"/>
    <x v="2790"/>
    <n v="55539"/>
    <n v="147"/>
    <x v="0"/>
    <s v="USA"/>
    <n v="10000000"/>
    <n v="2014"/>
    <n v="7"/>
    <n v="4479776"/>
    <n v="106"/>
    <n v="44.797759999999997"/>
  </r>
  <r>
    <s v="Peter Berg"/>
    <n v="100"/>
    <n v="9801782"/>
    <s v="Comedy|Crime|Thriller"/>
    <s v="Jon Favreau"/>
    <x v="2791"/>
    <n v="39331"/>
    <n v="481"/>
    <x v="0"/>
    <s v="USA"/>
    <n v="10000000"/>
    <n v="1998"/>
    <n v="6.3"/>
    <n v="-198218"/>
    <n v="100"/>
    <n v="-1.9821800000000001"/>
  </r>
  <r>
    <s v="Joe Nussbaum"/>
    <n v="52"/>
    <n v="8070311"/>
    <s v="Comedy|Romance"/>
    <s v="Steve Carell"/>
    <x v="2792"/>
    <n v="12706"/>
    <n v="75"/>
    <x v="0"/>
    <s v="USA"/>
    <n v="10000000"/>
    <n v="2004"/>
    <n v="5.3"/>
    <n v="-1929689"/>
    <n v="89"/>
    <n v="-19.296890000000001"/>
  </r>
  <r>
    <s v="Jorma Taccone"/>
    <n v="163"/>
    <n v="8460995"/>
    <s v="Action|Comedy|Romance"/>
    <s v="Jasper Cole"/>
    <x v="2793"/>
    <n v="35888"/>
    <n v="125"/>
    <x v="0"/>
    <s v="USA"/>
    <n v="10000000"/>
    <n v="2010"/>
    <n v="5.5"/>
    <n v="-1539005"/>
    <n v="95"/>
    <n v="-15.390049999999999"/>
  </r>
  <r>
    <s v="Stephen Frears"/>
    <n v="137"/>
    <n v="8111360"/>
    <s v="Crime|Drama|Thriller"/>
    <s v="Sophie Okonedo"/>
    <x v="2794"/>
    <n v="34848"/>
    <n v="203"/>
    <x v="0"/>
    <s v="UK"/>
    <n v="10000000"/>
    <n v="2002"/>
    <n v="7.4"/>
    <n v="-1888640"/>
    <n v="97"/>
    <n v="-18.886400000000002"/>
  </r>
  <r>
    <s v="Elizabeth Banks"/>
    <n v="180"/>
    <n v="8828771"/>
    <s v="Comedy"/>
    <s v="Hugh Jackman"/>
    <x v="2795"/>
    <n v="79146"/>
    <n v="352"/>
    <x v="0"/>
    <s v="USA"/>
    <n v="6000000"/>
    <n v="2013"/>
    <n v="4.3"/>
    <n v="2828771"/>
    <n v="94"/>
    <n v="47.146183333333333"/>
  </r>
  <r>
    <s v="Jeff Lowell"/>
    <n v="100"/>
    <n v="7563670"/>
    <s v="Comedy|Fantasy|Romance"/>
    <s v="Stephen Root"/>
    <x v="2796"/>
    <n v="21268"/>
    <n v="53"/>
    <x v="0"/>
    <s v="USA"/>
    <n v="10000000"/>
    <n v="2008"/>
    <n v="5.2"/>
    <n v="-2436330"/>
    <n v="95"/>
    <n v="-24.363299999999999"/>
  </r>
  <r>
    <s v="Lorene Scafaria"/>
    <n v="265"/>
    <n v="6619173"/>
    <s v="Adventure|Comedy|Drama|Romance|Sci-Fi"/>
    <s v="Steve Carell"/>
    <x v="2797"/>
    <n v="87203"/>
    <n v="221"/>
    <x v="0"/>
    <s v="USA"/>
    <n v="10000000"/>
    <n v="2012"/>
    <n v="6.7"/>
    <n v="-3380827"/>
    <n v="101"/>
    <n v="-33.80827"/>
  </r>
  <r>
    <s v="Tony Kaye"/>
    <n v="162"/>
    <n v="6712241"/>
    <s v="Crime|Drama"/>
    <s v="Ethan Suplee"/>
    <x v="2798"/>
    <n v="782437"/>
    <n v="1420"/>
    <x v="0"/>
    <s v="USA"/>
    <n v="7500000"/>
    <n v="1998"/>
    <n v="8.6"/>
    <n v="-787759"/>
    <n v="101"/>
    <n v="-10.503453333333333"/>
  </r>
  <r>
    <s v="Marcus Dunstan"/>
    <n v="147"/>
    <n v="6842058"/>
    <s v="Action|Horror|Thriller"/>
    <s v="Daniel Sharman"/>
    <x v="2799"/>
    <n v="36029"/>
    <n v="99"/>
    <x v="0"/>
    <s v="USA"/>
    <n v="10000000"/>
    <n v="2012"/>
    <n v="6.1"/>
    <n v="-3157942"/>
    <n v="82"/>
    <n v="-31.579420000000002"/>
  </r>
  <r>
    <s v="Timothy Bjã¶Rklund"/>
    <n v="33"/>
    <n v="6491350"/>
    <s v="Animation|Comedy|Family|Fantasy|Musical"/>
    <s v="Nathan Lane"/>
    <x v="2800"/>
    <n v="1231"/>
    <n v="26"/>
    <x v="0"/>
    <s v="USA"/>
    <n v="10000000"/>
    <n v="2004"/>
    <n v="5.8"/>
    <n v="-3508650"/>
    <n v="74"/>
    <n v="-35.086500000000001"/>
  </r>
  <r>
    <s v="Franã§Ois Girard"/>
    <n v="94"/>
    <n v="9473382"/>
    <s v="Drama|Music|Mystery|Romance"/>
    <s v="Johannes Silberschneider"/>
    <x v="2801"/>
    <n v="26832"/>
    <n v="247"/>
    <x v="4"/>
    <s v="Canada"/>
    <n v="10000000"/>
    <n v="1998"/>
    <n v="7.7"/>
    <n v="-526618"/>
    <n v="130"/>
    <n v="-5.2661800000000003"/>
  </r>
  <r>
    <s v="David Lynch"/>
    <n v="143"/>
    <n v="6197866"/>
    <s v="Biography|Drama"/>
    <s v="Sissy Spacek"/>
    <x v="2802"/>
    <n v="63733"/>
    <n v="414"/>
    <x v="0"/>
    <s v="France"/>
    <n v="10000000"/>
    <n v="1999"/>
    <n v="8"/>
    <n v="-3802134"/>
    <n v="112"/>
    <n v="-38.021339999999995"/>
  </r>
  <r>
    <s v="Scott Kalvert"/>
    <n v="38"/>
    <n v="6044618"/>
    <s v="Action|Crime|Drama"/>
    <s v="Norman Reedus"/>
    <x v="2803"/>
    <n v="6200"/>
    <n v="92"/>
    <x v="0"/>
    <s v="USA"/>
    <n v="10000000"/>
    <n v="2002"/>
    <n v="5.6"/>
    <n v="-3955382"/>
    <n v="96"/>
    <n v="-39.553820000000002"/>
  </r>
  <r>
    <s v="Jason Bateman"/>
    <n v="126"/>
    <n v="7764027"/>
    <s v="Comedy|Drama"/>
    <s v="Beth Grant"/>
    <x v="2804"/>
    <n v="38459"/>
    <n v="119"/>
    <x v="0"/>
    <s v="USA"/>
    <n v="10000000"/>
    <n v="2013"/>
    <n v="6.7"/>
    <n v="-2235973"/>
    <n v="89"/>
    <n v="-22.359729999999999"/>
  </r>
  <r>
    <s v="Mike Binder"/>
    <n v="91"/>
    <n v="21569041"/>
    <s v="Drama"/>
    <s v="Jennifer Ehle"/>
    <x v="2805"/>
    <n v="8058"/>
    <n v="57"/>
    <x v="0"/>
    <s v="USA"/>
    <n v="9000000"/>
    <n v="2014"/>
    <n v="6.6"/>
    <n v="12569041"/>
    <n v="121"/>
    <n v="139.6560111111111"/>
  </r>
  <r>
    <s v="Eric Bross"/>
    <n v="46"/>
    <n v="4356743"/>
    <s v="Comedy|Family|Romance"/>
    <s v="Jerry Stiller"/>
    <x v="2806"/>
    <n v="3662"/>
    <n v="79"/>
    <x v="0"/>
    <s v="USA"/>
    <n v="16000000"/>
    <n v="2001"/>
    <n v="4.0999999999999996"/>
    <n v="-11643257"/>
    <n v="85"/>
    <n v="-72.770356250000006"/>
  </r>
  <r>
    <s v="Werner Herzog"/>
    <n v="198"/>
    <n v="5484375"/>
    <s v="Adventure|Biography|Drama|War"/>
    <s v="Christian Bale"/>
    <x v="2807"/>
    <n v="84641"/>
    <n v="205"/>
    <x v="0"/>
    <s v="USA"/>
    <n v="10000000"/>
    <n v="2006"/>
    <n v="7.3"/>
    <n v="-4515625"/>
    <n v="120"/>
    <n v="-45.15625"/>
  </r>
  <r>
    <s v="Dan Fogelman"/>
    <n v="139"/>
    <n v="5348317"/>
    <s v="Comedy|Drama|Music"/>
    <s v="Al Pacino"/>
    <x v="2808"/>
    <n v="20810"/>
    <n v="100"/>
    <x v="0"/>
    <s v="USA"/>
    <n v="10000000"/>
    <n v="2015"/>
    <n v="7.1"/>
    <n v="-4651683"/>
    <n v="106"/>
    <n v="-46.516829999999999"/>
  </r>
  <r>
    <s v="Jay Duplass"/>
    <n v="182"/>
    <n v="4244155"/>
    <s v="Comedy|Drama"/>
    <s v="Judy Greer"/>
    <x v="2809"/>
    <n v="56005"/>
    <n v="112"/>
    <x v="0"/>
    <s v="USA"/>
    <n v="10000000"/>
    <n v="2011"/>
    <n v="6.5"/>
    <n v="-5755845"/>
    <n v="83"/>
    <n v="-57.558450000000008"/>
  </r>
  <r>
    <s v="Luca Guadagnino"/>
    <n v="181"/>
    <n v="5004648"/>
    <s v="Drama|Romance"/>
    <s v="Flavio Parenti"/>
    <x v="2810"/>
    <n v="14031"/>
    <n v="114"/>
    <x v="12"/>
    <s v="Italy"/>
    <n v="10000000"/>
    <n v="2009"/>
    <n v="7"/>
    <n v="-4995352"/>
    <n v="120"/>
    <n v="-49.953520000000005"/>
  </r>
  <r>
    <s v="John Putch"/>
    <n v="23"/>
    <n v="3333823"/>
    <s v="Drama|Mystery|Sci-Fi"/>
    <s v="Robert Picardo"/>
    <x v="2811"/>
    <n v="5612"/>
    <n v="122"/>
    <x v="0"/>
    <s v="USA"/>
    <n v="10000000"/>
    <n v="2012"/>
    <n v="5.5"/>
    <n v="-6666177"/>
    <n v="111"/>
    <n v="-66.661770000000004"/>
  </r>
  <r>
    <s v="Peter Medak"/>
    <n v="30"/>
    <n v="3275585"/>
    <s v="Action|Crime|Drama|Thriller"/>
    <s v="Gary Oldman"/>
    <x v="2812"/>
    <n v="10735"/>
    <n v="88"/>
    <x v="0"/>
    <s v="UK"/>
    <n v="11500000"/>
    <n v="1993"/>
    <n v="6.6"/>
    <n v="-8224415"/>
    <n v="100"/>
    <n v="-71.516652173913045"/>
  </r>
  <r>
    <s v="Steven Soderbergh"/>
    <n v="111"/>
    <n v="3193102"/>
    <s v="Crime|Drama|Mystery|Thriller"/>
    <s v="Peter Fonda"/>
    <x v="2813"/>
    <n v="24412"/>
    <n v="240"/>
    <x v="0"/>
    <s v="USA"/>
    <n v="9000000"/>
    <n v="1999"/>
    <n v="7.1"/>
    <n v="-5806898"/>
    <n v="89"/>
    <n v="-64.521088888888883"/>
  </r>
  <r>
    <s v="Paul Haggis"/>
    <n v="287"/>
    <n v="54557348"/>
    <s v="Crime|Drama|Thriller"/>
    <s v="Don Cheadle"/>
    <x v="2814"/>
    <n v="361169"/>
    <n v="1624"/>
    <x v="0"/>
    <s v="Germany"/>
    <n v="6500000"/>
    <n v="2004"/>
    <n v="7.9"/>
    <n v="48057348"/>
    <n v="115"/>
    <n v="739.34381538461537"/>
  </r>
  <r>
    <s v="Terence Davies"/>
    <n v="96"/>
    <n v="3041803"/>
    <s v="Drama|Romance"/>
    <s v="Eric Stoltz"/>
    <x v="2815"/>
    <n v="6377"/>
    <n v="181"/>
    <x v="0"/>
    <s v="UK"/>
    <n v="10000000"/>
    <n v="2000"/>
    <n v="7.1"/>
    <n v="-6958197"/>
    <n v="135"/>
    <n v="-69.581969999999998"/>
  </r>
  <r>
    <s v="Harley Cokeliss"/>
    <n v="27"/>
    <n v="3060858"/>
    <s v="Action|Drama|Thriller"/>
    <s v="Cliff Robertson"/>
    <x v="2816"/>
    <n v="1768"/>
    <n v="37"/>
    <x v="0"/>
    <s v="USA"/>
    <n v="10000000"/>
    <n v="1987"/>
    <n v="5.6"/>
    <n v="-6939142"/>
    <n v="92"/>
    <n v="-69.391420000000011"/>
  </r>
  <r>
    <s v="Victor Salva"/>
    <n v="44"/>
    <n v="1055654"/>
    <s v="Drama|Romance|Sport"/>
    <s v="Scott Mechlowicz"/>
    <x v="2817"/>
    <n v="20426"/>
    <n v="175"/>
    <x v="0"/>
    <s v="Germany"/>
    <n v="10000000"/>
    <n v="2006"/>
    <n v="7.3"/>
    <n v="-8944346"/>
    <n v="120"/>
    <n v="-89.443460000000002"/>
  </r>
  <r>
    <s v="Tom Brady"/>
    <n v="49"/>
    <n v="2331318"/>
    <s v="Comedy"/>
    <s v="Don Johnson"/>
    <x v="2818"/>
    <n v="9541"/>
    <n v="64"/>
    <x v="0"/>
    <s v="USA"/>
    <n v="10000000"/>
    <n v="2011"/>
    <n v="3.3"/>
    <n v="-7668682"/>
    <n v="97"/>
    <n v="-76.686819999999997"/>
  </r>
  <r>
    <s v="Spike Lee"/>
    <n v="57"/>
    <n v="2185266"/>
    <s v="Comedy|Drama|Music"/>
    <s v="Gillian White"/>
    <x v="2819"/>
    <n v="8720"/>
    <n v="186"/>
    <x v="0"/>
    <s v="USA"/>
    <n v="10000000"/>
    <n v="2000"/>
    <n v="6.5"/>
    <n v="-7814734"/>
    <n v="135"/>
    <n v="-78.14734"/>
  </r>
  <r>
    <s v="Jason Zada"/>
    <n v="185"/>
    <n v="26583369"/>
    <s v="Horror|Mystery|Thriller"/>
    <s v="Eoin Macken"/>
    <x v="2820"/>
    <n v="20837"/>
    <n v="127"/>
    <x v="0"/>
    <s v="USA"/>
    <n v="10000000"/>
    <n v="2016"/>
    <n v="4.8"/>
    <n v="16583369"/>
    <n v="93"/>
    <n v="165.83368999999999"/>
  </r>
  <r>
    <s v="Franklin J. Schaffner"/>
    <n v="2"/>
    <n v="800000"/>
    <s v="Adventure|Mystery|Thriller"/>
    <s v="Frank Langella"/>
    <x v="2821"/>
    <n v="892"/>
    <n v="21"/>
    <x v="0"/>
    <s v="USA"/>
    <n v="14000000"/>
    <n v="1981"/>
    <n v="5.2"/>
    <n v="-13200000"/>
    <n v="118"/>
    <n v="-94.285714285714278"/>
  </r>
  <r>
    <s v="Noah Baumbach"/>
    <n v="270"/>
    <n v="7574066"/>
    <s v="Comedy|Drama"/>
    <s v="Naomi Watts"/>
    <x v="2822"/>
    <n v="30325"/>
    <n v="96"/>
    <x v="0"/>
    <s v="USA"/>
    <n v="10000000"/>
    <n v="2014"/>
    <n v="6.3"/>
    <n v="-2425934"/>
    <n v="97"/>
    <n v="-24.259339999999998"/>
  </r>
  <r>
    <s v="Chris Weitz"/>
    <n v="94"/>
    <n v="1754319"/>
    <s v="Drama|Romance"/>
    <s v="DemiÃ¡n Bichir"/>
    <x v="2823"/>
    <n v="13174"/>
    <n v="81"/>
    <x v="0"/>
    <s v="USA"/>
    <n v="10000000"/>
    <n v="2011"/>
    <n v="7.2"/>
    <n v="-8245681"/>
    <n v="98"/>
    <n v="-82.456810000000004"/>
  </r>
  <r>
    <s v="David Cronenberg"/>
    <n v="157"/>
    <n v="1641788"/>
    <s v="Drama|Mystery|Thriller"/>
    <s v="Miranda Richardson"/>
    <x v="2824"/>
    <n v="30096"/>
    <n v="213"/>
    <x v="0"/>
    <s v="Canada"/>
    <n v="8000000"/>
    <n v="2002"/>
    <n v="6.8"/>
    <n v="-6358212"/>
    <n v="98"/>
    <n v="-79.477649999999997"/>
  </r>
  <r>
    <s v="Eric Blakeney"/>
    <n v="49"/>
    <n v="1631839"/>
    <s v="Comedy|Crime|Romance"/>
    <s v="Liam Neeson"/>
    <x v="2825"/>
    <n v="5936"/>
    <n v="91"/>
    <x v="0"/>
    <s v="USA"/>
    <n v="10000000"/>
    <n v="2000"/>
    <n v="5.7"/>
    <n v="-8368161"/>
    <n v="101"/>
    <n v="-83.681609999999992"/>
  </r>
  <r>
    <s v="Douglas Mcgrath"/>
    <n v="80"/>
    <n v="1309849"/>
    <s v="Drama|Romance"/>
    <s v="Charlie Hunnam"/>
    <x v="2826"/>
    <n v="9395"/>
    <n v="103"/>
    <x v="0"/>
    <s v="UK"/>
    <n v="10000000"/>
    <n v="2002"/>
    <n v="7.2"/>
    <n v="-8690151"/>
    <n v="132"/>
    <n v="-86.901510000000002"/>
  </r>
  <r>
    <s v="Ariel Vromen"/>
    <n v="221"/>
    <n v="1939441"/>
    <s v="Biography|Crime|Drama"/>
    <s v="Chris Evans"/>
    <x v="2827"/>
    <n v="55567"/>
    <n v="144"/>
    <x v="0"/>
    <s v="USA"/>
    <n v="10000000"/>
    <n v="2012"/>
    <n v="6.9"/>
    <n v="-8060559"/>
    <n v="106"/>
    <n v="-80.605590000000007"/>
  </r>
  <r>
    <s v="John Waters"/>
    <n v="90"/>
    <n v="1276984"/>
    <s v="Comedy|Crime|Thriller"/>
    <s v="Alicia Witt"/>
    <x v="2828"/>
    <n v="11403"/>
    <n v="150"/>
    <x v="0"/>
    <s v="France"/>
    <n v="10000000"/>
    <n v="2000"/>
    <n v="6.2"/>
    <n v="-8723016"/>
    <n v="87"/>
    <n v="-87.230159999999998"/>
  </r>
  <r>
    <s v="William Friedkin"/>
    <n v="376"/>
    <n v="1987762"/>
    <s v="Crime|Drama|Romance|Thriller"/>
    <s v="Matthew McConaughey"/>
    <x v="2829"/>
    <n v="59297"/>
    <n v="216"/>
    <x v="0"/>
    <s v="USA"/>
    <n v="11000000"/>
    <n v="2011"/>
    <n v="6.7"/>
    <n v="-9012238"/>
    <n v="98"/>
    <n v="-81.92943636363637"/>
  </r>
  <r>
    <s v="Derrick Borte"/>
    <n v="144"/>
    <n v="1474508"/>
    <s v="Comedy|Drama"/>
    <s v="Demi Moore"/>
    <x v="2830"/>
    <n v="33473"/>
    <n v="88"/>
    <x v="0"/>
    <s v="USA"/>
    <n v="5000000"/>
    <n v="2009"/>
    <n v="6.5"/>
    <n v="-3525492"/>
    <n v="96"/>
    <n v="-70.509839999999997"/>
  </r>
  <r>
    <s v="Richard Kwietniowski"/>
    <n v="82"/>
    <n v="1011054"/>
    <s v="Crime|Drama|Thriller"/>
    <s v="Philip Seymour Hoffman"/>
    <x v="2831"/>
    <n v="10585"/>
    <n v="83"/>
    <x v="0"/>
    <s v="Canada"/>
    <n v="10000000"/>
    <n v="2003"/>
    <n v="7.2"/>
    <n v="-8988946"/>
    <n v="104"/>
    <n v="-89.88946"/>
  </r>
  <r>
    <s v="Bob Odenkirk"/>
    <n v="51"/>
    <n v="900926"/>
    <s v="Comedy"/>
    <s v="Jenna Fischer"/>
    <x v="2832"/>
    <n v="9517"/>
    <n v="46"/>
    <x v="0"/>
    <s v="USA"/>
    <n v="10000000"/>
    <n v="2007"/>
    <n v="5.3"/>
    <n v="-9099074"/>
    <n v="93"/>
    <n v="-90.990740000000002"/>
  </r>
  <r>
    <s v="Kar-Wai Wong"/>
    <n v="192"/>
    <n v="866778"/>
    <s v="Drama|Romance"/>
    <s v="Natalie Portman"/>
    <x v="2833"/>
    <n v="44208"/>
    <n v="117"/>
    <x v="0"/>
    <s v="Hong Kong"/>
    <n v="10000000"/>
    <n v="2007"/>
    <n v="6.7"/>
    <n v="-9133222"/>
    <n v="95"/>
    <n v="-91.332219999999992"/>
  </r>
  <r>
    <s v="Guy Ritchie"/>
    <n v="71"/>
    <n v="598645"/>
    <s v="Comedy|Romance"/>
    <s v="Bruce Greenwood"/>
    <x v="2834"/>
    <n v="13145"/>
    <n v="215"/>
    <x v="0"/>
    <s v="UK"/>
    <n v="10000000"/>
    <n v="2002"/>
    <n v="3.6"/>
    <n v="-9401355"/>
    <n v="89"/>
    <n v="-94.013549999999995"/>
  </r>
  <r>
    <s v="Joshua Seftel"/>
    <n v="79"/>
    <n v="578527"/>
    <s v="Action|Comedy|Thriller"/>
    <s v="Bashar Rahal"/>
    <x v="2835"/>
    <n v="20008"/>
    <n v="112"/>
    <x v="0"/>
    <s v="USA"/>
    <n v="10000000"/>
    <n v="2008"/>
    <n v="5.7"/>
    <n v="-9421473"/>
    <n v="107"/>
    <n v="-94.214730000000003"/>
  </r>
  <r>
    <s v="Stephen Chow"/>
    <n v="246"/>
    <n v="488872"/>
    <s v="Action|Comedy|Sport"/>
    <s v="Wei Zhao"/>
    <x v="2836"/>
    <n v="56923"/>
    <n v="243"/>
    <x v="9"/>
    <s v="Hong Kong"/>
    <n v="10000000"/>
    <n v="2001"/>
    <n v="7.3"/>
    <n v="-9511128"/>
    <n v="85"/>
    <n v="-95.111279999999994"/>
  </r>
  <r>
    <s v="Vincent Gallo"/>
    <n v="115"/>
    <n v="365734"/>
    <s v="Drama"/>
    <s v="Vincent Gallo"/>
    <x v="2837"/>
    <n v="11487"/>
    <n v="226"/>
    <x v="0"/>
    <s v="USA"/>
    <n v="10000000"/>
    <n v="2003"/>
    <n v="5"/>
    <n v="-9634266"/>
    <n v="93"/>
    <n v="-96.342659999999995"/>
  </r>
  <r>
    <s v="Claude Chabrol"/>
    <n v="34"/>
    <n v="231417"/>
    <s v="Comedy|Crime|Thriller"/>
    <s v="Isabelle Huppert"/>
    <x v="2838"/>
    <n v="1649"/>
    <n v="21"/>
    <x v="4"/>
    <s v="France"/>
    <n v="60000000"/>
    <n v="1997"/>
    <n v="6.6"/>
    <n v="-59768583"/>
    <n v="101"/>
    <n v="-99.614305000000002"/>
  </r>
  <r>
    <s v="Jon Stewart"/>
    <n v="129"/>
    <n v="3093491"/>
    <s v="Biography|Drama"/>
    <s v="Numan Acar"/>
    <x v="2839"/>
    <n v="8307"/>
    <n v="37"/>
    <x v="0"/>
    <s v="USA"/>
    <n v="5000000"/>
    <n v="2014"/>
    <n v="6.6"/>
    <n v="-1906509"/>
    <n v="103"/>
    <n v="-38.130180000000003"/>
  </r>
  <r>
    <s v="Dan Harris"/>
    <n v="73"/>
    <n v="228524"/>
    <s v="Comedy|Drama"/>
    <s v="Kip Pardue"/>
    <x v="2840"/>
    <n v="8708"/>
    <n v="56"/>
    <x v="0"/>
    <s v="USA"/>
    <n v="4000000"/>
    <n v="2004"/>
    <n v="7.3"/>
    <n v="-3771476"/>
    <n v="111"/>
    <n v="-94.286900000000003"/>
  </r>
  <r>
    <s v="Mel Smith"/>
    <n v="43"/>
    <n v="226792"/>
    <s v="Action|Comedy|Drama"/>
    <s v="Minnie Driver"/>
    <x v="2841"/>
    <n v="3080"/>
    <n v="44"/>
    <x v="0"/>
    <s v="UK"/>
    <n v="10000000"/>
    <n v="2001"/>
    <n v="6.2"/>
    <n v="-9773208"/>
    <n v="86"/>
    <n v="-97.732079999999996"/>
  </r>
  <r>
    <s v="Christopher Smith"/>
    <n v="200"/>
    <n v="136432"/>
    <s v="Comedy|Horror|Thriller"/>
    <s v="Danny Dyer"/>
    <x v="2842"/>
    <n v="31890"/>
    <n v="194"/>
    <x v="0"/>
    <s v="UK"/>
    <n v="5000000"/>
    <n v="2006"/>
    <n v="6.6"/>
    <n v="-4863568"/>
    <n v="90"/>
    <n v="-97.271360000000001"/>
  </r>
  <r>
    <s v="Stuart Gordon"/>
    <n v="79"/>
    <n v="131617"/>
    <s v="Drama|Thriller"/>
    <s v="Joe Mantegna"/>
    <x v="2843"/>
    <n v="9971"/>
    <n v="119"/>
    <x v="0"/>
    <s v="USA"/>
    <n v="10000000"/>
    <n v="2005"/>
    <n v="6.3"/>
    <n v="-9868383"/>
    <n v="82"/>
    <n v="-98.68383"/>
  </r>
  <r>
    <s v="Alan Metter"/>
    <n v="17"/>
    <n v="126247"/>
    <s v="Comedy|Crime"/>
    <s v="Christopher Lee"/>
    <x v="2844"/>
    <n v="24958"/>
    <n v="103"/>
    <x v="0"/>
    <s v="USA"/>
    <n v="6200000"/>
    <n v="1994"/>
    <n v="3.3"/>
    <n v="-6073753"/>
    <n v="83"/>
    <n v="-97.963758064516128"/>
  </r>
  <r>
    <s v="Rafa Lara"/>
    <n v="12"/>
    <n v="169379"/>
    <s v="Drama|History|War"/>
    <s v="Jorge Luis Moreno"/>
    <x v="2845"/>
    <n v="683"/>
    <n v="3"/>
    <x v="3"/>
    <s v="Mexico"/>
    <n v="10000000"/>
    <n v="2013"/>
    <n v="6.2"/>
    <n v="-9830621"/>
    <n v="125"/>
    <n v="-98.306210000000007"/>
  </r>
  <r>
    <s v="Arthur Hiller"/>
    <n v="29"/>
    <n v="15447"/>
    <s v="Comedy"/>
    <s v="Eric Idle"/>
    <x v="2846"/>
    <n v="2971"/>
    <n v="85"/>
    <x v="0"/>
    <s v="USA"/>
    <n v="10000000"/>
    <n v="1997"/>
    <n v="3.5"/>
    <n v="-9984553"/>
    <n v="86"/>
    <n v="-99.845530000000011"/>
  </r>
  <r>
    <s v="Michael Meredith"/>
    <n v="23"/>
    <n v="19348"/>
    <s v="Comedy|Drama"/>
    <s v="Jeff Bridges"/>
    <x v="2847"/>
    <n v="2941"/>
    <n v="11"/>
    <x v="0"/>
    <s v="USA"/>
    <n v="10000000"/>
    <n v="2009"/>
    <n v="5.5"/>
    <n v="-9980652"/>
    <n v="91"/>
    <n v="-99.806519999999992"/>
  </r>
  <r>
    <s v="Julio Depietro"/>
    <n v="22"/>
    <n v="100503"/>
    <s v="Comedy|Romance"/>
    <s v="Adrian Martinez"/>
    <x v="2848"/>
    <n v="7759"/>
    <n v="20"/>
    <x v="0"/>
    <s v="USA"/>
    <n v="8000000"/>
    <n v="2009"/>
    <n v="5.9"/>
    <n v="-7899497"/>
    <n v="90"/>
    <n v="-98.743712500000001"/>
  </r>
  <r>
    <s v="Katherine Dieckmann"/>
    <n v="43"/>
    <n v="92900"/>
    <s v="Comedy|Drama"/>
    <s v="Stephanie Szostak"/>
    <x v="2849"/>
    <n v="3662"/>
    <n v="23"/>
    <x v="0"/>
    <s v="USA"/>
    <n v="5000000"/>
    <n v="2009"/>
    <n v="4.7"/>
    <n v="-4907100"/>
    <n v="90"/>
    <n v="-98.141999999999996"/>
  </r>
  <r>
    <s v="Scott Marshall"/>
    <n v="20"/>
    <n v="5561"/>
    <s v="Comedy|Romance"/>
    <s v="Drew Fuller"/>
    <x v="2850"/>
    <n v="4995"/>
    <n v="34"/>
    <x v="0"/>
    <s v="USA"/>
    <n v="10000000"/>
    <n v="2007"/>
    <n v="3.9"/>
    <n v="-9994439"/>
    <n v="93"/>
    <n v="-99.944389999999999"/>
  </r>
  <r>
    <s v="ÃLex De La Iglesia"/>
    <n v="71"/>
    <n v="3607"/>
    <s v="Crime|Mystery|Thriller"/>
    <s v="Jim Carter"/>
    <x v="2851"/>
    <n v="22753"/>
    <n v="94"/>
    <x v="0"/>
    <s v="Spain"/>
    <n v="10000000"/>
    <n v="2008"/>
    <n v="6.1"/>
    <n v="-9996393"/>
    <n v="104"/>
    <n v="-99.963930000000005"/>
  </r>
  <r>
    <s v="Michael Clancy"/>
    <n v="27"/>
    <n v="70527"/>
    <s v="Comedy|Drama"/>
    <s v="Zooey Deschanel"/>
    <x v="2852"/>
    <n v="7690"/>
    <n v="68"/>
    <x v="0"/>
    <s v="USA"/>
    <n v="6500000"/>
    <n v="2004"/>
    <n v="6.7"/>
    <n v="-6429473"/>
    <n v="85"/>
    <n v="-98.914969230769231"/>
  </r>
  <r>
    <s v="Benedikt Erlingsson"/>
    <n v="66"/>
    <n v="11835"/>
    <s v="Comedy|Drama|Romance"/>
    <s v="Ingvar Eggert SigurÃ°sson"/>
    <x v="2853"/>
    <n v="1920"/>
    <n v="7"/>
    <x v="22"/>
    <s v="Iceland"/>
    <n v="10000000"/>
    <n v="2013"/>
    <n v="6.9"/>
    <n v="-9988165"/>
    <n v="81"/>
    <n v="-99.881649999999993"/>
  </r>
  <r>
    <s v="Jee-Woon Kim"/>
    <n v="152"/>
    <n v="128486"/>
    <s v="Action|Adventure|Comedy|Western"/>
    <s v="Kang-ho Song"/>
    <x v="2854"/>
    <n v="26156"/>
    <n v="74"/>
    <x v="19"/>
    <s v="South Korea"/>
    <n v="10000000"/>
    <n v="2008"/>
    <n v="7.3"/>
    <n v="-9871514"/>
    <n v="135"/>
    <n v="-98.715140000000005"/>
  </r>
  <r>
    <s v="Andy Garcia"/>
    <n v="52"/>
    <n v="2483955"/>
    <s v="Drama|Romance"/>
    <s v="Danny Pino"/>
    <x v="2855"/>
    <n v="8369"/>
    <n v="165"/>
    <x v="0"/>
    <s v="USA"/>
    <n v="9600000"/>
    <n v="2005"/>
    <n v="6.7"/>
    <n v="-7116045"/>
    <n v="144"/>
    <n v="-74.125468749999996"/>
  </r>
  <r>
    <s v="Steve Carr"/>
    <n v="55"/>
    <n v="57176582"/>
    <s v="Comedy"/>
    <s v="John Witherspoon"/>
    <x v="2856"/>
    <n v="27492"/>
    <n v="84"/>
    <x v="0"/>
    <s v="USA"/>
    <n v="9500000"/>
    <n v="2000"/>
    <n v="6.1"/>
    <n v="47676582"/>
    <n v="98"/>
    <n v="501.85875789473687"/>
  </r>
  <r>
    <s v="Lewis Gilbert"/>
    <n v="130"/>
    <n v="43100000"/>
    <s v="Action|Adventure|Thriller"/>
    <s v="Donald Pleasence"/>
    <x v="2857"/>
    <n v="75280"/>
    <n v="267"/>
    <x v="0"/>
    <s v="UK"/>
    <n v="9500000"/>
    <n v="1967"/>
    <n v="6.9"/>
    <n v="33600000"/>
    <n v="117"/>
    <n v="353.68421052631578"/>
  </r>
  <r>
    <s v="Michael Haneke"/>
    <n v="447"/>
    <n v="225377"/>
    <s v="Drama|Romance"/>
    <s v="Isabelle Huppert"/>
    <x v="2858"/>
    <n v="70382"/>
    <n v="190"/>
    <x v="4"/>
    <s v="France"/>
    <n v="8900000"/>
    <n v="2012"/>
    <n v="7.9"/>
    <n v="-8674623"/>
    <n v="127"/>
    <n v="-97.467674157303378"/>
  </r>
  <r>
    <s v="Gary Sherman"/>
    <n v="66"/>
    <n v="14114488"/>
    <s v="Horror|Thriller"/>
    <s v="Tom Skerritt"/>
    <x v="2859"/>
    <n v="13190"/>
    <n v="114"/>
    <x v="0"/>
    <s v="USA"/>
    <n v="10500000"/>
    <n v="1988"/>
    <n v="4.5"/>
    <n v="3614488"/>
    <n v="98"/>
    <n v="34.423695238095235"/>
  </r>
  <r>
    <s v="Stanley Kramer"/>
    <n v="61"/>
    <n v="46300000"/>
    <s v="Action|Adventure|Comedy|Crime"/>
    <s v="Jonathan Winters"/>
    <x v="2860"/>
    <n v="29323"/>
    <n v="344"/>
    <x v="0"/>
    <s v="USA"/>
    <n v="9400000"/>
    <n v="1963"/>
    <n v="7.6"/>
    <n v="36900000"/>
    <n v="197"/>
    <n v="392.55319148936172"/>
  </r>
  <r>
    <s v="Richard Loncraine"/>
    <n v="56"/>
    <n v="2600000"/>
    <s v="Drama|War"/>
    <s v="Robert Downey Jr."/>
    <x v="2861"/>
    <n v="11612"/>
    <n v="88"/>
    <x v="0"/>
    <s v="UK"/>
    <n v="6000000"/>
    <n v="1995"/>
    <n v="7.5"/>
    <n v="-3400000"/>
    <n v="104"/>
    <n v="-56.666666666666664"/>
  </r>
  <r>
    <s v="Anurag Basu"/>
    <n v="41"/>
    <n v="1602466"/>
    <s v="Action|Drama|Romance|Thriller"/>
    <s v="BÃ¡rbara Mori"/>
    <x v="2862"/>
    <n v="9673"/>
    <n v="106"/>
    <x v="0"/>
    <s v="India"/>
    <n v="600000000"/>
    <n v="2010"/>
    <n v="6"/>
    <n v="-598397534"/>
    <n v="90"/>
    <n v="-99.732922333333335"/>
  </r>
  <r>
    <s v="Lars Von Trier"/>
    <n v="439"/>
    <n v="3029870"/>
    <s v="Drama|Sci-Fi"/>
    <s v="Alexander SkarsgÃ¥rd"/>
    <x v="2863"/>
    <n v="128729"/>
    <n v="551"/>
    <x v="0"/>
    <s v="Denmark"/>
    <n v="7400000"/>
    <n v="2011"/>
    <n v="7.1"/>
    <n v="-4370130"/>
    <n v="130"/>
    <n v="-59.055810810810819"/>
  </r>
  <r>
    <s v="Yash Chopra"/>
    <n v="50"/>
    <n v="3047539"/>
    <s v="Drama|Romance"/>
    <s v="Shah Rukh Khan"/>
    <x v="2864"/>
    <n v="42296"/>
    <n v="286"/>
    <x v="21"/>
    <s v="India"/>
    <n v="7217600"/>
    <n v="2012"/>
    <n v="6.9"/>
    <n v="-4170061"/>
    <n v="176"/>
    <n v="-57.776282974950121"/>
  </r>
  <r>
    <s v="Ridley Scott"/>
    <n v="392"/>
    <n v="78900000"/>
    <s v="Horror|Sci-Fi"/>
    <s v="Tom Skerritt"/>
    <x v="2865"/>
    <n v="563827"/>
    <n v="1110"/>
    <x v="0"/>
    <s v="UK"/>
    <n v="11000000"/>
    <n v="1979"/>
    <n v="8.5"/>
    <n v="67900000"/>
    <n v="116"/>
    <n v="617.27272727272725"/>
  </r>
  <r>
    <s v="Tobe Hooper"/>
    <n v="277"/>
    <n v="30859000"/>
    <s v="Horror|Thriller"/>
    <s v="Gunnar Hansen"/>
    <x v="2866"/>
    <n v="96410"/>
    <n v="826"/>
    <x v="0"/>
    <s v="USA"/>
    <n v="83532"/>
    <n v="1974"/>
    <n v="7.5"/>
    <n v="30775468"/>
    <n v="88"/>
    <n v="36842.728535172151"/>
  </r>
  <r>
    <s v="Floria Sigismondi"/>
    <n v="259"/>
    <n v="3571735"/>
    <s v="Biography|Drama|Music"/>
    <s v="Kristen Stewart"/>
    <x v="2867"/>
    <n v="39260"/>
    <n v="129"/>
    <x v="0"/>
    <s v="USA"/>
    <n v="10000000"/>
    <n v="2010"/>
    <n v="6.6"/>
    <n v="-6428265"/>
    <n v="106"/>
    <n v="-64.28264999999999"/>
  </r>
  <r>
    <s v="Norman Jewison"/>
    <n v="66"/>
    <n v="50000000"/>
    <s v="Drama|Family|Musical|Romance"/>
    <s v="Topol"/>
    <x v="2868"/>
    <n v="29839"/>
    <n v="150"/>
    <x v="0"/>
    <s v="USA"/>
    <n v="9000000"/>
    <n v="1971"/>
    <n v="8"/>
    <n v="41000000"/>
    <n v="181"/>
    <n v="455.55555555555554"/>
  </r>
  <r>
    <s v="Terence Young"/>
    <n v="129"/>
    <n v="63600000"/>
    <s v="Action|Adventure|Thriller"/>
    <s v="Desmond Llewelyn"/>
    <x v="2869"/>
    <n v="82073"/>
    <n v="275"/>
    <x v="0"/>
    <s v="UK"/>
    <n v="9000000"/>
    <n v="1965"/>
    <n v="7"/>
    <n v="54600000"/>
    <n v="130"/>
    <n v="606.66666666666663"/>
  </r>
  <r>
    <s v="F. Gary Gray"/>
    <n v="29"/>
    <n v="36049108"/>
    <s v="Action|Crime|Drama|Romance|Thriller"/>
    <s v="Vivica A. Fox"/>
    <x v="2870"/>
    <n v="10139"/>
    <n v="70"/>
    <x v="0"/>
    <s v="USA"/>
    <n v="9000000"/>
    <n v="1996"/>
    <n v="6.8"/>
    <n v="27049108"/>
    <n v="123"/>
    <n v="300.54564444444446"/>
  </r>
  <r>
    <s v="Malcolm D. Lee"/>
    <n v="32"/>
    <n v="34074895"/>
    <s v="Comedy|Drama"/>
    <s v="Harold Perrineau"/>
    <x v="2871"/>
    <n v="6525"/>
    <n v="79"/>
    <x v="0"/>
    <s v="USA"/>
    <n v="9000000"/>
    <n v="1999"/>
    <n v="6.7"/>
    <n v="25074895"/>
    <n v="120"/>
    <n v="278.60994444444447"/>
  </r>
  <r>
    <s v="Tom Holland"/>
    <n v="142"/>
    <n v="33244684"/>
    <s v="Fantasy|Horror"/>
    <s v="Catherine Hicks"/>
    <x v="2872"/>
    <n v="62038"/>
    <n v="281"/>
    <x v="0"/>
    <s v="USA"/>
    <n v="9000000"/>
    <n v="1988"/>
    <n v="6.5"/>
    <n v="24244684"/>
    <n v="87"/>
    <n v="269.38537777777776"/>
  </r>
  <r>
    <s v="Michael Moore"/>
    <n v="263"/>
    <n v="24530513"/>
    <s v="Documentary|Drama"/>
    <s v="Michael Moore"/>
    <x v="2873"/>
    <n v="66610"/>
    <n v="429"/>
    <x v="0"/>
    <s v="USA"/>
    <n v="9000000"/>
    <n v="2007"/>
    <n v="8"/>
    <n v="15530513"/>
    <n v="123"/>
    <n v="172.56125555555556"/>
  </r>
  <r>
    <s v="James Demonaco"/>
    <n v="285"/>
    <n v="71519230"/>
    <s v="Action|Horror|Sci-Fi|Thriller"/>
    <s v="Noel Gugliemi"/>
    <x v="2874"/>
    <n v="92364"/>
    <n v="244"/>
    <x v="0"/>
    <s v="USA"/>
    <n v="9000000"/>
    <n v="2014"/>
    <n v="6.5"/>
    <n v="62519230"/>
    <n v="103"/>
    <n v="694.65811111111111"/>
  </r>
  <r>
    <s v="Kris Isacsson"/>
    <n v="64"/>
    <n v="20035310"/>
    <s v="Comedy|Drama|Romance"/>
    <s v="Rosario Dawson"/>
    <x v="2875"/>
    <n v="12324"/>
    <n v="173"/>
    <x v="0"/>
    <s v="USA"/>
    <n v="9000000"/>
    <n v="2000"/>
    <n v="4.9000000000000004"/>
    <n v="11035310"/>
    <n v="91"/>
    <n v="122.61455555555555"/>
  </r>
  <r>
    <s v="Danny Leiner"/>
    <n v="150"/>
    <n v="18225165"/>
    <s v="Adventure|Comedy"/>
    <s v="Ethan Embry"/>
    <x v="2876"/>
    <n v="155262"/>
    <n v="316"/>
    <x v="0"/>
    <s v="USA"/>
    <n v="9000000"/>
    <n v="2004"/>
    <n v="7.1"/>
    <n v="9225165"/>
    <n v="88"/>
    <n v="102.50183333333334"/>
  </r>
  <r>
    <s v="Rod Lurie"/>
    <n v="136"/>
    <n v="17804273"/>
    <s v="Drama|Thriller"/>
    <s v="Jeff Bridges"/>
    <x v="2877"/>
    <n v="20449"/>
    <n v="370"/>
    <x v="0"/>
    <s v="USA"/>
    <n v="20000000"/>
    <n v="2000"/>
    <n v="7"/>
    <n v="-2195727"/>
    <n v="126"/>
    <n v="-10.978635000000001"/>
  </r>
  <r>
    <s v="Ben Younger"/>
    <n v="132"/>
    <n v="16938179"/>
    <s v="Crime|Drama|Thriller"/>
    <s v="Vin Diesel"/>
    <x v="2878"/>
    <n v="41313"/>
    <n v="246"/>
    <x v="0"/>
    <s v="USA"/>
    <n v="8000000"/>
    <n v="2000"/>
    <n v="7"/>
    <n v="8938179"/>
    <n v="120"/>
    <n v="111.7272375"/>
  </r>
  <r>
    <s v="Glen Morgan"/>
    <n v="186"/>
    <n v="16235293"/>
    <s v="Horror"/>
    <s v="Oliver Hudson"/>
    <x v="2879"/>
    <n v="19918"/>
    <n v="278"/>
    <x v="0"/>
    <s v="USA"/>
    <n v="9000000"/>
    <n v="2006"/>
    <n v="4.5"/>
    <n v="7235293"/>
    <n v="94"/>
    <n v="80.39214444444444"/>
  </r>
  <r>
    <s v="Kenneth Branagh"/>
    <n v="46"/>
    <n v="10161099"/>
    <s v="Action|Biography|Drama|History|Romance|War"/>
    <s v="Brian Blessed"/>
    <x v="2880"/>
    <n v="23441"/>
    <n v="108"/>
    <x v="0"/>
    <s v="UK"/>
    <n v="9000000"/>
    <n v="1989"/>
    <n v="7.7"/>
    <n v="1161099"/>
    <n v="137"/>
    <n v="12.9011"/>
  </r>
  <r>
    <s v="Christopher Mcquarrie"/>
    <n v="117"/>
    <n v="6047856"/>
    <s v="Action|Crime|Drama|Thriller"/>
    <s v="Kristin Lehman"/>
    <x v="2881"/>
    <n v="27536"/>
    <n v="327"/>
    <x v="0"/>
    <s v="USA"/>
    <n v="8500000"/>
    <n v="2000"/>
    <n v="6.7"/>
    <n v="-2452144"/>
    <n v="119"/>
    <n v="-28.848752941176471"/>
  </r>
  <r>
    <s v="Burr Steers"/>
    <n v="136"/>
    <n v="4681503"/>
    <s v="Comedy|Drama"/>
    <s v="Kieran Culkin"/>
    <x v="2882"/>
    <n v="29058"/>
    <n v="238"/>
    <x v="0"/>
    <s v="USA"/>
    <n v="9000000"/>
    <n v="2002"/>
    <n v="7"/>
    <n v="-4318497"/>
    <n v="99"/>
    <n v="-47.9833"/>
  </r>
  <r>
    <s v="Hart Bochner"/>
    <n v="15"/>
    <n v="4350774"/>
    <s v="Comedy"/>
    <s v="Jon Favreau"/>
    <x v="2883"/>
    <n v="10476"/>
    <n v="52"/>
    <x v="0"/>
    <s v="USA"/>
    <n v="8000000"/>
    <n v="1994"/>
    <n v="6.5"/>
    <n v="-3649226"/>
    <n v="79"/>
    <n v="-45.615324999999999"/>
  </r>
  <r>
    <s v="Davis Guggenheim"/>
    <n v="65"/>
    <n v="2955039"/>
    <s v="Biography|Drama|Sport"/>
    <s v="Emma Bell"/>
    <x v="2884"/>
    <n v="3624"/>
    <n v="27"/>
    <x v="0"/>
    <s v="USA"/>
    <n v="9000000"/>
    <n v="2007"/>
    <n v="6.2"/>
    <n v="-6044961"/>
    <n v="95"/>
    <n v="-67.166233333333338"/>
  </r>
  <r>
    <s v="Bart Freundlich"/>
    <n v="100"/>
    <n v="1530535"/>
    <s v="Comedy|Drama|Romance"/>
    <s v="Billy Crudup"/>
    <x v="2885"/>
    <n v="7833"/>
    <n v="63"/>
    <x v="0"/>
    <s v="USA"/>
    <n v="9000000"/>
    <n v="2005"/>
    <n v="5.7"/>
    <n v="-7469465"/>
    <n v="103"/>
    <n v="-82.994055555555562"/>
  </r>
  <r>
    <s v="Andrew Fleming"/>
    <n v="129"/>
    <n v="4881867"/>
    <s v="Comedy|Music"/>
    <s v="Steve Coogan"/>
    <x v="2886"/>
    <n v="15200"/>
    <n v="76"/>
    <x v="0"/>
    <s v="USA"/>
    <n v="9000000"/>
    <n v="2008"/>
    <n v="6.4"/>
    <n v="-4118133"/>
    <n v="92"/>
    <n v="-45.757033333333332"/>
  </r>
  <r>
    <s v="Kevin Tancharoen"/>
    <n v="67"/>
    <n v="11860839"/>
    <s v="Documentary|Music"/>
    <s v="Lea Michele"/>
    <x v="2887"/>
    <n v="5156"/>
    <n v="21"/>
    <x v="0"/>
    <s v="USA"/>
    <n v="9000000"/>
    <n v="2011"/>
    <n v="5.4"/>
    <n v="2860839"/>
    <n v="84"/>
    <n v="31.787100000000002"/>
  </r>
  <r>
    <s v="Chatrichalerm Yukol"/>
    <n v="31"/>
    <n v="454255"/>
    <s v="Action|Adventure|Drama|History|War"/>
    <s v="Sarunyu Wongkrachang"/>
    <x v="2888"/>
    <n v="1666"/>
    <n v="47"/>
    <x v="17"/>
    <s v="Thailand"/>
    <n v="400000000"/>
    <n v="2001"/>
    <n v="6.6"/>
    <n v="-399545745"/>
    <n v="300"/>
    <n v="-99.886436250000003"/>
  </r>
  <r>
    <s v="Dario Argento"/>
    <n v="76"/>
    <n v="349618"/>
    <s v="Horror"/>
    <s v="John Amos"/>
    <x v="2889"/>
    <n v="4302"/>
    <n v="45"/>
    <x v="0"/>
    <s v="Italy"/>
    <n v="9000000"/>
    <n v="1990"/>
    <n v="6.1"/>
    <n v="-8650382"/>
    <n v="120"/>
    <n v="-96.115355555555553"/>
  </r>
  <r>
    <s v="Mike Leigh"/>
    <n v="81"/>
    <n v="112935"/>
    <s v="Drama"/>
    <s v="Lesley Manville"/>
    <x v="2890"/>
    <n v="8161"/>
    <n v="94"/>
    <x v="0"/>
    <s v="UK"/>
    <n v="9000000"/>
    <n v="2002"/>
    <n v="7.6"/>
    <n v="-8887065"/>
    <n v="121"/>
    <n v="-98.745166666666663"/>
  </r>
  <r>
    <s v="Marc Forby"/>
    <n v="26"/>
    <n v="883887"/>
    <s v="Drama"/>
    <s v="Q'orianka Kilcher"/>
    <x v="2891"/>
    <n v="1201"/>
    <n v="14"/>
    <x v="0"/>
    <s v="USA"/>
    <n v="9000000"/>
    <n v="2009"/>
    <n v="6.2"/>
    <n v="-8116113"/>
    <n v="97"/>
    <n v="-90.179033333333336"/>
  </r>
  <r>
    <s v="Peter Cattaneo"/>
    <n v="24"/>
    <n v="13751"/>
    <s v="Drama|Family"/>
    <s v="Jacqueline McKenzie"/>
    <x v="2892"/>
    <n v="813"/>
    <n v="6"/>
    <x v="0"/>
    <s v="Australia"/>
    <n v="11400000"/>
    <n v="2006"/>
    <n v="6.6"/>
    <n v="-11386249"/>
    <n v="86"/>
    <n v="-99.87937719298246"/>
  </r>
  <r>
    <s v="Ole Christian Madsen"/>
    <n v="80"/>
    <n v="145109"/>
    <s v="Drama|History|Thriller|War"/>
    <s v="Lars Mikkelsen"/>
    <x v="2893"/>
    <n v="14247"/>
    <n v="44"/>
    <x v="23"/>
    <s v="Denmark"/>
    <n v="45000000"/>
    <n v="2008"/>
    <n v="7.3"/>
    <n v="-44854891"/>
    <n v="45"/>
    <n v="-99.677535555555551"/>
  </r>
  <r>
    <s v="Meiert Avis"/>
    <n v="41"/>
    <n v="1046166"/>
    <s v="Comedy|Music|Romance"/>
    <s v="Fisher Stevens"/>
    <x v="2894"/>
    <n v="2599"/>
    <n v="45"/>
    <x v="0"/>
    <s v="Germany"/>
    <n v="9000000"/>
    <n v="2005"/>
    <n v="4.2"/>
    <n v="-7953834"/>
    <n v="97"/>
    <n v="-88.375933333333336"/>
  </r>
  <r>
    <s v="Peter Faiman"/>
    <n v="35"/>
    <n v="174635000"/>
    <s v="Adventure|Comedy"/>
    <s v="Paul Hogan"/>
    <x v="2895"/>
    <n v="74743"/>
    <n v="93"/>
    <x v="0"/>
    <s v="Australia"/>
    <n v="8800000"/>
    <n v="1986"/>
    <n v="6.5"/>
    <n v="165835000"/>
    <n v="93"/>
    <n v="1884.4886363636363"/>
  </r>
  <r>
    <s v="Joby Harold"/>
    <n v="133"/>
    <n v="14373825"/>
    <s v="Crime|Mystery|Thriller"/>
    <s v="Hayden Christensen"/>
    <x v="2896"/>
    <n v="63216"/>
    <n v="196"/>
    <x v="0"/>
    <s v="USA"/>
    <n v="8600000"/>
    <n v="2007"/>
    <n v="6.5"/>
    <n v="5773825"/>
    <n v="84"/>
    <n v="67.137500000000003"/>
  </r>
  <r>
    <s v="Ekachai Uekrongtham"/>
    <n v="66"/>
    <n v="162"/>
    <s v="Action|Crime|Thriller"/>
    <s v="Michael Jai White"/>
    <x v="2897"/>
    <n v="5228"/>
    <n v="38"/>
    <x v="0"/>
    <s v="Thailand"/>
    <n v="9000000"/>
    <n v="2014"/>
    <n v="5.7"/>
    <n v="-8999838"/>
    <n v="96"/>
    <n v="-99.998199999999997"/>
  </r>
  <r>
    <s v="Scott Cooper"/>
    <n v="273"/>
    <n v="39462438"/>
    <s v="Drama|Music|Romance"/>
    <s v="Jeff Bridges"/>
    <x v="2898"/>
    <n v="67760"/>
    <n v="226"/>
    <x v="0"/>
    <s v="USA"/>
    <n v="7000000"/>
    <n v="2009"/>
    <n v="7.3"/>
    <n v="32462438"/>
    <n v="112"/>
    <n v="463.74911428571426"/>
  </r>
  <r>
    <s v="Mark Rydell"/>
    <n v="32"/>
    <n v="29200000"/>
    <s v="Drama|Music|Romance"/>
    <s v="David Keith"/>
    <x v="2899"/>
    <n v="6142"/>
    <n v="52"/>
    <x v="0"/>
    <s v="USA"/>
    <n v="8500000"/>
    <n v="1979"/>
    <n v="6.9"/>
    <n v="20700000"/>
    <n v="125"/>
    <n v="243.52941176470586"/>
  </r>
  <r>
    <s v="David E. Talbert"/>
    <n v="52"/>
    <n v="21564616"/>
    <s v="Comedy"/>
    <s v="Djimon Hounsou"/>
    <x v="2900"/>
    <n v="7098"/>
    <n v="41"/>
    <x v="0"/>
    <s v="USA"/>
    <n v="8500000"/>
    <n v="2013"/>
    <n v="5"/>
    <n v="13064616"/>
    <n v="96"/>
    <n v="153.70136470588236"/>
  </r>
  <r>
    <s v="Alexander Payne"/>
    <n v="175"/>
    <n v="14879556"/>
    <s v="Comedy|Drama"/>
    <s v="Matthew Broderick"/>
    <x v="2901"/>
    <n v="73640"/>
    <n v="441"/>
    <x v="0"/>
    <s v="USA"/>
    <n v="8000000"/>
    <n v="1999"/>
    <n v="7.3"/>
    <n v="6879556"/>
    <n v="103"/>
    <n v="85.994450000000001"/>
  </r>
  <r>
    <s v="Ari Sandel"/>
    <n v="132"/>
    <n v="34017854"/>
    <s v="Comedy"/>
    <s v="Bella Thorne"/>
    <x v="2902"/>
    <n v="51326"/>
    <n v="116"/>
    <x v="0"/>
    <s v="USA"/>
    <n v="8500000"/>
    <n v="2015"/>
    <n v="6.5"/>
    <n v="25517854"/>
    <n v="101"/>
    <n v="300.21004705882353"/>
  </r>
  <r>
    <s v="Vondie Curtis-Hall"/>
    <n v="66"/>
    <n v="4273372"/>
    <s v="Drama|Music|Romance"/>
    <s v="Mariah Carey"/>
    <x v="2903"/>
    <n v="19412"/>
    <n v="308"/>
    <x v="0"/>
    <s v="USA"/>
    <n v="22000000"/>
    <n v="2001"/>
    <n v="2.1"/>
    <n v="-17726628"/>
    <n v="104"/>
    <n v="-80.575581818181817"/>
  </r>
  <r>
    <s v="Jane Campion"/>
    <n v="222"/>
    <n v="4440055"/>
    <s v="Biography|Drama|Romance"/>
    <s v="Abbie Cornish"/>
    <x v="2904"/>
    <n v="21360"/>
    <n v="110"/>
    <x v="0"/>
    <s v="UK"/>
    <n v="8500000"/>
    <n v="2009"/>
    <n v="7"/>
    <n v="-4059945"/>
    <n v="119"/>
    <n v="-47.76405882352941"/>
  </r>
  <r>
    <s v="Karan Johar"/>
    <n v="210"/>
    <n v="4018695"/>
    <s v="Adventure|Drama|Thriller"/>
    <s v="Shah Rukh Khan"/>
    <x v="2905"/>
    <n v="69759"/>
    <n v="235"/>
    <x v="21"/>
    <s v="India"/>
    <n v="12000000"/>
    <n v="2010"/>
    <n v="8"/>
    <n v="-7981305"/>
    <n v="128"/>
    <n v="-66.510874999999999"/>
  </r>
  <r>
    <s v="J.C. Chandor"/>
    <n v="346"/>
    <n v="6262942"/>
    <s v="Action|Adventure|Drama"/>
    <s v="Robert Redford"/>
    <x v="2906"/>
    <n v="59545"/>
    <n v="312"/>
    <x v="0"/>
    <s v="USA"/>
    <n v="9000000"/>
    <n v="2013"/>
    <n v="6.9"/>
    <n v="-2737058"/>
    <n v="106"/>
    <n v="-30.411755555555551"/>
  </r>
  <r>
    <s v="John Sayles"/>
    <n v="46"/>
    <n v="1997807"/>
    <s v="Adventure|Drama|Thriller"/>
    <s v="Mary Elizabeth Mastrantonio"/>
    <x v="2907"/>
    <n v="5158"/>
    <n v="140"/>
    <x v="0"/>
    <s v="USA"/>
    <n v="8000000"/>
    <n v="1999"/>
    <n v="7.1"/>
    <n v="-6002193"/>
    <n v="126"/>
    <n v="-75.027412499999997"/>
  </r>
  <r>
    <s v="Darren Lynn Bousman"/>
    <n v="147"/>
    <n v="140244"/>
    <s v="Horror|Musical|Sci-Fi"/>
    <s v="Alexa PenaVega"/>
    <x v="2908"/>
    <n v="20419"/>
    <n v="259"/>
    <x v="0"/>
    <s v="USA"/>
    <n v="8500000"/>
    <n v="2008"/>
    <n v="6.7"/>
    <n v="-8359756"/>
    <n v="150"/>
    <n v="-98.350070588235297"/>
  </r>
  <r>
    <s v="Quentin Tarantino"/>
    <n v="215"/>
    <n v="107930000"/>
    <s v="Crime|Drama"/>
    <s v="Bruce Willis"/>
    <x v="2909"/>
    <n v="1324680"/>
    <n v="2195"/>
    <x v="0"/>
    <s v="USA"/>
    <n v="8000000"/>
    <n v="1994"/>
    <n v="8.9"/>
    <n v="99930000"/>
    <n v="178"/>
    <n v="1249.125"/>
  </r>
  <r>
    <s v="Dan Gilroy"/>
    <n v="534"/>
    <n v="32279955"/>
    <s v="Crime|Drama|Thriller"/>
    <s v="Jake Gyllenhaal"/>
    <x v="2910"/>
    <n v="293304"/>
    <n v="552"/>
    <x v="0"/>
    <s v="USA"/>
    <n v="8500000"/>
    <n v="2014"/>
    <n v="7.9"/>
    <n v="23779955"/>
    <n v="117"/>
    <n v="279.76417647058821"/>
  </r>
  <r>
    <s v="Jay Chandrasekhar"/>
    <n v="66"/>
    <n v="4992159"/>
    <s v="Comedy|Horror|Thriller"/>
    <s v="Brittany Daniel"/>
    <x v="2911"/>
    <n v="23823"/>
    <n v="201"/>
    <x v="0"/>
    <s v="USA"/>
    <n v="8550000"/>
    <n v="2004"/>
    <n v="5.6"/>
    <n v="-3557841"/>
    <n v="119"/>
    <n v="-41.612175438596495"/>
  </r>
  <r>
    <s v="Robert Wise"/>
    <n v="119"/>
    <n v="163214286"/>
    <s v="Biography|Drama|Family|Musical|Romance"/>
    <s v="Eleanor Parker"/>
    <x v="2912"/>
    <n v="148172"/>
    <n v="406"/>
    <x v="0"/>
    <s v="USA"/>
    <n v="8200000"/>
    <n v="1965"/>
    <n v="8"/>
    <n v="155014286"/>
    <n v="174"/>
    <n v="1890.4181219512197"/>
  </r>
  <r>
    <s v="Ron Howard"/>
    <n v="43"/>
    <n v="69800000"/>
    <s v="Comedy|Fantasy|Romance"/>
    <s v="Tom Hanks"/>
    <x v="2913"/>
    <n v="54723"/>
    <n v="99"/>
    <x v="0"/>
    <s v="USA"/>
    <n v="8000000"/>
    <n v="1984"/>
    <n v="6.2"/>
    <n v="61800000"/>
    <n v="111"/>
    <n v="772.5"/>
  </r>
  <r>
    <s v="Jonathan Dayton"/>
    <n v="270"/>
    <n v="59889948"/>
    <s v="Comedy|Drama"/>
    <s v="Steve Carell"/>
    <x v="2914"/>
    <n v="355810"/>
    <n v="889"/>
    <x v="0"/>
    <s v="USA"/>
    <n v="8000000"/>
    <n v="2006"/>
    <n v="7.9"/>
    <n v="51889948"/>
    <n v="101"/>
    <n v="648.62434999999994"/>
  </r>
  <r>
    <s v="Rob Reiner"/>
    <n v="99"/>
    <n v="52287414"/>
    <s v="Adventure|Drama"/>
    <s v="Marshall Bell"/>
    <x v="2915"/>
    <n v="271794"/>
    <n v="584"/>
    <x v="0"/>
    <s v="USA"/>
    <n v="8000000"/>
    <n v="1986"/>
    <n v="8.1"/>
    <n v="44287414"/>
    <n v="89"/>
    <n v="553.59267499999999"/>
  </r>
  <r>
    <s v="Danny Boyle"/>
    <n v="224"/>
    <n v="45063889"/>
    <s v="Drama|Horror|Sci-Fi|Thriller"/>
    <s v="Noah Huntley"/>
    <x v="2916"/>
    <n v="297250"/>
    <n v="1441"/>
    <x v="0"/>
    <s v="UK"/>
    <n v="8000000"/>
    <n v="2002"/>
    <n v="7.6"/>
    <n v="37063889"/>
    <n v="113"/>
    <n v="463.29861250000005"/>
  </r>
  <r>
    <s v="Chris Stokes"/>
    <n v="58"/>
    <n v="40066497"/>
    <s v="Drama|Music"/>
    <s v="Jennifer Freeman"/>
    <x v="2917"/>
    <n v="23671"/>
    <n v="247"/>
    <x v="0"/>
    <s v="USA"/>
    <n v="8000000"/>
    <n v="2004"/>
    <n v="3.5"/>
    <n v="32066497"/>
    <n v="95"/>
    <n v="400.83121249999999"/>
  </r>
  <r>
    <s v="Don Siegel"/>
    <n v="53"/>
    <n v="36500000"/>
    <s v="Biography|Crime|Drama"/>
    <s v="Clint Eastwood"/>
    <x v="2918"/>
    <n v="87090"/>
    <n v="142"/>
    <x v="0"/>
    <s v="USA"/>
    <n v="8000000"/>
    <n v="1979"/>
    <n v="7.6"/>
    <n v="28500000"/>
    <n v="112"/>
    <n v="356.25"/>
  </r>
  <r>
    <s v="Rick Famuyiwa"/>
    <n v="37"/>
    <n v="27362712"/>
    <s v="Comedy|Drama|Music|Romance"/>
    <s v="Boris Kodjoe"/>
    <x v="2919"/>
    <n v="5971"/>
    <n v="60"/>
    <x v="0"/>
    <s v="USA"/>
    <n v="8000000"/>
    <n v="2002"/>
    <n v="6.5"/>
    <n v="19362712"/>
    <n v="109"/>
    <n v="242.03389999999999"/>
  </r>
  <r>
    <s v="Martin Lawrence"/>
    <n v="11"/>
    <n v="34746109"/>
    <s v="Comedy|Crime|Drama|Romance|Thriller"/>
    <s v="Faizon Love"/>
    <x v="2920"/>
    <n v="3122"/>
    <n v="14"/>
    <x v="0"/>
    <s v="USA"/>
    <n v="8000000"/>
    <n v="1996"/>
    <n v="5.6"/>
    <n v="26746109"/>
    <n v="108"/>
    <n v="334.32636250000002"/>
  </r>
  <r>
    <s v="Jonathan Levine"/>
    <n v="327"/>
    <n v="34963967"/>
    <s v="Comedy|Drama|Romance"/>
    <s v="Joseph Gordon-Levitt"/>
    <x v="2921"/>
    <n v="270441"/>
    <n v="378"/>
    <x v="0"/>
    <s v="USA"/>
    <n v="8000000"/>
    <n v="2011"/>
    <n v="7.7"/>
    <n v="26963967"/>
    <n v="100"/>
    <n v="337.04958750000003"/>
  </r>
  <r>
    <s v="Masayuki Ochiai"/>
    <n v="135"/>
    <n v="25926543"/>
    <s v="Horror|Mystery|Thriller"/>
    <s v="James Kyson"/>
    <x v="2922"/>
    <n v="26609"/>
    <n v="148"/>
    <x v="0"/>
    <s v="USA"/>
    <n v="8000000"/>
    <n v="2008"/>
    <n v="5.2"/>
    <n v="17926543"/>
    <n v="90"/>
    <n v="224.08178749999999"/>
  </r>
  <r>
    <s v="Tom Gormican"/>
    <n v="164"/>
    <n v="26049082"/>
    <s v="Comedy|Romance"/>
    <s v="Mackenzie Davis"/>
    <x v="2923"/>
    <n v="76791"/>
    <n v="100"/>
    <x v="0"/>
    <s v="USA"/>
    <n v="8000000"/>
    <n v="2014"/>
    <n v="6.1"/>
    <n v="18049082"/>
    <n v="94"/>
    <n v="225.61352499999998"/>
  </r>
  <r>
    <s v="Kenneth Branagh"/>
    <n v="41"/>
    <n v="22551000"/>
    <s v="Comedy|Drama|Romance"/>
    <s v="Keanu Reeves"/>
    <x v="2924"/>
    <n v="37269"/>
    <n v="165"/>
    <x v="0"/>
    <s v="UK"/>
    <n v="8000000"/>
    <n v="1993"/>
    <n v="7.4"/>
    <n v="14551000"/>
    <n v="111"/>
    <n v="181.88749999999999"/>
  </r>
  <r>
    <s v="Peter R. Hunt"/>
    <n v="143"/>
    <n v="22800000"/>
    <s v="Action|Adventure|Thriller"/>
    <s v="Telly Savalas"/>
    <x v="2925"/>
    <n v="59941"/>
    <n v="452"/>
    <x v="0"/>
    <s v="UK"/>
    <n v="7000000"/>
    <n v="1969"/>
    <n v="6.8"/>
    <n v="15800000"/>
    <n v="142"/>
    <n v="225.71428571428572"/>
  </r>
  <r>
    <s v="Wes Craven"/>
    <n v="109"/>
    <n v="18090181"/>
    <s v="Fantasy|Horror|Mystery|Thriller"/>
    <s v="Miko Hughes"/>
    <x v="2926"/>
    <n v="38191"/>
    <n v="271"/>
    <x v="0"/>
    <s v="USA"/>
    <n v="8000000"/>
    <n v="1994"/>
    <n v="6.4"/>
    <n v="10090181"/>
    <n v="107"/>
    <n v="126.12726249999999"/>
  </r>
  <r>
    <s v="John Schultz"/>
    <n v="59"/>
    <n v="17843379"/>
    <s v="Comedy|Drama|Romance"/>
    <s v="Stephen Collins"/>
    <x v="2927"/>
    <n v="14904"/>
    <n v="147"/>
    <x v="0"/>
    <s v="USA"/>
    <n v="8000000"/>
    <n v="1999"/>
    <n v="5.7"/>
    <n v="9843379"/>
    <n v="91"/>
    <n v="123.04223750000001"/>
  </r>
  <r>
    <s v="Tamra Davis"/>
    <n v="40"/>
    <n v="17278980"/>
    <s v="Comedy|Crime"/>
    <s v="Dave Chappelle"/>
    <x v="2928"/>
    <n v="48225"/>
    <n v="164"/>
    <x v="0"/>
    <s v="USA"/>
    <n v="8000000"/>
    <n v="1998"/>
    <n v="6.7"/>
    <n v="9278980"/>
    <n v="82"/>
    <n v="115.98725"/>
  </r>
  <r>
    <s v="Jonas Elmer"/>
    <n v="121"/>
    <n v="16699684"/>
    <s v="Comedy|Romance"/>
    <s v="J.K. Simmons"/>
    <x v="2929"/>
    <n v="17461"/>
    <n v="78"/>
    <x v="0"/>
    <s v="USA"/>
    <n v="8000000"/>
    <n v="2009"/>
    <n v="5.6"/>
    <n v="8699684"/>
    <n v="97"/>
    <n v="108.74605"/>
  </r>
  <r>
    <s v="Mary Harron"/>
    <n v="288"/>
    <n v="15047419"/>
    <s v="Crime|Drama"/>
    <s v="Christian Bale"/>
    <x v="2930"/>
    <n v="357275"/>
    <n v="1061"/>
    <x v="0"/>
    <s v="USA"/>
    <n v="7000000"/>
    <n v="2000"/>
    <n v="7.6"/>
    <n v="8047419"/>
    <n v="102"/>
    <n v="114.96312857142857"/>
  </r>
  <r>
    <s v="Miguel Arteta"/>
    <n v="107"/>
    <n v="14015786"/>
    <s v="Drama|Romance"/>
    <s v="Jake Gyllenhaal"/>
    <x v="2931"/>
    <n v="37952"/>
    <n v="298"/>
    <x v="0"/>
    <s v="USA"/>
    <n v="5000000"/>
    <n v="2002"/>
    <n v="6.5"/>
    <n v="9015786"/>
    <n v="93"/>
    <n v="180.31572"/>
  </r>
  <r>
    <s v="Troy Duffy"/>
    <n v="91"/>
    <n v="10269307"/>
    <s v="Action|Crime|Thriller"/>
    <s v="Norman Reedus"/>
    <x v="2932"/>
    <n v="53251"/>
    <n v="188"/>
    <x v="0"/>
    <s v="USA"/>
    <n v="8000000"/>
    <n v="2009"/>
    <n v="6.3"/>
    <n v="2269307"/>
    <n v="138"/>
    <n v="28.3663375"/>
  </r>
  <r>
    <s v="Nicole Holofcener"/>
    <n v="231"/>
    <n v="17536788"/>
    <s v="Comedy|Drama|Romance"/>
    <s v="Christopher Nicholas Smith"/>
    <x v="2933"/>
    <n v="49240"/>
    <n v="142"/>
    <x v="0"/>
    <s v="USA"/>
    <n v="8000000"/>
    <n v="2013"/>
    <n v="7.1"/>
    <n v="9536788"/>
    <n v="93"/>
    <n v="119.20984999999999"/>
  </r>
  <r>
    <s v="Will Gluck"/>
    <n v="262"/>
    <n v="58401464"/>
    <s v="Comedy|Romance"/>
    <s v="Emma Stone"/>
    <x v="2934"/>
    <n v="276746"/>
    <n v="264"/>
    <x v="0"/>
    <s v="USA"/>
    <n v="8000000"/>
    <n v="2010"/>
    <n v="7.1"/>
    <n v="50401464"/>
    <n v="92"/>
    <n v="630.01829999999995"/>
  </r>
  <r>
    <s v="E. Elias Merhige"/>
    <n v="196"/>
    <n v="8279017"/>
    <s v="Drama|Horror"/>
    <s v="Eddie Izzard"/>
    <x v="2935"/>
    <n v="34191"/>
    <n v="339"/>
    <x v="0"/>
    <s v="UK"/>
    <n v="8000000"/>
    <n v="2000"/>
    <n v="6.9"/>
    <n v="279017"/>
    <n v="92"/>
    <n v="3.4877125000000002"/>
  </r>
  <r>
    <s v="Joe Nussbaum"/>
    <n v="83"/>
    <n v="10106233"/>
    <s v="Comedy|Drama"/>
    <s v="Cameron Monaghan"/>
    <x v="2936"/>
    <n v="12702"/>
    <n v="32"/>
    <x v="0"/>
    <s v="USA"/>
    <n v="8000000"/>
    <n v="2011"/>
    <n v="5.4"/>
    <n v="2106233"/>
    <n v="104"/>
    <n v="26.3279125"/>
  </r>
  <r>
    <s v="Steve Rash"/>
    <n v="11"/>
    <n v="4692814"/>
    <s v="Comedy"/>
    <s v="Barry Corbin"/>
    <x v="2937"/>
    <n v="2870"/>
    <n v="34"/>
    <x v="0"/>
    <s v="USA"/>
    <n v="8000000"/>
    <n v="1999"/>
    <n v="5.0999999999999996"/>
    <n v="-3307186"/>
    <n v="89"/>
    <n v="-41.339825000000005"/>
  </r>
  <r>
    <s v="Fina Torres"/>
    <n v="72"/>
    <n v="5018450"/>
    <s v="Comedy|Fantasy|Romance"/>
    <s v="Harold Perrineau"/>
    <x v="2938"/>
    <n v="8546"/>
    <n v="86"/>
    <x v="0"/>
    <s v="USA"/>
    <n v="8000000"/>
    <n v="2000"/>
    <n v="5.3"/>
    <n v="-2981550"/>
    <n v="92"/>
    <n v="-37.269374999999997"/>
  </r>
  <r>
    <s v="Duke Johnson"/>
    <n v="328"/>
    <n v="3442820"/>
    <s v="Animation|Comedy|Drama|Romance"/>
    <s v="Jennifer Jason Leigh"/>
    <x v="2939"/>
    <n v="31489"/>
    <n v="140"/>
    <x v="0"/>
    <s v="USA"/>
    <n v="8000000"/>
    <n v="2015"/>
    <n v="7.3"/>
    <n v="-4557180"/>
    <n v="90"/>
    <n v="-56.964749999999995"/>
  </r>
  <r>
    <s v="Mike Leigh"/>
    <n v="248"/>
    <n v="3205244"/>
    <s v="Comedy|Drama"/>
    <s v="Jim Broadbent"/>
    <x v="2940"/>
    <n v="23629"/>
    <n v="141"/>
    <x v="0"/>
    <s v="UK"/>
    <n v="10000000"/>
    <n v="2010"/>
    <n v="7.3"/>
    <n v="-6794756"/>
    <n v="129"/>
    <n v="-67.947559999999996"/>
  </r>
  <r>
    <s v="Franã§Ois Ozon"/>
    <n v="128"/>
    <n v="3076425"/>
    <s v="Comedy|Crime|Musical|Romance"/>
    <s v="Catherine Deneuve"/>
    <x v="2941"/>
    <n v="23660"/>
    <n v="162"/>
    <x v="4"/>
    <s v="France"/>
    <n v="8000000"/>
    <n v="2002"/>
    <n v="7.1"/>
    <n v="-4923575"/>
    <n v="111"/>
    <n v="-61.544687499999995"/>
  </r>
  <r>
    <s v="Mark L. Lester"/>
    <n v="45"/>
    <n v="2275557"/>
    <s v="Action|Comedy|Crime|Thriller"/>
    <s v="Cary-Hiroyuki Tagawa"/>
    <x v="2942"/>
    <n v="12561"/>
    <n v="102"/>
    <x v="0"/>
    <s v="USA"/>
    <n v="8000000"/>
    <n v="1991"/>
    <n v="6"/>
    <n v="-5724443"/>
    <n v="79"/>
    <n v="-71.5555375"/>
  </r>
  <r>
    <s v="David Dobkin"/>
    <n v="49"/>
    <n v="1789892"/>
    <s v="Comedy|Crime"/>
    <s v="Janeane Garofalo"/>
    <x v="2943"/>
    <n v="9494"/>
    <n v="109"/>
    <x v="0"/>
    <s v="Germany"/>
    <n v="8000000"/>
    <n v="1998"/>
    <n v="6.6"/>
    <n v="-6210108"/>
    <n v="104"/>
    <n v="-77.626350000000002"/>
  </r>
  <r>
    <s v="Anna Boden"/>
    <n v="163"/>
    <n v="6350058"/>
    <s v="Comedy|Drama|Romance"/>
    <s v="ZoÃ« Kravitz"/>
    <x v="2944"/>
    <n v="106098"/>
    <n v="150"/>
    <x v="0"/>
    <s v="USA"/>
    <n v="8000000"/>
    <n v="2010"/>
    <n v="7.2"/>
    <n v="-1649942"/>
    <n v="101"/>
    <n v="-20.624275000000001"/>
  </r>
  <r>
    <s v="Nigel Cole"/>
    <n v="163"/>
    <n v="1094798"/>
    <s v="Biography|Comedy|Drama|History"/>
    <s v="Bob Hoskins"/>
    <x v="2945"/>
    <n v="11158"/>
    <n v="73"/>
    <x v="0"/>
    <s v="UK"/>
    <n v="7200000"/>
    <n v="2010"/>
    <n v="7.2"/>
    <n v="-6105202"/>
    <n v="113"/>
    <n v="-84.794472222222211"/>
  </r>
  <r>
    <s v="Anand Tucker"/>
    <n v="90"/>
    <n v="1071240"/>
    <s v="Biography|Drama"/>
    <s v="Colin Firth"/>
    <x v="2946"/>
    <n v="3571"/>
    <n v="34"/>
    <x v="0"/>
    <s v="UK"/>
    <n v="8000000"/>
    <n v="2007"/>
    <n v="6.9"/>
    <n v="-6928760"/>
    <n v="92"/>
    <n v="-86.609499999999997"/>
  </r>
  <r>
    <s v="Steve James"/>
    <n v="23"/>
    <n v="532190"/>
    <s v="Biography|Drama|Romance|Sport"/>
    <s v="Kurtwood Smith"/>
    <x v="2947"/>
    <n v="5673"/>
    <n v="37"/>
    <x v="0"/>
    <s v="USA"/>
    <n v="8000000"/>
    <n v="1997"/>
    <n v="6.8"/>
    <n v="-7467810"/>
    <n v="106"/>
    <n v="-93.347624999999994"/>
  </r>
  <r>
    <s v="Tomm Moore"/>
    <n v="118"/>
    <n v="686383"/>
    <s v="Adventure|Animation|Family|Fantasy"/>
    <s v="Sean Lennon"/>
    <x v="2948"/>
    <n v="22811"/>
    <n v="71"/>
    <x v="0"/>
    <s v="France"/>
    <n v="6500000"/>
    <n v="2009"/>
    <n v="7.7"/>
    <n v="-5813617"/>
    <n v="75"/>
    <n v="-89.440261538461542"/>
  </r>
  <r>
    <s v="John Carney"/>
    <n v="283"/>
    <n v="16168741"/>
    <s v="Drama|Music"/>
    <s v="James Corden"/>
    <x v="2949"/>
    <n v="99430"/>
    <n v="182"/>
    <x v="0"/>
    <s v="USA"/>
    <n v="8000000"/>
    <n v="2013"/>
    <n v="7.4"/>
    <n v="8168741"/>
    <n v="104"/>
    <n v="102.10926250000001"/>
  </r>
  <r>
    <s v="David Jacobson"/>
    <n v="74"/>
    <n v="568695"/>
    <s v="Drama|Romance|Thriller"/>
    <s v="Hunter Parrish"/>
    <x v="2950"/>
    <n v="16617"/>
    <n v="110"/>
    <x v="0"/>
    <s v="USA"/>
    <n v="8000000"/>
    <n v="2005"/>
    <n v="6.5"/>
    <n v="-7431305"/>
    <n v="108"/>
    <n v="-92.891312499999998"/>
  </r>
  <r>
    <s v="Michael Corrente"/>
    <n v="41"/>
    <n v="398420"/>
    <s v="Crime|Drama"/>
    <s v="Jerry Ferrara"/>
    <x v="2951"/>
    <n v="5049"/>
    <n v="48"/>
    <x v="0"/>
    <s v="USA"/>
    <n v="8000000"/>
    <n v="2007"/>
    <n v="6.4"/>
    <n v="-7601580"/>
    <n v="99"/>
    <n v="-95.019750000000002"/>
  </r>
  <r>
    <s v="Keith Gordon"/>
    <n v="66"/>
    <n v="336456"/>
    <s v="Comedy|Crime|Musical|Mystery"/>
    <s v="Robert Downey Jr."/>
    <x v="2952"/>
    <n v="7116"/>
    <n v="79"/>
    <x v="0"/>
    <s v="USA"/>
    <n v="8000000"/>
    <n v="2003"/>
    <n v="5.6"/>
    <n v="-7663544"/>
    <n v="109"/>
    <n v="-95.794299999999993"/>
  </r>
  <r>
    <s v="Andrew Currie"/>
    <n v="140"/>
    <n v="298110"/>
    <s v="Comedy|Drama|Horror|Sci-Fi"/>
    <s v="Alexia Fast"/>
    <x v="2953"/>
    <n v="25055"/>
    <n v="98"/>
    <x v="0"/>
    <s v="Canada"/>
    <n v="8000000"/>
    <n v="2006"/>
    <n v="6.8"/>
    <n v="-7701890"/>
    <n v="93"/>
    <n v="-96.273624999999996"/>
  </r>
  <r>
    <s v="Andrew Wilson"/>
    <n v="32"/>
    <n v="127144"/>
    <s v="Comedy|Drama|Romance"/>
    <s v="Will Ferrell"/>
    <x v="2954"/>
    <n v="5159"/>
    <n v="27"/>
    <x v="0"/>
    <s v="USA"/>
    <n v="8000000"/>
    <n v="2005"/>
    <n v="5.5"/>
    <n v="-7872856"/>
    <n v="99"/>
    <n v="-98.410699999999991"/>
  </r>
  <r>
    <s v="Jonathan Lynn"/>
    <n v="68"/>
    <n v="117190"/>
    <s v="Action|Comedy|Crime"/>
    <s v="Rupert Grint"/>
    <x v="2955"/>
    <n v="29994"/>
    <n v="86"/>
    <x v="0"/>
    <s v="UK"/>
    <n v="8000000"/>
    <n v="2010"/>
    <n v="6.9"/>
    <n v="-7882810"/>
    <n v="98"/>
    <n v="-98.535125000000008"/>
  </r>
  <r>
    <s v="Marc Schã¶Lermann"/>
    <n v="79"/>
    <n v="108662"/>
    <s v="Crime|Horror|Thriller"/>
    <s v="John de Lancie"/>
    <x v="2956"/>
    <n v="26849"/>
    <n v="107"/>
    <x v="0"/>
    <s v="USA"/>
    <n v="8000000"/>
    <n v="2008"/>
    <n v="6"/>
    <n v="-7891338"/>
    <n v="95"/>
    <n v="-98.641725000000008"/>
  </r>
  <r>
    <s v="Robert Moresco"/>
    <n v="26"/>
    <n v="53481"/>
    <s v="Crime|Drama|Thriller"/>
    <s v="Brian Dennehy"/>
    <x v="2957"/>
    <n v="5557"/>
    <n v="34"/>
    <x v="0"/>
    <s v="USA"/>
    <n v="8000000"/>
    <n v="2006"/>
    <n v="6.4"/>
    <n v="-7946519"/>
    <n v="107"/>
    <n v="-99.331487500000009"/>
  </r>
  <r>
    <s v="Thomas Vinterberg"/>
    <n v="100"/>
    <n v="23106"/>
    <s v="Comedy|Crime|Drama|Romance"/>
    <s v="Michael Angarano"/>
    <x v="2958"/>
    <n v="9003"/>
    <n v="58"/>
    <x v="0"/>
    <s v="Italy"/>
    <n v="50000000"/>
    <n v="2004"/>
    <n v="6.6"/>
    <n v="-49976894"/>
    <n v="102"/>
    <n v="-99.953788000000003"/>
  </r>
  <r>
    <s v="Claudia Llosa"/>
    <n v="56"/>
    <n v="52961"/>
    <s v="Drama"/>
    <s v="Ian Tracey"/>
    <x v="2959"/>
    <n v="2103"/>
    <n v="11"/>
    <x v="0"/>
    <s v="Spain"/>
    <n v="8000000"/>
    <n v="2014"/>
    <n v="5.3"/>
    <n v="-7947039"/>
    <n v="97"/>
    <n v="-99.337987499999997"/>
  </r>
  <r>
    <s v="Katsuhiro Ã”Tomo"/>
    <n v="150"/>
    <n v="439162"/>
    <s v="Action|Animation|Sci-Fi"/>
    <s v="Mitsuo Iwata"/>
    <x v="2960"/>
    <n v="106160"/>
    <n v="430"/>
    <x v="10"/>
    <s v="Japan"/>
    <n v="1100000000"/>
    <n v="1988"/>
    <n v="8.1"/>
    <n v="-1099560838"/>
    <n v="124"/>
    <n v="-99.960076181818181"/>
  </r>
  <r>
    <s v="Ol Parker"/>
    <n v="85"/>
    <n v="671240"/>
    <s v="Comedy|Drama|Romance"/>
    <s v="Celia Imrie"/>
    <x v="2961"/>
    <n v="23023"/>
    <n v="149"/>
    <x v="0"/>
    <s v="UK"/>
    <n v="7900000"/>
    <n v="2005"/>
    <n v="6.9"/>
    <n v="-7228760"/>
    <n v="90"/>
    <n v="-91.503291139240503"/>
  </r>
  <r>
    <s v="David Webb Peoples"/>
    <n v="21"/>
    <n v="882290"/>
    <s v="Action|Sci-Fi|Sport"/>
    <s v="Delroy Lindo"/>
    <x v="2962"/>
    <n v="4792"/>
    <n v="43"/>
    <x v="0"/>
    <s v="Australia"/>
    <n v="10000000"/>
    <n v="1989"/>
    <n v="6.5"/>
    <n v="-9117710"/>
    <n v="90"/>
    <n v="-91.177099999999996"/>
  </r>
  <r>
    <s v="Bruce Beresford"/>
    <n v="61"/>
    <n v="106593296"/>
    <s v="Comedy|Drama|Family"/>
    <s v="Morgan Freeman"/>
    <x v="2963"/>
    <n v="72324"/>
    <n v="134"/>
    <x v="0"/>
    <s v="USA"/>
    <n v="7500000"/>
    <n v="1989"/>
    <n v="7.4"/>
    <n v="99093296"/>
    <n v="99"/>
    <n v="1321.2439466666665"/>
  </r>
  <r>
    <s v="George Tillman Jr."/>
    <n v="34"/>
    <n v="43490057"/>
    <s v="Comedy|Drama"/>
    <s v="Vanessa Williams"/>
    <x v="2964"/>
    <n v="5275"/>
    <n v="30"/>
    <x v="0"/>
    <s v="USA"/>
    <n v="7500000"/>
    <n v="1997"/>
    <n v="6.9"/>
    <n v="35990057"/>
    <n v="115"/>
    <n v="479.86742666666669"/>
  </r>
  <r>
    <s v="Stanley Tong"/>
    <n v="62"/>
    <n v="32333860"/>
    <s v="Action|Comedy"/>
    <s v="FranÃ§oise Yip"/>
    <x v="2965"/>
    <n v="29843"/>
    <n v="81"/>
    <x v="9"/>
    <s v="Hong Kong"/>
    <n v="7500000"/>
    <n v="1995"/>
    <n v="6.7"/>
    <n v="24833860"/>
    <n v="89"/>
    <n v="331.11813333333333"/>
  </r>
  <r>
    <s v="Jason Reitman"/>
    <n v="239"/>
    <n v="24792061"/>
    <s v="Comedy|Drama"/>
    <s v="J.K. Simmons"/>
    <x v="2966"/>
    <n v="191998"/>
    <n v="323"/>
    <x v="0"/>
    <s v="USA"/>
    <n v="6500000"/>
    <n v="2005"/>
    <n v="7.6"/>
    <n v="18292061"/>
    <n v="92"/>
    <n v="281.41632307692305"/>
  </r>
  <r>
    <s v="Eli Roth"/>
    <n v="252"/>
    <n v="17544812"/>
    <s v="Horror"/>
    <s v="Jay Hernandez"/>
    <x v="2967"/>
    <n v="69989"/>
    <n v="384"/>
    <x v="0"/>
    <s v="USA"/>
    <n v="10000000"/>
    <n v="2007"/>
    <n v="5.4"/>
    <n v="7544812"/>
    <n v="94"/>
    <n v="75.448120000000003"/>
  </r>
  <r>
    <s v="Lone Scherfig"/>
    <n v="278"/>
    <n v="12574715"/>
    <s v="Drama"/>
    <s v="Dominic Cooper"/>
    <x v="2968"/>
    <n v="112138"/>
    <n v="237"/>
    <x v="0"/>
    <s v="UK"/>
    <n v="4500000"/>
    <n v="2009"/>
    <n v="7.3"/>
    <n v="8074715"/>
    <n v="100"/>
    <n v="179.43811111111111"/>
  </r>
  <r>
    <s v="Tony Richardson"/>
    <n v="9"/>
    <n v="5100000"/>
    <s v="Comedy|Drama|Romance"/>
    <s v="Joely Richardson"/>
    <x v="2969"/>
    <n v="6595"/>
    <n v="61"/>
    <x v="0"/>
    <s v="UK"/>
    <n v="7500000"/>
    <n v="1984"/>
    <n v="6"/>
    <n v="-2400000"/>
    <n v="109"/>
    <n v="-32"/>
  </r>
  <r>
    <s v="Joe Carnahan"/>
    <n v="127"/>
    <n v="10460089"/>
    <s v="Crime|Drama|Mystery|Thriller"/>
    <s v="Jason Patric"/>
    <x v="2970"/>
    <n v="34098"/>
    <n v="214"/>
    <x v="0"/>
    <s v="USA"/>
    <n v="7500000"/>
    <n v="2002"/>
    <n v="7.2"/>
    <n v="2960089"/>
    <n v="105"/>
    <n v="39.467853333333338"/>
  </r>
  <r>
    <s v="Paul Gross"/>
    <n v="9"/>
    <n v="4239767"/>
    <s v="Comedy|Drama|Romance|Sport"/>
    <s v="Molly Parker"/>
    <x v="2971"/>
    <n v="3709"/>
    <n v="83"/>
    <x v="0"/>
    <s v="Canada"/>
    <n v="7500000"/>
    <n v="2002"/>
    <n v="6"/>
    <n v="-3260233"/>
    <n v="102"/>
    <n v="-43.469773333333336"/>
  </r>
  <r>
    <s v="Charles Robert Carner"/>
    <n v="35"/>
    <n v="4131640"/>
    <s v="Comedy|Crime"/>
    <s v="Ivana Milicevic"/>
    <x v="2972"/>
    <n v="5463"/>
    <n v="20"/>
    <x v="0"/>
    <s v="USA"/>
    <n v="7500000"/>
    <n v="2008"/>
    <n v="3.1"/>
    <n v="-3368360"/>
    <n v="97"/>
    <n v="-44.911466666666669"/>
  </r>
  <r>
    <s v="Russell Holt"/>
    <n v="6"/>
    <n v="3347439"/>
    <s v="Drama|Romance"/>
    <s v="Eric Johnson"/>
    <x v="2973"/>
    <n v="833"/>
    <n v="33"/>
    <x v="0"/>
    <s v="USA"/>
    <n v="7500000"/>
    <n v="2004"/>
    <n v="6.9"/>
    <n v="-4152561"/>
    <n v="118"/>
    <n v="-55.36748"/>
  </r>
  <r>
    <s v="Mike Judge"/>
    <n v="192"/>
    <n v="10814185"/>
    <s v="Comedy|Crime|Romance"/>
    <s v="J.K. Simmons"/>
    <x v="2974"/>
    <n v="37530"/>
    <n v="106"/>
    <x v="0"/>
    <s v="USA"/>
    <n v="8000000"/>
    <n v="2009"/>
    <n v="6.2"/>
    <n v="2814185"/>
    <n v="92"/>
    <n v="35.177312499999999"/>
  </r>
  <r>
    <s v="Claude Miller"/>
    <n v="38"/>
    <n v="206400"/>
    <s v="Comedy|Crime|Drama|Romance|Thriller"/>
    <s v="Sandrine Kiberlain"/>
    <x v="2975"/>
    <n v="1439"/>
    <n v="26"/>
    <x v="4"/>
    <s v="France"/>
    <n v="50000000"/>
    <n v="2001"/>
    <n v="6.9"/>
    <n v="-49793600"/>
    <n v="103"/>
    <n v="-99.587199999999996"/>
  </r>
  <r>
    <s v="Michael Winterbottom"/>
    <n v="133"/>
    <n v="197148"/>
    <s v="Drama|Romance|Sci-Fi|Thriller"/>
    <s v="Samantha Morton"/>
    <x v="2976"/>
    <n v="18109"/>
    <n v="150"/>
    <x v="0"/>
    <s v="UK"/>
    <n v="7500000"/>
    <n v="2003"/>
    <n v="6.3"/>
    <n v="-7302852"/>
    <n v="93"/>
    <n v="-97.371359999999996"/>
  </r>
  <r>
    <s v="Rodrigo Garcã­A"/>
    <n v="222"/>
    <n v="3014541"/>
    <s v="Drama"/>
    <s v="Mia Wasikowska"/>
    <x v="2977"/>
    <n v="19616"/>
    <n v="98"/>
    <x v="0"/>
    <s v="UK"/>
    <n v="8000000"/>
    <n v="2011"/>
    <n v="6.7"/>
    <n v="-4985459"/>
    <n v="113"/>
    <n v="-62.318237499999995"/>
  </r>
  <r>
    <s v="Siddharth Anand"/>
    <n v="16"/>
    <n v="872643"/>
    <s v="Comedy|Family|Romance"/>
    <s v="Saif Ali Khan"/>
    <x v="2978"/>
    <n v="2909"/>
    <n v="37"/>
    <x v="21"/>
    <s v="USA"/>
    <n v="6000000"/>
    <n v="2007"/>
    <n v="5.4"/>
    <n v="-5127357"/>
    <n v="153"/>
    <n v="-85.455950000000001"/>
  </r>
  <r>
    <s v="Vincent Paronnaud"/>
    <n v="242"/>
    <n v="4443403"/>
    <s v="Animation|Biography|Drama|War"/>
    <s v="Catherine Deneuve"/>
    <x v="2979"/>
    <n v="70194"/>
    <n v="158"/>
    <x v="4"/>
    <s v="France"/>
    <n v="7300000"/>
    <n v="2007"/>
    <n v="8"/>
    <n v="-2856597"/>
    <n v="89"/>
    <n v="-39.131465753424663"/>
  </r>
  <r>
    <s v="Nicolas Winding Refn"/>
    <n v="253"/>
    <n v="1330827"/>
    <s v="Horror|Thriller"/>
    <s v="Keanu Reeves"/>
    <x v="2980"/>
    <n v="9866"/>
    <n v="73"/>
    <x v="0"/>
    <s v="France"/>
    <n v="7000000"/>
    <n v="2016"/>
    <n v="7"/>
    <n v="-5669173"/>
    <n v="118"/>
    <n v="-80.988185714285706"/>
  </r>
  <r>
    <s v="Daniel Barber"/>
    <n v="224"/>
    <n v="1818681"/>
    <s v="Action|Crime|Drama|Thriller"/>
    <s v="Joseph Gilgun"/>
    <x v="2981"/>
    <n v="74435"/>
    <n v="224"/>
    <x v="0"/>
    <s v="UK"/>
    <n v="7300000"/>
    <n v="2009"/>
    <n v="7.2"/>
    <n v="-5481319"/>
    <n v="97"/>
    <n v="-75.086561643835608"/>
  </r>
  <r>
    <s v="Robert Marcarelli"/>
    <n v="39"/>
    <n v="12610552"/>
    <s v="Action|Adventure|Fantasy|Sci-Fi|Thriller"/>
    <s v="George Coe"/>
    <x v="2982"/>
    <n v="4682"/>
    <n v="206"/>
    <x v="0"/>
    <s v="USA"/>
    <n v="7500000"/>
    <n v="1999"/>
    <n v="3.5"/>
    <n v="5110552"/>
    <n v="100"/>
    <n v="68.140693333333331"/>
  </r>
  <r>
    <s v="Jason Reitman"/>
    <n v="387"/>
    <n v="143492840"/>
    <s v="Comedy|Drama|Romance"/>
    <s v="J.K. Simmons"/>
    <x v="2983"/>
    <n v="414335"/>
    <n v="881"/>
    <x v="0"/>
    <s v="USA"/>
    <n v="7500000"/>
    <n v="2007"/>
    <n v="7.5"/>
    <n v="135992840"/>
    <n v="96"/>
    <n v="1813.2378666666668"/>
  </r>
  <r>
    <s v="Guy Hamilton"/>
    <n v="120"/>
    <n v="43800000"/>
    <s v="Action|Adventure|Thriller"/>
    <s v="Desmond Llewelyn"/>
    <x v="2984"/>
    <n v="74249"/>
    <n v="276"/>
    <x v="0"/>
    <s v="UK"/>
    <n v="7200000"/>
    <n v="1971"/>
    <n v="6.7"/>
    <n v="36600000"/>
    <n v="120"/>
    <n v="508.33333333333331"/>
  </r>
  <r>
    <s v="Francis Ford Coppola"/>
    <n v="208"/>
    <n v="134821952"/>
    <s v="Crime|Drama"/>
    <s v="Al Pacino"/>
    <x v="2985"/>
    <n v="1155770"/>
    <n v="2238"/>
    <x v="0"/>
    <s v="USA"/>
    <n v="6000000"/>
    <n v="1972"/>
    <n v="9.1999999999999993"/>
    <n v="128821952"/>
    <n v="175"/>
    <n v="2147.0325333333335"/>
  </r>
  <r>
    <s v="Adrian Lyne"/>
    <n v="51"/>
    <n v="94900000"/>
    <s v="Drama|Music|Romance"/>
    <s v="Michael Nouri"/>
    <x v="2986"/>
    <n v="35172"/>
    <n v="128"/>
    <x v="0"/>
    <s v="USA"/>
    <n v="4000000"/>
    <n v="1983"/>
    <n v="6.1"/>
    <n v="90900000"/>
    <n v="95"/>
    <n v="2272.5"/>
  </r>
  <r>
    <s v="Marc Webb"/>
    <n v="331"/>
    <n v="32391374"/>
    <s v="Comedy|Drama|Romance"/>
    <s v="Joseph Gordon-Levitt"/>
    <x v="2987"/>
    <n v="376600"/>
    <n v="494"/>
    <x v="0"/>
    <s v="USA"/>
    <n v="7500000"/>
    <n v="2009"/>
    <n v="7.7"/>
    <n v="24891374"/>
    <n v="95"/>
    <n v="331.88498666666663"/>
  </r>
  <r>
    <s v="Jane Campion"/>
    <n v="83"/>
    <n v="40158000"/>
    <s v="Drama|Music|Romance"/>
    <s v="Holly Hunter"/>
    <x v="2988"/>
    <n v="63931"/>
    <n v="241"/>
    <x v="0"/>
    <s v="New Zealand"/>
    <n v="7000000"/>
    <n v="1993"/>
    <n v="7.6"/>
    <n v="33158000"/>
    <n v="121"/>
    <n v="473.68571428571425"/>
  </r>
  <r>
    <s v="Steven Soderbergh"/>
    <n v="324"/>
    <n v="113709992"/>
    <s v="Comedy|Drama"/>
    <s v="Channing Tatum"/>
    <x v="2989"/>
    <n v="108843"/>
    <n v="281"/>
    <x v="0"/>
    <s v="USA"/>
    <n v="7000000"/>
    <n v="2012"/>
    <n v="6.1"/>
    <n v="106709992"/>
    <n v="110"/>
    <n v="1524.428457142857"/>
  </r>
  <r>
    <s v="Jonathan Liebesman"/>
    <n v="140"/>
    <n v="32131483"/>
    <s v="Horror|Mystery|Thriller"/>
    <s v="Sullivan Stapleton"/>
    <x v="2990"/>
    <n v="25870"/>
    <n v="369"/>
    <x v="0"/>
    <s v="USA"/>
    <n v="11000000"/>
    <n v="2003"/>
    <n v="4.9000000000000004"/>
    <n v="21131483"/>
    <n v="96"/>
    <n v="192.10439090909091"/>
  </r>
  <r>
    <s v="Guy Hamilton"/>
    <n v="136"/>
    <n v="35400000"/>
    <s v="Action|Adventure|Thriller"/>
    <s v="Yaphet Kotto"/>
    <x v="2991"/>
    <n v="74957"/>
    <n v="251"/>
    <x v="0"/>
    <s v="UK"/>
    <n v="7000000"/>
    <n v="1973"/>
    <n v="6.8"/>
    <n v="28400000"/>
    <n v="121"/>
    <n v="405.71428571428567"/>
  </r>
  <r>
    <s v="Jay Russell"/>
    <n v="79"/>
    <n v="34099640"/>
    <s v="Drama|Family|Sport"/>
    <s v="Clint Howard"/>
    <x v="2992"/>
    <n v="16651"/>
    <n v="149"/>
    <x v="0"/>
    <s v="USA"/>
    <n v="5000000"/>
    <n v="2000"/>
    <n v="7"/>
    <n v="29099640"/>
    <n v="95"/>
    <n v="581.99279999999999"/>
  </r>
  <r>
    <s v="Salim Akil"/>
    <n v="52"/>
    <n v="37295394"/>
    <s v="Comedy|Drama"/>
    <s v="Gary Dourdan"/>
    <x v="2993"/>
    <n v="7973"/>
    <n v="59"/>
    <x v="0"/>
    <s v="USA"/>
    <n v="6600000"/>
    <n v="2011"/>
    <n v="5.7"/>
    <n v="30695394"/>
    <n v="112"/>
    <n v="465.08172727272728"/>
  </r>
  <r>
    <s v="George Clooney"/>
    <n v="351"/>
    <n v="31501218"/>
    <s v="Biography|Drama|History"/>
    <s v="Robert Downey Jr."/>
    <x v="2994"/>
    <n v="84070"/>
    <n v="526"/>
    <x v="0"/>
    <s v="USA"/>
    <n v="7500000"/>
    <n v="2005"/>
    <n v="7.5"/>
    <n v="24001218"/>
    <n v="93"/>
    <n v="320.01623999999998"/>
  </r>
  <r>
    <s v="Bennett Miller"/>
    <n v="271"/>
    <n v="28747570"/>
    <s v="Biography|Crime|Drama"/>
    <s v="Philip Seymour Hoffman"/>
    <x v="2995"/>
    <n v="100571"/>
    <n v="416"/>
    <x v="0"/>
    <s v="Canada"/>
    <n v="7000000"/>
    <n v="2005"/>
    <n v="7.4"/>
    <n v="21747570"/>
    <n v="110"/>
    <n v="310.67957142857142"/>
  </r>
  <r>
    <s v="Robert Rodriguez"/>
    <n v="93"/>
    <n v="25625110"/>
    <s v="Action|Crime|Thriller"/>
    <s v="Quentin Tarantino"/>
    <x v="2996"/>
    <n v="138707"/>
    <n v="202"/>
    <x v="0"/>
    <s v="USA"/>
    <n v="7000000"/>
    <n v="1995"/>
    <n v="7.2"/>
    <n v="18625110"/>
    <n v="104"/>
    <n v="266.07299999999998"/>
  </r>
  <r>
    <s v="Michael Anderson"/>
    <n v="112"/>
    <n v="25000000"/>
    <s v="Action|Adventure|Sci-Fi"/>
    <s v="Farrah Fawcett"/>
    <x v="2997"/>
    <n v="39847"/>
    <n v="242"/>
    <x v="0"/>
    <s v="USA"/>
    <n v="9000000"/>
    <n v="1976"/>
    <n v="6.8"/>
    <n v="16000000"/>
    <n v="119"/>
    <n v="177.77777777777777"/>
  </r>
  <r>
    <s v="Guy Hamilton"/>
    <n v="118"/>
    <n v="21000000"/>
    <s v="Action|Adventure|Thriller"/>
    <s v="Christopher Lee"/>
    <x v="2998"/>
    <n v="73950"/>
    <n v="258"/>
    <x v="0"/>
    <s v="UK"/>
    <n v="13000000"/>
    <n v="1974"/>
    <n v="6.8"/>
    <n v="8000000"/>
    <n v="125"/>
    <n v="61.53846153846154"/>
  </r>
  <r>
    <s v="Craig R. Baxley"/>
    <n v="35"/>
    <n v="20257000"/>
    <s v="Action|Comedy|Crime|Thriller"/>
    <s v="Bill Duke"/>
    <x v="2999"/>
    <n v="7569"/>
    <n v="65"/>
    <x v="0"/>
    <s v="USA"/>
    <n v="7000000"/>
    <n v="1988"/>
    <n v="5.2"/>
    <n v="13257000"/>
    <n v="96"/>
    <n v="189.3857142857143"/>
  </r>
  <r>
    <s v="Neil Marshall"/>
    <n v="342"/>
    <n v="26005908"/>
    <s v="Adventure|Horror|Thriller"/>
    <s v="MyAnna Buring"/>
    <x v="3000"/>
    <n v="154938"/>
    <n v="1100"/>
    <x v="0"/>
    <s v="UK"/>
    <n v="3500000"/>
    <n v="2005"/>
    <n v="7.2"/>
    <n v="22505908"/>
    <n v="100"/>
    <n v="643.02594285714281"/>
  </r>
  <r>
    <s v="Matt Bettinelli-Olpin"/>
    <n v="137"/>
    <n v="15818967"/>
    <s v="Horror|Mystery"/>
    <s v="Zach Gilford"/>
    <x v="3001"/>
    <n v="13913"/>
    <n v="120"/>
    <x v="0"/>
    <s v="USA"/>
    <n v="7000000"/>
    <n v="2014"/>
    <n v="4"/>
    <n v="8818967"/>
    <n v="89"/>
    <n v="125.98524285714285"/>
  </r>
  <r>
    <s v="David O. Russell"/>
    <n v="50"/>
    <n v="14891000"/>
    <s v="Comedy"/>
    <s v="Lily Tomlin"/>
    <x v="3002"/>
    <n v="15088"/>
    <n v="105"/>
    <x v="0"/>
    <s v="USA"/>
    <n v="7000000"/>
    <n v="1996"/>
    <n v="6.8"/>
    <n v="7891000"/>
    <n v="92"/>
    <n v="112.72857142857143"/>
  </r>
  <r>
    <s v="Rob Zombie"/>
    <n v="261"/>
    <n v="16901126"/>
    <s v="Crime|Horror"/>
    <s v="Sid Haig"/>
    <x v="3003"/>
    <n v="76267"/>
    <n v="687"/>
    <x v="0"/>
    <s v="USA"/>
    <n v="7000000"/>
    <n v="2005"/>
    <n v="6.9"/>
    <n v="9901126"/>
    <n v="109"/>
    <n v="141.44465714285715"/>
  </r>
  <r>
    <s v="Rick Famuyiwa"/>
    <n v="180"/>
    <n v="17474107"/>
    <s v="Comedy|Crime|Drama"/>
    <s v="Kimberly Elise"/>
    <x v="3004"/>
    <n v="56605"/>
    <n v="89"/>
    <x v="0"/>
    <s v="USA"/>
    <n v="7000000"/>
    <n v="2015"/>
    <n v="7.3"/>
    <n v="10474107"/>
    <n v="103"/>
    <n v="149.6301"/>
  </r>
  <r>
    <s v="Michael Rymer"/>
    <n v="28"/>
    <n v="14003141"/>
    <s v="Crime|Drama|Thriller"/>
    <s v="LL Cool J"/>
    <x v="3005"/>
    <n v="4598"/>
    <n v="29"/>
    <x v="0"/>
    <s v="USA"/>
    <n v="7000000"/>
    <n v="1999"/>
    <n v="6.1"/>
    <n v="7003141"/>
    <n v="95"/>
    <n v="100.04487142857144"/>
  </r>
  <r>
    <s v="Rob Zombie"/>
    <n v="202"/>
    <n v="12583510"/>
    <s v="Horror"/>
    <s v="Sid Haig"/>
    <x v="3006"/>
    <n v="60709"/>
    <n v="922"/>
    <x v="0"/>
    <s v="USA"/>
    <n v="7000000"/>
    <n v="2003"/>
    <n v="6"/>
    <n v="5583510"/>
    <n v="105"/>
    <n v="79.764428571428567"/>
  </r>
  <r>
    <s v="Ethan Coen"/>
    <n v="341"/>
    <n v="9190525"/>
    <s v="Comedy|Drama"/>
    <s v="Michael Stuhlbarg"/>
    <x v="3007"/>
    <n v="102125"/>
    <n v="324"/>
    <x v="0"/>
    <s v="USA"/>
    <n v="7000000"/>
    <n v="2009"/>
    <n v="7"/>
    <n v="2190525"/>
    <n v="106"/>
    <n v="31.293214285714289"/>
  </r>
  <r>
    <s v="Aaron Schneider"/>
    <n v="160"/>
    <n v="9176553"/>
    <s v="Drama|Mystery"/>
    <s v="Bill Murray"/>
    <x v="3008"/>
    <n v="19147"/>
    <n v="97"/>
    <x v="0"/>
    <s v="USA"/>
    <n v="7500000"/>
    <n v="2009"/>
    <n v="7.1"/>
    <n v="1676553"/>
    <n v="100"/>
    <n v="22.354040000000001"/>
  </r>
  <r>
    <s v="Steve Miner"/>
    <n v="31"/>
    <n v="9094451"/>
    <s v="Action|Fantasy|Horror|Thriller"/>
    <s v="Julian Sands"/>
    <x v="3009"/>
    <n v="11668"/>
    <n v="79"/>
    <x v="0"/>
    <s v="USA"/>
    <n v="7000000"/>
    <n v="1989"/>
    <n v="6.2"/>
    <n v="2094451"/>
    <n v="103"/>
    <n v="29.920728571428572"/>
  </r>
  <r>
    <s v="Gina Prince-Bythewood"/>
    <n v="71"/>
    <n v="14612840"/>
    <s v="Drama|Music"/>
    <s v="Minnie Driver"/>
    <x v="3010"/>
    <n v="11191"/>
    <n v="37"/>
    <x v="0"/>
    <s v="USA"/>
    <n v="7000000"/>
    <n v="2014"/>
    <n v="6.9"/>
    <n v="7612840"/>
    <n v="116"/>
    <n v="108.75485714285715"/>
  </r>
  <r>
    <s v="Tom Ford"/>
    <n v="281"/>
    <n v="9166863"/>
    <s v="Drama|Romance"/>
    <s v="Colin Firth"/>
    <x v="3011"/>
    <n v="83182"/>
    <n v="247"/>
    <x v="0"/>
    <s v="USA"/>
    <n v="7000000"/>
    <n v="2009"/>
    <n v="7.6"/>
    <n v="2166863"/>
    <n v="99"/>
    <n v="30.955185714285715"/>
  </r>
  <r>
    <s v="Martin Scorsese"/>
    <n v="114"/>
    <n v="8373585"/>
    <s v="Drama"/>
    <s v="Irvin Kershner"/>
    <x v="3012"/>
    <n v="39680"/>
    <n v="308"/>
    <x v="0"/>
    <s v="USA"/>
    <n v="7000000"/>
    <n v="1988"/>
    <n v="7.6"/>
    <n v="1373585"/>
    <n v="164"/>
    <n v="19.622642857142857"/>
  </r>
  <r>
    <s v="Michael Corrente"/>
    <n v="72"/>
    <n v="7292175"/>
    <s v="Comedy|Drama|Romance"/>
    <s v="Jonathan Brandis"/>
    <x v="3013"/>
    <n v="7736"/>
    <n v="100"/>
    <x v="0"/>
    <s v="USA"/>
    <n v="7000000"/>
    <n v="1999"/>
    <n v="6.4"/>
    <n v="292175"/>
    <n v="96"/>
    <n v="4.1739285714285712"/>
  </r>
  <r>
    <s v="Gurinder Chadha"/>
    <n v="119"/>
    <n v="6601079"/>
    <s v="Comedy|Drama|Musical|Romance"/>
    <s v="Indira Varma"/>
    <x v="3014"/>
    <n v="17436"/>
    <n v="276"/>
    <x v="0"/>
    <s v="UK"/>
    <n v="7000000"/>
    <n v="2004"/>
    <n v="6.2"/>
    <n v="-398921"/>
    <n v="122"/>
    <n v="-5.6988714285714286"/>
  </r>
  <r>
    <s v="Phillip Noyce"/>
    <n v="74"/>
    <n v="6165429"/>
    <s v="Adventure|Biography|Drama|History"/>
    <s v="Roy Billing"/>
    <x v="3015"/>
    <n v="23486"/>
    <n v="249"/>
    <x v="2"/>
    <s v="Australia"/>
    <n v="6000000"/>
    <n v="2002"/>
    <n v="7.5"/>
    <n v="165429"/>
    <n v="94"/>
    <n v="2.7571499999999998"/>
  </r>
  <r>
    <s v="Don Michael Paul"/>
    <n v="25"/>
    <n v="5694308"/>
    <s v="Comedy|Sport"/>
    <s v="Jeffrey Jones"/>
    <x v="3016"/>
    <n v="13815"/>
    <n v="46"/>
    <x v="0"/>
    <s v="USA"/>
    <n v="7000000"/>
    <n v="2007"/>
    <n v="2"/>
    <n v="-1305692"/>
    <n v="93"/>
    <n v="-18.652742857142858"/>
  </r>
  <r>
    <s v="Tony Maylam"/>
    <n v="39"/>
    <n v="5430822"/>
    <s v="Action|Crime|Horror|Sci-Fi|Thriller"/>
    <s v="Michael J. Pollard"/>
    <x v="3017"/>
    <n v="8391"/>
    <n v="75"/>
    <x v="0"/>
    <s v="UK"/>
    <n v="7000000"/>
    <n v="1992"/>
    <n v="6.2"/>
    <n v="-1569178"/>
    <n v="96"/>
    <n v="-22.416828571428571"/>
  </r>
  <r>
    <s v="Mitch Davis"/>
    <n v="27"/>
    <n v="4720371"/>
    <s v="Adventure|Biography|Drama"/>
    <s v="Anne Hathaway"/>
    <x v="3018"/>
    <n v="3203"/>
    <n v="85"/>
    <x v="0"/>
    <s v="USA"/>
    <n v="7000000"/>
    <n v="2001"/>
    <n v="6.5"/>
    <n v="-2279629"/>
    <n v="113"/>
    <n v="-32.566128571428571"/>
  </r>
  <r>
    <s v="Yash Chopra"/>
    <n v="29"/>
    <n v="2921738"/>
    <s v="Drama|Musical|Romance"/>
    <s v="Shah Rukh Khan"/>
    <x v="3019"/>
    <n v="34449"/>
    <n v="119"/>
    <x v="21"/>
    <s v="India"/>
    <n v="7000000"/>
    <n v="2004"/>
    <n v="7.9"/>
    <n v="-4078262"/>
    <n v="192"/>
    <n v="-58.260885714285713"/>
  </r>
  <r>
    <s v="David Mamet"/>
    <n v="158"/>
    <n v="2344847"/>
    <s v="Drama|Sport"/>
    <s v="Alice Braga"/>
    <x v="3020"/>
    <n v="18561"/>
    <n v="119"/>
    <x v="0"/>
    <s v="USA"/>
    <n v="7000000"/>
    <n v="2008"/>
    <n v="6.8"/>
    <n v="-4655153"/>
    <n v="99"/>
    <n v="-66.502185714285716"/>
  </r>
  <r>
    <s v="Jay Duplass"/>
    <n v="223"/>
    <n v="7455447"/>
    <s v="Comedy|Drama|Romance"/>
    <s v="Matt Walsh"/>
    <x v="3021"/>
    <n v="29967"/>
    <n v="126"/>
    <x v="0"/>
    <s v="USA"/>
    <n v="7000000"/>
    <n v="2010"/>
    <n v="6.3"/>
    <n v="455447"/>
    <n v="91"/>
    <n v="6.5063857142857149"/>
  </r>
  <r>
    <s v="Kevin Brodie"/>
    <n v="25"/>
    <n v="2148212"/>
    <s v="Drama|Family"/>
    <s v="Bruce McGill"/>
    <x v="3022"/>
    <n v="781"/>
    <n v="20"/>
    <x v="0"/>
    <s v="USA"/>
    <n v="7000000"/>
    <n v="1999"/>
    <n v="6.3"/>
    <n v="-4851788"/>
    <n v="100"/>
    <n v="-69.311257142857144"/>
  </r>
  <r>
    <s v="Paul Schrader"/>
    <n v="97"/>
    <n v="2062066"/>
    <s v="Biography|Crime|Drama"/>
    <s v="Ed Begley Jr."/>
    <x v="3023"/>
    <n v="11387"/>
    <n v="147"/>
    <x v="0"/>
    <s v="USA"/>
    <n v="7000000"/>
    <n v="2002"/>
    <n v="6.6"/>
    <n v="-4937934"/>
    <n v="105"/>
    <n v="-70.541914285714284"/>
  </r>
  <r>
    <s v="George Hickenlooper"/>
    <n v="117"/>
    <n v="1654367"/>
    <s v="Biography|Drama"/>
    <s v="Hayden Christensen"/>
    <x v="3024"/>
    <n v="18355"/>
    <n v="106"/>
    <x v="0"/>
    <s v="USA"/>
    <n v="7000000"/>
    <n v="2006"/>
    <n v="6.4"/>
    <n v="-5345633"/>
    <n v="99"/>
    <n v="-76.36618571428572"/>
  </r>
  <r>
    <s v="Lynne Ramsay"/>
    <n v="389"/>
    <n v="1738692"/>
    <s v="Drama|Thriller"/>
    <s v="Ezra Miller"/>
    <x v="3025"/>
    <n v="95529"/>
    <n v="301"/>
    <x v="0"/>
    <s v="UK"/>
    <n v="7000000"/>
    <n v="2011"/>
    <n v="7.5"/>
    <n v="-5261308"/>
    <n v="112"/>
    <n v="-75.161542857142862"/>
  </r>
  <r>
    <s v="Tim Chambers"/>
    <n v="34"/>
    <n v="1889522"/>
    <s v="Drama|Sport"/>
    <s v="Ellen Burstyn"/>
    <x v="3026"/>
    <n v="1119"/>
    <n v="12"/>
    <x v="0"/>
    <s v="USA"/>
    <n v="7000000"/>
    <n v="2009"/>
    <n v="6.5"/>
    <n v="-5110478"/>
    <n v="99"/>
    <n v="-73.006828571428571"/>
  </r>
  <r>
    <s v="Rodrigo Garcã­A"/>
    <n v="161"/>
    <n v="1110286"/>
    <s v="Drama|Romance"/>
    <s v="Naomi Watts"/>
    <x v="3027"/>
    <n v="9727"/>
    <n v="65"/>
    <x v="0"/>
    <s v="USA"/>
    <n v="4825000"/>
    <n v="2009"/>
    <n v="7.2"/>
    <n v="-3714714"/>
    <n v="125"/>
    <n v="-76.98889119170984"/>
  </r>
  <r>
    <s v="Dick Richards"/>
    <n v="6"/>
    <n v="1000000"/>
    <s v="Adventure|Drama|Romance|War"/>
    <s v="Catherine Deneuve"/>
    <x v="3028"/>
    <n v="2215"/>
    <n v="26"/>
    <x v="0"/>
    <s v="UK"/>
    <n v="9000000"/>
    <n v="1977"/>
    <n v="6.3"/>
    <n v="-8000000"/>
    <n v="107"/>
    <n v="-88.888888888888886"/>
  </r>
  <r>
    <s v="Jean-Marie Poirã©"/>
    <n v="16"/>
    <n v="700000"/>
    <s v="Comedy|Fantasy|Sci-Fi"/>
    <s v="Christian Clavier"/>
    <x v="3029"/>
    <n v="24438"/>
    <n v="78"/>
    <x v="4"/>
    <s v="France"/>
    <n v="50000000"/>
    <n v="1993"/>
    <n v="7"/>
    <n v="-49300000"/>
    <n v="107"/>
    <n v="-98.6"/>
  </r>
  <r>
    <s v="Sofia Coppola"/>
    <n v="301"/>
    <n v="1768416"/>
    <s v="Comedy|Drama"/>
    <s v="Nathalie Fay"/>
    <x v="3030"/>
    <n v="35848"/>
    <n v="198"/>
    <x v="0"/>
    <s v="USA"/>
    <n v="7000000"/>
    <n v="2010"/>
    <n v="6.3"/>
    <n v="-5231584"/>
    <n v="97"/>
    <n v="-74.736914285714278"/>
  </r>
  <r>
    <s v="Alex Zamm"/>
    <n v="12"/>
    <n v="306715"/>
    <s v="Comedy"/>
    <s v="Taylor Negron"/>
    <x v="3031"/>
    <n v="5143"/>
    <n v="62"/>
    <x v="0"/>
    <s v="USA"/>
    <n v="10000000"/>
    <n v="1998"/>
    <n v="2.2999999999999998"/>
    <n v="-9693285"/>
    <n v="95"/>
    <n v="-96.932850000000002"/>
  </r>
  <r>
    <s v="Spencer Susser"/>
    <n v="134"/>
    <n v="382946"/>
    <s v="Drama"/>
    <s v="Joseph Gordon-Levitt"/>
    <x v="3032"/>
    <n v="43965"/>
    <n v="99"/>
    <x v="0"/>
    <s v="USA"/>
    <n v="7000000"/>
    <n v="2010"/>
    <n v="7.1"/>
    <n v="-6617054"/>
    <n v="106"/>
    <n v="-94.529342857142865"/>
  </r>
  <r>
    <s v="Gus Van Sant"/>
    <n v="103"/>
    <n v="236266"/>
    <s v="Adventure|Drama|Mystery"/>
    <s v="Matt Damon"/>
    <x v="3033"/>
    <n v="15104"/>
    <n v="290"/>
    <x v="0"/>
    <s v="USA"/>
    <n v="3500000"/>
    <n v="2002"/>
    <n v="6.2"/>
    <n v="-3263734"/>
    <n v="103"/>
    <n v="-93.249542857142856"/>
  </r>
  <r>
    <s v="Thaddeus O'Sullivan"/>
    <n v="39"/>
    <n v="196067"/>
    <s v="Drama|Romance"/>
    <s v="Olivia Williams"/>
    <x v="3034"/>
    <n v="1966"/>
    <n v="25"/>
    <x v="0"/>
    <s v="UK"/>
    <n v="7000000"/>
    <n v="2002"/>
    <n v="6.7"/>
    <n v="-6803933"/>
    <n v="96"/>
    <n v="-97.199042857142857"/>
  </r>
  <r>
    <s v="Peter Sollett"/>
    <n v="133"/>
    <n v="532988"/>
    <s v="Biography|Drama|Romance"/>
    <s v="Steve Carell"/>
    <x v="3035"/>
    <n v="5863"/>
    <n v="25"/>
    <x v="0"/>
    <s v="USA"/>
    <n v="7000000"/>
    <n v="2015"/>
    <n v="6.5"/>
    <n v="-6467012"/>
    <n v="103"/>
    <n v="-92.385885714285706"/>
  </r>
  <r>
    <s v="Shari Springer Berman"/>
    <n v="104"/>
    <n v="453079"/>
    <s v="Comedy"/>
    <s v="Lynn Cohen"/>
    <x v="3036"/>
    <n v="4124"/>
    <n v="29"/>
    <x v="0"/>
    <s v="USA"/>
    <n v="7000000"/>
    <n v="2010"/>
    <n v="5.9"/>
    <n v="-6546921"/>
    <n v="108"/>
    <n v="-93.527442857142859"/>
  </r>
  <r>
    <s v="Stephen Milburn Anderson"/>
    <n v="27"/>
    <n v="46451"/>
    <s v="Comedy|Crime|Thriller"/>
    <s v="Chris Hemsworth"/>
    <x v="3037"/>
    <n v="7663"/>
    <n v="38"/>
    <x v="0"/>
    <s v="USA"/>
    <n v="7000000"/>
    <n v="2010"/>
    <n v="6"/>
    <n v="-6953549"/>
    <n v="118"/>
    <n v="-99.336414285714284"/>
  </r>
  <r>
    <s v="Richard E. Grant"/>
    <n v="49"/>
    <n v="233103"/>
    <s v="Drama"/>
    <s v="Emily Watson"/>
    <x v="3038"/>
    <n v="2670"/>
    <n v="50"/>
    <x v="0"/>
    <s v="UK"/>
    <n v="7000000"/>
    <n v="2005"/>
    <n v="6.9"/>
    <n v="-6766897"/>
    <n v="97"/>
    <n v="-96.669957142857143"/>
  </r>
  <r>
    <s v="Clint Eastwood"/>
    <n v="38"/>
    <n v="41400000"/>
    <s v="Western"/>
    <s v="Clint Eastwood"/>
    <x v="3039"/>
    <n v="39451"/>
    <n v="138"/>
    <x v="0"/>
    <s v="USA"/>
    <n v="6900000"/>
    <n v="1985"/>
    <n v="7.3"/>
    <n v="34500000"/>
    <n v="115"/>
    <n v="500"/>
  </r>
  <r>
    <s v="Richard Linklater"/>
    <n v="152"/>
    <n v="7993039"/>
    <s v="Comedy"/>
    <s v="Milla Jovovich"/>
    <x v="3040"/>
    <n v="120036"/>
    <n v="408"/>
    <x v="0"/>
    <s v="USA"/>
    <n v="6900000"/>
    <n v="1993"/>
    <n v="7.7"/>
    <n v="1093039"/>
    <n v="102"/>
    <n v="15.841144927536233"/>
  </r>
  <r>
    <s v="Max Fã¤Rberbã¶Ck"/>
    <n v="63"/>
    <n v="927107"/>
    <s v="Biography|Drama|Romance|War"/>
    <s v="Heike Makatsch"/>
    <x v="3041"/>
    <n v="5153"/>
    <n v="51"/>
    <x v="15"/>
    <s v="Germany"/>
    <n v="15000000"/>
    <n v="1999"/>
    <n v="7.3"/>
    <n v="-14072893"/>
    <n v="125"/>
    <n v="-93.81928666666667"/>
  </r>
  <r>
    <s v="Arie Posin"/>
    <n v="74"/>
    <n v="49526"/>
    <s v="Comedy|Drama"/>
    <s v="Rory Culkin"/>
    <x v="3042"/>
    <n v="16299"/>
    <n v="129"/>
    <x v="0"/>
    <s v="USA"/>
    <n v="6800000"/>
    <n v="2005"/>
    <n v="7"/>
    <n v="-6750474"/>
    <n v="108"/>
    <n v="-99.271676470588233"/>
  </r>
  <r>
    <s v="Damian Nieman"/>
    <n v="25"/>
    <n v="10696"/>
    <s v="Crime|Thriller"/>
    <s v="Glenn Plummer"/>
    <x v="3043"/>
    <n v="10771"/>
    <n v="65"/>
    <x v="0"/>
    <s v="USA"/>
    <n v="6800000"/>
    <n v="2003"/>
    <n v="6.4"/>
    <n v="-6789304"/>
    <n v="101"/>
    <n v="-99.842705882352945"/>
  </r>
  <r>
    <s v="Mark Tonderai"/>
    <n v="224"/>
    <n v="31607598"/>
    <s v="Drama|Horror|Thriller"/>
    <s v="Jennifer Lawrence"/>
    <x v="3044"/>
    <n v="58366"/>
    <n v="160"/>
    <x v="0"/>
    <s v="Canada"/>
    <n v="6900000"/>
    <n v="2012"/>
    <n v="5.6"/>
    <n v="24707598"/>
    <n v="101"/>
    <n v="358.08113043478261"/>
  </r>
  <r>
    <s v="Denis Villeneuve"/>
    <n v="226"/>
    <n v="6857096"/>
    <s v="Drama|Mystery|War"/>
    <s v="Lubna Azabal"/>
    <x v="3045"/>
    <n v="80429"/>
    <n v="156"/>
    <x v="4"/>
    <s v="Canada"/>
    <n v="6800000"/>
    <n v="2010"/>
    <n v="8.1999999999999993"/>
    <n v="57096"/>
    <n v="139"/>
    <n v="0.8396470588235293"/>
  </r>
  <r>
    <s v="Gabriele Muccino"/>
    <n v="36"/>
    <n v="223878"/>
    <s v="Comedy|Drama|Romance"/>
    <s v="Laura Morante"/>
    <x v="3046"/>
    <n v="3548"/>
    <n v="21"/>
    <x v="12"/>
    <s v="Italy"/>
    <n v="5000000"/>
    <n v="2003"/>
    <n v="6.5"/>
    <n v="-4776122"/>
    <n v="125"/>
    <n v="-95.522440000000003"/>
  </r>
  <r>
    <s v="Josã© Padilha"/>
    <n v="142"/>
    <n v="8060"/>
    <s v="Action|Crime|Drama|Thriller"/>
    <s v="Wagner Moura"/>
    <x v="3047"/>
    <n v="81644"/>
    <n v="107"/>
    <x v="24"/>
    <s v="Brazil"/>
    <n v="4000000"/>
    <n v="2007"/>
    <n v="8.1"/>
    <n v="-3991940"/>
    <n v="115"/>
    <n v="-99.798500000000004"/>
  </r>
  <r>
    <s v="John R. Leonetti"/>
    <n v="271"/>
    <n v="84263837"/>
    <s v="Horror|Mystery"/>
    <s v="Alfre Woodard"/>
    <x v="3048"/>
    <n v="81699"/>
    <n v="291"/>
    <x v="0"/>
    <s v="USA"/>
    <n v="6500000"/>
    <n v="2014"/>
    <n v="5.4"/>
    <n v="77763837"/>
    <n v="99"/>
    <n v="1196.3667230769231"/>
  </r>
  <r>
    <s v="Rachel Perkins"/>
    <n v="33"/>
    <n v="110029"/>
    <s v="Comedy|Drama|Musical"/>
    <s v="Deborah Mailman"/>
    <x v="3049"/>
    <n v="1388"/>
    <n v="31"/>
    <x v="0"/>
    <s v="Australia"/>
    <n v="6500000"/>
    <n v="2009"/>
    <n v="6.3"/>
    <n v="-6389971"/>
    <n v="88"/>
    <n v="-98.307246153846151"/>
  </r>
  <r>
    <s v="John Singleton"/>
    <n v="64"/>
    <n v="57504069"/>
    <s v="Crime|Drama"/>
    <s v="John Cothran"/>
    <x v="3050"/>
    <n v="94139"/>
    <n v="183"/>
    <x v="0"/>
    <s v="USA"/>
    <n v="6000000"/>
    <n v="1991"/>
    <n v="7.8"/>
    <n v="51504069"/>
    <n v="112"/>
    <n v="858.40115000000003"/>
  </r>
  <r>
    <s v="Luis Valdez"/>
    <n v="18"/>
    <n v="54215416"/>
    <s v="Biography|Drama|Music"/>
    <s v="Esai Morales"/>
    <x v="3051"/>
    <n v="21409"/>
    <n v="63"/>
    <x v="0"/>
    <s v="USA"/>
    <n v="6500000"/>
    <n v="1987"/>
    <n v="6.8"/>
    <n v="47715416"/>
    <n v="108"/>
    <n v="734.08332307692308"/>
  </r>
  <r>
    <s v="Brian De Palma"/>
    <n v="121"/>
    <n v="31899000"/>
    <s v="Mystery|Romance|Thriller"/>
    <s v="Angie Dickinson"/>
    <x v="3052"/>
    <n v="23986"/>
    <n v="201"/>
    <x v="0"/>
    <s v="USA"/>
    <n v="6500000"/>
    <n v="1980"/>
    <n v="7.1"/>
    <n v="25399000"/>
    <n v="104"/>
    <n v="390.75384615384615"/>
  </r>
  <r>
    <s v="Stephen Sommers"/>
    <n v="14"/>
    <n v="24103594"/>
    <s v="Adventure|Comedy|Drama|Family"/>
    <s v="Curtis Armstrong"/>
    <x v="3053"/>
    <n v="6384"/>
    <n v="54"/>
    <x v="0"/>
    <s v="USA"/>
    <n v="6500000"/>
    <n v="1993"/>
    <n v="6.2"/>
    <n v="17603594"/>
    <n v="108"/>
    <n v="270.82452307692307"/>
  </r>
  <r>
    <s v="Doug Liman"/>
    <n v="137"/>
    <n v="16842303"/>
    <s v="Comedy|Crime"/>
    <s v="Sarah Polley"/>
    <x v="3054"/>
    <n v="59474"/>
    <n v="418"/>
    <x v="0"/>
    <s v="USA"/>
    <n v="6500000"/>
    <n v="1999"/>
    <n v="7.3"/>
    <n v="10342303"/>
    <n v="102"/>
    <n v="159.11235384615387"/>
  </r>
  <r>
    <s v="Nicole Holofcener"/>
    <n v="111"/>
    <n v="13367101"/>
    <s v="Comedy|Drama|Romance"/>
    <s v="Greg Germann"/>
    <x v="3055"/>
    <n v="19715"/>
    <n v="166"/>
    <x v="0"/>
    <s v="USA"/>
    <n v="6500000"/>
    <n v="2006"/>
    <n v="5.9"/>
    <n v="6867101"/>
    <n v="88"/>
    <n v="105.64770769230769"/>
  </r>
  <r>
    <s v="Louis Morneau"/>
    <n v="97"/>
    <n v="10149779"/>
    <s v="Horror|Sci-Fi|Thriller"/>
    <s v="Leon"/>
    <x v="3056"/>
    <n v="8294"/>
    <n v="160"/>
    <x v="0"/>
    <s v="USA"/>
    <n v="6500000"/>
    <n v="1999"/>
    <n v="3.6"/>
    <n v="3649779"/>
    <n v="91"/>
    <n v="56.150446153846154"/>
  </r>
  <r>
    <s v="Caroline Link"/>
    <n v="73"/>
    <n v="6173485"/>
    <s v="Biography|Drama"/>
    <s v="Merab Ninidze"/>
    <x v="3057"/>
    <n v="10672"/>
    <n v="84"/>
    <x v="0"/>
    <s v="Germany"/>
    <n v="7000000"/>
    <n v="2001"/>
    <n v="7.7"/>
    <n v="-826515"/>
    <n v="141"/>
    <n v="-11.807357142857143"/>
  </r>
  <r>
    <s v="Steve Mcqueen"/>
    <n v="486"/>
    <n v="4000304"/>
    <s v="Drama"/>
    <s v="Michael Fassbender"/>
    <x v="3058"/>
    <n v="145395"/>
    <n v="375"/>
    <x v="0"/>
    <s v="UK"/>
    <n v="6500000"/>
    <n v="2011"/>
    <n v="7.3"/>
    <n v="-2499696"/>
    <n v="101"/>
    <n v="-38.456861538461538"/>
  </r>
  <r>
    <s v="Matthew Vaughn"/>
    <n v="149"/>
    <n v="2338695"/>
    <s v="Crime|Drama|Thriller"/>
    <s v="Tom Hardy"/>
    <x v="3059"/>
    <n v="134070"/>
    <n v="263"/>
    <x v="0"/>
    <s v="UK"/>
    <n v="4000000"/>
    <n v="2004"/>
    <n v="7.4"/>
    <n v="-1661305"/>
    <n v="105"/>
    <n v="-41.532625000000003"/>
  </r>
  <r>
    <s v="Sterling Van Wagenen"/>
    <n v="4"/>
    <n v="2024854"/>
    <s v="Drama|Western"/>
    <s v="Emily Podleski"/>
    <x v="3060"/>
    <n v="564"/>
    <n v="21"/>
    <x v="0"/>
    <s v="USA"/>
    <n v="6500000"/>
    <n v="2005"/>
    <n v="6.6"/>
    <n v="-4475146"/>
    <n v="100"/>
    <n v="-68.848399999999998"/>
  </r>
  <r>
    <s v="Zal Batmanglij"/>
    <n v="200"/>
    <n v="2268296"/>
    <s v="Drama|Thriller"/>
    <s v="Alexander SkarsgÃ¥rd"/>
    <x v="3061"/>
    <n v="41856"/>
    <n v="119"/>
    <x v="0"/>
    <s v="UK"/>
    <n v="6500000"/>
    <n v="2013"/>
    <n v="6.9"/>
    <n v="-4231704"/>
    <n v="116"/>
    <n v="-65.103138461538464"/>
  </r>
  <r>
    <s v="Michael Mayer"/>
    <n v="84"/>
    <n v="1029017"/>
    <s v="Drama|Romance"/>
    <s v="Robin Wright"/>
    <x v="3062"/>
    <n v="12049"/>
    <n v="135"/>
    <x v="0"/>
    <s v="USA"/>
    <n v="6500000"/>
    <n v="2004"/>
    <n v="6.8"/>
    <n v="-5470983"/>
    <n v="97"/>
    <n v="-84.168969230769235"/>
  </r>
  <r>
    <s v="Hans Petter Moland"/>
    <n v="28"/>
    <n v="64148"/>
    <s v="Drama"/>
    <s v="Charlotte Rampling"/>
    <x v="3063"/>
    <n v="2601"/>
    <n v="35"/>
    <x v="0"/>
    <s v="UK"/>
    <n v="6500000"/>
    <n v="2000"/>
    <n v="7.3"/>
    <n v="-6435852"/>
    <n v="106"/>
    <n v="-99.013107692307685"/>
  </r>
  <r>
    <s v="Oren Moverman"/>
    <n v="217"/>
    <n v="66637"/>
    <s v="Drama|Romance|War"/>
    <s v="Steve Buscemi"/>
    <x v="3064"/>
    <n v="29608"/>
    <n v="92"/>
    <x v="0"/>
    <s v="USA"/>
    <n v="6500000"/>
    <n v="2009"/>
    <n v="7.2"/>
    <n v="-6433363"/>
    <n v="105"/>
    <n v="-98.974815384615383"/>
  </r>
  <r>
    <s v="Anton Corbijn"/>
    <n v="183"/>
    <n v="871577"/>
    <s v="Biography|Drama|Music"/>
    <s v="Sam Riley"/>
    <x v="3065"/>
    <n v="51353"/>
    <n v="143"/>
    <x v="0"/>
    <s v="UK"/>
    <n v="4500000"/>
    <n v="2007"/>
    <n v="7.7"/>
    <n v="-3628423"/>
    <n v="122"/>
    <n v="-80.631622222222219"/>
  </r>
  <r>
    <s v="James Cameron"/>
    <n v="204"/>
    <n v="38400000"/>
    <s v="Action|Sci-Fi"/>
    <s v="Michael Biehn"/>
    <x v="3066"/>
    <n v="600266"/>
    <n v="692"/>
    <x v="0"/>
    <s v="UK"/>
    <n v="6500000"/>
    <n v="1984"/>
    <n v="8.1"/>
    <n v="31900000"/>
    <n v="107"/>
    <n v="490.76923076923083"/>
  </r>
  <r>
    <s v="Wolfgang Becker"/>
    <n v="153"/>
    <n v="4063859"/>
    <s v="Drama|Romance"/>
    <s v="Florian Lukas"/>
    <x v="3067"/>
    <n v="114407"/>
    <n v="225"/>
    <x v="15"/>
    <s v="Germany"/>
    <n v="4800000"/>
    <n v="2003"/>
    <n v="7.7"/>
    <n v="-736141"/>
    <n v="121"/>
    <n v="-15.336270833333332"/>
  </r>
  <r>
    <s v="Tom Hooper"/>
    <n v="145"/>
    <n v="449558"/>
    <s v="Biography|Drama|Sport"/>
    <s v="Stephen Graham"/>
    <x v="3068"/>
    <n v="32307"/>
    <n v="75"/>
    <x v="0"/>
    <s v="UK"/>
    <n v="10000000"/>
    <n v="2009"/>
    <n v="7.6"/>
    <n v="-9550442"/>
    <n v="98"/>
    <n v="-95.504419999999996"/>
  </r>
  <r>
    <s v="Kevin Smith"/>
    <n v="93"/>
    <n v="2122561"/>
    <s v="Comedy|Romance"/>
    <s v="Ethan Suplee"/>
    <x v="3069"/>
    <n v="99033"/>
    <n v="434"/>
    <x v="0"/>
    <s v="USA"/>
    <n v="6000000"/>
    <n v="1995"/>
    <n v="7.2"/>
    <n v="-3877439"/>
    <n v="123"/>
    <n v="-64.623983333333328"/>
  </r>
  <r>
    <s v="Randal Kleiser"/>
    <n v="124"/>
    <n v="181360000"/>
    <s v="Musical|Romance"/>
    <s v="Olivia Newton-John"/>
    <x v="3070"/>
    <n v="170027"/>
    <n v="350"/>
    <x v="0"/>
    <s v="USA"/>
    <n v="6000000"/>
    <n v="1978"/>
    <n v="7.2"/>
    <n v="175360000"/>
    <n v="110"/>
    <n v="2922.6666666666665"/>
  </r>
  <r>
    <s v="Oliver Stone"/>
    <n v="120"/>
    <n v="137963328"/>
    <s v="Drama|War"/>
    <s v="Johnny Depp"/>
    <x v="3071"/>
    <n v="291603"/>
    <n v="505"/>
    <x v="0"/>
    <s v="UK"/>
    <n v="6000000"/>
    <n v="1986"/>
    <n v="8.1"/>
    <n v="131963328"/>
    <n v="120"/>
    <n v="2199.3887999999997"/>
  </r>
  <r>
    <s v="Michael Moore"/>
    <n v="288"/>
    <n v="119078393"/>
    <s v="Documentary|Drama|War"/>
    <s v="Osama bin Laden"/>
    <x v="3072"/>
    <n v="113152"/>
    <n v="1416"/>
    <x v="0"/>
    <s v="USA"/>
    <n v="6000000"/>
    <n v="2004"/>
    <n v="7.5"/>
    <n v="113078393"/>
    <n v="122"/>
    <n v="1884.6398833333333"/>
  </r>
  <r>
    <s v="George Roy Hill"/>
    <n v="130"/>
    <n v="102308900"/>
    <s v="Biography|Crime|Drama|Western"/>
    <s v="Katharine Ross"/>
    <x v="3073"/>
    <n v="152089"/>
    <n v="309"/>
    <x v="0"/>
    <s v="USA"/>
    <n v="6000000"/>
    <n v="1969"/>
    <n v="8.1"/>
    <n v="96308900"/>
    <n v="110"/>
    <n v="1605.1483333333333"/>
  </r>
  <r>
    <s v="Robert Stevenson"/>
    <n v="145"/>
    <n v="102300000"/>
    <s v="Comedy|Family|Fantasy|Musical"/>
    <s v="Ed Wynn"/>
    <x v="3074"/>
    <n v="107408"/>
    <n v="259"/>
    <x v="0"/>
    <s v="USA"/>
    <n v="6000000"/>
    <n v="1964"/>
    <n v="7.8"/>
    <n v="96300000"/>
    <n v="139"/>
    <n v="1605"/>
  </r>
  <r>
    <s v="Robert Redford"/>
    <n v="62"/>
    <n v="54800000"/>
    <s v="Drama"/>
    <s v="Adam Baldwin"/>
    <x v="3075"/>
    <n v="35130"/>
    <n v="283"/>
    <x v="0"/>
    <s v="USA"/>
    <n v="6000000"/>
    <n v="1980"/>
    <n v="7.8"/>
    <n v="48800000"/>
    <n v="124"/>
    <n v="813.33333333333326"/>
  </r>
  <r>
    <s v="Jerome Robbins"/>
    <n v="120"/>
    <n v="43650000"/>
    <s v="Crime|Drama|Musical|Romance|Thriller"/>
    <s v="Rita Moreno"/>
    <x v="3076"/>
    <n v="71919"/>
    <n v="316"/>
    <x v="0"/>
    <s v="USA"/>
    <n v="6000000"/>
    <n v="1961"/>
    <n v="7.6"/>
    <n v="37650000"/>
    <n v="152"/>
    <n v="627.5"/>
  </r>
  <r>
    <s v="Harold Ramis"/>
    <n v="71"/>
    <n v="39800000"/>
    <s v="Comedy|Sport"/>
    <s v="Bill Murray"/>
    <x v="3077"/>
    <n v="81599"/>
    <n v="250"/>
    <x v="0"/>
    <s v="USA"/>
    <n v="6000000"/>
    <n v="1980"/>
    <n v="7.4"/>
    <n v="33800000"/>
    <n v="98"/>
    <n v="563.33333333333337"/>
  </r>
  <r>
    <s v="Gary Hardwick"/>
    <n v="52"/>
    <n v="27457409"/>
    <s v="Comedy|Drama"/>
    <s v="Julie Benz"/>
    <x v="3078"/>
    <n v="3198"/>
    <n v="43"/>
    <x v="0"/>
    <s v="USA"/>
    <n v="6000000"/>
    <n v="2001"/>
    <n v="6.3"/>
    <n v="21457409"/>
    <n v="106"/>
    <n v="357.62348333333335"/>
  </r>
  <r>
    <s v="Rick Famuyiwa"/>
    <n v="18"/>
    <n v="25047631"/>
    <s v="Comedy|Drama|Romance"/>
    <s v="Omar Epps"/>
    <x v="3079"/>
    <n v="6585"/>
    <n v="50"/>
    <x v="0"/>
    <s v="USA"/>
    <n v="6000000"/>
    <n v="1999"/>
    <n v="6.9"/>
    <n v="19047631"/>
    <n v="106"/>
    <n v="317.46051666666671"/>
  </r>
  <r>
    <s v="Bryan Singer"/>
    <n v="162"/>
    <n v="23272306"/>
    <s v="Crime|Drama|Mystery|Thriller"/>
    <s v="Kevin Spacey"/>
    <x v="3080"/>
    <n v="740918"/>
    <n v="1182"/>
    <x v="0"/>
    <s v="USA"/>
    <n v="6000000"/>
    <n v="1995"/>
    <n v="8.6"/>
    <n v="17272306"/>
    <n v="106"/>
    <n v="287.87176666666664"/>
  </r>
  <r>
    <s v="Stephen Hopkins"/>
    <n v="88"/>
    <n v="22168359"/>
    <s v="Fantasy|Horror|Romance|Thriller"/>
    <s v="Lisa Wilcox"/>
    <x v="3081"/>
    <n v="29659"/>
    <n v="227"/>
    <x v="0"/>
    <s v="USA"/>
    <n v="8000000"/>
    <n v="1989"/>
    <n v="5.0999999999999996"/>
    <n v="14168359"/>
    <n v="89"/>
    <n v="177.1044875"/>
  </r>
  <r>
    <s v="Walt Becker"/>
    <n v="96"/>
    <n v="21005329"/>
    <s v="Comedy|Romance"/>
    <s v="Ryan Reynolds"/>
    <x v="3082"/>
    <n v="89128"/>
    <n v="258"/>
    <x v="0"/>
    <s v="Germany"/>
    <n v="6000000"/>
    <n v="2002"/>
    <n v="6.4"/>
    <n v="15005329"/>
    <n v="94"/>
    <n v="250.08881666666665"/>
  </r>
  <r>
    <s v="Darren Aronofsky"/>
    <n v="391"/>
    <n v="26236603"/>
    <s v="Drama|Sport"/>
    <s v="Mark Margolis"/>
    <x v="3083"/>
    <n v="251349"/>
    <n v="547"/>
    <x v="0"/>
    <s v="USA"/>
    <n v="6000000"/>
    <n v="2008"/>
    <n v="7.9"/>
    <n v="20236603"/>
    <n v="109"/>
    <n v="337.27671666666669"/>
  </r>
  <r>
    <s v="King Vidor"/>
    <n v="32"/>
    <n v="20400000"/>
    <s v="Drama|Romance|Western"/>
    <s v="Joseph Cotten"/>
    <x v="3084"/>
    <n v="6304"/>
    <n v="87"/>
    <x v="0"/>
    <s v="USA"/>
    <n v="8000000"/>
    <n v="1946"/>
    <n v="6.9"/>
    <n v="12400000"/>
    <n v="144"/>
    <n v="155"/>
  </r>
  <r>
    <s v="Christopher Guest"/>
    <n v="119"/>
    <n v="18621249"/>
    <s v="Comedy"/>
    <s v="John Michael Higgins"/>
    <x v="3085"/>
    <n v="45859"/>
    <n v="340"/>
    <x v="0"/>
    <s v="USA"/>
    <n v="6000000"/>
    <n v="2000"/>
    <n v="7.5"/>
    <n v="12621249"/>
    <n v="90"/>
    <n v="210.35415"/>
  </r>
  <r>
    <s v="John Carpenter"/>
    <n v="201"/>
    <n v="25244700"/>
    <s v="Action|Sci-Fi"/>
    <s v="Donald Pleasence"/>
    <x v="3086"/>
    <n v="91017"/>
    <n v="284"/>
    <x v="0"/>
    <s v="UK"/>
    <n v="6000000"/>
    <n v="1981"/>
    <n v="7.2"/>
    <n v="19244700"/>
    <n v="106"/>
    <n v="320.745"/>
  </r>
  <r>
    <s v="Spike Lee"/>
    <n v="22"/>
    <n v="14545844"/>
    <s v="Comedy|Drama|Musical"/>
    <s v="Tisha Campbell-Martin"/>
    <x v="3087"/>
    <n v="4756"/>
    <n v="38"/>
    <x v="0"/>
    <s v="USA"/>
    <n v="6500000"/>
    <n v="1988"/>
    <n v="5.8"/>
    <n v="8045844"/>
    <n v="121"/>
    <n v="123.78221538461538"/>
  </r>
  <r>
    <s v="Fred Savage"/>
    <n v="52"/>
    <n v="13235267"/>
    <s v="Comedy|Family"/>
    <s v="Lochlyn Munro"/>
    <x v="3088"/>
    <n v="12339"/>
    <n v="32"/>
    <x v="0"/>
    <s v="USA"/>
    <n v="6000000"/>
    <n v="2007"/>
    <n v="2.9"/>
    <n v="7235267"/>
    <n v="89"/>
    <n v="120.58778333333333"/>
  </r>
  <r>
    <s v="Donald Petrie"/>
    <n v="34"/>
    <n v="12793213"/>
    <s v="Comedy|Drama|Romance"/>
    <s v="Julia Roberts"/>
    <x v="3089"/>
    <n v="18286"/>
    <n v="73"/>
    <x v="0"/>
    <s v="USA"/>
    <n v="6000000"/>
    <n v="1988"/>
    <n v="6.2"/>
    <n v="6793213"/>
    <n v="104"/>
    <n v="113.22021666666666"/>
  </r>
  <r>
    <s v="Peter Howitt"/>
    <n v="88"/>
    <n v="11883495"/>
    <s v="Comedy|Drama|Fantasy|Romance"/>
    <s v="Jeanne Tripplehorn"/>
    <x v="3090"/>
    <n v="52805"/>
    <n v="278"/>
    <x v="0"/>
    <s v="UK"/>
    <n v="9000000"/>
    <n v="1998"/>
    <n v="6.8"/>
    <n v="2883495"/>
    <n v="99"/>
    <n v="32.038833333333336"/>
  </r>
  <r>
    <s v="Rusty Cundieff"/>
    <n v="25"/>
    <n v="11797927"/>
    <s v="Comedy|Horror|Thriller"/>
    <s v="Corbin Bernsen"/>
    <x v="3091"/>
    <n v="4582"/>
    <n v="52"/>
    <x v="0"/>
    <s v="USA"/>
    <n v="6000000"/>
    <n v="1995"/>
    <n v="6.1"/>
    <n v="5797927"/>
    <n v="98"/>
    <n v="96.632116666666661"/>
  </r>
  <r>
    <s v="Kevin Macdonald"/>
    <n v="252"/>
    <n v="17605861"/>
    <s v="Biography|Drama|History|Thriller"/>
    <s v="David Oyelowo"/>
    <x v="3092"/>
    <n v="145580"/>
    <n v="351"/>
    <x v="0"/>
    <s v="UK"/>
    <n v="6000000"/>
    <n v="2006"/>
    <n v="7.7"/>
    <n v="11605861"/>
    <n v="121"/>
    <n v="193.43101666666666"/>
  </r>
  <r>
    <s v="Dominique Othenin-Girard"/>
    <n v="137"/>
    <n v="11642254"/>
    <s v="Horror|Thriller"/>
    <s v="Donald Pleasence"/>
    <x v="3093"/>
    <n v="22929"/>
    <n v="287"/>
    <x v="0"/>
    <s v="USA"/>
    <n v="3000000"/>
    <n v="1989"/>
    <n v="5.2"/>
    <n v="8642254"/>
    <n v="96"/>
    <n v="288.07513333333333"/>
  </r>
  <r>
    <s v="Richard Linklater"/>
    <n v="231"/>
    <n v="9203192"/>
    <s v="Comedy|Crime|Drama"/>
    <s v="Matthew McConaughey"/>
    <x v="3094"/>
    <n v="45396"/>
    <n v="136"/>
    <x v="0"/>
    <s v="USA"/>
    <n v="5000000"/>
    <n v="2011"/>
    <n v="6.8"/>
    <n v="4203192"/>
    <n v="99"/>
    <n v="84.063839999999999"/>
  </r>
  <r>
    <s v="Jean-Jacques Mantello"/>
    <n v="9"/>
    <n v="7518876"/>
    <s v="Adventure|Documentary|Short"/>
    <s v="Charlotte Rampling"/>
    <x v="3095"/>
    <n v="172"/>
    <n v="5"/>
    <x v="0"/>
    <s v="UK"/>
    <n v="6000000"/>
    <n v="2008"/>
    <n v="6.5"/>
    <n v="1518876"/>
    <n v="42"/>
    <n v="25.314599999999999"/>
  </r>
  <r>
    <s v="Ed Harris"/>
    <n v="115"/>
    <n v="8596914"/>
    <s v="Biography|Drama"/>
    <s v="John Heard"/>
    <x v="3096"/>
    <n v="23023"/>
    <n v="148"/>
    <x v="0"/>
    <s v="USA"/>
    <n v="6000000"/>
    <n v="2000"/>
    <n v="7"/>
    <n v="2596914"/>
    <n v="122"/>
    <n v="43.2819"/>
  </r>
  <r>
    <s v="Risa Bramon Garcia"/>
    <n v="67"/>
    <n v="6851636"/>
    <s v="Comedy|Drama|Romance"/>
    <s v="Janeane Garofalo"/>
    <x v="3097"/>
    <n v="13010"/>
    <n v="182"/>
    <x v="0"/>
    <s v="USA"/>
    <n v="6000000"/>
    <n v="1999"/>
    <n v="5.9"/>
    <n v="851636"/>
    <n v="101"/>
    <n v="14.193933333333334"/>
  </r>
  <r>
    <s v="Brian Klugman"/>
    <n v="216"/>
    <n v="11434867"/>
    <s v="Drama|Mystery|Romance|Thriller"/>
    <s v="J.K. Simmons"/>
    <x v="3098"/>
    <n v="59637"/>
    <n v="130"/>
    <x v="0"/>
    <s v="USA"/>
    <n v="6000000"/>
    <n v="2012"/>
    <n v="7.1"/>
    <n v="5434867"/>
    <n v="102"/>
    <n v="90.581116666666659"/>
  </r>
  <r>
    <s v="Matt Piedmont"/>
    <n v="133"/>
    <n v="5895238"/>
    <s v="Comedy|Western"/>
    <s v="Will Ferrell"/>
    <x v="3099"/>
    <n v="17169"/>
    <n v="70"/>
    <x v="3"/>
    <s v="USA"/>
    <n v="6000000"/>
    <n v="2012"/>
    <n v="5.5"/>
    <n v="-104762"/>
    <n v="84"/>
    <n v="-1.7460333333333335"/>
  </r>
  <r>
    <s v="Raymond De Felitta"/>
    <n v="149"/>
    <n v="6670712"/>
    <s v="Comedy|Drama"/>
    <s v="Ezra Miller"/>
    <x v="3100"/>
    <n v="27301"/>
    <n v="101"/>
    <x v="0"/>
    <s v="USA"/>
    <n v="6000000"/>
    <n v="2009"/>
    <n v="7.4"/>
    <n v="670712"/>
    <n v="104"/>
    <n v="11.178533333333334"/>
  </r>
  <r>
    <s v="John Michael Mcdonagh"/>
    <n v="261"/>
    <n v="5359774"/>
    <s v="Comedy|Crime|Thriller"/>
    <s v="Don Cheadle"/>
    <x v="3101"/>
    <n v="64794"/>
    <n v="131"/>
    <x v="0"/>
    <s v="Ireland"/>
    <n v="6000000"/>
    <n v="2011"/>
    <n v="7.3"/>
    <n v="-640226"/>
    <n v="96"/>
    <n v="-10.670433333333333"/>
  </r>
  <r>
    <s v="Deb Hagan"/>
    <n v="42"/>
    <n v="4693919"/>
    <s v="Comedy"/>
    <s v="Drake Bell"/>
    <x v="3102"/>
    <n v="11011"/>
    <n v="78"/>
    <x v="0"/>
    <s v="USA"/>
    <n v="6500000"/>
    <n v="2008"/>
    <n v="4.5999999999999996"/>
    <n v="-1806081"/>
    <n v="94"/>
    <n v="-27.785861538461536"/>
  </r>
  <r>
    <s v="Sofia Coppola"/>
    <n v="152"/>
    <n v="4859475"/>
    <s v="Drama|Romance"/>
    <s v="Kirsten Dunst"/>
    <x v="3103"/>
    <n v="116910"/>
    <n v="520"/>
    <x v="0"/>
    <s v="USA"/>
    <n v="6000000"/>
    <n v="1999"/>
    <n v="7.2"/>
    <n v="-1140525"/>
    <n v="90"/>
    <n v="-19.008749999999999"/>
  </r>
  <r>
    <s v="Zach Cregger"/>
    <n v="76"/>
    <n v="4542775"/>
    <s v="Comedy|Romance"/>
    <s v="Hugh M. Hefner"/>
    <x v="3104"/>
    <n v="18313"/>
    <n v="73"/>
    <x v="0"/>
    <s v="USA"/>
    <n v="6000000"/>
    <n v="2009"/>
    <n v="5.0999999999999996"/>
    <n v="-1457225"/>
    <n v="90"/>
    <n v="-24.287083333333335"/>
  </r>
  <r>
    <s v="Zach Braff"/>
    <n v="149"/>
    <n v="3588432"/>
    <s v="Comedy|Drama"/>
    <s v="Jim Parsons"/>
    <x v="3105"/>
    <n v="29341"/>
    <n v="93"/>
    <x v="0"/>
    <s v="USA"/>
    <n v="6000000"/>
    <n v="2014"/>
    <n v="6.7"/>
    <n v="-2411568"/>
    <n v="106"/>
    <n v="-40.192799999999998"/>
  </r>
  <r>
    <s v="Mark Tarlov"/>
    <n v="35"/>
    <n v="4394936"/>
    <s v="Comedy|Drama|Fantasy|Romance"/>
    <s v="Sarah Michelle Gellar"/>
    <x v="3106"/>
    <n v="11439"/>
    <n v="190"/>
    <x v="0"/>
    <s v="Germany"/>
    <n v="6000000"/>
    <n v="1999"/>
    <n v="5.3"/>
    <n v="-1605064"/>
    <n v="96"/>
    <n v="-26.751066666666667"/>
  </r>
  <r>
    <s v="John Cameron Mitchell"/>
    <n v="108"/>
    <n v="3029081"/>
    <s v="Comedy|Drama|Music|Musical"/>
    <s v="John Cameron Mitchell"/>
    <x v="3107"/>
    <n v="26300"/>
    <n v="231"/>
    <x v="0"/>
    <s v="USA"/>
    <n v="6000000"/>
    <n v="2001"/>
    <n v="7.8"/>
    <n v="-2970919"/>
    <n v="95"/>
    <n v="-49.515316666666664"/>
  </r>
  <r>
    <s v="Sheldon Lettich"/>
    <n v="17"/>
    <n v="3273588"/>
    <s v="Action|Drama"/>
    <s v="Antoni Corone"/>
    <x v="3108"/>
    <n v="4195"/>
    <n v="50"/>
    <x v="0"/>
    <s v="USA"/>
    <n v="6000000"/>
    <n v="1993"/>
    <n v="6.7"/>
    <n v="-2726412"/>
    <n v="99"/>
    <n v="-45.440199999999997"/>
  </r>
  <r>
    <s v="Billy Ray"/>
    <n v="129"/>
    <n v="2207975"/>
    <s v="Drama|History"/>
    <s v="Hayden Christensen"/>
    <x v="3109"/>
    <n v="28855"/>
    <n v="190"/>
    <x v="0"/>
    <s v="USA"/>
    <n v="6000000"/>
    <n v="2003"/>
    <n v="7.2"/>
    <n v="-3792025"/>
    <n v="99"/>
    <n v="-63.200416666666669"/>
  </r>
  <r>
    <s v="David Atkins"/>
    <n v="84"/>
    <n v="2025238"/>
    <s v="Comedy|Crime|Drama|Thriller"/>
    <s v="Chelcie Ross"/>
    <x v="3110"/>
    <n v="9589"/>
    <n v="105"/>
    <x v="0"/>
    <s v="USA"/>
    <n v="6000000"/>
    <n v="2001"/>
    <n v="5.8"/>
    <n v="-3974762"/>
    <n v="95"/>
    <n v="-66.24603333333333"/>
  </r>
  <r>
    <s v="Jonathan Levine"/>
    <n v="147"/>
    <n v="2077046"/>
    <s v="Comedy|Drama|Romance"/>
    <s v="Mary-Kate Olsen"/>
    <x v="3111"/>
    <n v="27266"/>
    <n v="75"/>
    <x v="0"/>
    <s v="USA"/>
    <n v="6000000"/>
    <n v="2008"/>
    <n v="7"/>
    <n v="-3922954"/>
    <n v="99"/>
    <n v="-65.382566666666662"/>
  </r>
  <r>
    <s v="Sylvio Tabet"/>
    <n v="17"/>
    <n v="869325"/>
    <s v="Action|Adventure|Fantasy|Sci-Fi"/>
    <s v="Michael Berryman"/>
    <x v="3112"/>
    <n v="2281"/>
    <n v="16"/>
    <x v="0"/>
    <s v="USA"/>
    <n v="6000000"/>
    <n v="1991"/>
    <n v="3.8"/>
    <n v="-5130675"/>
    <n v="107"/>
    <n v="-85.511250000000004"/>
  </r>
  <r>
    <s v="Rick Bieber"/>
    <n v="16"/>
    <n v="399611"/>
    <s v="Biography|Drama|Sport"/>
    <s v="Aidan Quinn"/>
    <x v="3113"/>
    <n v="1245"/>
    <n v="29"/>
    <x v="0"/>
    <s v="USA"/>
    <n v="6000000"/>
    <n v="2010"/>
    <n v="5.7"/>
    <n v="-5600389"/>
    <n v="90"/>
    <n v="-93.339816666666664"/>
  </r>
  <r>
    <s v="Shana Feste"/>
    <n v="63"/>
    <n v="115862"/>
    <s v="Drama|Romance"/>
    <s v="Jennifer Ehle"/>
    <x v="3114"/>
    <n v="7394"/>
    <n v="50"/>
    <x v="0"/>
    <s v="USA"/>
    <n v="6000000"/>
    <n v="2009"/>
    <n v="6.7"/>
    <n v="-5884138"/>
    <n v="96"/>
    <n v="-98.068966666666668"/>
  </r>
  <r>
    <s v="Wayne Wang"/>
    <n v="56"/>
    <n v="1346503"/>
    <s v="Drama|History"/>
    <s v="Bingbing Li"/>
    <x v="3115"/>
    <n v="3024"/>
    <n v="22"/>
    <x v="0"/>
    <s v="China"/>
    <n v="6000000"/>
    <n v="2011"/>
    <n v="6.1"/>
    <n v="-4653497"/>
    <n v="104"/>
    <n v="-77.558283333333335"/>
  </r>
  <r>
    <s v="Joey Lauren Adams"/>
    <n v="36"/>
    <n v="117560"/>
    <s v="Drama|Romance"/>
    <s v="Tim Blake Nelson"/>
    <x v="3116"/>
    <n v="2330"/>
    <n v="29"/>
    <x v="0"/>
    <s v="USA"/>
    <n v="6000000"/>
    <n v="2006"/>
    <n v="6.2"/>
    <n v="-5882440"/>
    <n v="97"/>
    <n v="-98.040666666666667"/>
  </r>
  <r>
    <s v="Peter Cattaneo"/>
    <n v="47"/>
    <n v="54606"/>
    <s v="Comedy|Crime|Romance"/>
    <s v="James Nesbitt"/>
    <x v="3117"/>
    <n v="1940"/>
    <n v="34"/>
    <x v="0"/>
    <s v="UK"/>
    <n v="6000000"/>
    <n v="2001"/>
    <n v="6.2"/>
    <n v="-5945394"/>
    <n v="107"/>
    <n v="-99.0899"/>
  </r>
  <r>
    <s v="S.R. Bindler"/>
    <n v="26"/>
    <n v="36497"/>
    <s v="Comedy"/>
    <s v="Matthew McConaughey"/>
    <x v="3118"/>
    <n v="7367"/>
    <n v="37"/>
    <x v="0"/>
    <s v="USA"/>
    <n v="6000000"/>
    <n v="2008"/>
    <n v="4.7"/>
    <n v="-5963503"/>
    <n v="85"/>
    <n v="-99.391716666666667"/>
  </r>
  <r>
    <s v="Stefan Ruzowitzky"/>
    <n v="162"/>
    <n v="65804"/>
    <s v="Crime|Drama|Thriller"/>
    <s v="Charlie Hunnam"/>
    <x v="3119"/>
    <n v="32512"/>
    <n v="86"/>
    <x v="0"/>
    <s v="USA"/>
    <n v="12000000"/>
    <n v="2012"/>
    <n v="6.3"/>
    <n v="-11934196"/>
    <n v="95"/>
    <n v="-99.451633333333334"/>
  </r>
  <r>
    <s v="Cã©Dric Klapisch"/>
    <n v="88"/>
    <n v="3895664"/>
    <s v="Comedy|Drama"/>
    <s v="Romain Duris"/>
    <x v="3120"/>
    <n v="34383"/>
    <n v="149"/>
    <x v="4"/>
    <s v="France"/>
    <n v="5300000"/>
    <n v="2002"/>
    <n v="7.3"/>
    <n v="-1404336"/>
    <n v="111"/>
    <n v="-26.496905660377358"/>
  </r>
  <r>
    <s v="Kate Barker-Froyland"/>
    <n v="43"/>
    <n v="20200"/>
    <s v="Drama|Music"/>
    <s v="Anne Hathaway"/>
    <x v="3121"/>
    <n v="6797"/>
    <n v="21"/>
    <x v="0"/>
    <s v="USA"/>
    <n v="6000000"/>
    <n v="2014"/>
    <n v="5.8"/>
    <n v="-5979800"/>
    <n v="86"/>
    <n v="-99.663333333333341"/>
  </r>
  <r>
    <s v="Martin Koolhoven"/>
    <n v="111"/>
    <n v="542860"/>
    <s v="Drama|History|War"/>
    <s v="Yorick van Wageningen"/>
    <x v="3122"/>
    <n v="9230"/>
    <n v="37"/>
    <x v="13"/>
    <s v="Netherlands"/>
    <n v="4000000"/>
    <n v="2008"/>
    <n v="7.1"/>
    <n v="-3457140"/>
    <n v="103"/>
    <n v="-86.4285"/>
  </r>
  <r>
    <s v="Prachya Pinkaew"/>
    <n v="112"/>
    <n v="11905519"/>
    <s v="Action|Crime|Drama|Thriller"/>
    <s v="Jon Foo"/>
    <x v="3123"/>
    <n v="30210"/>
    <n v="214"/>
    <x v="17"/>
    <s v="Thailand"/>
    <n v="200000000"/>
    <n v="2005"/>
    <n v="7.1"/>
    <n v="-188094481"/>
    <n v="111"/>
    <n v="-94.047240500000001"/>
  </r>
  <r>
    <s v="Gurinder Chadha"/>
    <n v="161"/>
    <n v="32541719"/>
    <s v="Comedy|Drama|Romance|Sport"/>
    <s v="Archie Panjabi"/>
    <x v="3124"/>
    <n v="89806"/>
    <n v="438"/>
    <x v="0"/>
    <s v="UK"/>
    <n v="3500159"/>
    <n v="2002"/>
    <n v="6.7"/>
    <n v="29041560"/>
    <n v="112"/>
    <n v="829.72116409568832"/>
  </r>
  <r>
    <s v="John Sayles"/>
    <n v="68"/>
    <n v="3064356"/>
    <s v="Drama|Romance"/>
    <s v="Miguel Ferrer"/>
    <x v="3125"/>
    <n v="3433"/>
    <n v="81"/>
    <x v="0"/>
    <s v="USA"/>
    <n v="5600000"/>
    <n v="2002"/>
    <n v="6.9"/>
    <n v="-2535644"/>
    <n v="141"/>
    <n v="-45.279357142857144"/>
  </r>
  <r>
    <s v="Preston A. Whitmore Ii"/>
    <n v="25"/>
    <n v="7009668"/>
    <s v="Action|Sport"/>
    <s v="Wesley Jonathan"/>
    <x v="3126"/>
    <n v="8707"/>
    <n v="36"/>
    <x v="0"/>
    <s v="USA"/>
    <n v="5600000"/>
    <n v="2006"/>
    <n v="2.1"/>
    <n v="1409668"/>
    <n v="95"/>
    <n v="25.172642857142858"/>
  </r>
  <r>
    <s v="Jaume Balaguerã³"/>
    <n v="222"/>
    <n v="27024"/>
    <s v="Horror"/>
    <s v="Jonathan D. Mellor"/>
    <x v="3127"/>
    <n v="55597"/>
    <n v="148"/>
    <x v="3"/>
    <s v="Spain"/>
    <n v="5600000"/>
    <n v="2009"/>
    <n v="6.6"/>
    <n v="-5572976"/>
    <n v="85"/>
    <n v="-99.517428571428567"/>
  </r>
  <r>
    <s v="George Roy Hill"/>
    <n v="119"/>
    <n v="159600000"/>
    <s v="Comedy|Crime|Drama"/>
    <s v="Eileen Brennan"/>
    <x v="3128"/>
    <n v="175607"/>
    <n v="252"/>
    <x v="0"/>
    <s v="USA"/>
    <n v="5500000"/>
    <n v="1973"/>
    <n v="8.3000000000000007"/>
    <n v="154100000"/>
    <n v="129"/>
    <n v="2801.818181818182"/>
  </r>
  <r>
    <s v="Hugh Hudson"/>
    <n v="90"/>
    <n v="58800000"/>
    <s v="Biography|Drama|Sport"/>
    <s v="Alice Krige"/>
    <x v="3129"/>
    <n v="40511"/>
    <n v="213"/>
    <x v="0"/>
    <s v="UK"/>
    <n v="5500000"/>
    <n v="1981"/>
    <n v="7.2"/>
    <n v="53300000"/>
    <n v="125"/>
    <n v="969.09090909090912"/>
  </r>
  <r>
    <s v="Darren Grant"/>
    <n v="62"/>
    <n v="50382128"/>
    <s v="Comedy|Drama|Romance"/>
    <s v="Cicely Tyson"/>
    <x v="3130"/>
    <n v="10472"/>
    <n v="202"/>
    <x v="0"/>
    <s v="USA"/>
    <n v="5500000"/>
    <n v="2005"/>
    <n v="5.6"/>
    <n v="44882128"/>
    <n v="116"/>
    <n v="816.03869090909086"/>
  </r>
  <r>
    <s v="Scott Hicks"/>
    <n v="71"/>
    <n v="35811509"/>
    <s v="Biography|Drama|Music|Romance"/>
    <s v="Noah Taylor"/>
    <x v="3131"/>
    <n v="43013"/>
    <n v="104"/>
    <x v="0"/>
    <s v="Australia"/>
    <n v="5500000"/>
    <n v="1996"/>
    <n v="7.7"/>
    <n v="30311509"/>
    <n v="105"/>
    <n v="551.11834545454542"/>
  </r>
  <r>
    <s v="Joseph Gordon-Levitt"/>
    <n v="364"/>
    <n v="24475193"/>
    <s v="Comedy|Drama|Romance"/>
    <s v="Joseph Gordon-Levitt"/>
    <x v="3132"/>
    <n v="190494"/>
    <n v="314"/>
    <x v="0"/>
    <s v="USA"/>
    <n v="3000000"/>
    <n v="2013"/>
    <n v="6.6"/>
    <n v="21475193"/>
    <n v="90"/>
    <n v="715.83976666666672"/>
  </r>
  <r>
    <s v="Terry Zwigoff"/>
    <n v="122"/>
    <n v="6200756"/>
    <s v="Comedy|Drama"/>
    <s v="Scarlett Johansson"/>
    <x v="3133"/>
    <n v="96129"/>
    <n v="488"/>
    <x v="0"/>
    <s v="USA"/>
    <n v="7000000"/>
    <n v="2001"/>
    <n v="7.4"/>
    <n v="-799244"/>
    <n v="111"/>
    <n v="-11.417771428571429"/>
  </r>
  <r>
    <s v="Richard Eyre"/>
    <n v="100"/>
    <n v="1292119"/>
    <s v="Biography|Drama|Romance"/>
    <s v="Kate Winslet"/>
    <x v="3134"/>
    <n v="14786"/>
    <n v="144"/>
    <x v="0"/>
    <s v="UK"/>
    <n v="5500000"/>
    <n v="2001"/>
    <n v="7.1"/>
    <n v="-4207881"/>
    <n v="91"/>
    <n v="-76.506927272727282"/>
  </r>
  <r>
    <s v="Christophe Barratier"/>
    <n v="112"/>
    <n v="3629758"/>
    <s v="Drama|Music"/>
    <s v="Jean-Baptiste Maunier"/>
    <x v="3135"/>
    <n v="44151"/>
    <n v="110"/>
    <x v="4"/>
    <s v="France"/>
    <n v="5500000"/>
    <n v="2004"/>
    <n v="7.9"/>
    <n v="-1870242"/>
    <n v="97"/>
    <n v="-34.004400000000004"/>
  </r>
  <r>
    <s v="Ã‰Mile Gaudreault"/>
    <n v="67"/>
    <n v="6239558"/>
    <s v="Comedy|Drama"/>
    <s v="Paul Sorvino"/>
    <x v="3136"/>
    <n v="5548"/>
    <n v="67"/>
    <x v="0"/>
    <s v="Canada"/>
    <n v="5000000"/>
    <n v="2003"/>
    <n v="6.7"/>
    <n v="1239558"/>
    <n v="92"/>
    <n v="24.791160000000001"/>
  </r>
  <r>
    <s v="James Cox"/>
    <n v="91"/>
    <n v="1056102"/>
    <s v="Crime|Drama|Mystery|Thriller"/>
    <s v="Alexis Dziena"/>
    <x v="3137"/>
    <n v="18792"/>
    <n v="153"/>
    <x v="0"/>
    <s v="USA"/>
    <n v="5000000"/>
    <n v="2003"/>
    <n v="6.6"/>
    <n v="-3943898"/>
    <n v="104"/>
    <n v="-78.877960000000002"/>
  </r>
  <r>
    <s v="Spike Lee"/>
    <n v="103"/>
    <n v="27545445"/>
    <s v="Drama"/>
    <s v="Ruby Dee"/>
    <x v="3138"/>
    <n v="59524"/>
    <n v="418"/>
    <x v="0"/>
    <s v="USA"/>
    <n v="6500000"/>
    <n v="1989"/>
    <n v="7.9"/>
    <n v="21045445"/>
    <n v="120"/>
    <n v="323.77607692307691"/>
  </r>
  <r>
    <s v="James Toback"/>
    <n v="27"/>
    <n v="56007"/>
    <s v="Comedy|Crime|Drama|Romance|Thriller"/>
    <s v="Sarah Michelle Gellar"/>
    <x v="3139"/>
    <n v="3754"/>
    <n v="69"/>
    <x v="0"/>
    <s v="USA"/>
    <n v="5500000"/>
    <n v="2001"/>
    <n v="4.9000000000000004"/>
    <n v="-5443993"/>
    <n v="99"/>
    <n v="-98.981690909090915"/>
  </r>
  <r>
    <s v="Aki Kaurismã¤Ki"/>
    <n v="205"/>
    <n v="611709"/>
    <s v="Comedy|Drama"/>
    <s v="Jean-Pierre LÃ©aud"/>
    <x v="3140"/>
    <n v="15267"/>
    <n v="41"/>
    <x v="4"/>
    <s v="Finland"/>
    <n v="3850000"/>
    <n v="2011"/>
    <n v="7.2"/>
    <n v="-3238291"/>
    <n v="93"/>
    <n v="-84.111454545454549"/>
  </r>
  <r>
    <s v="Hitoshi Matsumoto"/>
    <n v="72"/>
    <n v="22770"/>
    <s v="Comedy|Drama"/>
    <s v="Lindsay Kay Hayward"/>
    <x v="3141"/>
    <n v="1658"/>
    <n v="12"/>
    <x v="10"/>
    <s v="Japan"/>
    <n v="5500000"/>
    <n v="2013"/>
    <n v="6.1"/>
    <n v="-5477230"/>
    <n v="99"/>
    <n v="-99.585999999999999"/>
  </r>
  <r>
    <s v="George Ratliff"/>
    <n v="48"/>
    <n v="27445"/>
    <s v="Action|Comedy|Drama|Thriller"/>
    <s v="Jim Gaffigan"/>
    <x v="3142"/>
    <n v="3788"/>
    <n v="31"/>
    <x v="0"/>
    <s v="USA"/>
    <n v="9000000"/>
    <n v="2011"/>
    <n v="5.3"/>
    <n v="-8972555"/>
    <n v="96"/>
    <n v="-99.695055555555555"/>
  </r>
  <r>
    <s v="David Wain"/>
    <n v="65"/>
    <n v="766487"/>
    <s v="Comedy|Romance"/>
    <s v="Jon Hamm"/>
    <x v="3143"/>
    <n v="15315"/>
    <n v="117"/>
    <x v="0"/>
    <s v="USA"/>
    <n v="5250000"/>
    <n v="2007"/>
    <n v="5"/>
    <n v="-4483513"/>
    <n v="96"/>
    <n v="-85.400247619047619"/>
  </r>
  <r>
    <s v="Morten Tyldum"/>
    <n v="284"/>
    <n v="1196752"/>
    <s v="Crime|Drama|Thriller"/>
    <s v="Aksel Hennie"/>
    <x v="3144"/>
    <n v="79353"/>
    <n v="121"/>
    <x v="25"/>
    <s v="Norway"/>
    <n v="30300000"/>
    <n v="2011"/>
    <n v="7.6"/>
    <n v="-29103248"/>
    <n v="100"/>
    <n v="-96.050323432343234"/>
  </r>
  <r>
    <s v="Michael Mcgowan"/>
    <n v="47"/>
    <n v="795126"/>
    <s v="Comedy|Drama|Sport"/>
    <s v="Campbell Scott"/>
    <x v="3145"/>
    <n v="4976"/>
    <n v="52"/>
    <x v="0"/>
    <s v="Canada"/>
    <n v="6000000"/>
    <n v="2004"/>
    <n v="7.6"/>
    <n v="-5204874"/>
    <n v="98"/>
    <n v="-86.747900000000001"/>
  </r>
  <r>
    <s v="James Wan"/>
    <n v="318"/>
    <n v="83574831"/>
    <s v="Fantasy|Horror|Thriller"/>
    <s v="Lin Shaye"/>
    <x v="3146"/>
    <n v="109214"/>
    <n v="269"/>
    <x v="0"/>
    <s v="USA"/>
    <n v="5000000"/>
    <n v="2013"/>
    <n v="6.6"/>
    <n v="78574831"/>
    <n v="106"/>
    <n v="1571.4966199999999"/>
  </r>
  <r>
    <s v="Darren Lynn Bousman"/>
    <n v="250"/>
    <n v="87025093"/>
    <s v="Horror|Mystery"/>
    <s v="Emmanuelle Vaugier"/>
    <x v="3147"/>
    <n v="188679"/>
    <n v="864"/>
    <x v="0"/>
    <s v="USA"/>
    <n v="4000000"/>
    <n v="2005"/>
    <n v="6.6"/>
    <n v="83025093"/>
    <n v="95"/>
    <n v="2075.6273249999999"/>
  </r>
  <r>
    <s v="Dan Trachtenberg"/>
    <n v="411"/>
    <n v="71897215"/>
    <s v="Drama|Horror|Mystery|Sci-Fi|Thriller"/>
    <s v="Bradley Cooper"/>
    <x v="3148"/>
    <n v="126893"/>
    <n v="440"/>
    <x v="0"/>
    <s v="USA"/>
    <n v="15000000"/>
    <n v="2016"/>
    <n v="7.3"/>
    <n v="56897215"/>
    <n v="104"/>
    <n v="379.31476666666669"/>
  </r>
  <r>
    <s v="Jeff Tremaine"/>
    <n v="106"/>
    <n v="64267897"/>
    <s v="Comedy|Documentary"/>
    <s v="Bam Margera"/>
    <x v="3149"/>
    <n v="67992"/>
    <n v="327"/>
    <x v="0"/>
    <s v="USA"/>
    <n v="5000000"/>
    <n v="2002"/>
    <n v="6.6"/>
    <n v="59267897"/>
    <n v="87"/>
    <n v="1185.3579399999999"/>
  </r>
  <r>
    <s v="David F. Sandberg"/>
    <n v="159"/>
    <n v="56536016"/>
    <s v="Horror"/>
    <s v="Billy Burke"/>
    <x v="3150"/>
    <n v="13523"/>
    <n v="95"/>
    <x v="0"/>
    <s v="USA"/>
    <n v="4900000"/>
    <n v="2016"/>
    <n v="6.9"/>
    <n v="51636016"/>
    <n v="81"/>
    <n v="1053.7962448979592"/>
  </r>
  <r>
    <s v="Henry Joost"/>
    <n v="251"/>
    <n v="104007828"/>
    <s v="Horror"/>
    <s v="Johanna Braddy"/>
    <x v="3151"/>
    <n v="76828"/>
    <n v="314"/>
    <x v="0"/>
    <s v="USA"/>
    <n v="5000000"/>
    <n v="2011"/>
    <n v="5.8"/>
    <n v="99007828"/>
    <n v="94"/>
    <n v="1980.1565599999999"/>
  </r>
  <r>
    <s v="Stiles White"/>
    <n v="183"/>
    <n v="50820940"/>
    <s v="Fantasy|Horror"/>
    <s v="Lin Shaye"/>
    <x v="3152"/>
    <n v="31915"/>
    <n v="159"/>
    <x v="0"/>
    <s v="USA"/>
    <n v="5000000"/>
    <n v="2014"/>
    <n v="4.4000000000000004"/>
    <n v="45820940"/>
    <n v="89"/>
    <n v="916.41879999999992"/>
  </r>
  <r>
    <s v="Chuck Russell"/>
    <n v="131"/>
    <n v="44793200"/>
    <s v="Action|Fantasy|Horror|Thriller"/>
    <s v="John Saxon"/>
    <x v="3153"/>
    <n v="49820"/>
    <n v="311"/>
    <x v="0"/>
    <s v="USA"/>
    <n v="4500000"/>
    <n v="1987"/>
    <n v="6.6"/>
    <n v="40293200"/>
    <n v="88"/>
    <n v="895.40444444444438"/>
  </r>
  <r>
    <s v="Eugenio Derbez"/>
    <n v="41"/>
    <n v="44456509"/>
    <s v="Comedy|Drama"/>
    <s v="Eugenio Derbez"/>
    <x v="3154"/>
    <n v="22105"/>
    <n v="81"/>
    <x v="3"/>
    <s v="Mexico"/>
    <n v="5000000"/>
    <n v="2013"/>
    <n v="7.6"/>
    <n v="39456509"/>
    <n v="115"/>
    <n v="789.13018"/>
  </r>
  <r>
    <s v="Henry Joost"/>
    <n v="248"/>
    <n v="53884821"/>
    <s v="Horror"/>
    <s v="Matt Shively"/>
    <x v="3155"/>
    <n v="51204"/>
    <n v="247"/>
    <x v="0"/>
    <s v="USA"/>
    <n v="5000000"/>
    <n v="2012"/>
    <n v="4.5999999999999996"/>
    <n v="48884821"/>
    <n v="96"/>
    <n v="977.69641999999999"/>
  </r>
  <r>
    <s v="Henry Koster"/>
    <n v="42"/>
    <n v="36000000"/>
    <s v="Drama|History"/>
    <s v="Richard Burton"/>
    <x v="3156"/>
    <n v="6359"/>
    <n v="69"/>
    <x v="0"/>
    <s v="USA"/>
    <n v="5000000"/>
    <n v="1953"/>
    <n v="6.8"/>
    <n v="31000000"/>
    <n v="135"/>
    <n v="620"/>
  </r>
  <r>
    <s v="Rachel Talalay"/>
    <n v="91"/>
    <n v="34872293"/>
    <s v="Comedy|Fantasy|Horror|Thriller"/>
    <s v="Johnny Depp"/>
    <x v="3157"/>
    <n v="30765"/>
    <n v="252"/>
    <x v="0"/>
    <s v="USA"/>
    <n v="8500000"/>
    <n v="1991"/>
    <n v="4.9000000000000004"/>
    <n v="26372293"/>
    <n v="93"/>
    <n v="310.26227058823525"/>
  </r>
  <r>
    <s v="Patty Jenkins"/>
    <n v="185"/>
    <n v="34468224"/>
    <s v="Biography|Crime|Drama|Thriller"/>
    <s v="Charlize Theron"/>
    <x v="3158"/>
    <n v="105568"/>
    <n v="533"/>
    <x v="0"/>
    <s v="USA"/>
    <n v="4500000"/>
    <n v="2003"/>
    <n v="7.3"/>
    <n v="29968224"/>
    <n v="109"/>
    <n v="665.96053333333339"/>
  </r>
  <r>
    <s v="Christopher Landon"/>
    <n v="220"/>
    <n v="32453345"/>
    <s v="Fantasy|Horror|Thriller"/>
    <s v="Richard Cabral"/>
    <x v="3159"/>
    <n v="31791"/>
    <n v="155"/>
    <x v="0"/>
    <s v="USA"/>
    <n v="5000000"/>
    <n v="2014"/>
    <n v="5"/>
    <n v="27453345"/>
    <n v="101"/>
    <n v="549.06689999999992"/>
  </r>
  <r>
    <s v="Jean-Marc Vallã©E"/>
    <n v="471"/>
    <n v="27296514"/>
    <s v="Biography|Drama"/>
    <s v="Matthew McConaughey"/>
    <x v="3160"/>
    <n v="326494"/>
    <n v="340"/>
    <x v="0"/>
    <s v="USA"/>
    <n v="5000000"/>
    <n v="2013"/>
    <n v="8"/>
    <n v="22296514"/>
    <n v="117"/>
    <n v="445.93027999999998"/>
  </r>
  <r>
    <s v="David Gelb"/>
    <n v="152"/>
    <n v="25799043"/>
    <s v="Horror|Sci-Fi|Thriller"/>
    <s v="Olivia Wilde"/>
    <x v="3161"/>
    <n v="28513"/>
    <n v="126"/>
    <x v="0"/>
    <s v="USA"/>
    <n v="3300000"/>
    <n v="2015"/>
    <n v="5.2"/>
    <n v="22499043"/>
    <n v="83"/>
    <n v="681.78918181818176"/>
  </r>
  <r>
    <s v="Christopher Nolan"/>
    <n v="274"/>
    <n v="25530884"/>
    <s v="Mystery|Thriller"/>
    <s v="Callum Rennie"/>
    <x v="3162"/>
    <n v="845580"/>
    <n v="2067"/>
    <x v="0"/>
    <s v="USA"/>
    <n v="9000000"/>
    <n v="2000"/>
    <n v="8.5"/>
    <n v="16530884"/>
    <n v="113"/>
    <n v="183.67648888888888"/>
  </r>
  <r>
    <s v="Mike Flanagan"/>
    <n v="336"/>
    <n v="27689474"/>
    <s v="Horror|Mystery"/>
    <s v="James Lafferty"/>
    <x v="3163"/>
    <n v="85688"/>
    <n v="339"/>
    <x v="0"/>
    <s v="USA"/>
    <n v="5000000"/>
    <n v="2013"/>
    <n v="6.5"/>
    <n v="22689474"/>
    <n v="104"/>
    <n v="453.78948000000003"/>
  </r>
  <r>
    <s v="Kevin Smith"/>
    <n v="174"/>
    <n v="24138847"/>
    <s v="Comedy"/>
    <s v="Ethan Suplee"/>
    <x v="3164"/>
    <n v="114797"/>
    <n v="472"/>
    <x v="0"/>
    <s v="USA"/>
    <n v="5000000"/>
    <n v="2006"/>
    <n v="7.4"/>
    <n v="19138847"/>
    <n v="97"/>
    <n v="382.77694000000002"/>
  </r>
  <r>
    <s v="Stephen Daldry"/>
    <n v="151"/>
    <n v="21994911"/>
    <s v="Drama|Music"/>
    <s v="Julie Walters"/>
    <x v="3165"/>
    <n v="98354"/>
    <n v="433"/>
    <x v="0"/>
    <s v="UK"/>
    <n v="5000000"/>
    <n v="2000"/>
    <n v="7.7"/>
    <n v="16994911"/>
    <n v="110"/>
    <n v="339.89821999999998"/>
  </r>
  <r>
    <s v="Nat Faxon"/>
    <n v="276"/>
    <n v="21501098"/>
    <s v="Comedy|Drama"/>
    <s v="Steve Carell"/>
    <x v="3166"/>
    <n v="115813"/>
    <n v="216"/>
    <x v="0"/>
    <s v="USA"/>
    <n v="5000000"/>
    <n v="2013"/>
    <n v="7.4"/>
    <n v="16501098"/>
    <n v="103"/>
    <n v="330.02196000000004"/>
  </r>
  <r>
    <s v="George Jackson"/>
    <n v="12"/>
    <n v="19281235"/>
    <s v="Comedy|Drama|Music|Romance"/>
    <s v="William Schallert"/>
    <x v="3167"/>
    <n v="3571"/>
    <n v="11"/>
    <x v="0"/>
    <s v="USA"/>
    <n v="5000000"/>
    <n v="1991"/>
    <n v="5.0999999999999996"/>
    <n v="14281235"/>
    <n v="94"/>
    <n v="285.62470000000002"/>
  </r>
  <r>
    <s v="Maurice Joyce"/>
    <n v="28"/>
    <n v="19421271"/>
    <s v="Animation|Comedy|Family"/>
    <s v="Frank Welker"/>
    <x v="3168"/>
    <n v="2448"/>
    <n v="18"/>
    <x v="0"/>
    <s v="USA"/>
    <n v="5000000"/>
    <n v="1999"/>
    <n v="5"/>
    <n v="14421271"/>
    <n v="77"/>
    <n v="288.42541999999997"/>
  </r>
  <r>
    <s v="Robert Duvall"/>
    <n v="95"/>
    <n v="20733485"/>
    <s v="Drama"/>
    <s v="John Beasley"/>
    <x v="3169"/>
    <n v="11622"/>
    <n v="157"/>
    <x v="0"/>
    <s v="USA"/>
    <n v="5000000"/>
    <n v="1997"/>
    <n v="7.2"/>
    <n v="15733485"/>
    <n v="134"/>
    <n v="314.66970000000003"/>
  </r>
  <r>
    <s v="Jesse Peretz"/>
    <n v="179"/>
    <n v="24809547"/>
    <s v="Comedy|Drama"/>
    <s v="Zooey Deschanel"/>
    <x v="3170"/>
    <n v="74875"/>
    <n v="115"/>
    <x v="0"/>
    <s v="USA"/>
    <n v="5000000"/>
    <n v="2011"/>
    <n v="6.4"/>
    <n v="19809547"/>
    <n v="90"/>
    <n v="396.19094000000001"/>
  </r>
  <r>
    <s v="Ice Cube"/>
    <n v="22"/>
    <n v="23031390"/>
    <s v="Comedy|Drama"/>
    <s v="Bernie Mac"/>
    <x v="3171"/>
    <n v="4345"/>
    <n v="26"/>
    <x v="0"/>
    <s v="USA"/>
    <n v="4500000"/>
    <n v="1998"/>
    <n v="5.6"/>
    <n v="18531390"/>
    <n v="104"/>
    <n v="411.80866666666668"/>
  </r>
  <r>
    <s v="John Erick Dowdle"/>
    <n v="196"/>
    <n v="21197315"/>
    <s v="Horror|Mystery|Thriller"/>
    <s v="Ben Feldman"/>
    <x v="3172"/>
    <n v="49948"/>
    <n v="211"/>
    <x v="0"/>
    <s v="USA"/>
    <n v="5000000"/>
    <n v="2014"/>
    <n v="6.1"/>
    <n v="16197315"/>
    <n v="93"/>
    <n v="323.94630000000001"/>
  </r>
  <r>
    <s v="Bille Woodruff"/>
    <n v="9"/>
    <n v="17382982"/>
    <s v="Drama|Thriller"/>
    <s v="Boris Kodjoe"/>
    <x v="3173"/>
    <n v="5975"/>
    <n v="33"/>
    <x v="3"/>
    <s v="USA"/>
    <n v="5000000"/>
    <n v="2014"/>
    <n v="5.2"/>
    <n v="12382982"/>
    <n v="106"/>
    <n v="247.65964"/>
  </r>
  <r>
    <s v="Kasi Lemmons"/>
    <n v="31"/>
    <n v="14821531"/>
    <s v="Drama"/>
    <s v="Jurnee Smollett-Bell"/>
    <x v="3174"/>
    <n v="6915"/>
    <n v="209"/>
    <x v="0"/>
    <s v="USA"/>
    <n v="6000000"/>
    <n v="1997"/>
    <n v="7.3"/>
    <n v="8821531"/>
    <n v="109"/>
    <n v="147.02551666666665"/>
  </r>
  <r>
    <s v="Richard Glatzer"/>
    <n v="309"/>
    <n v="18656400"/>
    <s v="Drama"/>
    <s v="Kristen Stewart"/>
    <x v="3175"/>
    <n v="86077"/>
    <n v="195"/>
    <x v="0"/>
    <s v="USA"/>
    <n v="5000000"/>
    <n v="2014"/>
    <n v="7.5"/>
    <n v="13656400"/>
    <n v="101"/>
    <n v="273.12799999999999"/>
  </r>
  <r>
    <s v="Rob Hedden"/>
    <n v="129"/>
    <n v="14343976"/>
    <s v="Adventure|Horror"/>
    <s v="Kane Hodder"/>
    <x v="3176"/>
    <n v="22961"/>
    <n v="291"/>
    <x v="0"/>
    <s v="USA"/>
    <n v="5000000"/>
    <n v="1989"/>
    <n v="4.5"/>
    <n v="9343976"/>
    <n v="100"/>
    <n v="186.87952000000001"/>
  </r>
  <r>
    <s v="Joel Zwick"/>
    <n v="168"/>
    <n v="241437427"/>
    <s v="Comedy|Family|Romance"/>
    <s v="Nia Vardalos"/>
    <x v="3177"/>
    <n v="102071"/>
    <n v="756"/>
    <x v="0"/>
    <s v="USA"/>
    <n v="5000000"/>
    <n v="2002"/>
    <n v="6.6"/>
    <n v="236437427"/>
    <n v="95"/>
    <n v="4728.7485400000005"/>
  </r>
  <r>
    <s v="Harmony Korine"/>
    <n v="444"/>
    <n v="14123773"/>
    <s v="Crime|Drama"/>
    <s v="James Franco"/>
    <x v="3178"/>
    <n v="108683"/>
    <n v="561"/>
    <x v="0"/>
    <s v="USA"/>
    <n v="5000000"/>
    <n v="2012"/>
    <n v="5.3"/>
    <n v="9123773"/>
    <n v="94"/>
    <n v="182.47546"/>
  </r>
  <r>
    <s v="Joe Chappelle"/>
    <n v="123"/>
    <n v="15126948"/>
    <s v="Horror|Thriller"/>
    <s v="Donald Pleasence"/>
    <x v="3179"/>
    <n v="20815"/>
    <n v="335"/>
    <x v="0"/>
    <s v="USA"/>
    <n v="5000000"/>
    <n v="1995"/>
    <n v="4.9000000000000004"/>
    <n v="10126948"/>
    <n v="93"/>
    <n v="202.53896"/>
  </r>
  <r>
    <s v="Alfonso Cuarã³N"/>
    <n v="173"/>
    <n v="13622333"/>
    <s v="Adventure|Comedy|Drama|Romance"/>
    <s v="Maribel VerdÃº"/>
    <x v="3180"/>
    <n v="91377"/>
    <n v="385"/>
    <x v="3"/>
    <s v="Mexico"/>
    <n v="2000000"/>
    <n v="2001"/>
    <n v="7.7"/>
    <n v="11622333"/>
    <n v="106"/>
    <n v="581.11664999999994"/>
  </r>
  <r>
    <s v="Edgar Wright"/>
    <n v="246"/>
    <n v="13464388"/>
    <s v="Comedy|Horror"/>
    <s v="Peter Serafinowicz"/>
    <x v="3181"/>
    <n v="395921"/>
    <n v="859"/>
    <x v="0"/>
    <s v="UK"/>
    <n v="4000000"/>
    <n v="2004"/>
    <n v="8"/>
    <n v="9464388"/>
    <n v="99"/>
    <n v="236.60969999999998"/>
  </r>
  <r>
    <s v="Mickey Liddell"/>
    <n v="74"/>
    <n v="13350177"/>
    <s v="Drama|Horror|Thriller"/>
    <s v="Jessica Lowndes"/>
    <x v="3182"/>
    <n v="7904"/>
    <n v="113"/>
    <x v="0"/>
    <s v="USA"/>
    <n v="5000000"/>
    <n v="2008"/>
    <n v="3.8"/>
    <n v="8350177"/>
    <n v="82"/>
    <n v="167.00353999999999"/>
  </r>
  <r>
    <s v="John Sayles"/>
    <n v="68"/>
    <n v="13269963"/>
    <s v="Drama|Mystery"/>
    <s v="Matthew McConaughey"/>
    <x v="3183"/>
    <n v="23202"/>
    <n v="173"/>
    <x v="0"/>
    <s v="USA"/>
    <n v="5000000"/>
    <n v="1996"/>
    <n v="7.6"/>
    <n v="8269963"/>
    <n v="135"/>
    <n v="165.39926"/>
  </r>
  <r>
    <s v="Dwight H. Little"/>
    <n v="144"/>
    <n v="17768000"/>
    <s v="Horror|Thriller"/>
    <s v="Donald Pleasence"/>
    <x v="3184"/>
    <n v="29629"/>
    <n v="374"/>
    <x v="0"/>
    <s v="USA"/>
    <n v="5000000"/>
    <n v="1988"/>
    <n v="5.9"/>
    <n v="12768000"/>
    <n v="88"/>
    <n v="255.35999999999999"/>
  </r>
  <r>
    <s v="Fred Walton"/>
    <n v="96"/>
    <n v="12947763"/>
    <s v="Horror|Mystery"/>
    <s v="Thomas F. Wilson"/>
    <x v="3185"/>
    <n v="10624"/>
    <n v="125"/>
    <x v="0"/>
    <s v="USA"/>
    <n v="5000000"/>
    <n v="1986"/>
    <n v="6.2"/>
    <n v="7947763"/>
    <n v="89"/>
    <n v="158.95526000000001"/>
  </r>
  <r>
    <s v="Barry Levinson"/>
    <n v="42"/>
    <n v="14100000"/>
    <s v="Comedy|Drama"/>
    <s v="Steve Guttenberg"/>
    <x v="3186"/>
    <n v="14995"/>
    <n v="87"/>
    <x v="0"/>
    <s v="USA"/>
    <n v="5000000"/>
    <n v="1982"/>
    <n v="7.2"/>
    <n v="9100000"/>
    <n v="110"/>
    <n v="182"/>
  </r>
  <r>
    <s v="Steve Carver"/>
    <n v="29"/>
    <n v="12200000"/>
    <s v="Action|Crime|Drama|Thriller|Western"/>
    <s v="David Carradine"/>
    <x v="3187"/>
    <n v="7973"/>
    <n v="65"/>
    <x v="0"/>
    <s v="USA"/>
    <n v="5000000"/>
    <n v="1983"/>
    <n v="6.3"/>
    <n v="7200000"/>
    <n v="107"/>
    <n v="144"/>
  </r>
  <r>
    <s v="Gonzalo Lã³Pez-Gallego"/>
    <n v="228"/>
    <n v="17683670"/>
    <s v="Horror|Mystery|Sci-Fi|Thriller"/>
    <s v="Warren Christie"/>
    <x v="3188"/>
    <n v="47227"/>
    <n v="323"/>
    <x v="0"/>
    <s v="USA"/>
    <n v="5000000"/>
    <n v="2011"/>
    <n v="5.2"/>
    <n v="12683670"/>
    <n v="86"/>
    <n v="253.67340000000002"/>
  </r>
  <r>
    <s v="Christine Jeffs"/>
    <n v="195"/>
    <n v="12055108"/>
    <s v="Comedy|Drama"/>
    <s v="Clifton Collins Jr."/>
    <x v="3189"/>
    <n v="61151"/>
    <n v="134"/>
    <x v="0"/>
    <s v="USA"/>
    <n v="8000000"/>
    <n v="2008"/>
    <n v="6.9"/>
    <n v="4055108"/>
    <n v="91"/>
    <n v="50.688849999999995"/>
  </r>
  <r>
    <s v="John Erick Dowdle"/>
    <n v="203"/>
    <n v="27285953"/>
    <s v="Action|Thriller"/>
    <s v="Sterling Jerins"/>
    <x v="3190"/>
    <n v="48675"/>
    <n v="214"/>
    <x v="0"/>
    <s v="USA"/>
    <n v="5000000"/>
    <n v="2015"/>
    <n v="6.8"/>
    <n v="22285953"/>
    <n v="103"/>
    <n v="445.71905999999996"/>
  </r>
  <r>
    <s v="Michael Tiddes"/>
    <n v="59"/>
    <n v="11675178"/>
    <s v="Comedy"/>
    <s v="Fred Willard"/>
    <x v="3191"/>
    <n v="9509"/>
    <n v="53"/>
    <x v="0"/>
    <s v="USA"/>
    <n v="5000000"/>
    <n v="2016"/>
    <n v="3.5"/>
    <n v="6675178"/>
    <n v="92"/>
    <n v="133.50356000000002"/>
  </r>
  <r>
    <s v="Bill Duke"/>
    <n v="45"/>
    <n v="10572742"/>
    <s v="Drama|Romance"/>
    <s v="Eddie Cibrian"/>
    <x v="3192"/>
    <n v="2326"/>
    <n v="21"/>
    <x v="0"/>
    <s v="USA"/>
    <n v="8000000"/>
    <n v="2009"/>
    <n v="6.1"/>
    <n v="2572742"/>
    <n v="99"/>
    <n v="32.159275000000001"/>
  </r>
  <r>
    <s v="Bille Woodruff"/>
    <n v="12"/>
    <n v="9658370"/>
    <s v="Comedy|Romance"/>
    <s v="Donald Faison"/>
    <x v="3193"/>
    <n v="1180"/>
    <n v="9"/>
    <x v="0"/>
    <s v="USA"/>
    <n v="5000000"/>
    <n v="2016"/>
    <n v="4.5"/>
    <n v="4658370"/>
    <n v="96"/>
    <n v="93.167400000000001"/>
  </r>
  <r>
    <s v="Mamoru Hosoda"/>
    <n v="29"/>
    <n v="9628751"/>
    <s v="Action|Adventure|Animation|Family|Sci-Fi"/>
    <s v="Lara Jill Miller"/>
    <x v="3194"/>
    <n v="5164"/>
    <n v="65"/>
    <x v="0"/>
    <s v="USA"/>
    <n v="5000000"/>
    <n v="2000"/>
    <n v="5.9"/>
    <n v="4628751"/>
    <n v="82"/>
    <n v="92.575019999999995"/>
  </r>
  <r>
    <s v="Brian Dannelly"/>
    <n v="121"/>
    <n v="8786715"/>
    <s v="Comedy|Drama"/>
    <s v="Macaulay Culkin"/>
    <x v="3195"/>
    <n v="40274"/>
    <n v="324"/>
    <x v="0"/>
    <s v="USA"/>
    <n v="5000000"/>
    <n v="2004"/>
    <n v="6.9"/>
    <n v="3786715"/>
    <n v="92"/>
    <n v="75.734300000000005"/>
  </r>
  <r>
    <s v="Denys Arcand"/>
    <n v="135"/>
    <n v="3432342"/>
    <s v="Comedy|Crime|Drama|Mystery|Romance"/>
    <s v="Marie-JosÃ©e Croze"/>
    <x v="3196"/>
    <n v="24921"/>
    <n v="166"/>
    <x v="4"/>
    <s v="Canada"/>
    <n v="6000000"/>
    <n v="2003"/>
    <n v="7.7"/>
    <n v="-2567658"/>
    <n v="112"/>
    <n v="-42.7943"/>
  </r>
  <r>
    <s v="J.S. Cardone"/>
    <n v="56"/>
    <n v="6755271"/>
    <s v="Horror|Thriller"/>
    <s v="Brendan Fehr"/>
    <x v="3197"/>
    <n v="7319"/>
    <n v="131"/>
    <x v="0"/>
    <s v="USA"/>
    <n v="5000000"/>
    <n v="2001"/>
    <n v="5.3"/>
    <n v="1755271"/>
    <n v="90"/>
    <n v="35.105419999999995"/>
  </r>
  <r>
    <s v="Jay Levey"/>
    <n v="59"/>
    <n v="6157157"/>
    <s v="Comedy|Drama"/>
    <s v="Fran Drescher"/>
    <x v="3198"/>
    <n v="21416"/>
    <n v="198"/>
    <x v="0"/>
    <s v="USA"/>
    <n v="5000000"/>
    <n v="1989"/>
    <n v="7"/>
    <n v="1157157"/>
    <n v="150"/>
    <n v="23.143140000000002"/>
  </r>
  <r>
    <s v="Tamara Jenkins"/>
    <n v="60"/>
    <n v="5480318"/>
    <s v="Comedy|Drama"/>
    <s v="Natasha Lyonne"/>
    <x v="3199"/>
    <n v="9427"/>
    <n v="79"/>
    <x v="0"/>
    <s v="USA"/>
    <n v="5000000"/>
    <n v="1998"/>
    <n v="6.6"/>
    <n v="480318"/>
    <n v="91"/>
    <n v="9.6063600000000005"/>
  </r>
  <r>
    <s v="Jon Favreau"/>
    <n v="81"/>
    <n v="5308707"/>
    <s v="Comedy|Crime|Drama|Thriller"/>
    <s v="Jon Favreau"/>
    <x v="3200"/>
    <n v="15053"/>
    <n v="165"/>
    <x v="0"/>
    <s v="USA"/>
    <n v="5000000"/>
    <n v="2001"/>
    <n v="6.4"/>
    <n v="308707"/>
    <n v="95"/>
    <n v="6.1741400000000004"/>
  </r>
  <r>
    <s v="Duncan Jones"/>
    <n v="415"/>
    <n v="5009677"/>
    <s v="Drama|Mystery|Sci-Fi"/>
    <s v="Kevin Spacey"/>
    <x v="3201"/>
    <n v="260607"/>
    <n v="485"/>
    <x v="0"/>
    <s v="UK"/>
    <n v="5000000"/>
    <n v="2009"/>
    <n v="7.9"/>
    <n v="9677"/>
    <n v="97"/>
    <n v="0.19354000000000002"/>
  </r>
  <r>
    <s v="Ronan Chapalain"/>
    <n v="7"/>
    <n v="4074023"/>
    <s v="Documentary"/>
    <s v="Norbert Ferrer"/>
    <x v="3202"/>
    <n v="296"/>
    <n v="4"/>
    <x v="0"/>
    <s v="UK"/>
    <n v="5000000"/>
    <n v="2010"/>
    <n v="6.9"/>
    <n v="-925977"/>
    <n v="41"/>
    <n v="-18.519539999999999"/>
  </r>
  <r>
    <s v="Atom Egoyan"/>
    <n v="120"/>
    <n v="4306697"/>
    <s v="Drama"/>
    <s v="Bruce Greenwood"/>
    <x v="3203"/>
    <n v="26720"/>
    <n v="196"/>
    <x v="0"/>
    <s v="Canada"/>
    <n v="5000000"/>
    <n v="1997"/>
    <n v="7.7"/>
    <n v="-693303"/>
    <n v="112"/>
    <n v="-13.866059999999999"/>
  </r>
  <r>
    <s v="Xavier Beauvois"/>
    <n v="195"/>
    <n v="3950029"/>
    <s v="Drama"/>
    <s v="Lambert Wilson"/>
    <x v="3204"/>
    <n v="12411"/>
    <n v="89"/>
    <x v="4"/>
    <s v="France"/>
    <n v="4000000"/>
    <n v="2010"/>
    <n v="7.2"/>
    <n v="-49971"/>
    <n v="122"/>
    <n v="-1.2492750000000001"/>
  </r>
  <r>
    <s v="Randall Miller"/>
    <n v="109"/>
    <n v="4040588"/>
    <s v="Comedy|Drama"/>
    <s v="Alan Rickman"/>
    <x v="3205"/>
    <n v="12233"/>
    <n v="89"/>
    <x v="0"/>
    <s v="USA"/>
    <n v="5000000"/>
    <n v="2008"/>
    <n v="6.8"/>
    <n v="-959412"/>
    <n v="110"/>
    <n v="-19.18824"/>
  </r>
  <r>
    <s v="Peter Jackson"/>
    <n v="93"/>
    <n v="3049135"/>
    <s v="Biography|Crime|Drama|Romance|Thriller"/>
    <s v="Kate Winslet"/>
    <x v="3206"/>
    <n v="50197"/>
    <n v="265"/>
    <x v="0"/>
    <s v="New Zealand"/>
    <n v="5000000"/>
    <n v="1994"/>
    <n v="7.4"/>
    <n v="-1950865"/>
    <n v="108"/>
    <n v="-39.017299999999999"/>
  </r>
  <r>
    <s v="Michael Polish"/>
    <n v="12"/>
    <n v="4700361"/>
    <s v="Drama"/>
    <s v="Hayden Christensen"/>
    <x v="3207"/>
    <n v="2047"/>
    <n v="29"/>
    <x v="0"/>
    <s v="USA"/>
    <n v="5000000"/>
    <n v="2015"/>
    <n v="4.5999999999999996"/>
    <n v="-299639"/>
    <n v="121"/>
    <n v="-5.9927800000000007"/>
  </r>
  <r>
    <s v="Dan Rush"/>
    <n v="155"/>
    <n v="2711210"/>
    <s v="Comedy|Drama"/>
    <s v="Will Ferrell"/>
    <x v="3208"/>
    <n v="40305"/>
    <n v="86"/>
    <x v="0"/>
    <s v="USA"/>
    <n v="5000000"/>
    <n v="2010"/>
    <n v="6.4"/>
    <n v="-2288790"/>
    <n v="97"/>
    <n v="-45.775799999999997"/>
  </r>
  <r>
    <s v="Jake Kasdan"/>
    <n v="81"/>
    <n v="1980338"/>
    <s v="Comedy|Crime|Drama|Mystery|Thriller"/>
    <s v="Kim Dickens"/>
    <x v="3209"/>
    <n v="12366"/>
    <n v="151"/>
    <x v="0"/>
    <s v="USA"/>
    <n v="5000000"/>
    <n v="1998"/>
    <n v="7"/>
    <n v="-3019662"/>
    <n v="116"/>
    <n v="-60.393240000000006"/>
  </r>
  <r>
    <s v="Brad Anderson"/>
    <n v="204"/>
    <n v="1082044"/>
    <s v="Drama|Thriller"/>
    <s v="Christian Bale"/>
    <x v="3210"/>
    <n v="281649"/>
    <n v="458"/>
    <x v="0"/>
    <s v="Spain"/>
    <n v="5000000"/>
    <n v="2004"/>
    <n v="7.7"/>
    <n v="-3917956"/>
    <n v="94"/>
    <n v="-78.359120000000004"/>
  </r>
  <r>
    <s v="Paul Schrader"/>
    <n v="19"/>
    <n v="1100000"/>
    <s v="Crime|Drama"/>
    <s v="Dana Delany"/>
    <x v="3211"/>
    <n v="3665"/>
    <n v="39"/>
    <x v="0"/>
    <s v="USA"/>
    <n v="5000000"/>
    <n v="1992"/>
    <n v="6.8"/>
    <n v="-3900000"/>
    <n v="103"/>
    <n v="-78"/>
  </r>
  <r>
    <s v="Michael Cuesta"/>
    <n v="163"/>
    <n v="2445646"/>
    <s v="Biography|Crime|Drama|Mystery|Thriller"/>
    <s v="Jeremy Renner"/>
    <x v="3212"/>
    <n v="32382"/>
    <n v="99"/>
    <x v="0"/>
    <s v="USA"/>
    <n v="5000000"/>
    <n v="2014"/>
    <n v="7"/>
    <n v="-2554354"/>
    <n v="112"/>
    <n v="-51.087079999999993"/>
  </r>
  <r>
    <s v="John Cameron Mitchell"/>
    <n v="248"/>
    <n v="2221809"/>
    <s v="Drama"/>
    <s v="Dianne Wiest"/>
    <x v="3213"/>
    <n v="40618"/>
    <n v="144"/>
    <x v="0"/>
    <s v="USA"/>
    <n v="5000000"/>
    <n v="2010"/>
    <n v="7"/>
    <n v="-2778191"/>
    <n v="91"/>
    <n v="-55.56382"/>
  </r>
  <r>
    <s v="Fenton Bailey"/>
    <n v="39"/>
    <n v="296665"/>
    <s v="Biography|Crime|Drama|Thriller"/>
    <s v="Macaulay Culkin"/>
    <x v="3214"/>
    <n v="12675"/>
    <n v="158"/>
    <x v="0"/>
    <s v="USA"/>
    <n v="5000000"/>
    <n v="2003"/>
    <n v="6.3"/>
    <n v="-4703335"/>
    <n v="98"/>
    <n v="-94.066699999999997"/>
  </r>
  <r>
    <s v="Jeremy Saulnier"/>
    <n v="322"/>
    <n v="3219029"/>
    <s v="Crime|Horror|Music|Thriller"/>
    <s v="Alia Shawkat"/>
    <x v="3215"/>
    <n v="28845"/>
    <n v="125"/>
    <x v="0"/>
    <s v="USA"/>
    <n v="5000000"/>
    <n v="2015"/>
    <n v="7.1"/>
    <n v="-1780971"/>
    <n v="95"/>
    <n v="-35.619420000000005"/>
  </r>
  <r>
    <s v="James Manera"/>
    <n v="12"/>
    <n v="830210"/>
    <s v="Drama|Mystery|Sci-Fi"/>
    <s v="Joaquim de Almeida"/>
    <x v="3216"/>
    <n v="1900"/>
    <n v="56"/>
    <x v="0"/>
    <s v="USA"/>
    <n v="5000000"/>
    <n v="2014"/>
    <n v="4.4000000000000004"/>
    <n v="-4169790"/>
    <n v="99"/>
    <n v="-83.395799999999994"/>
  </r>
  <r>
    <s v="Wes Anderson"/>
    <n v="83"/>
    <n v="1040879"/>
    <s v="Comedy|Crime|Drama"/>
    <s v="Andrew Wilson"/>
    <x v="3217"/>
    <n v="54478"/>
    <n v="184"/>
    <x v="0"/>
    <s v="USA"/>
    <n v="7000000"/>
    <n v="1996"/>
    <n v="7.1"/>
    <n v="-5959121"/>
    <n v="91"/>
    <n v="-85.130300000000005"/>
  </r>
  <r>
    <s v="Kevin Spacey"/>
    <n v="37"/>
    <n v="326308"/>
    <s v="Crime|Drama|Thriller"/>
    <s v="Viggo Mortensen"/>
    <x v="3218"/>
    <n v="6632"/>
    <n v="69"/>
    <x v="0"/>
    <s v="USA"/>
    <n v="5000000"/>
    <n v="1996"/>
    <n v="6.1"/>
    <n v="-4673692"/>
    <n v="97"/>
    <n v="-93.473839999999996"/>
  </r>
  <r>
    <s v="Nicholas Fackler"/>
    <n v="27"/>
    <n v="124720"/>
    <s v="Drama|Romance"/>
    <s v="Adam Scott"/>
    <x v="3219"/>
    <n v="1560"/>
    <n v="15"/>
    <x v="0"/>
    <s v="USA"/>
    <n v="5000000"/>
    <n v="2008"/>
    <n v="7.3"/>
    <n v="-4875280"/>
    <n v="90"/>
    <n v="-97.505600000000001"/>
  </r>
  <r>
    <s v="Morgan J. Freeman"/>
    <n v="31"/>
    <n v="99147"/>
    <s v="Drama"/>
    <s v="Ethan Suplee"/>
    <x v="3220"/>
    <n v="1884"/>
    <n v="28"/>
    <x v="0"/>
    <s v="USA"/>
    <n v="2000000"/>
    <n v="1998"/>
    <n v="6.2"/>
    <n v="-1900853"/>
    <n v="90"/>
    <n v="-95.042649999999995"/>
  </r>
  <r>
    <s v="M. Night Shyamalan"/>
    <n v="371"/>
    <n v="65069140"/>
    <s v="Horror|Thriller"/>
    <s v="Ocean James"/>
    <x v="3221"/>
    <n v="65299"/>
    <n v="455"/>
    <x v="0"/>
    <s v="USA"/>
    <n v="5000000"/>
    <n v="2015"/>
    <n v="6.2"/>
    <n v="60069140"/>
    <n v="94"/>
    <n v="1201.3828000000001"/>
  </r>
  <r>
    <s v="Brian De Palma"/>
    <n v="133"/>
    <n v="65087"/>
    <s v="Crime|Thriller|War"/>
    <s v="Mike Figueroa"/>
    <x v="3222"/>
    <n v="8824"/>
    <n v="108"/>
    <x v="0"/>
    <s v="USA"/>
    <n v="5000000"/>
    <n v="2007"/>
    <n v="6.2"/>
    <n v="-4934913"/>
    <n v="90"/>
    <n v="-98.698260000000005"/>
  </r>
  <r>
    <s v="Klaus Menzel"/>
    <n v="13"/>
    <n v="16066"/>
    <s v="Mystery|Romance|Thriller"/>
    <s v="Adam Garcia"/>
    <x v="3223"/>
    <n v="1207"/>
    <n v="44"/>
    <x v="0"/>
    <s v="Germany"/>
    <n v="5000000"/>
    <n v="2004"/>
    <n v="3.3"/>
    <n v="-4983934"/>
    <n v="103"/>
    <n v="-99.67868"/>
  </r>
  <r>
    <s v="William H. Macy"/>
    <n v="44"/>
    <n v="37440"/>
    <s v="Comedy|Drama|Music"/>
    <s v="Billy Crudup"/>
    <x v="3224"/>
    <n v="12672"/>
    <n v="60"/>
    <x v="0"/>
    <s v="USA"/>
    <n v="5000000"/>
    <n v="2014"/>
    <n v="7.5"/>
    <n v="-4962560"/>
    <n v="105"/>
    <n v="-99.251199999999997"/>
  </r>
  <r>
    <s v="Jirã­ Menzel"/>
    <n v="99"/>
    <n v="617228"/>
    <s v="Comedy|Drama|Romance|War"/>
    <s v="Julia Jentsch"/>
    <x v="3225"/>
    <n v="6183"/>
    <n v="27"/>
    <x v="26"/>
    <s v="Czech Republic"/>
    <n v="84450000"/>
    <n v="2006"/>
    <n v="7.4"/>
    <n v="-83832772"/>
    <n v="113"/>
    <n v="-99.269120189461219"/>
  </r>
  <r>
    <s v="Fatih Akin"/>
    <n v="115"/>
    <n v="274385"/>
    <s v="Comedy|Drama"/>
    <s v="Udo Kier"/>
    <x v="3226"/>
    <n v="29203"/>
    <n v="26"/>
    <x v="15"/>
    <s v="Germany"/>
    <n v="4000000"/>
    <n v="2009"/>
    <n v="7.3"/>
    <n v="-3725615"/>
    <n v="99"/>
    <n v="-93.140374999999992"/>
  </r>
  <r>
    <s v="Billy Bob Thornton"/>
    <n v="104"/>
    <n v="24475416"/>
    <s v="Drama"/>
    <s v="Robert Duvall"/>
    <x v="3227"/>
    <n v="72443"/>
    <n v="309"/>
    <x v="0"/>
    <s v="USA"/>
    <n v="890000"/>
    <n v="1996"/>
    <n v="8"/>
    <n v="23585416"/>
    <n v="148"/>
    <n v="2650.0467415730336"/>
  </r>
  <r>
    <s v="Eli Roth"/>
    <n v="303"/>
    <n v="47277326"/>
    <s v="Horror"/>
    <s v="Jay Hernandez"/>
    <x v="3228"/>
    <n v="138814"/>
    <n v="1516"/>
    <x v="0"/>
    <s v="USA"/>
    <n v="4800000"/>
    <n v="2005"/>
    <n v="5.9"/>
    <n v="42477326"/>
    <n v="93"/>
    <n v="884.94429166666657"/>
  </r>
  <r>
    <s v="Michael Winterbottom"/>
    <n v="122"/>
    <n v="1247453"/>
    <s v="Comedy|Drama"/>
    <s v="Steve Coogan"/>
    <x v="3229"/>
    <n v="11202"/>
    <n v="123"/>
    <x v="0"/>
    <s v="UK"/>
    <n v="2800000"/>
    <n v="2005"/>
    <n v="6.8"/>
    <n v="-1552547"/>
    <n v="94"/>
    <n v="-55.44810714285714"/>
  </r>
  <r>
    <s v="Jeff Nichols"/>
    <n v="359"/>
    <n v="1729969"/>
    <s v="Drama|Thriller"/>
    <s v="Katy Mixon"/>
    <x v="3230"/>
    <n v="68211"/>
    <n v="219"/>
    <x v="0"/>
    <s v="USA"/>
    <n v="5000000"/>
    <n v="2011"/>
    <n v="7.4"/>
    <n v="-3270031"/>
    <n v="121"/>
    <n v="-65.400620000000004"/>
  </r>
  <r>
    <s v="Frank Laloggia"/>
    <n v="130"/>
    <n v="1705139"/>
    <s v="Fantasy|Horror|Mystery|Thriller"/>
    <s v="Alex Rocco"/>
    <x v="3231"/>
    <n v="4695"/>
    <n v="69"/>
    <x v="0"/>
    <s v="USA"/>
    <n v="4700000"/>
    <n v="1988"/>
    <n v="6.7"/>
    <n v="-2994861"/>
    <n v="118"/>
    <n v="-63.72044680851063"/>
  </r>
  <r>
    <s v="Tobe Hooper"/>
    <n v="159"/>
    <n v="8025872"/>
    <s v="Comedy|Horror"/>
    <s v="Bill Johnson"/>
    <x v="3232"/>
    <n v="19234"/>
    <n v="258"/>
    <x v="0"/>
    <s v="USA"/>
    <n v="4700000"/>
    <n v="1986"/>
    <n v="5.5"/>
    <n v="3325872"/>
    <n v="101"/>
    <n v="70.763234042553194"/>
  </r>
  <r>
    <s v="Nicolas Winding Refn"/>
    <n v="440"/>
    <n v="778565"/>
    <s v="Crime|Drama"/>
    <s v="Ryan Gosling"/>
    <x v="3233"/>
    <n v="83234"/>
    <n v="475"/>
    <x v="0"/>
    <s v="Denmark"/>
    <n v="4800000"/>
    <n v="2013"/>
    <n v="5.7"/>
    <n v="-4021435"/>
    <n v="90"/>
    <n v="-83.779895833333327"/>
  </r>
  <r>
    <s v="Michel Leclerc"/>
    <n v="87"/>
    <n v="513836"/>
    <s v="Comedy|Drama|Romance"/>
    <s v="Sara Forestier"/>
    <x v="3234"/>
    <n v="6304"/>
    <n v="21"/>
    <x v="4"/>
    <s v="France"/>
    <n v="4600000"/>
    <n v="2010"/>
    <n v="7.2"/>
    <n v="-4086164"/>
    <n v="100"/>
    <n v="-88.829652173913047"/>
  </r>
  <r>
    <s v="Tom Kalin"/>
    <n v="121"/>
    <n v="434417"/>
    <s v="Drama"/>
    <s v="Eddie Redmayne"/>
    <x v="3235"/>
    <n v="8867"/>
    <n v="65"/>
    <x v="0"/>
    <s v="Spain"/>
    <n v="4600000"/>
    <n v="2007"/>
    <n v="5.9"/>
    <n v="-4165583"/>
    <n v="97"/>
    <n v="-90.556152173913034"/>
  </r>
  <r>
    <s v="Hugh Wilson"/>
    <n v="45"/>
    <n v="81200000"/>
    <s v="Comedy"/>
    <s v="Steve Guttenberg"/>
    <x v="3236"/>
    <n v="87739"/>
    <n v="133"/>
    <x v="0"/>
    <s v="USA"/>
    <n v="4500000"/>
    <n v="1984"/>
    <n v="6.7"/>
    <n v="76700000"/>
    <n v="96"/>
    <n v="1704.4444444444443"/>
  </r>
  <r>
    <s v="Mike Newell"/>
    <n v="84"/>
    <n v="52700832"/>
    <s v="Comedy|Drama|Romance"/>
    <s v="Kristin Scott Thomas"/>
    <x v="3237"/>
    <n v="107923"/>
    <n v="197"/>
    <x v="0"/>
    <s v="UK"/>
    <n v="4500000"/>
    <n v="1994"/>
    <n v="7.1"/>
    <n v="48200832"/>
    <n v="117"/>
    <n v="1071.1296"/>
  </r>
  <r>
    <s v="Spike Lee"/>
    <n v="202"/>
    <n v="13060843"/>
    <s v="Drama"/>
    <s v="Philip Seymour Hoffman"/>
    <x v="3238"/>
    <n v="149528"/>
    <n v="454"/>
    <x v="0"/>
    <s v="USA"/>
    <n v="15000000"/>
    <n v="2002"/>
    <n v="7.7"/>
    <n v="-1939157"/>
    <n v="108"/>
    <n v="-12.927713333333331"/>
  </r>
  <r>
    <s v="Lana Wachowski"/>
    <n v="120"/>
    <n v="3798532"/>
    <s v="Crime|Drama|Romance|Thriller"/>
    <s v="Christopher Meloni"/>
    <x v="3239"/>
    <n v="41138"/>
    <n v="208"/>
    <x v="0"/>
    <s v="USA"/>
    <n v="4500000"/>
    <n v="1996"/>
    <n v="7.4"/>
    <n v="-701468"/>
    <n v="109"/>
    <n v="-15.588177777777778"/>
  </r>
  <r>
    <s v="Darren Aronofsky"/>
    <n v="234"/>
    <n v="3609278"/>
    <s v="Drama"/>
    <s v="Ellen Burstyn"/>
    <x v="3240"/>
    <n v="573541"/>
    <n v="1916"/>
    <x v="0"/>
    <s v="USA"/>
    <n v="4500000"/>
    <n v="2000"/>
    <n v="8.4"/>
    <n v="-890722"/>
    <n v="102"/>
    <n v="-19.793822222222222"/>
  </r>
  <r>
    <s v="Carlos Saura"/>
    <n v="35"/>
    <n v="1687311"/>
    <s v="Drama|Musical"/>
    <s v="MÃ­a Maestro"/>
    <x v="3241"/>
    <n v="2412"/>
    <n v="40"/>
    <x v="3"/>
    <s v="Spain"/>
    <n v="700000000"/>
    <n v="1998"/>
    <n v="7.2"/>
    <n v="-698312689"/>
    <n v="115"/>
    <n v="-99.758955571428572"/>
  </r>
  <r>
    <s v="Andrew Erwin"/>
    <n v="49"/>
    <n v="10429707"/>
    <s v="Comedy"/>
    <s v="Alex Kendrick"/>
    <x v="3242"/>
    <n v="10483"/>
    <n v="125"/>
    <x v="0"/>
    <s v="USA"/>
    <n v="5000000"/>
    <n v="2014"/>
    <n v="5.4"/>
    <n v="5429707"/>
    <n v="98"/>
    <n v="108.59414000000001"/>
  </r>
  <r>
    <s v="Richard Kelly"/>
    <n v="283"/>
    <n v="727883"/>
    <s v="Drama|Sci-Fi|Thriller"/>
    <s v="Jake Gyllenhaal"/>
    <x v="3243"/>
    <n v="580999"/>
    <n v="2110"/>
    <x v="0"/>
    <s v="USA"/>
    <n v="4500000"/>
    <n v="2001"/>
    <n v="8.1"/>
    <n v="-3772117"/>
    <n v="133"/>
    <n v="-83.824822222222224"/>
  </r>
  <r>
    <s v="Mike Van Diem"/>
    <n v="54"/>
    <n v="713413"/>
    <s v="Crime|Drama|Mystery"/>
    <s v="Jan Decleir"/>
    <x v="3244"/>
    <n v="9171"/>
    <n v="68"/>
    <x v="13"/>
    <s v="Netherlands"/>
    <n v="4500000"/>
    <n v="1997"/>
    <n v="7.8"/>
    <n v="-3786587"/>
    <n v="122"/>
    <n v="-84.146377777777786"/>
  </r>
  <r>
    <s v="Jonas Ã…Kerlund"/>
    <n v="92"/>
    <n v="410241"/>
    <s v="Comedy|Crime|Drama"/>
    <s v="Patrick Fugit"/>
    <x v="3245"/>
    <n v="32357"/>
    <n v="199"/>
    <x v="0"/>
    <s v="USA"/>
    <n v="2000000"/>
    <n v="2002"/>
    <n v="6.8"/>
    <n v="-1589759"/>
    <n v="106"/>
    <n v="-79.487949999999998"/>
  </r>
  <r>
    <s v="Chan-Wook Park"/>
    <n v="202"/>
    <n v="211667"/>
    <s v="Crime|Drama"/>
    <s v="Min-sik Choi"/>
    <x v="3246"/>
    <n v="53508"/>
    <n v="131"/>
    <x v="19"/>
    <s v="South Korea"/>
    <n v="4200000000"/>
    <n v="2005"/>
    <n v="7.7"/>
    <n v="-4199788333"/>
    <n v="112"/>
    <n v="-99.994960309523805"/>
  </r>
  <r>
    <s v="Barry Skolnick"/>
    <n v="54"/>
    <n v="92191"/>
    <s v="Comedy|Drama|Sport"/>
    <s v="Jason Statham"/>
    <x v="3247"/>
    <n v="29463"/>
    <n v="84"/>
    <x v="0"/>
    <s v="UK"/>
    <n v="2500000"/>
    <n v="2001"/>
    <n v="6.5"/>
    <n v="-2407809"/>
    <n v="99"/>
    <n v="-96.312359999999998"/>
  </r>
  <r>
    <s v="Johnnie To"/>
    <n v="98"/>
    <n v="49413"/>
    <s v="Action|Crime|Thriller"/>
    <s v="Simon Yam"/>
    <x v="3248"/>
    <n v="6919"/>
    <n v="26"/>
    <x v="9"/>
    <s v="Hong Kong"/>
    <n v="35000000"/>
    <n v="2006"/>
    <n v="7.3"/>
    <n v="-34950587"/>
    <n v="110"/>
    <n v="-99.858820000000009"/>
  </r>
  <r>
    <s v="Agnieszka Wojtowicz-Vosloo"/>
    <n v="138"/>
    <n v="108229"/>
    <s v="Drama|Horror|Mystery|Thriller"/>
    <s v="Liam Neeson"/>
    <x v="3249"/>
    <n v="30836"/>
    <n v="137"/>
    <x v="0"/>
    <s v="USA"/>
    <n v="4500000"/>
    <n v="2009"/>
    <n v="5.9"/>
    <n v="-4391771"/>
    <n v="104"/>
    <n v="-97.594911111111116"/>
  </r>
  <r>
    <s v="Milos Forman"/>
    <n v="149"/>
    <n v="112000000"/>
    <s v="Drama"/>
    <s v="Scatman Crothers"/>
    <x v="3250"/>
    <n v="680041"/>
    <n v="760"/>
    <x v="0"/>
    <s v="USA"/>
    <n v="4400000"/>
    <n v="1975"/>
    <n v="8.6999999999999993"/>
    <n v="107600000"/>
    <n v="133"/>
    <n v="2445.4545454545455"/>
  </r>
  <r>
    <s v="Ernie Barbarash"/>
    <n v="29"/>
    <n v="8691"/>
    <s v="Action|Adventure"/>
    <s v="Michael Jai White"/>
    <x v="3251"/>
    <n v="4952"/>
    <n v="32"/>
    <x v="0"/>
    <s v="USA"/>
    <n v="4500000"/>
    <n v="2014"/>
    <n v="5.8"/>
    <n v="-4491309"/>
    <n v="103"/>
    <n v="-99.806866666666679"/>
  </r>
  <r>
    <s v="Nick Love"/>
    <n v="111"/>
    <n v="26345"/>
    <s v="Action|Crime|Drama"/>
    <s v="Hayley Atwell"/>
    <x v="3252"/>
    <n v="16445"/>
    <n v="99"/>
    <x v="0"/>
    <s v="UK"/>
    <n v="3000000"/>
    <n v="2012"/>
    <n v="6.1"/>
    <n v="-2973655"/>
    <n v="112"/>
    <n v="-99.121833333333328"/>
  </r>
  <r>
    <s v="Niki Caro"/>
    <n v="149"/>
    <n v="20772796"/>
    <s v="Drama|Family"/>
    <s v="Keisha Castle-Hughes"/>
    <x v="3253"/>
    <n v="34232"/>
    <n v="346"/>
    <x v="0"/>
    <s v="New Zealand"/>
    <n v="6000000"/>
    <n v="2002"/>
    <n v="7.6"/>
    <n v="14772796"/>
    <n v="101"/>
    <n v="246.21326666666667"/>
  </r>
  <r>
    <s v="R. Balki"/>
    <n v="12"/>
    <n v="199228"/>
    <s v="Comedy|Drama"/>
    <s v="Vidya Balan"/>
    <x v="3254"/>
    <n v="7295"/>
    <n v="49"/>
    <x v="21"/>
    <s v="India"/>
    <n v="150000000"/>
    <n v="2009"/>
    <n v="7.2"/>
    <n v="-149800772"/>
    <n v="133"/>
    <n v="-99.867181333333335"/>
  </r>
  <r>
    <s v="Timur Bekmambetov"/>
    <n v="232"/>
    <n v="1487477"/>
    <s v="Fantasy|Thriller"/>
    <s v="Konstantin Khabenskiy"/>
    <x v="3255"/>
    <n v="47097"/>
    <n v="310"/>
    <x v="27"/>
    <s v="Russia"/>
    <n v="4200000"/>
    <n v="2004"/>
    <n v="6.5"/>
    <n v="-2712523"/>
    <n v="104"/>
    <n v="-64.583880952380952"/>
  </r>
  <r>
    <s v="Neil Jordan"/>
    <n v="63"/>
    <n v="62549000"/>
    <s v="Crime|Drama|Romance|Thriller"/>
    <s v="Jim Broadbent"/>
    <x v="3256"/>
    <n v="41361"/>
    <n v="148"/>
    <x v="0"/>
    <s v="UK"/>
    <n v="2300000"/>
    <n v="1992"/>
    <n v="7.3"/>
    <n v="60249000"/>
    <n v="112"/>
    <n v="2619.5217391304345"/>
  </r>
  <r>
    <s v="Bob Clark"/>
    <n v="75"/>
    <n v="105500000"/>
    <s v="Comedy"/>
    <s v="Art Hindle"/>
    <x v="3257"/>
    <n v="31260"/>
    <n v="152"/>
    <x v="0"/>
    <s v="Canada"/>
    <n v="4000000"/>
    <n v="1981"/>
    <n v="6.2"/>
    <n v="101500000"/>
    <n v="94"/>
    <n v="2537.5"/>
  </r>
  <r>
    <s v="George A. Romero"/>
    <n v="274"/>
    <n v="101055"/>
    <s v="Horror"/>
    <s v="Julian Richings"/>
    <x v="3258"/>
    <n v="17478"/>
    <n v="159"/>
    <x v="0"/>
    <s v="USA"/>
    <n v="4000000"/>
    <n v="2009"/>
    <n v="5"/>
    <n v="-3898945"/>
    <n v="90"/>
    <n v="-97.473624999999998"/>
  </r>
  <r>
    <s v="Sofia Coppola"/>
    <n v="265"/>
    <n v="44566004"/>
    <s v="Drama"/>
    <s v="Scarlett Johansson"/>
    <x v="3259"/>
    <n v="321283"/>
    <n v="1848"/>
    <x v="0"/>
    <s v="USA"/>
    <n v="4000000"/>
    <n v="2003"/>
    <n v="7.8"/>
    <n v="40566004"/>
    <n v="101"/>
    <n v="1014.1501"/>
  </r>
  <r>
    <s v="Woody Allen"/>
    <n v="154"/>
    <n v="39200000"/>
    <s v="Comedy|Romance"/>
    <s v="Woody Allen"/>
    <x v="3260"/>
    <n v="192940"/>
    <n v="491"/>
    <x v="0"/>
    <s v="USA"/>
    <n v="4000000"/>
    <n v="1977"/>
    <n v="8.1"/>
    <n v="35200000"/>
    <n v="93"/>
    <n v="880.00000000000011"/>
  </r>
  <r>
    <s v="Cecil B. Demille"/>
    <n v="44"/>
    <n v="36000000"/>
    <s v="Drama|Family|Romance"/>
    <s v="Gloria Grahame"/>
    <x v="3261"/>
    <n v="9456"/>
    <n v="107"/>
    <x v="0"/>
    <s v="USA"/>
    <n v="4000000"/>
    <n v="1952"/>
    <n v="6.7"/>
    <n v="32000000"/>
    <n v="152"/>
    <n v="800"/>
  </r>
  <r>
    <s v="Marc Forster"/>
    <n v="153"/>
    <n v="31252964"/>
    <s v="Drama|Romance"/>
    <s v="Heath Ledger"/>
    <x v="3262"/>
    <n v="71495"/>
    <n v="522"/>
    <x v="0"/>
    <s v="USA"/>
    <n v="4000000"/>
    <n v="2001"/>
    <n v="7.1"/>
    <n v="27252964"/>
    <n v="112"/>
    <n v="681.32409999999993"/>
  </r>
  <r>
    <s v="Henry Hobson"/>
    <n v="256"/>
    <n v="131175"/>
    <s v="Drama|Horror"/>
    <s v="Joely Richardson"/>
    <x v="3263"/>
    <n v="30219"/>
    <n v="200"/>
    <x v="0"/>
    <s v="USA"/>
    <n v="8500000"/>
    <n v="2015"/>
    <n v="5.6"/>
    <n v="-8368825"/>
    <n v="95"/>
    <n v="-98.45676470588235"/>
  </r>
  <r>
    <s v="Mike Figgis"/>
    <n v="123"/>
    <n v="31968347"/>
    <s v="Drama|Romance"/>
    <s v="Nicolas Cage"/>
    <x v="3264"/>
    <n v="93894"/>
    <n v="286"/>
    <x v="0"/>
    <s v="USA"/>
    <n v="3600000"/>
    <n v="1995"/>
    <n v="7.6"/>
    <n v="28368347"/>
    <n v="111"/>
    <n v="788.00963888888896"/>
  </r>
  <r>
    <s v="Rob Cohen"/>
    <n v="149"/>
    <n v="35385560"/>
    <s v="Mystery|Thriller"/>
    <s v="Ryan Guzman"/>
    <x v="3265"/>
    <n v="27198"/>
    <n v="131"/>
    <x v="0"/>
    <s v="USA"/>
    <n v="4000000"/>
    <n v="2015"/>
    <n v="4.5999999999999996"/>
    <n v="31385560"/>
    <n v="91"/>
    <n v="784.63900000000001"/>
  </r>
  <r>
    <s v="Lisa Cholodenko"/>
    <n v="323"/>
    <n v="20803237"/>
    <s v="Comedy|Drama"/>
    <s v="Josh Hutcherson"/>
    <x v="3266"/>
    <n v="110616"/>
    <n v="291"/>
    <x v="0"/>
    <s v="USA"/>
    <n v="3500000"/>
    <n v="2010"/>
    <n v="7.1"/>
    <n v="17303237"/>
    <n v="106"/>
    <n v="494.37819999999999"/>
  </r>
  <r>
    <s v="John Carpenter"/>
    <n v="172"/>
    <n v="13008928"/>
    <s v="Horror|Sci-Fi|Thriller"/>
    <s v="Meg Foster"/>
    <x v="3267"/>
    <n v="73501"/>
    <n v="333"/>
    <x v="0"/>
    <s v="USA"/>
    <n v="4000000"/>
    <n v="1988"/>
    <n v="7.3"/>
    <n v="9008928"/>
    <n v="93"/>
    <n v="225.22319999999999"/>
  </r>
  <r>
    <s v="Ed Gass-Donnelly"/>
    <n v="161"/>
    <n v="15152879"/>
    <s v="Drama|Horror|Thriller"/>
    <s v="Muse Watson"/>
    <x v="3268"/>
    <n v="13506"/>
    <n v="68"/>
    <x v="0"/>
    <s v="France"/>
    <n v="5000000"/>
    <n v="2013"/>
    <n v="4"/>
    <n v="10152879"/>
    <n v="93"/>
    <n v="203.05757999999997"/>
  </r>
  <r>
    <s v="Richard Linklater"/>
    <n v="548"/>
    <n v="25359200"/>
    <s v="Drama"/>
    <s v="Ellar Coltrane"/>
    <x v="3269"/>
    <n v="266020"/>
    <n v="836"/>
    <x v="0"/>
    <s v="USA"/>
    <n v="4000000"/>
    <n v="2014"/>
    <n v="8"/>
    <n v="21359200"/>
    <n v="165"/>
    <n v="533.98"/>
  </r>
  <r>
    <s v="Woody Allen"/>
    <n v="177"/>
    <n v="10515579"/>
    <s v="Comedy|Crime|Mystery"/>
    <s v="Scarlett Johansson"/>
    <x v="3270"/>
    <n v="66840"/>
    <n v="248"/>
    <x v="0"/>
    <s v="UK"/>
    <n v="4000000"/>
    <n v="2006"/>
    <n v="6.7"/>
    <n v="6515579"/>
    <n v="96"/>
    <n v="162.889475"/>
  </r>
  <r>
    <s v="Dj Pooh"/>
    <n v="27"/>
    <n v="10097096"/>
    <s v="Comedy"/>
    <s v="Angell Conwell"/>
    <x v="3271"/>
    <n v="5612"/>
    <n v="38"/>
    <x v="0"/>
    <s v="USA"/>
    <n v="4000000"/>
    <n v="2001"/>
    <n v="4.5999999999999996"/>
    <n v="6097096"/>
    <n v="93"/>
    <n v="152.42739999999998"/>
  </r>
  <r>
    <s v="Dj Pooh"/>
    <n v="22"/>
    <n v="9821335"/>
    <s v="Comedy"/>
    <s v="Mo'Nique"/>
    <x v="3272"/>
    <n v="1415"/>
    <n v="10"/>
    <x v="0"/>
    <s v="USA"/>
    <n v="6000000"/>
    <n v="2000"/>
    <n v="4"/>
    <n v="3821335"/>
    <n v="82"/>
    <n v="63.688916666666664"/>
  </r>
  <r>
    <s v="Wayne Kramer"/>
    <n v="157"/>
    <n v="8243880"/>
    <s v="Crime|Drama|Fantasy|Romance"/>
    <s v="Estella Warren"/>
    <x v="3273"/>
    <n v="28714"/>
    <n v="215"/>
    <x v="0"/>
    <s v="USA"/>
    <n v="3200000"/>
    <n v="2003"/>
    <n v="7"/>
    <n v="5043880"/>
    <n v="101"/>
    <n v="157.62125"/>
  </r>
  <r>
    <s v="Patrick Stettner"/>
    <n v="125"/>
    <n v="7825820"/>
    <s v="Crime|Mystery|Thriller"/>
    <s v="Robin Williams"/>
    <x v="3274"/>
    <n v="13086"/>
    <n v="156"/>
    <x v="0"/>
    <s v="USA"/>
    <n v="4000000"/>
    <n v="2006"/>
    <n v="5.9"/>
    <n v="3825820"/>
    <n v="81"/>
    <n v="95.645499999999998"/>
  </r>
  <r>
    <s v="J.A. Bayona"/>
    <n v="300"/>
    <n v="7159147"/>
    <s v="Drama|Mystery|Thriller"/>
    <s v="Geraldine Chaplin"/>
    <x v="3275"/>
    <n v="120189"/>
    <n v="308"/>
    <x v="3"/>
    <s v="Spain"/>
    <n v="3400000"/>
    <n v="2007"/>
    <n v="7.5"/>
    <n v="3759147"/>
    <n v="105"/>
    <n v="110.56314705882353"/>
  </r>
  <r>
    <s v="Michael Tiddes"/>
    <n v="69"/>
    <n v="17314483"/>
    <s v="Comedy|Fantasy"/>
    <s v="Ashley Rickards"/>
    <x v="3276"/>
    <n v="14621"/>
    <n v="48"/>
    <x v="0"/>
    <s v="USA"/>
    <n v="4000000"/>
    <n v="2014"/>
    <n v="4.7"/>
    <n v="13314483"/>
    <n v="86"/>
    <n v="332.862075"/>
  </r>
  <r>
    <s v="Roger Avary"/>
    <n v="143"/>
    <n v="6525762"/>
    <s v="Comedy|Drama|Romance"/>
    <s v="Ian Somerhalder"/>
    <x v="3277"/>
    <n v="44339"/>
    <n v="425"/>
    <x v="0"/>
    <s v="USA"/>
    <n v="4000000"/>
    <n v="2002"/>
    <n v="6.7"/>
    <n v="2525762"/>
    <n v="110"/>
    <n v="63.144049999999993"/>
  </r>
  <r>
    <s v="Allison Anders"/>
    <n v="51"/>
    <n v="4301331"/>
    <s v="Comedy|Fantasy"/>
    <s v="Salma Hayek"/>
    <x v="3278"/>
    <n v="78241"/>
    <n v="177"/>
    <x v="0"/>
    <s v="USA"/>
    <n v="4000000"/>
    <n v="1995"/>
    <n v="6.7"/>
    <n v="301331"/>
    <n v="110"/>
    <n v="7.5332750000000006"/>
  </r>
  <r>
    <s v="Steven Shainberg"/>
    <n v="163"/>
    <n v="4046737"/>
    <s v="Comedy|Drama|Romance"/>
    <s v="Jeremy Davies"/>
    <x v="3279"/>
    <n v="67949"/>
    <n v="390"/>
    <x v="0"/>
    <s v="USA"/>
    <n v="4000000"/>
    <n v="2002"/>
    <n v="7.1"/>
    <n v="46737"/>
    <n v="104"/>
    <n v="1.168425"/>
  </r>
  <r>
    <s v="Rick De Oliveira"/>
    <n v="52"/>
    <n v="3713002"/>
    <s v="Documentary"/>
    <s v="Laura Ramsey"/>
    <x v="3280"/>
    <n v="3611"/>
    <n v="62"/>
    <x v="0"/>
    <s v="USA"/>
    <n v="8000000"/>
    <n v="2003"/>
    <n v="2.7"/>
    <n v="-4286998"/>
    <n v="96"/>
    <n v="-53.587474999999998"/>
  </r>
  <r>
    <s v="Oliver Stone"/>
    <n v="40"/>
    <n v="3468572"/>
    <s v="Drama"/>
    <s v="Michael Wincott"/>
    <x v="3281"/>
    <n v="10073"/>
    <n v="78"/>
    <x v="0"/>
    <s v="USA"/>
    <n v="4000000"/>
    <n v="1988"/>
    <n v="7.3"/>
    <n v="-531428"/>
    <n v="110"/>
    <n v="-13.2857"/>
  </r>
  <r>
    <s v="Christopher Guest"/>
    <n v="50"/>
    <n v="2892582"/>
    <s v="Comedy"/>
    <s v="Catherine O'Hara"/>
    <x v="3282"/>
    <n v="22697"/>
    <n v="202"/>
    <x v="0"/>
    <s v="USA"/>
    <n v="4000000"/>
    <n v="1996"/>
    <n v="7.6"/>
    <n v="-1107418"/>
    <n v="84"/>
    <n v="-27.685449999999999"/>
  </r>
  <r>
    <s v="Jeff Franklin"/>
    <n v="45"/>
    <n v="2800000"/>
    <s v="Comedy"/>
    <s v="Ivana Milicevic"/>
    <x v="3283"/>
    <n v="4377"/>
    <n v="85"/>
    <x v="0"/>
    <s v="USA"/>
    <n v="4000000"/>
    <n v="1999"/>
    <n v="5.8"/>
    <n v="-1200000"/>
    <n v="94"/>
    <n v="-30"/>
  </r>
  <r>
    <s v="John Dahl"/>
    <n v="121"/>
    <n v="2426851"/>
    <s v="Comedy|Crime|Romance|Thriller"/>
    <s v="Philip Baker Hall"/>
    <x v="3284"/>
    <n v="16224"/>
    <n v="76"/>
    <x v="0"/>
    <s v="USA"/>
    <n v="4000000"/>
    <n v="2007"/>
    <n v="6.5"/>
    <n v="-1573149"/>
    <n v="93"/>
    <n v="-39.328724999999999"/>
  </r>
  <r>
    <s v="Mike Mills"/>
    <n v="114"/>
    <n v="1325073"/>
    <s v="Comedy|Drama"/>
    <s v="Kelli Garner"/>
    <x v="3285"/>
    <n v="18762"/>
    <n v="91"/>
    <x v="0"/>
    <s v="USA"/>
    <n v="4000000"/>
    <n v="2005"/>
    <n v="6.6"/>
    <n v="-2674927"/>
    <n v="96"/>
    <n v="-66.873174999999989"/>
  </r>
  <r>
    <s v="Dave Mckean"/>
    <n v="116"/>
    <n v="864959"/>
    <s v="Adventure|Fantasy"/>
    <s v="Stephanie Leonidas"/>
    <x v="3286"/>
    <n v="20275"/>
    <n v="151"/>
    <x v="0"/>
    <s v="UK"/>
    <n v="4000000"/>
    <n v="2005"/>
    <n v="6.9"/>
    <n v="-3135041"/>
    <n v="101"/>
    <n v="-78.376024999999998"/>
  </r>
  <r>
    <s v="Ron Fricke"/>
    <n v="115"/>
    <n v="2601847"/>
    <s v="Documentary|Music"/>
    <s v="Collin Alfredo St. Dic"/>
    <x v="3287"/>
    <n v="22457"/>
    <n v="69"/>
    <x v="28"/>
    <s v="USA"/>
    <n v="4000000"/>
    <n v="2011"/>
    <n v="8.5"/>
    <n v="-1398153"/>
    <n v="102"/>
    <n v="-34.953825000000002"/>
  </r>
  <r>
    <s v="Ruggero Deodato"/>
    <n v="15"/>
    <n v="800000"/>
    <s v="Adventure|Fantasy"/>
    <s v="Michael Berryman"/>
    <x v="3288"/>
    <n v="2308"/>
    <n v="35"/>
    <x v="0"/>
    <s v="USA"/>
    <n v="4000000"/>
    <n v="1987"/>
    <n v="4.8"/>
    <n v="-3200000"/>
    <n v="87"/>
    <n v="-80"/>
  </r>
  <r>
    <s v="Mars Callahan"/>
    <n v="41"/>
    <n v="562059"/>
    <s v="Drama|Thriller"/>
    <s v="Chazz Palminteri"/>
    <x v="3289"/>
    <n v="8535"/>
    <n v="113"/>
    <x v="0"/>
    <s v="USA"/>
    <n v="4000000"/>
    <n v="2002"/>
    <n v="7"/>
    <n v="-3437941"/>
    <n v="99"/>
    <n v="-85.948525000000004"/>
  </r>
  <r>
    <s v="Mike Figgis"/>
    <n v="31"/>
    <n v="399793"/>
    <s v="Drama"/>
    <s v="Kelly Macdonald"/>
    <x v="3290"/>
    <n v="2877"/>
    <n v="70"/>
    <x v="0"/>
    <s v="USA"/>
    <n v="4000000"/>
    <n v="1999"/>
    <n v="5.4"/>
    <n v="-3600207"/>
    <n v="106"/>
    <n v="-90.005175000000008"/>
  </r>
  <r>
    <s v="David Gordon Green"/>
    <n v="232"/>
    <n v="371897"/>
    <s v="Drama"/>
    <s v="Nicolas Cage"/>
    <x v="3291"/>
    <n v="36494"/>
    <n v="118"/>
    <x v="0"/>
    <s v="USA"/>
    <n v="4000000"/>
    <n v="2013"/>
    <n v="6.9"/>
    <n v="-3628103"/>
    <n v="117"/>
    <n v="-90.702574999999996"/>
  </r>
  <r>
    <s v="Stefan Schwartz"/>
    <n v="43"/>
    <n v="302204"/>
    <s v="Comedy|Crime|Romance"/>
    <s v="Peter McNamara"/>
    <x v="3292"/>
    <n v="6705"/>
    <n v="53"/>
    <x v="0"/>
    <s v="UK"/>
    <n v="3000000"/>
    <n v="1997"/>
    <n v="6.6"/>
    <n v="-2697796"/>
    <n v="99"/>
    <n v="-89.926533333333339"/>
  </r>
  <r>
    <s v="Renny Harlin"/>
    <n v="68"/>
    <n v="354704"/>
    <s v="Crime|Drama|Horror|Thriller"/>
    <s v="Viggo Mortensen"/>
    <x v="3293"/>
    <n v="2705"/>
    <n v="38"/>
    <x v="0"/>
    <s v="USA"/>
    <n v="1300000"/>
    <n v="1987"/>
    <n v="5.9"/>
    <n v="-945296"/>
    <n v="102"/>
    <n v="-72.715076923076921"/>
  </r>
  <r>
    <s v="Robert Lee King"/>
    <n v="51"/>
    <n v="265107"/>
    <s v="Comedy|Horror|Mystery"/>
    <s v="Lauren Ambrose"/>
    <x v="3294"/>
    <n v="4617"/>
    <n v="93"/>
    <x v="0"/>
    <s v="Australia"/>
    <n v="1500000"/>
    <n v="2000"/>
    <n v="6.3"/>
    <n v="-1234893"/>
    <n v="85"/>
    <n v="-82.3262"/>
  </r>
  <r>
    <s v="Kevin Allen"/>
    <n v="33"/>
    <n v="185577"/>
    <s v="Comedy"/>
    <s v="Craig Ferguson"/>
    <x v="3295"/>
    <n v="2133"/>
    <n v="31"/>
    <x v="0"/>
    <s v="UK"/>
    <n v="4000000"/>
    <n v="1999"/>
    <n v="6.3"/>
    <n v="-3814423"/>
    <n v="86"/>
    <n v="-95.360574999999997"/>
  </r>
  <r>
    <s v="Jorge Ramã­Rez Suã¡Rez"/>
    <n v="26"/>
    <n v="100412"/>
    <s v="Drama"/>
    <s v="Hector Kotsifakis"/>
    <x v="3296"/>
    <n v="2112"/>
    <n v="7"/>
    <x v="15"/>
    <s v="Mexico"/>
    <n v="4000000"/>
    <n v="2013"/>
    <n v="7.7"/>
    <n v="-3899588"/>
    <n v="120"/>
    <n v="-97.489699999999999"/>
  </r>
  <r>
    <s v="David Schwimmer"/>
    <n v="109"/>
    <n v="58214"/>
    <s v="Crime|Drama|Thriller"/>
    <s v="Noah Emmerich"/>
    <x v="3297"/>
    <n v="34224"/>
    <n v="137"/>
    <x v="0"/>
    <s v="USA"/>
    <n v="9500000"/>
    <n v="2010"/>
    <n v="7"/>
    <n v="-9441786"/>
    <n v="106"/>
    <n v="-99.387221052631574"/>
  </r>
  <r>
    <s v="Barry Levinson"/>
    <n v="34"/>
    <n v="75078"/>
    <s v="Comedy"/>
    <s v="Anna Friel"/>
    <x v="3298"/>
    <n v="1398"/>
    <n v="26"/>
    <x v="0"/>
    <s v="USA"/>
    <n v="14000000"/>
    <n v="2000"/>
    <n v="6.3"/>
    <n v="-13924922"/>
    <n v="103"/>
    <n v="-99.463728571428561"/>
  </r>
  <r>
    <s v="Sam Miller"/>
    <n v="31"/>
    <n v="64359"/>
    <s v="Comedy|Romance"/>
    <s v="Rachel Griffiths"/>
    <x v="3299"/>
    <n v="811"/>
    <n v="26"/>
    <x v="0"/>
    <s v="UK"/>
    <n v="2500000"/>
    <n v="1998"/>
    <n v="5.9"/>
    <n v="-2435641"/>
    <n v="93"/>
    <n v="-97.425640000000001"/>
  </r>
  <r>
    <s v="Anne Fontaine"/>
    <n v="141"/>
    <n v="317125"/>
    <s v="Drama|Romance"/>
    <s v="Robin Wright"/>
    <x v="3300"/>
    <n v="23334"/>
    <n v="87"/>
    <x v="0"/>
    <s v="Australia"/>
    <n v="16000000"/>
    <n v="2013"/>
    <n v="6.2"/>
    <n v="-15682875"/>
    <n v="112"/>
    <n v="-98.017968749999994"/>
  </r>
  <r>
    <s v="Fernando Leã³N De Aranoa"/>
    <n v="64"/>
    <n v="146402"/>
    <s v="Comedy|Drama"/>
    <s v="Luis Tosar"/>
    <x v="3301"/>
    <n v="9913"/>
    <n v="38"/>
    <x v="3"/>
    <s v="Spain"/>
    <n v="4000000"/>
    <n v="2002"/>
    <n v="7.7"/>
    <n v="-3853598"/>
    <n v="113"/>
    <n v="-96.339950000000002"/>
  </r>
  <r>
    <s v="Jim Mickle"/>
    <n v="215"/>
    <n v="18469"/>
    <s v="Drama|Horror|Sci-Fi"/>
    <s v="Connor Paolo"/>
    <x v="3302"/>
    <n v="34263"/>
    <n v="141"/>
    <x v="0"/>
    <s v="USA"/>
    <n v="650000"/>
    <n v="2010"/>
    <n v="6.5"/>
    <n v="-631531"/>
    <n v="98"/>
    <n v="-97.158615384615388"/>
  </r>
  <r>
    <s v="Stephen Kay"/>
    <n v="12"/>
    <n v="12836"/>
    <s v="Biography|Drama"/>
    <s v="Keanu Reeves"/>
    <x v="3303"/>
    <n v="1686"/>
    <n v="28"/>
    <x v="0"/>
    <s v="USA"/>
    <n v="4000000"/>
    <n v="1997"/>
    <n v="5.8"/>
    <n v="-3987164"/>
    <n v="92"/>
    <n v="-99.679100000000005"/>
  </r>
  <r>
    <s v="Karim Aã¯Nouz"/>
    <n v="70"/>
    <n v="20262"/>
    <s v="Drama"/>
    <s v="Wagner Moura"/>
    <x v="3304"/>
    <n v="1738"/>
    <n v="10"/>
    <x v="24"/>
    <s v="Brazil"/>
    <n v="4000000"/>
    <n v="2014"/>
    <n v="6.1"/>
    <n v="-3979738"/>
    <n v="106"/>
    <n v="-99.49345000000001"/>
  </r>
  <r>
    <s v="Ruba Nadda"/>
    <n v="36"/>
    <n v="4063"/>
    <s v="Drama|Mystery|Romance|Thriller"/>
    <s v="Saad Siddiqui"/>
    <x v="3305"/>
    <n v="2086"/>
    <n v="20"/>
    <x v="0"/>
    <s v="Canada"/>
    <n v="4000000"/>
    <n v="2012"/>
    <n v="5.2"/>
    <n v="-3995937"/>
    <n v="93"/>
    <n v="-99.898425000000003"/>
  </r>
  <r>
    <s v="Victor Fleming"/>
    <n v="157"/>
    <n v="198655278"/>
    <s v="Drama|History|Romance|War"/>
    <s v="Hattie McDaniel"/>
    <x v="3306"/>
    <n v="215340"/>
    <n v="706"/>
    <x v="0"/>
    <s v="USA"/>
    <n v="3977000"/>
    <n v="1939"/>
    <n v="8.1999999999999993"/>
    <n v="194678278"/>
    <n v="226"/>
    <n v="4895.1037968317823"/>
  </r>
  <r>
    <s v="Richard Raymond"/>
    <n v="31"/>
    <n v="143653"/>
    <s v="Biography|Drama"/>
    <s v="Tom Cullen"/>
    <x v="3307"/>
    <n v="1177"/>
    <n v="10"/>
    <x v="0"/>
    <s v="UK"/>
    <n v="4000000"/>
    <n v="2014"/>
    <n v="6"/>
    <n v="-3856347"/>
    <n v="104"/>
    <n v="-96.408675000000002"/>
  </r>
  <r>
    <s v="Sam Peckinpah"/>
    <n v="53"/>
    <n v="14873"/>
    <s v="Adventure|War|Western"/>
    <s v="James Coburn"/>
    <x v="3308"/>
    <n v="5294"/>
    <n v="67"/>
    <x v="0"/>
    <s v="USA"/>
    <n v="3800000"/>
    <n v="1965"/>
    <n v="6.8"/>
    <n v="-3785127"/>
    <n v="152"/>
    <n v="-99.608605263157884"/>
  </r>
  <r>
    <s v="George Sidney"/>
    <n v="21"/>
    <n v="8000000"/>
    <s v="Biography|Comedy|Musical|Romance|Western"/>
    <s v="Keenan Wynn"/>
    <x v="3309"/>
    <n v="3167"/>
    <n v="90"/>
    <x v="0"/>
    <s v="USA"/>
    <n v="3768785"/>
    <n v="1950"/>
    <n v="7"/>
    <n v="4231215"/>
    <n v="107"/>
    <n v="112.27000213596689"/>
  </r>
  <r>
    <s v="Peter Stebbings"/>
    <n v="78"/>
    <n v="37606"/>
    <s v="Comedy|Crime|Drama"/>
    <s v="Michael Kelly"/>
    <x v="3310"/>
    <n v="31836"/>
    <n v="90"/>
    <x v="0"/>
    <s v="Canada"/>
    <n v="3500000"/>
    <n v="2009"/>
    <n v="6.8"/>
    <n v="-3462394"/>
    <n v="95"/>
    <n v="-98.925542857142858"/>
  </r>
  <r>
    <s v="Vincente Minnelli"/>
    <n v="41"/>
    <n v="2956000"/>
    <s v="Adventure|Comedy|Musical|Romance"/>
    <s v="Gladys Cooper"/>
    <x v="3311"/>
    <n v="3258"/>
    <n v="54"/>
    <x v="0"/>
    <s v="USA"/>
    <n v="3700000"/>
    <n v="1948"/>
    <n v="7.1"/>
    <n v="-744000"/>
    <n v="102"/>
    <n v="-20.108108108108109"/>
  </r>
  <r>
    <s v="Dagur Kã¡Ri"/>
    <n v="61"/>
    <n v="19959"/>
    <s v="Drama"/>
    <s v="Alice Olivia Clarke"/>
    <x v="3312"/>
    <n v="3579"/>
    <n v="14"/>
    <x v="0"/>
    <s v="Iceland"/>
    <n v="3800000"/>
    <n v="2009"/>
    <n v="6.9"/>
    <n v="-3780041"/>
    <n v="99"/>
    <n v="-99.474763157894742"/>
  </r>
  <r>
    <s v="Nicholas Hytner"/>
    <n v="112"/>
    <n v="2706659"/>
    <s v="Comedy|Drama"/>
    <s v="Dominic Cooper"/>
    <x v="3313"/>
    <n v="17770"/>
    <n v="172"/>
    <x v="0"/>
    <s v="UK"/>
    <n v="2000000"/>
    <n v="2006"/>
    <n v="6.9"/>
    <n v="706659"/>
    <n v="109"/>
    <n v="35.332950000000004"/>
  </r>
  <r>
    <s v="Peter Cattaneo"/>
    <n v="122"/>
    <n v="45857453"/>
    <s v="Comedy|Drama|Music"/>
    <s v="Tom Wilkinson"/>
    <x v="3314"/>
    <n v="82232"/>
    <n v="174"/>
    <x v="0"/>
    <s v="UK"/>
    <n v="3500000"/>
    <n v="1997"/>
    <n v="7.2"/>
    <n v="42357453"/>
    <n v="91"/>
    <n v="1210.2129428571429"/>
  </r>
  <r>
    <s v="Jim Abrahams"/>
    <n v="134"/>
    <n v="83400000"/>
    <s v="Comedy"/>
    <s v="Peter Graves"/>
    <x v="3315"/>
    <n v="160281"/>
    <n v="427"/>
    <x v="0"/>
    <s v="USA"/>
    <n v="3500000"/>
    <n v="1980"/>
    <n v="7.8"/>
    <n v="79900000"/>
    <n v="88"/>
    <n v="2282.8571428571431"/>
  </r>
  <r>
    <s v="F. Gary Gray"/>
    <n v="20"/>
    <n v="27900000"/>
    <s v="Comedy|Drama"/>
    <s v="Nia Long"/>
    <x v="3316"/>
    <n v="74626"/>
    <n v="157"/>
    <x v="0"/>
    <s v="USA"/>
    <n v="3500000"/>
    <n v="1995"/>
    <n v="7.3"/>
    <n v="24400000"/>
    <n v="97"/>
    <n v="697.14285714285711"/>
  </r>
  <r>
    <s v="Albert Hughes"/>
    <n v="28"/>
    <n v="27900000"/>
    <s v="Crime|Drama|Thriller"/>
    <s v="Jada Pinkett Smith"/>
    <x v="3317"/>
    <n v="39508"/>
    <n v="96"/>
    <x v="0"/>
    <s v="USA"/>
    <n v="3500000"/>
    <n v="1993"/>
    <n v="7.5"/>
    <n v="24400000"/>
    <n v="97"/>
    <n v="697.14285714285711"/>
  </r>
  <r>
    <s v="Michael Gornick"/>
    <n v="95"/>
    <n v="14000000"/>
    <s v="Comedy|Fantasy|Horror|Thriller"/>
    <s v="George Kennedy"/>
    <x v="3318"/>
    <n v="15956"/>
    <n v="118"/>
    <x v="0"/>
    <s v="USA"/>
    <n v="3500000"/>
    <n v="1987"/>
    <n v="6"/>
    <n v="10500000"/>
    <n v="85"/>
    <n v="300"/>
  </r>
  <r>
    <s v="Robert Eggers"/>
    <n v="425"/>
    <n v="25138292"/>
    <s v="Horror|Mystery"/>
    <s v="Julian Richings"/>
    <x v="3319"/>
    <n v="66483"/>
    <n v="452"/>
    <x v="0"/>
    <s v="USA"/>
    <n v="3500000"/>
    <n v="2015"/>
    <n v="6.8"/>
    <n v="21638292"/>
    <n v="92"/>
    <n v="618.23691428571431"/>
  </r>
  <r>
    <s v="Michael Martin"/>
    <n v="19"/>
    <n v="10305534"/>
    <s v="Comedy"/>
    <s v="Joe Estevez"/>
    <x v="3320"/>
    <n v="1721"/>
    <n v="38"/>
    <x v="0"/>
    <s v="USA"/>
    <n v="3500000"/>
    <n v="1998"/>
    <n v="3.9"/>
    <n v="6805534"/>
    <n v="93"/>
    <n v="194.44382857142855"/>
  </r>
  <r>
    <s v="Edward Burns"/>
    <n v="43"/>
    <n v="9449219"/>
    <s v="Comedy|Drama|Romance"/>
    <s v="John Mahoney"/>
    <x v="3321"/>
    <n v="13949"/>
    <n v="98"/>
    <x v="0"/>
    <s v="USA"/>
    <n v="3500000"/>
    <n v="1996"/>
    <n v="6.1"/>
    <n v="5949219"/>
    <n v="96"/>
    <n v="169.97768571428571"/>
  </r>
  <r>
    <s v="Bill Condon"/>
    <n v="127"/>
    <n v="6390032"/>
    <s v="Biography|Drama"/>
    <s v="Brendan Fraser"/>
    <x v="3322"/>
    <n v="24977"/>
    <n v="229"/>
    <x v="0"/>
    <s v="USA"/>
    <n v="3500000"/>
    <n v="1998"/>
    <n v="7.5"/>
    <n v="2890032"/>
    <n v="105"/>
    <n v="82.572342857142857"/>
  </r>
  <r>
    <s v="Juan Josã© Campanella"/>
    <n v="262"/>
    <n v="20167424"/>
    <s v="Drama|Mystery|Thriller"/>
    <s v="Ricardo DarÃ­n"/>
    <x v="3323"/>
    <n v="131831"/>
    <n v="231"/>
    <x v="3"/>
    <s v="Argentina"/>
    <n v="2000000"/>
    <n v="2009"/>
    <n v="8.1999999999999993"/>
    <n v="18167424"/>
    <n v="129"/>
    <n v="908.37120000000004"/>
  </r>
  <r>
    <s v="Sam Raimi"/>
    <n v="252"/>
    <n v="5923044"/>
    <s v="Comedy|Fantasy|Horror|Thriller"/>
    <s v="Ted Raimi"/>
    <x v="3324"/>
    <n v="113451"/>
    <n v="537"/>
    <x v="0"/>
    <s v="USA"/>
    <n v="3600000"/>
    <n v="1987"/>
    <n v="7.8"/>
    <n v="2323044"/>
    <n v="37"/>
    <n v="64.528999999999996"/>
  </r>
  <r>
    <s v="Louis C.K."/>
    <n v="31"/>
    <n v="3293258"/>
    <s v="Action|Adventure|Comedy|Musical"/>
    <s v="Wanda Sykes"/>
    <x v="3325"/>
    <n v="11399"/>
    <n v="131"/>
    <x v="0"/>
    <s v="USA"/>
    <n v="3000000"/>
    <n v="2001"/>
    <n v="5.2"/>
    <n v="293258"/>
    <n v="81"/>
    <n v="9.775266666666667"/>
  </r>
  <r>
    <s v="Salvador Carrasco"/>
    <n v="39"/>
    <n v="886410"/>
    <s v="Drama|History"/>
    <s v="Elpidia Carrillo"/>
    <x v="3326"/>
    <n v="1024"/>
    <n v="494"/>
    <x v="3"/>
    <s v="Mexico"/>
    <n v="3500000"/>
    <n v="1998"/>
    <n v="6.8"/>
    <n v="-2613590"/>
    <n v="106"/>
    <n v="-74.673999999999992"/>
  </r>
  <r>
    <s v="Andrã© Ã˜Vredal"/>
    <n v="337"/>
    <n v="252652"/>
    <s v="Comedy|Drama|Fantasy|Horror"/>
    <s v="Otto Jespersen"/>
    <x v="3327"/>
    <n v="54104"/>
    <n v="199"/>
    <x v="25"/>
    <s v="Norway"/>
    <n v="19900000"/>
    <n v="2010"/>
    <n v="7"/>
    <n v="-19647348"/>
    <n v="103"/>
    <n v="-98.730391959798993"/>
  </r>
  <r>
    <s v="Robert Cary"/>
    <n v="30"/>
    <n v="220234"/>
    <s v="Comedy|Romance"/>
    <s v="Frances Conroy"/>
    <x v="3328"/>
    <n v="1950"/>
    <n v="24"/>
    <x v="0"/>
    <s v="USA"/>
    <n v="3500000"/>
    <n v="2006"/>
    <n v="6.5"/>
    <n v="-3279766"/>
    <n v="101"/>
    <n v="-93.707599999999999"/>
  </r>
  <r>
    <s v="Adam Rapp"/>
    <n v="50"/>
    <n v="101228"/>
    <s v="Comedy|Drama"/>
    <s v="Zooey Deschanel"/>
    <x v="3329"/>
    <n v="7228"/>
    <n v="53"/>
    <x v="0"/>
    <s v="USA"/>
    <n v="3500000"/>
    <n v="2005"/>
    <n v="6.4"/>
    <n v="-3398772"/>
    <n v="98"/>
    <n v="-97.107771428571425"/>
  </r>
  <r>
    <s v="Angela Robinson"/>
    <n v="50"/>
    <n v="96793"/>
    <s v="Action|Comedy|Romance"/>
    <s v="Jordana Brewster"/>
    <x v="3330"/>
    <n v="12188"/>
    <n v="135"/>
    <x v="0"/>
    <s v="USA"/>
    <n v="3500000"/>
    <n v="2004"/>
    <n v="5.3"/>
    <n v="-3403207"/>
    <n v="91"/>
    <n v="-97.234485714285711"/>
  </r>
  <r>
    <s v="Warren P. Sonoda"/>
    <n v="9"/>
    <n v="123777"/>
    <s v="Action|Biography|Crime|Drama|Family|Fantasy"/>
    <s v="Diahann Carroll"/>
    <x v="3331"/>
    <n v="342"/>
    <n v="15"/>
    <x v="0"/>
    <s v="Canada"/>
    <n v="3500000"/>
    <n v="2016"/>
    <n v="4.7"/>
    <n v="-3376223"/>
    <n v="105"/>
    <n v="-96.463514285714282"/>
  </r>
  <r>
    <s v="Charles Ferguson"/>
    <n v="6"/>
    <n v="29233"/>
    <s v="Documentary"/>
    <s v="Jane Goodall"/>
    <x v="3332"/>
    <n v="75"/>
    <n v="2"/>
    <x v="0"/>
    <s v="USA"/>
    <n v="3500000"/>
    <n v="2015"/>
    <n v="7"/>
    <n v="-3470767"/>
    <n v="100"/>
    <n v="-99.164771428571427"/>
  </r>
  <r>
    <s v="Luc Jacquet"/>
    <n v="169"/>
    <n v="77413017"/>
    <s v="Documentary"/>
    <s v="Morgan Freeman"/>
    <x v="3333"/>
    <n v="45984"/>
    <n v="331"/>
    <x v="4"/>
    <s v="France"/>
    <n v="8000000"/>
    <n v="2005"/>
    <n v="7.6"/>
    <n v="69413017"/>
    <n v="80"/>
    <n v="867.6627125"/>
  </r>
  <r>
    <s v="J.C. Chandor"/>
    <n v="290"/>
    <n v="5354039"/>
    <s v="Biography|Drama|Thriller"/>
    <s v="Kevin Spacey"/>
    <x v="3334"/>
    <n v="92599"/>
    <n v="225"/>
    <x v="0"/>
    <s v="USA"/>
    <n v="3500000"/>
    <n v="2011"/>
    <n v="7.1"/>
    <n v="1854039"/>
    <n v="107"/>
    <n v="52.972542857142855"/>
  </r>
  <r>
    <s v="Clark Gregg"/>
    <n v="159"/>
    <n v="2926565"/>
    <s v="Comedy|Drama"/>
    <s v="Anjelica Huston"/>
    <x v="3335"/>
    <n v="28573"/>
    <n v="72"/>
    <x v="0"/>
    <s v="USA"/>
    <n v="3000000"/>
    <n v="2008"/>
    <n v="6.5"/>
    <n v="-73435"/>
    <n v="92"/>
    <n v="-2.4478333333333335"/>
  </r>
  <r>
    <s v="Damien Chazelle"/>
    <n v="535"/>
    <n v="13092000"/>
    <s v="Drama|Music"/>
    <s v="J.K. Simmons"/>
    <x v="3336"/>
    <n v="399138"/>
    <n v="731"/>
    <x v="0"/>
    <s v="USA"/>
    <n v="3300000"/>
    <n v="2014"/>
    <n v="8.5"/>
    <n v="9792000"/>
    <n v="107"/>
    <n v="296.72727272727275"/>
  </r>
  <r>
    <s v="Fernando Meirelles"/>
    <n v="214"/>
    <n v="7563397"/>
    <s v="Crime|Drama"/>
    <s v="Alice Braga"/>
    <x v="3337"/>
    <n v="533200"/>
    <n v="749"/>
    <x v="24"/>
    <s v="Brazil"/>
    <n v="3300000"/>
    <n v="2002"/>
    <n v="8.6999999999999993"/>
    <n v="4263397"/>
    <n v="135"/>
    <n v="129.1938484848485"/>
  </r>
  <r>
    <s v="Justin Kerrigan"/>
    <n v="47"/>
    <n v="104257"/>
    <s v="Comedy|Music"/>
    <s v="Danny Dyer"/>
    <x v="3338"/>
    <n v="19194"/>
    <n v="160"/>
    <x v="0"/>
    <s v="UK"/>
    <n v="2200000"/>
    <n v="1999"/>
    <n v="7.1"/>
    <n v="-2095743"/>
    <n v="99"/>
    <n v="-95.261045454545453"/>
  </r>
  <r>
    <s v="Thomas Vinterberg"/>
    <n v="349"/>
    <n v="610968"/>
    <s v="Drama"/>
    <s v="Thomas Bo Larsen"/>
    <x v="3339"/>
    <n v="170155"/>
    <n v="249"/>
    <x v="23"/>
    <s v="Denmark"/>
    <n v="3800000"/>
    <n v="2012"/>
    <n v="8.3000000000000007"/>
    <n v="-3189032"/>
    <n v="115"/>
    <n v="-83.921894736842106"/>
  </r>
  <r>
    <s v="Alejandro Monteverde"/>
    <n v="60"/>
    <n v="8108247"/>
    <s v="Drama|Romance"/>
    <s v="Armando Riesco"/>
    <x v="3340"/>
    <n v="9607"/>
    <n v="174"/>
    <x v="0"/>
    <s v="USA"/>
    <n v="3300000"/>
    <n v="2006"/>
    <n v="7.4"/>
    <n v="4808247"/>
    <n v="91"/>
    <n v="145.70445454545455"/>
  </r>
  <r>
    <s v="Eric Styles"/>
    <n v="16"/>
    <n v="7680"/>
    <s v="Drama|Romance"/>
    <s v="Samantha Morton"/>
    <x v="3341"/>
    <n v="704"/>
    <n v="18"/>
    <x v="0"/>
    <s v="USA"/>
    <n v="2000000"/>
    <n v="1999"/>
    <n v="6.4"/>
    <n v="-1992320"/>
    <n v="92"/>
    <n v="-99.616"/>
  </r>
  <r>
    <s v="Joshua Marston"/>
    <n v="155"/>
    <n v="6517198"/>
    <s v="Crime|Drama"/>
    <s v="Catalina Sandino Moreno"/>
    <x v="3342"/>
    <n v="30474"/>
    <n v="172"/>
    <x v="3"/>
    <s v="Colombia"/>
    <n v="3000000"/>
    <n v="2004"/>
    <n v="7.5"/>
    <n v="3517198"/>
    <n v="101"/>
    <n v="117.23993333333334"/>
  </r>
  <r>
    <s v="Mike Mills"/>
    <n v="261"/>
    <n v="5776314"/>
    <s v="Comedy|Drama|Romance"/>
    <s v="Goran Visnjic"/>
    <x v="3343"/>
    <n v="73349"/>
    <n v="142"/>
    <x v="0"/>
    <s v="USA"/>
    <n v="3200000"/>
    <n v="2010"/>
    <n v="7.2"/>
    <n v="2576314"/>
    <n v="105"/>
    <n v="80.509812499999995"/>
  </r>
  <r>
    <s v="John Landis"/>
    <n v="94"/>
    <n v="141600000"/>
    <s v="Comedy"/>
    <s v="John Belushi"/>
    <x v="3344"/>
    <n v="90177"/>
    <n v="257"/>
    <x v="0"/>
    <s v="USA"/>
    <n v="3000000"/>
    <n v="1978"/>
    <n v="7.6"/>
    <n v="138600000"/>
    <n v="109"/>
    <n v="4620"/>
  </r>
  <r>
    <s v="Guy Hamilton"/>
    <n v="164"/>
    <n v="51100000"/>
    <s v="Action|Adventure|Thriller"/>
    <s v="Honor Blackman"/>
    <x v="3345"/>
    <n v="139432"/>
    <n v="418"/>
    <x v="0"/>
    <s v="UK"/>
    <n v="3000000"/>
    <n v="1964"/>
    <n v="7.8"/>
    <n v="48100000"/>
    <n v="110"/>
    <n v="1603.3333333333335"/>
  </r>
  <r>
    <s v="Danny Boyle"/>
    <n v="134"/>
    <n v="16501785"/>
    <s v="Drama"/>
    <s v="Kelly Macdonald"/>
    <x v="3346"/>
    <n v="469561"/>
    <n v="514"/>
    <x v="0"/>
    <s v="UK"/>
    <n v="3500000"/>
    <n v="1996"/>
    <n v="8.1999999999999993"/>
    <n v="13001785"/>
    <n v="94"/>
    <n v="371.47957142857143"/>
  </r>
  <r>
    <s v="Spike Lee"/>
    <n v="53"/>
    <n v="38168022"/>
    <s v="Comedy|Documentary"/>
    <s v="Bernie Mac"/>
    <x v="3347"/>
    <n v="4687"/>
    <n v="83"/>
    <x v="0"/>
    <s v="USA"/>
    <n v="3000000"/>
    <n v="2000"/>
    <n v="6.6"/>
    <n v="35168022"/>
    <n v="115"/>
    <n v="1172.2674"/>
  </r>
  <r>
    <s v="Tod Williams"/>
    <n v="264"/>
    <n v="84749884"/>
    <s v="Horror"/>
    <s v="Sprague Grayden"/>
    <x v="3348"/>
    <n v="82133"/>
    <n v="359"/>
    <x v="0"/>
    <s v="USA"/>
    <n v="3000000"/>
    <n v="2010"/>
    <n v="5.7"/>
    <n v="81749884"/>
    <n v="98"/>
    <n v="2724.9961333333335"/>
  </r>
  <r>
    <s v="Kirk Jones"/>
    <n v="94"/>
    <n v="24788807"/>
    <s v="Comedy"/>
    <s v="James Nesbitt"/>
    <x v="3349"/>
    <n v="21245"/>
    <n v="213"/>
    <x v="0"/>
    <s v="UK"/>
    <n v="3000000"/>
    <n v="1998"/>
    <n v="7.4"/>
    <n v="21788807"/>
    <n v="91"/>
    <n v="726.29356666666661"/>
  </r>
  <r>
    <s v="Michael Moore"/>
    <n v="215"/>
    <n v="21244913"/>
    <s v="Crime|Documentary|Drama"/>
    <s v="Michael Moore"/>
    <x v="3350"/>
    <n v="123090"/>
    <n v="888"/>
    <x v="0"/>
    <s v="Germany"/>
    <n v="4000000"/>
    <n v="2002"/>
    <n v="8"/>
    <n v="17244913"/>
    <n v="120"/>
    <n v="431.12282500000003"/>
  </r>
  <r>
    <s v="Jack Sholder"/>
    <n v="138"/>
    <n v="30000000"/>
    <s v="Fantasy|Horror"/>
    <s v="Clu Gulager"/>
    <x v="3351"/>
    <n v="43485"/>
    <n v="327"/>
    <x v="0"/>
    <s v="USA"/>
    <n v="2200000"/>
    <n v="1985"/>
    <n v="5.4"/>
    <n v="27800000"/>
    <n v="87"/>
    <n v="1263.6363636363637"/>
  </r>
  <r>
    <s v="James Ivory"/>
    <n v="55"/>
    <n v="20966644"/>
    <s v="Drama|Romance"/>
    <s v="Julian Sands"/>
    <x v="3352"/>
    <n v="29610"/>
    <n v="94"/>
    <x v="0"/>
    <s v="UK"/>
    <n v="3000000"/>
    <n v="1985"/>
    <n v="7.4"/>
    <n v="17966644"/>
    <n v="117"/>
    <n v="598.88813333333337"/>
  </r>
  <r>
    <s v="James Demonaco"/>
    <n v="361"/>
    <n v="64423650"/>
    <s v="Horror|Sci-Fi|Thriller"/>
    <s v="Rhys Wakefield"/>
    <x v="3353"/>
    <n v="139329"/>
    <n v="578"/>
    <x v="0"/>
    <s v="USA"/>
    <n v="3000000"/>
    <n v="2013"/>
    <n v="5.7"/>
    <n v="61423650"/>
    <n v="85"/>
    <n v="2047.4550000000002"/>
  </r>
  <r>
    <s v="Scott Derrickson"/>
    <n v="411"/>
    <n v="48056940"/>
    <s v="Horror|Mystery"/>
    <s v="Danielle Kotch"/>
    <x v="3354"/>
    <n v="155153"/>
    <n v="524"/>
    <x v="0"/>
    <s v="USA"/>
    <n v="3000000"/>
    <n v="2012"/>
    <n v="6.8"/>
    <n v="45056940"/>
    <n v="110"/>
    <n v="1501.8980000000001"/>
  </r>
  <r>
    <s v="David Raynr"/>
    <n v="24"/>
    <n v="19184015"/>
    <s v="Biography|Comedy|Documentary"/>
    <s v="Nancy O'Dell"/>
    <x v="3355"/>
    <n v="1466"/>
    <n v="35"/>
    <x v="0"/>
    <s v="USA"/>
    <n v="3000000"/>
    <n v="2002"/>
    <n v="5.4"/>
    <n v="16184015"/>
    <n v="113"/>
    <n v="539.46716666666669"/>
  </r>
  <r>
    <s v="Charles Martin Smith"/>
    <n v="35"/>
    <n v="24629916"/>
    <s v="Comedy|Drama|Family|Sport"/>
    <s v="Kevin Zegers"/>
    <x v="3356"/>
    <n v="12942"/>
    <n v="34"/>
    <x v="0"/>
    <s v="USA"/>
    <n v="3000000"/>
    <n v="1997"/>
    <n v="5.0999999999999996"/>
    <n v="21629916"/>
    <n v="98"/>
    <n v="720.99719999999991"/>
  </r>
  <r>
    <s v="Tom Mcloughlin"/>
    <n v="158"/>
    <n v="19472057"/>
    <s v="Horror|Thriller"/>
    <s v="Tony Goldwyn"/>
    <x v="3357"/>
    <n v="25332"/>
    <n v="307"/>
    <x v="0"/>
    <s v="USA"/>
    <n v="3000000"/>
    <n v="1986"/>
    <n v="5.9"/>
    <n v="16472057"/>
    <n v="86"/>
    <n v="549.0685666666667"/>
  </r>
  <r>
    <s v="David Lean"/>
    <n v="122"/>
    <n v="27200000"/>
    <s v="Adventure|Drama|War"/>
    <s v="William Holden"/>
    <x v="3358"/>
    <n v="149444"/>
    <n v="273"/>
    <x v="0"/>
    <s v="UK"/>
    <n v="3000000"/>
    <n v="1957"/>
    <n v="8.1999999999999993"/>
    <n v="24200000"/>
    <n v="161"/>
    <n v="806.66666666666663"/>
  </r>
  <r>
    <s v="Patrick Read Johnson"/>
    <n v="16"/>
    <n v="15369573"/>
    <s v="Adventure|Comedy|Sci-Fi"/>
    <s v="Ariana Richards"/>
    <x v="3359"/>
    <n v="2580"/>
    <n v="54"/>
    <x v="0"/>
    <s v="USA"/>
    <n v="3000000"/>
    <n v="1990"/>
    <n v="5.3"/>
    <n v="12369573"/>
    <n v="100"/>
    <n v="412.31910000000005"/>
  </r>
  <r>
    <s v="Adam Marcus"/>
    <n v="112"/>
    <n v="15935068"/>
    <s v="Fantasy|Horror|Thriller"/>
    <s v="Kane Hodder"/>
    <x v="3360"/>
    <n v="19331"/>
    <n v="317"/>
    <x v="0"/>
    <s v="USA"/>
    <n v="2500000"/>
    <n v="1993"/>
    <n v="4.3"/>
    <n v="13435068"/>
    <n v="91"/>
    <n v="537.40271999999993"/>
  </r>
  <r>
    <s v="Michel Gondry"/>
    <n v="114"/>
    <n v="11694528"/>
    <s v="Comedy|Documentary|Music"/>
    <s v="Common"/>
    <x v="3361"/>
    <n v="7721"/>
    <n v="72"/>
    <x v="0"/>
    <s v="USA"/>
    <n v="3000000"/>
    <n v="2005"/>
    <n v="7.2"/>
    <n v="8694528"/>
    <n v="100"/>
    <n v="289.81759999999997"/>
  </r>
  <r>
    <s v="Benny Boom"/>
    <n v="49"/>
    <n v="10017041"/>
    <s v="Action|Comedy|Crime"/>
    <s v="Omari Hardwick"/>
    <x v="3362"/>
    <n v="8265"/>
    <n v="20"/>
    <x v="0"/>
    <s v="USA"/>
    <n v="3000000"/>
    <n v="2009"/>
    <n v="5.9"/>
    <n v="7017041"/>
    <n v="84"/>
    <n v="233.90136666666669"/>
  </r>
  <r>
    <s v="Nnegest Likkã©"/>
    <n v="37"/>
    <n v="7059537"/>
    <s v="Comedy"/>
    <s v="Mo'Nique"/>
    <x v="3363"/>
    <n v="8279"/>
    <n v="101"/>
    <x v="0"/>
    <s v="USA"/>
    <n v="3000000"/>
    <n v="2006"/>
    <n v="3"/>
    <n v="4059537"/>
    <n v="99"/>
    <n v="135.31789999999998"/>
  </r>
  <r>
    <s v="Richard Linklater"/>
    <n v="405"/>
    <n v="8114507"/>
    <s v="Drama|Romance"/>
    <s v="Seamus Davey-Fitzpatrick"/>
    <x v="3364"/>
    <n v="95362"/>
    <n v="270"/>
    <x v="0"/>
    <s v="USA"/>
    <n v="3000000"/>
    <n v="2013"/>
    <n v="7.9"/>
    <n v="5114507"/>
    <n v="109"/>
    <n v="170.48356666666666"/>
  </r>
  <r>
    <s v="Christopher Leitch"/>
    <n v="29"/>
    <n v="7888703"/>
    <s v="Comedy|Fantasy"/>
    <s v="John Astin"/>
    <x v="3365"/>
    <n v="8465"/>
    <n v="65"/>
    <x v="0"/>
    <s v="USA"/>
    <n v="3000000"/>
    <n v="1987"/>
    <n v="3.2"/>
    <n v="4888703"/>
    <n v="95"/>
    <n v="162.95676666666668"/>
  </r>
  <r>
    <s v="Don Coscarelli"/>
    <n v="81"/>
    <n v="7282851"/>
    <s v="Action|Fantasy|Horror|Sci-Fi|Thriller"/>
    <s v="Angus Scrimm"/>
    <x v="3366"/>
    <n v="9502"/>
    <n v="100"/>
    <x v="0"/>
    <s v="USA"/>
    <n v="3000000"/>
    <n v="1988"/>
    <n v="6.5"/>
    <n v="4282851"/>
    <n v="97"/>
    <n v="142.76169999999999"/>
  </r>
  <r>
    <s v="Patricia Cardoso"/>
    <n v="75"/>
    <n v="5844929"/>
    <s v="Comedy|Drama"/>
    <s v="America Ferrera"/>
    <x v="3367"/>
    <n v="6000"/>
    <n v="109"/>
    <x v="0"/>
    <s v="USA"/>
    <n v="3000000"/>
    <n v="2002"/>
    <n v="7"/>
    <n v="2844929"/>
    <n v="90"/>
    <n v="94.830966666666669"/>
  </r>
  <r>
    <s v="Damien O'Donnell"/>
    <n v="82"/>
    <n v="4170647"/>
    <s v="Comedy|Drama"/>
    <s v="Archie Panjabi"/>
    <x v="3368"/>
    <n v="14548"/>
    <n v="161"/>
    <x v="0"/>
    <s v="UK"/>
    <n v="1900000"/>
    <n v="1999"/>
    <n v="6.9"/>
    <n v="2270647"/>
    <n v="96"/>
    <n v="119.50773684210527"/>
  </r>
  <r>
    <s v="Peter M. Cohen"/>
    <n v="48"/>
    <n v="4142507"/>
    <s v="Comedy|Romance"/>
    <s v="Callie Thorne"/>
    <x v="3369"/>
    <n v="3665"/>
    <n v="81"/>
    <x v="0"/>
    <s v="USA"/>
    <n v="3000000"/>
    <n v="2000"/>
    <n v="4.4000000000000004"/>
    <n v="1142507"/>
    <n v="82"/>
    <n v="38.08356666666667"/>
  </r>
  <r>
    <s v="Mira Nair"/>
    <n v="33"/>
    <n v="4109095"/>
    <s v="Crime|Drama|History|Romance"/>
    <s v="Indira Varma"/>
    <x v="3370"/>
    <n v="8239"/>
    <n v="92"/>
    <x v="0"/>
    <s v="USA"/>
    <n v="3000000"/>
    <n v="1996"/>
    <n v="6"/>
    <n v="1109095"/>
    <n v="109"/>
    <n v="36.969833333333334"/>
  </r>
  <r>
    <s v="Anthony Hickox"/>
    <n v="22"/>
    <n v="3902679"/>
    <s v="Fantasy|Horror"/>
    <s v="Julian Sands"/>
    <x v="3371"/>
    <n v="3943"/>
    <n v="49"/>
    <x v="0"/>
    <s v="USA"/>
    <n v="3000000"/>
    <n v="1993"/>
    <n v="5.3"/>
    <n v="902679"/>
    <n v="98"/>
    <n v="30.089300000000001"/>
  </r>
  <r>
    <s v="Tom Schulman"/>
    <n v="30"/>
    <n v="3559990"/>
    <s v="Comedy|Crime"/>
    <s v="Kristy Swanson"/>
    <x v="3372"/>
    <n v="8005"/>
    <n v="49"/>
    <x v="0"/>
    <s v="USA"/>
    <n v="3000000"/>
    <n v="1997"/>
    <n v="5.3"/>
    <n v="559990"/>
    <n v="95"/>
    <n v="18.666333333333331"/>
  </r>
  <r>
    <s v="Jill Sprecher"/>
    <n v="79"/>
    <n v="3287435"/>
    <s v="Drama"/>
    <s v="Matthew McConaughey"/>
    <x v="3373"/>
    <n v="8603"/>
    <n v="115"/>
    <x v="0"/>
    <s v="USA"/>
    <n v="4500000"/>
    <n v="2001"/>
    <n v="7.1"/>
    <n v="-1212565"/>
    <n v="104"/>
    <n v="-26.945888888888891"/>
  </r>
  <r>
    <s v="Darren Stein"/>
    <n v="49"/>
    <n v="3071947"/>
    <s v="Comedy|Crime|Thriller"/>
    <s v="Julie Benz"/>
    <x v="3374"/>
    <n v="18711"/>
    <n v="183"/>
    <x v="0"/>
    <s v="USA"/>
    <n v="3500000"/>
    <n v="1999"/>
    <n v="5.4"/>
    <n v="-428053"/>
    <n v="87"/>
    <n v="-12.230085714285714"/>
  </r>
  <r>
    <s v="Julian Schnabel"/>
    <n v="42"/>
    <n v="2961991"/>
    <s v="Biography|Drama"/>
    <s v="Gary Oldman"/>
    <x v="3375"/>
    <n v="15885"/>
    <n v="78"/>
    <x v="0"/>
    <s v="USA"/>
    <n v="3300000"/>
    <n v="1996"/>
    <n v="6.9"/>
    <n v="-338009"/>
    <n v="108"/>
    <n v="-10.24269696969697"/>
  </r>
  <r>
    <s v="Gavin Hood"/>
    <n v="152"/>
    <n v="2912363"/>
    <s v="Crime|Drama"/>
    <s v="Terry Pheto"/>
    <x v="3376"/>
    <n v="25063"/>
    <n v="177"/>
    <x v="29"/>
    <s v="UK"/>
    <n v="3000000"/>
    <n v="2005"/>
    <n v="7.3"/>
    <n v="-87637"/>
    <n v="94"/>
    <n v="-2.9212333333333333"/>
  </r>
  <r>
    <s v="Todd Solondz"/>
    <n v="148"/>
    <n v="3000000"/>
    <s v="Comedy|Drama"/>
    <s v="Philip Seymour Hoffman"/>
    <x v="3377"/>
    <n v="55329"/>
    <n v="499"/>
    <x v="0"/>
    <s v="USA"/>
    <n v="3000000"/>
    <n v="1998"/>
    <n v="7.8"/>
    <n v="0"/>
    <n v="134"/>
    <n v="0"/>
  </r>
  <r>
    <s v="George Gallo"/>
    <n v="23"/>
    <n v="2223990"/>
    <s v="Comedy|Documentary"/>
    <s v="Eddie Griffin"/>
    <x v="3378"/>
    <n v="761"/>
    <n v="14"/>
    <x v="0"/>
    <s v="USA"/>
    <n v="3000000"/>
    <n v="2003"/>
    <n v="6.6"/>
    <n v="-776010"/>
    <n v="89"/>
    <n v="-25.867000000000001"/>
  </r>
  <r>
    <s v="Kevin Smith"/>
    <n v="254"/>
    <n v="1821983"/>
    <s v="Comedy|Drama|Horror"/>
    <s v="Johnny Depp"/>
    <x v="3379"/>
    <n v="31089"/>
    <n v="261"/>
    <x v="0"/>
    <s v="USA"/>
    <n v="3000000"/>
    <n v="2014"/>
    <n v="5.4"/>
    <n v="-1178017"/>
    <n v="102"/>
    <n v="-39.267233333333337"/>
  </r>
  <r>
    <s v="Chan-Wook Park"/>
    <n v="305"/>
    <n v="2181290"/>
    <s v="Drama|Mystery|Thriller"/>
    <s v="Min-sik Choi"/>
    <x v="3380"/>
    <n v="356181"/>
    <n v="809"/>
    <x v="19"/>
    <s v="South Korea"/>
    <n v="3000000"/>
    <n v="2003"/>
    <n v="8.4"/>
    <n v="-818710"/>
    <n v="120"/>
    <n v="-27.290333333333333"/>
  </r>
  <r>
    <s v="David Nixon"/>
    <n v="19"/>
    <n v="2848578"/>
    <s v="Drama|Family"/>
    <s v="Robyn Lively"/>
    <x v="3381"/>
    <n v="3942"/>
    <n v="65"/>
    <x v="0"/>
    <s v="USA"/>
    <n v="3500000"/>
    <n v="2010"/>
    <n v="6.3"/>
    <n v="-651422"/>
    <n v="110"/>
    <n v="-18.612057142857143"/>
  </r>
  <r>
    <s v="Jason Eisener"/>
    <n v="272"/>
    <n v="703002"/>
    <s v="Action|Comedy|Thriller"/>
    <s v="Gregory Smith"/>
    <x v="3382"/>
    <n v="37495"/>
    <n v="230"/>
    <x v="0"/>
    <s v="Canada"/>
    <n v="3000000"/>
    <n v="2011"/>
    <n v="6.1"/>
    <n v="-2296998"/>
    <n v="86"/>
    <n v="-76.566599999999994"/>
  </r>
  <r>
    <s v="Enrique Begne"/>
    <n v="5"/>
    <n v="3105269"/>
    <s v="Action|Comedy"/>
    <s v="Kevin Pollak"/>
    <x v="3383"/>
    <n v="368"/>
    <n v="8"/>
    <x v="0"/>
    <s v="Mexico"/>
    <n v="3000000"/>
    <n v="2016"/>
    <n v="5"/>
    <n v="105269"/>
    <n v="101"/>
    <n v="3.5089666666666663"/>
  </r>
  <r>
    <s v="Leslye Headland"/>
    <n v="156"/>
    <n v="418268"/>
    <s v="Comedy|Romance"/>
    <s v="Kirsten Dunst"/>
    <x v="3384"/>
    <n v="37156"/>
    <n v="129"/>
    <x v="0"/>
    <s v="USA"/>
    <n v="3000000"/>
    <n v="2012"/>
    <n v="5.3"/>
    <n v="-2581732"/>
    <n v="87"/>
    <n v="-86.057733333333331"/>
  </r>
  <r>
    <s v="Tim Heidecker"/>
    <n v="82"/>
    <n v="200803"/>
    <s v="Comedy"/>
    <s v="Michael Gross"/>
    <x v="3385"/>
    <n v="7988"/>
    <n v="71"/>
    <x v="0"/>
    <s v="USA"/>
    <n v="3000000"/>
    <n v="2012"/>
    <n v="5.3"/>
    <n v="-2799197"/>
    <n v="93"/>
    <n v="-93.306566666666669"/>
  </r>
  <r>
    <s v="Marco Kreuzpaintner"/>
    <n v="40"/>
    <n v="95016"/>
    <s v="Comedy|Drama|Romance|Sport"/>
    <s v="Alicja Bachleda"/>
    <x v="3386"/>
    <n v="11074"/>
    <n v="56"/>
    <x v="15"/>
    <s v="Germany"/>
    <n v="2700000"/>
    <n v="2004"/>
    <n v="7.4"/>
    <n v="-2604984"/>
    <n v="98"/>
    <n v="-96.480888888888899"/>
  </r>
  <r>
    <s v="Kate Connor"/>
    <n v="8"/>
    <n v="73678"/>
    <s v="Drama|History|War"/>
    <s v="Johnny Pacar"/>
    <x v="3387"/>
    <n v="266"/>
    <n v="8"/>
    <x v="0"/>
    <s v="USA"/>
    <n v="3000000"/>
    <n v="2011"/>
    <n v="5.9"/>
    <n v="-2926322"/>
    <n v="100"/>
    <n v="-97.544066666666666"/>
  </r>
  <r>
    <s v="Deon Taylor"/>
    <n v="63"/>
    <n v="143000"/>
    <s v="Horror|Thriller"/>
    <s v="Matt Cohen"/>
    <x v="3388"/>
    <n v="4122"/>
    <n v="48"/>
    <x v="0"/>
    <s v="USA"/>
    <n v="5000000"/>
    <n v="2009"/>
    <n v="4.0999999999999996"/>
    <n v="-4857000"/>
    <n v="88"/>
    <n v="-97.14"/>
  </r>
  <r>
    <s v="Jason Alexander"/>
    <n v="20"/>
    <n v="39852"/>
    <s v="Comedy|Drama"/>
    <s v="Gretchen Mol"/>
    <x v="3389"/>
    <n v="1238"/>
    <n v="25"/>
    <x v="0"/>
    <s v="USA"/>
    <n v="3000000"/>
    <n v="1999"/>
    <n v="6.7"/>
    <n v="-2960148"/>
    <n v="97"/>
    <n v="-98.671599999999998"/>
  </r>
  <r>
    <s v="Xavier Gens"/>
    <n v="174"/>
    <n v="22000"/>
    <s v="Drama|Sci-Fi|Thriller"/>
    <s v="Michael Biehn"/>
    <x v="3390"/>
    <n v="30511"/>
    <n v="226"/>
    <x v="0"/>
    <s v="Germany"/>
    <n v="3000000"/>
    <n v="2011"/>
    <n v="5.8"/>
    <n v="-2978000"/>
    <n v="122"/>
    <n v="-99.266666666666666"/>
  </r>
  <r>
    <s v="Francesca Gregorini"/>
    <n v="21"/>
    <n v="5005"/>
    <s v="Drama"/>
    <s v="Tom Everett Scott"/>
    <x v="3391"/>
    <n v="2280"/>
    <n v="14"/>
    <x v="0"/>
    <s v="USA"/>
    <n v="3000000"/>
    <n v="2009"/>
    <n v="5.9"/>
    <n v="-2994995"/>
    <n v="96"/>
    <n v="-99.833166666666656"/>
  </r>
  <r>
    <s v="Walter Salles"/>
    <n v="71"/>
    <n v="5595428"/>
    <s v="Drama"/>
    <s v="Fernanda Montenegro"/>
    <x v="3392"/>
    <n v="28951"/>
    <n v="257"/>
    <x v="24"/>
    <s v="Brazil"/>
    <n v="2900000"/>
    <n v="1998"/>
    <n v="8"/>
    <n v="2695428"/>
    <n v="113"/>
    <n v="92.945793103448267"/>
  </r>
  <r>
    <s v="Susan Seidelman"/>
    <n v="35"/>
    <n v="3123749"/>
    <s v="Comedy|Romance"/>
    <s v="Dyan Cannon"/>
    <x v="3393"/>
    <n v="746"/>
    <n v="27"/>
    <x v="0"/>
    <s v="USA"/>
    <n v="1500000"/>
    <n v="2005"/>
    <n v="6.5"/>
    <n v="1623749"/>
    <n v="105"/>
    <n v="108.24993333333333"/>
  </r>
  <r>
    <s v="Heidi Ewing"/>
    <n v="73"/>
    <n v="100675"/>
    <s v="Documentary"/>
    <s v="Greg Crowe"/>
    <x v="3394"/>
    <n v="5695"/>
    <n v="23"/>
    <x v="0"/>
    <s v="USA"/>
    <n v="3000000"/>
    <n v="2010"/>
    <n v="6.4"/>
    <n v="-2899325"/>
    <n v="93"/>
    <n v="-96.644166666666663"/>
  </r>
  <r>
    <s v="Alexandre Aja"/>
    <n v="251"/>
    <n v="3645438"/>
    <s v="Horror"/>
    <s v="CÃ©cile De France"/>
    <x v="3395"/>
    <n v="55040"/>
    <n v="539"/>
    <x v="4"/>
    <s v="France"/>
    <n v="2200000"/>
    <n v="2003"/>
    <n v="6.8"/>
    <n v="1445438"/>
    <n v="89"/>
    <n v="65.701727272727268"/>
  </r>
  <r>
    <s v="Craig Brewer"/>
    <n v="159"/>
    <n v="22201636"/>
    <s v="Crime|Drama|Music"/>
    <s v="Isaac Hayes"/>
    <x v="3396"/>
    <n v="33567"/>
    <n v="206"/>
    <x v="0"/>
    <s v="USA"/>
    <n v="8000000"/>
    <n v="2005"/>
    <n v="7.4"/>
    <n v="14201636"/>
    <n v="116"/>
    <n v="177.52045000000001"/>
  </r>
  <r>
    <s v="Billy Wilder"/>
    <n v="181"/>
    <n v="25000000"/>
    <s v="Comedy|Music|Romance"/>
    <s v="Nehemiah Persoff"/>
    <x v="3397"/>
    <n v="175196"/>
    <n v="350"/>
    <x v="0"/>
    <s v="USA"/>
    <n v="2883848"/>
    <n v="1959"/>
    <n v="8.3000000000000007"/>
    <n v="22116152"/>
    <n v="120"/>
    <n v="766.89728446159438"/>
  </r>
  <r>
    <s v="John Carl Buechler"/>
    <n v="110"/>
    <n v="19170001"/>
    <s v="Horror"/>
    <s v="Kane Hodder"/>
    <x v="3398"/>
    <n v="21359"/>
    <n v="270"/>
    <x v="0"/>
    <s v="USA"/>
    <n v="2800000"/>
    <n v="1988"/>
    <n v="5.3"/>
    <n v="16370001"/>
    <n v="88"/>
    <n v="584.64289285714278"/>
  </r>
  <r>
    <s v="Victor Fleming"/>
    <n v="213"/>
    <n v="22202612"/>
    <s v="Adventure|Family|Fantasy|Musical"/>
    <s v="Margaret Hamilton"/>
    <x v="3399"/>
    <n v="291875"/>
    <n v="533"/>
    <x v="0"/>
    <s v="USA"/>
    <n v="2800000"/>
    <n v="1939"/>
    <n v="8.1"/>
    <n v="19402612"/>
    <n v="102"/>
    <n v="692.95042857142857"/>
  </r>
  <r>
    <s v="Mel Brooks"/>
    <n v="129"/>
    <n v="86300000"/>
    <s v="Comedy"/>
    <s v="Madeline Kahn"/>
    <x v="3400"/>
    <n v="112671"/>
    <n v="315"/>
    <x v="0"/>
    <s v="USA"/>
    <n v="2800000"/>
    <n v="1974"/>
    <n v="8"/>
    <n v="83500000"/>
    <n v="106"/>
    <n v="2982.1428571428573"/>
  </r>
  <r>
    <s v="George A. Romero"/>
    <n v="280"/>
    <n v="952620"/>
    <s v="Horror"/>
    <s v="Megan Park"/>
    <x v="3401"/>
    <n v="40800"/>
    <n v="332"/>
    <x v="0"/>
    <s v="USA"/>
    <n v="2000000"/>
    <n v="2007"/>
    <n v="5.7"/>
    <n v="-1047380"/>
    <n v="95"/>
    <n v="-52.369"/>
  </r>
  <r>
    <s v="Victor Nunez"/>
    <n v="61"/>
    <n v="9054736"/>
    <s v="Drama"/>
    <s v="Peter Fonda"/>
    <x v="3402"/>
    <n v="5744"/>
    <n v="57"/>
    <x v="0"/>
    <s v="USA"/>
    <n v="2700000"/>
    <n v="1997"/>
    <n v="7.1"/>
    <n v="6354736"/>
    <n v="113"/>
    <n v="235.36059259259261"/>
  </r>
  <r>
    <s v="Mel Brooks"/>
    <n v="121"/>
    <n v="119500000"/>
    <s v="Comedy|Western"/>
    <s v="Madeline Kahn"/>
    <x v="3403"/>
    <n v="95294"/>
    <n v="363"/>
    <x v="0"/>
    <s v="USA"/>
    <n v="2600000"/>
    <n v="1974"/>
    <n v="7.8"/>
    <n v="116900000"/>
    <n v="93"/>
    <n v="4496.1538461538457"/>
  </r>
  <r>
    <s v="Joseph Zito"/>
    <n v="166"/>
    <n v="32600000"/>
    <s v="Horror|Thriller"/>
    <s v="Judie Aronson"/>
    <x v="3404"/>
    <n v="29488"/>
    <n v="326"/>
    <x v="0"/>
    <s v="USA"/>
    <n v="1800000"/>
    <n v="1984"/>
    <n v="5.9"/>
    <n v="30800000"/>
    <n v="97"/>
    <n v="1711.1111111111111"/>
  </r>
  <r>
    <s v="James Ivory"/>
    <n v="29"/>
    <n v="3130592"/>
    <s v="Drama|Romance"/>
    <s v="Rupert Graves"/>
    <x v="3405"/>
    <n v="10755"/>
    <n v="69"/>
    <x v="0"/>
    <s v="UK"/>
    <n v="2600000"/>
    <n v="1987"/>
    <n v="7.8"/>
    <n v="530592"/>
    <n v="140"/>
    <n v="20.407384615384615"/>
  </r>
  <r>
    <s v="Frank Sebastiano"/>
    <n v="20"/>
    <n v="475000"/>
    <s v="Comedy|Sport"/>
    <s v="Joe Lo Truglio"/>
    <x v="3406"/>
    <n v="6930"/>
    <n v="53"/>
    <x v="0"/>
    <s v="USA"/>
    <n v="2800000"/>
    <n v="2006"/>
    <n v="6"/>
    <n v="-2325000"/>
    <n v="86"/>
    <n v="-83.035714285714292"/>
  </r>
  <r>
    <s v="Nacho Vigalondo"/>
    <n v="173"/>
    <n v="38108"/>
    <s v="Horror|Mystery|Sci-Fi|Thriller"/>
    <s v="Karra Elejalde"/>
    <x v="3407"/>
    <n v="40878"/>
    <n v="124"/>
    <x v="3"/>
    <s v="Spain"/>
    <n v="2600000"/>
    <n v="2007"/>
    <n v="7.2"/>
    <n v="-2561892"/>
    <n v="66"/>
    <n v="-98.534307692307692"/>
  </r>
  <r>
    <s v="Michael Tiddes"/>
    <n v="129"/>
    <n v="40041683"/>
    <s v="Comedy|Fantasy"/>
    <s v="Essence Atkins"/>
    <x v="3408"/>
    <n v="34620"/>
    <n v="107"/>
    <x v="0"/>
    <s v="USA"/>
    <n v="2500000"/>
    <n v="2013"/>
    <n v="5.0999999999999996"/>
    <n v="37541683"/>
    <n v="86"/>
    <n v="1501.66732"/>
  </r>
  <r>
    <s v="Dinesh D'Souza"/>
    <n v="30"/>
    <n v="33349949"/>
    <s v="Documentary"/>
    <s v="Barack Obama"/>
    <x v="3409"/>
    <n v="9010"/>
    <n v="199"/>
    <x v="0"/>
    <s v="USA"/>
    <n v="2500000"/>
    <n v="2012"/>
    <n v="5.0999999999999996"/>
    <n v="30849949"/>
    <n v="87"/>
    <n v="1233.9979599999999"/>
  </r>
  <r>
    <s v="Tom Hanks"/>
    <n v="75"/>
    <n v="25809813"/>
    <s v="Comedy|Drama|Music"/>
    <s v="Tom Hanks"/>
    <x v="3410"/>
    <n v="50311"/>
    <n v="212"/>
    <x v="0"/>
    <s v="USA"/>
    <n v="26000000"/>
    <n v="1996"/>
    <n v="6.9"/>
    <n v="-190187"/>
    <n v="149"/>
    <n v="-0.73148846153846159"/>
  </r>
  <r>
    <s v="Tommy Lee Wallace"/>
    <n v="162"/>
    <n v="14400000"/>
    <s v="Horror|Mystery|Sci-Fi"/>
    <s v="Tom Atkins"/>
    <x v="3411"/>
    <n v="28589"/>
    <n v="532"/>
    <x v="0"/>
    <s v="USA"/>
    <n v="2500000"/>
    <n v="1982"/>
    <n v="4.5999999999999996"/>
    <n v="11900000"/>
    <n v="98"/>
    <n v="476"/>
  </r>
  <r>
    <s v="Leslie Small"/>
    <n v="26"/>
    <n v="32230907"/>
    <s v="Comedy|Documentary"/>
    <s v="David Jason Perez"/>
    <x v="3412"/>
    <n v="6062"/>
    <n v="30"/>
    <x v="0"/>
    <s v="USA"/>
    <n v="2500000"/>
    <n v="2013"/>
    <n v="6.7"/>
    <n v="29730907"/>
    <n v="75"/>
    <n v="1189.2362800000001"/>
  </r>
  <r>
    <s v="Gus Van Sant"/>
    <n v="63"/>
    <n v="6401336"/>
    <s v="Drama"/>
    <s v="Keanu Reeves"/>
    <x v="3413"/>
    <n v="36996"/>
    <n v="153"/>
    <x v="0"/>
    <s v="USA"/>
    <n v="2500000"/>
    <n v="1991"/>
    <n v="7.1"/>
    <n v="3901336"/>
    <n v="104"/>
    <n v="156.05344000000002"/>
  </r>
  <r>
    <s v="Zach Braff"/>
    <n v="205"/>
    <n v="26781723"/>
    <s v="Comedy|Drama|Romance"/>
    <s v="Armando Riesco"/>
    <x v="3414"/>
    <n v="187595"/>
    <n v="978"/>
    <x v="0"/>
    <s v="USA"/>
    <n v="2500000"/>
    <n v="2004"/>
    <n v="7.6"/>
    <n v="24281723"/>
    <n v="102"/>
    <n v="971.26891999999998"/>
  </r>
  <r>
    <s v="Richard Linklater"/>
    <n v="121"/>
    <n v="5400000"/>
    <s v="Drama|Romance"/>
    <s v="Hanno PÃ¶schl"/>
    <x v="3415"/>
    <n v="183288"/>
    <n v="395"/>
    <x v="0"/>
    <s v="USA"/>
    <n v="2500000"/>
    <n v="1995"/>
    <n v="8.1"/>
    <n v="2900000"/>
    <n v="105"/>
    <n v="115.99999999999999"/>
  </r>
  <r>
    <s v="Alison Maclean"/>
    <n v="74"/>
    <n v="1282084"/>
    <s v="Drama"/>
    <s v="Billy Crudup"/>
    <x v="3416"/>
    <n v="6221"/>
    <n v="87"/>
    <x v="0"/>
    <s v="USA"/>
    <n v="2500000"/>
    <n v="1999"/>
    <n v="7"/>
    <n v="-1217916"/>
    <n v="107"/>
    <n v="-48.716639999999998"/>
  </r>
  <r>
    <s v="Jake Schreier"/>
    <n v="252"/>
    <n v="3325638"/>
    <s v="Comedy|Crime|Drama|Sci-Fi"/>
    <s v="Frank Langella"/>
    <x v="3417"/>
    <n v="52509"/>
    <n v="84"/>
    <x v="0"/>
    <s v="USA"/>
    <n v="2500000"/>
    <n v="2012"/>
    <n v="7.1"/>
    <n v="825638"/>
    <n v="89"/>
    <n v="33.02552"/>
  </r>
  <r>
    <s v="Isabel Coixet"/>
    <n v="72"/>
    <n v="395592"/>
    <s v="Drama|Romance"/>
    <s v="Sarah Polley"/>
    <x v="3418"/>
    <n v="21202"/>
    <n v="134"/>
    <x v="0"/>
    <s v="Spain"/>
    <n v="2000000"/>
    <n v="2003"/>
    <n v="7.6"/>
    <n v="-1604408"/>
    <n v="106"/>
    <n v="-80.220399999999998"/>
  </r>
  <r>
    <s v="James Ponsoldt"/>
    <n v="220"/>
    <n v="6851969"/>
    <s v="Comedy|Drama|Romance"/>
    <s v="Shailene Woodley"/>
    <x v="3419"/>
    <n v="105591"/>
    <n v="178"/>
    <x v="0"/>
    <s v="USA"/>
    <n v="2500000"/>
    <n v="2013"/>
    <n v="7.1"/>
    <n v="4351969"/>
    <n v="95"/>
    <n v="174.07875999999999"/>
  </r>
  <r>
    <s v="Randall Miller"/>
    <n v="1"/>
    <n v="333658"/>
    <s v="Comedy|Family|Musical|Romance|Short"/>
    <s v="William Hurt"/>
    <x v="3420"/>
    <n v="97"/>
    <n v="2"/>
    <x v="0"/>
    <s v="USA"/>
    <n v="34000"/>
    <n v="1990"/>
    <n v="7.1"/>
    <n v="299658"/>
    <n v="34"/>
    <n v="881.34705882352944"/>
  </r>
  <r>
    <s v="Larry Charles"/>
    <n v="197"/>
    <n v="12995673"/>
    <s v="Comedy|Documentary|War"/>
    <s v="Bill Maher"/>
    <x v="3421"/>
    <n v="52286"/>
    <n v="345"/>
    <x v="0"/>
    <s v="USA"/>
    <n v="2500000"/>
    <n v="2008"/>
    <n v="7.7"/>
    <n v="10495673"/>
    <n v="101"/>
    <n v="419.82692000000003"/>
  </r>
  <r>
    <s v="Joshua Tickell"/>
    <n v="14"/>
    <n v="173783"/>
    <s v="Documentary"/>
    <s v="Larry David"/>
    <x v="3422"/>
    <n v="578"/>
    <n v="34"/>
    <x v="0"/>
    <s v="USA"/>
    <n v="2500000"/>
    <n v="2008"/>
    <n v="7.6"/>
    <n v="-2326217"/>
    <n v="112"/>
    <n v="-93.04867999999999"/>
  </r>
  <r>
    <s v="Tim Boxell"/>
    <n v="3"/>
    <n v="118666"/>
    <s v="Drama"/>
    <s v="Bruce McGill"/>
    <x v="3423"/>
    <n v="91"/>
    <n v="3"/>
    <x v="0"/>
    <s v="USA"/>
    <n v="2500000"/>
    <n v="2006"/>
    <n v="6.6"/>
    <n v="-2381334"/>
    <n v="100"/>
    <n v="-95.253360000000001"/>
  </r>
  <r>
    <s v="Michael D. Sellers"/>
    <n v="18"/>
    <n v="71904"/>
    <s v="Comedy|Drama|Family"/>
    <s v="Katharine Ross"/>
    <x v="3424"/>
    <n v="806"/>
    <n v="18"/>
    <x v="0"/>
    <s v="USA"/>
    <n v="2500000"/>
    <n v="2006"/>
    <n v="5.7"/>
    <n v="-2428096"/>
    <n v="100"/>
    <n v="-97.123840000000001"/>
  </r>
  <r>
    <s v="Reed Cowan"/>
    <n v="28"/>
    <n v="99851"/>
    <s v="Documentary"/>
    <s v="Dustin Lance Black"/>
    <x v="3425"/>
    <n v="1138"/>
    <n v="30"/>
    <x v="0"/>
    <s v="USA"/>
    <n v="2500000"/>
    <n v="2010"/>
    <n v="7.1"/>
    <n v="-2400149"/>
    <n v="80"/>
    <n v="-96.005960000000002"/>
  </r>
  <r>
    <s v="James Dodson"/>
    <n v="22"/>
    <n v="115504"/>
    <s v="Comedy|Drama|Romance"/>
    <s v="Larry Miller"/>
    <x v="3426"/>
    <n v="4820"/>
    <n v="26"/>
    <x v="0"/>
    <s v="UK"/>
    <n v="14000000"/>
    <n v="2008"/>
    <n v="6.2"/>
    <n v="-13884496"/>
    <n v="106"/>
    <n v="-99.174971428571425"/>
  </r>
  <r>
    <s v="Stefan Ruzowitzky"/>
    <n v="62"/>
    <n v="5725"/>
    <s v="Horror|Thriller"/>
    <s v="Benno FÃ¼rmann"/>
    <x v="3427"/>
    <n v="10220"/>
    <n v="110"/>
    <x v="15"/>
    <s v="Germany"/>
    <n v="8400000"/>
    <n v="2000"/>
    <n v="6.1"/>
    <n v="-8394275"/>
    <n v="103"/>
    <n v="-99.931845238095235"/>
  </r>
  <r>
    <s v="Alex Rivera"/>
    <n v="47"/>
    <n v="75727"/>
    <s v="Drama|Romance|Sci-Fi|Thriller"/>
    <s v="Leonor Varela"/>
    <x v="3428"/>
    <n v="5699"/>
    <n v="40"/>
    <x v="3"/>
    <s v="USA"/>
    <n v="2500000"/>
    <n v="2008"/>
    <n v="5.9"/>
    <n v="-2424273"/>
    <n v="90"/>
    <n v="-96.970920000000007"/>
  </r>
  <r>
    <s v="James Gunn"/>
    <n v="238"/>
    <n v="322157"/>
    <s v="Comedy|Crime|Drama"/>
    <s v="Linda Cardellini"/>
    <x v="3429"/>
    <n v="61787"/>
    <n v="203"/>
    <x v="0"/>
    <s v="USA"/>
    <n v="2500000"/>
    <n v="2010"/>
    <n v="6.8"/>
    <n v="-2177843"/>
    <n v="96"/>
    <n v="-87.113720000000001"/>
  </r>
  <r>
    <s v="Spike Lee"/>
    <n v="28"/>
    <n v="5731103"/>
    <s v="Drama|History"/>
    <s v="Bernie Mac"/>
    <x v="3430"/>
    <n v="4100"/>
    <n v="35"/>
    <x v="0"/>
    <s v="USA"/>
    <n v="2400000"/>
    <n v="1996"/>
    <n v="6.8"/>
    <n v="3331103"/>
    <n v="120"/>
    <n v="138.79595833333335"/>
  </r>
  <r>
    <s v="Robby Henson"/>
    <n v="25"/>
    <n v="978908"/>
    <s v="Drama|Horror|Mystery|Thriller"/>
    <s v="Marc Blucas"/>
    <x v="3431"/>
    <n v="4057"/>
    <n v="90"/>
    <x v="0"/>
    <s v="Poland"/>
    <n v="2400000"/>
    <n v="2006"/>
    <n v="5.0999999999999996"/>
    <n v="-1421092"/>
    <n v="101"/>
    <n v="-59.212166666666668"/>
  </r>
  <r>
    <s v="Shane Meadows"/>
    <n v="172"/>
    <n v="327919"/>
    <s v="Crime|Drama"/>
    <s v="Stephen Graham"/>
    <x v="3432"/>
    <n v="99177"/>
    <n v="192"/>
    <x v="0"/>
    <s v="UK"/>
    <n v="1500000"/>
    <n v="2006"/>
    <n v="7.7"/>
    <n v="-1172081"/>
    <n v="101"/>
    <n v="-78.138733333333334"/>
  </r>
  <r>
    <s v="Carmen Marron"/>
    <n v="8"/>
    <n v="178739"/>
    <s v="Drama|Musical"/>
    <s v="Jossara Jinaro"/>
    <x v="3433"/>
    <n v="1015"/>
    <n v="10"/>
    <x v="0"/>
    <s v="USA"/>
    <n v="2450000"/>
    <n v="2011"/>
    <n v="3.9"/>
    <n v="-2271261"/>
    <n v="105"/>
    <n v="-92.704530612244895"/>
  </r>
  <r>
    <s v="James Algar"/>
    <n v="99"/>
    <n v="76400000"/>
    <s v="Animation|Family|Fantasy|Music"/>
    <s v="Leopold Stokowski"/>
    <x v="3434"/>
    <n v="71321"/>
    <n v="230"/>
    <x v="0"/>
    <s v="USA"/>
    <n v="2280000"/>
    <n v="1940"/>
    <n v="7.8"/>
    <n v="74120000"/>
    <n v="120"/>
    <n v="3250.8771929824561"/>
  </r>
  <r>
    <s v="Steve Miner"/>
    <n v="235"/>
    <n v="36200000"/>
    <s v="Horror|Thriller"/>
    <s v="Richard Brooker"/>
    <x v="3435"/>
    <n v="31952"/>
    <n v="372"/>
    <x v="0"/>
    <s v="USA"/>
    <n v="4000000"/>
    <n v="1982"/>
    <n v="5.7"/>
    <n v="32200000"/>
    <n v="91"/>
    <n v="805.00000000000011"/>
  </r>
  <r>
    <s v="Danny Steinmann"/>
    <n v="160"/>
    <n v="21300000"/>
    <s v="Horror|Mystery|Thriller"/>
    <s v="Tiffany Helm"/>
    <x v="3436"/>
    <n v="22521"/>
    <n v="342"/>
    <x v="0"/>
    <s v="USA"/>
    <n v="2200000"/>
    <n v="1985"/>
    <n v="4.7"/>
    <n v="19100000"/>
    <n v="92"/>
    <n v="868.18181818181813"/>
  </r>
  <r>
    <s v="Michael Landon Jr."/>
    <n v="18"/>
    <n v="379643"/>
    <s v="Drama"/>
    <s v="Henry Thomas"/>
    <x v="3437"/>
    <n v="1573"/>
    <n v="29"/>
    <x v="0"/>
    <s v="USA"/>
    <n v="2200000"/>
    <n v="2007"/>
    <n v="5.9"/>
    <n v="-1820357"/>
    <n v="117"/>
    <n v="-82.743499999999997"/>
  </r>
  <r>
    <s v="Jon Gunn"/>
    <n v="11"/>
    <n v="12985267"/>
    <s v="Drama"/>
    <s v="Alexa PenaVega"/>
    <x v="3438"/>
    <n v="4977"/>
    <n v="63"/>
    <x v="0"/>
    <s v="USA"/>
    <n v="2300000"/>
    <n v="2015"/>
    <n v="5.9"/>
    <n v="10685267"/>
    <n v="120"/>
    <n v="464.57682608695654"/>
  </r>
  <r>
    <s v="William Wyler"/>
    <n v="97"/>
    <n v="23650000"/>
    <s v="Drama|Romance|War"/>
    <s v="Myrna Loy"/>
    <x v="3439"/>
    <n v="40359"/>
    <n v="235"/>
    <x v="0"/>
    <s v="USA"/>
    <n v="2100000"/>
    <n v="1946"/>
    <n v="8.1"/>
    <n v="21550000"/>
    <n v="172"/>
    <n v="1026.1904761904764"/>
  </r>
  <r>
    <s v="Petter Nã¦Ss"/>
    <n v="67"/>
    <n v="313436"/>
    <s v="Comedy|Drama"/>
    <s v="JÃ¸rgen Langhelle"/>
    <x v="3440"/>
    <n v="12244"/>
    <n v="95"/>
    <x v="25"/>
    <s v="Norway"/>
    <n v="15500000"/>
    <n v="2001"/>
    <n v="7.6"/>
    <n v="-15186564"/>
    <n v="89"/>
    <n v="-97.97783225806451"/>
  </r>
  <r>
    <s v="Robert Fontaine"/>
    <n v="4"/>
    <n v="3330"/>
    <s v="Crime|Drama"/>
    <s v="Michael Derek"/>
    <x v="3441"/>
    <n v="22"/>
    <n v="1"/>
    <x v="0"/>
    <s v="USA"/>
    <n v="2100000"/>
    <n v="2015"/>
    <n v="7.2"/>
    <n v="-2096670"/>
    <n v="125"/>
    <n v="-99.841428571428565"/>
  </r>
  <r>
    <s v="Terence Young"/>
    <n v="167"/>
    <n v="24800000"/>
    <s v="Action|Adventure|Thriller"/>
    <s v="Robert Shaw"/>
    <x v="3442"/>
    <n v="89403"/>
    <n v="358"/>
    <x v="0"/>
    <s v="UK"/>
    <n v="2000000"/>
    <n v="1963"/>
    <n v="7.5"/>
    <n v="22800000"/>
    <n v="115"/>
    <n v="1140"/>
  </r>
  <r>
    <s v="Michael Herz"/>
    <n v="49"/>
    <n v="792966"/>
    <s v="Action|Comedy|Horror|Sci-Fi"/>
    <s v="Phoebe Legere"/>
    <x v="3443"/>
    <n v="4663"/>
    <n v="40"/>
    <x v="0"/>
    <s v="USA"/>
    <n v="2300000"/>
    <n v="1989"/>
    <n v="5.0999999999999996"/>
    <n v="-1507034"/>
    <n v="96"/>
    <n v="-65.523217391304343"/>
  </r>
  <r>
    <s v="David Robert Mitchell"/>
    <n v="533"/>
    <n v="14673301"/>
    <s v="Horror|Mystery"/>
    <s v="Maika Monroe"/>
    <x v="3444"/>
    <n v="112899"/>
    <n v="631"/>
    <x v="0"/>
    <s v="USA"/>
    <n v="2000000"/>
    <n v="2014"/>
    <n v="6.9"/>
    <n v="12673301"/>
    <n v="100"/>
    <n v="633.66505000000006"/>
  </r>
  <r>
    <s v="George Miller"/>
    <n v="177"/>
    <n v="9003011"/>
    <s v="Action|Adventure|Sci-Fi|Thriller"/>
    <s v="Vernon Wells"/>
    <x v="3445"/>
    <n v="133966"/>
    <n v="294"/>
    <x v="0"/>
    <s v="Australia"/>
    <n v="2000000"/>
    <n v="1981"/>
    <n v="7.6"/>
    <n v="7003011"/>
    <n v="87"/>
    <n v="350.15055000000001"/>
  </r>
  <r>
    <s v="Chia-Liang Liu"/>
    <n v="77"/>
    <n v="11546543"/>
    <s v="Action|Comedy"/>
    <s v="Andy Lau"/>
    <x v="3446"/>
    <n v="34520"/>
    <n v="146"/>
    <x v="9"/>
    <s v="Hong Kong"/>
    <n v="2000000"/>
    <n v="1994"/>
    <n v="7.6"/>
    <n v="9546543"/>
    <n v="102"/>
    <n v="477.32714999999996"/>
  </r>
  <r>
    <s v="Kimberly Peirce"/>
    <n v="123"/>
    <n v="11533945"/>
    <s v="Biography|Crime|Drama|Romance"/>
    <s v="Alicia Goranson"/>
    <x v="3447"/>
    <n v="77551"/>
    <n v="434"/>
    <x v="0"/>
    <s v="USA"/>
    <n v="2000000"/>
    <n v="1999"/>
    <n v="7.6"/>
    <n v="9533945"/>
    <n v="118"/>
    <n v="476.69724999999994"/>
  </r>
  <r>
    <s v="Chris Kentis"/>
    <n v="218"/>
    <n v="12555230"/>
    <s v="Drama|Horror|Mystery|Thriller"/>
    <s v="Eric Sheffer Stevens"/>
    <x v="3448"/>
    <n v="18566"/>
    <n v="154"/>
    <x v="0"/>
    <s v="France"/>
    <n v="2000000"/>
    <n v="2011"/>
    <n v="5.3"/>
    <n v="10555230"/>
    <n v="86"/>
    <n v="527.76149999999996"/>
  </r>
  <r>
    <s v="Florian Henckel Von Donnersmarck"/>
    <n v="215"/>
    <n v="11284657"/>
    <s v="Drama|Thriller"/>
    <s v="Sebastian Koch"/>
    <x v="3449"/>
    <n v="259379"/>
    <n v="407"/>
    <x v="15"/>
    <s v="Germany"/>
    <n v="2000000"/>
    <n v="2006"/>
    <n v="8.5"/>
    <n v="9284657"/>
    <n v="137"/>
    <n v="464.23284999999998"/>
  </r>
  <r>
    <s v="Alex Kendrick"/>
    <n v="34"/>
    <n v="34522221"/>
    <s v="Drama"/>
    <s v="Ben Davies"/>
    <x v="3450"/>
    <n v="15401"/>
    <n v="175"/>
    <x v="0"/>
    <s v="USA"/>
    <n v="2000000"/>
    <n v="2011"/>
    <n v="7"/>
    <n v="32522221"/>
    <n v="129"/>
    <n v="1626.11105"/>
  </r>
  <r>
    <s v="Sylvain Chomet"/>
    <n v="167"/>
    <n v="7002255"/>
    <s v="Animation|Comedy|Drama"/>
    <s v="Michel Robin"/>
    <x v="3451"/>
    <n v="42462"/>
    <n v="312"/>
    <x v="4"/>
    <s v="France"/>
    <n v="9500000"/>
    <n v="2003"/>
    <n v="7.8"/>
    <n v="-2497745"/>
    <n v="80"/>
    <n v="-26.292052631578951"/>
  </r>
  <r>
    <s v="Chris Eyre"/>
    <n v="56"/>
    <n v="6719300"/>
    <s v="Comedy|Drama"/>
    <s v="Michael Greyeyes"/>
    <x v="3452"/>
    <n v="8224"/>
    <n v="132"/>
    <x v="0"/>
    <s v="Canada"/>
    <n v="2000000"/>
    <n v="1998"/>
    <n v="7.2"/>
    <n v="4719300"/>
    <n v="89"/>
    <n v="235.96499999999997"/>
  </r>
  <r>
    <s v="Richard Linklater"/>
    <n v="211"/>
    <n v="5792822"/>
    <s v="Drama|Romance"/>
    <s v="Vernon Dobtcheff"/>
    <x v="3453"/>
    <n v="168398"/>
    <n v="492"/>
    <x v="0"/>
    <s v="USA"/>
    <n v="2700000"/>
    <n v="2004"/>
    <n v="8"/>
    <n v="3092822"/>
    <n v="80"/>
    <n v="114.54896296296295"/>
  </r>
  <r>
    <s v="Alejandro G. Iã±Ã¡Rritu"/>
    <n v="157"/>
    <n v="5383834"/>
    <s v="Drama|Thriller"/>
    <s v="Adriana Barraza"/>
    <x v="3454"/>
    <n v="173551"/>
    <n v="361"/>
    <x v="3"/>
    <s v="Mexico"/>
    <n v="2000000"/>
    <n v="2000"/>
    <n v="8.1"/>
    <n v="3383834"/>
    <n v="115"/>
    <n v="169.1917"/>
  </r>
  <r>
    <s v="Catherine Hardwicke"/>
    <n v="126"/>
    <n v="4599680"/>
    <s v="Drama"/>
    <s v="Holly Hunter"/>
    <x v="3455"/>
    <n v="68222"/>
    <n v="545"/>
    <x v="0"/>
    <s v="USA"/>
    <n v="1500000"/>
    <n v="2003"/>
    <n v="6.8"/>
    <n v="3099680"/>
    <n v="100"/>
    <n v="206.64533333333335"/>
  </r>
  <r>
    <s v="Debra Granik"/>
    <n v="365"/>
    <n v="6531491"/>
    <s v="Drama"/>
    <s v="Jennifer Lawrence"/>
    <x v="3456"/>
    <n v="111658"/>
    <n v="297"/>
    <x v="0"/>
    <s v="USA"/>
    <n v="2000000"/>
    <n v="2010"/>
    <n v="7.2"/>
    <n v="4531491"/>
    <n v="100"/>
    <n v="226.57454999999999"/>
  </r>
  <r>
    <s v="Miranda July"/>
    <n v="151"/>
    <n v="3885134"/>
    <s v="Comedy|Drama"/>
    <s v="Najarra Townsend"/>
    <x v="3457"/>
    <n v="31130"/>
    <n v="243"/>
    <x v="0"/>
    <s v="USA"/>
    <n v="2000000"/>
    <n v="2005"/>
    <n v="7.4"/>
    <n v="1885134"/>
    <n v="91"/>
    <n v="94.256700000000009"/>
  </r>
  <r>
    <s v="Max Joseph"/>
    <n v="158"/>
    <n v="3590010"/>
    <s v="Drama|Music|Romance"/>
    <s v="Vanessa Lengies"/>
    <x v="3458"/>
    <n v="20885"/>
    <n v="60"/>
    <x v="0"/>
    <s v="UK"/>
    <n v="2000000"/>
    <n v="2015"/>
    <n v="6.1"/>
    <n v="1590010"/>
    <n v="96"/>
    <n v="79.500500000000002"/>
  </r>
  <r>
    <s v="David Ayer"/>
    <n v="118"/>
    <n v="3335839"/>
    <s v="Action|Crime|Drama|Thriller"/>
    <s v="J.K. Simmons"/>
    <x v="3459"/>
    <n v="54657"/>
    <n v="222"/>
    <x v="0"/>
    <s v="USA"/>
    <n v="2000000"/>
    <n v="2005"/>
    <n v="7"/>
    <n v="1335839"/>
    <n v="116"/>
    <n v="66.79195"/>
  </r>
  <r>
    <s v="Jerry Jameson"/>
    <n v="39"/>
    <n v="2557668"/>
    <s v="Crime|Drama|Thriller"/>
    <s v="David Oyelowo"/>
    <x v="3460"/>
    <n v="3911"/>
    <n v="22"/>
    <x v="0"/>
    <s v="USA"/>
    <n v="2000000"/>
    <n v="2015"/>
    <n v="5.3"/>
    <n v="557668"/>
    <n v="97"/>
    <n v="27.883400000000002"/>
  </r>
  <r>
    <s v="Steven Soderbergh"/>
    <n v="108"/>
    <n v="2506446"/>
    <s v="Comedy|Romance"/>
    <s v="Julia Roberts"/>
    <x v="3461"/>
    <n v="8662"/>
    <n v="172"/>
    <x v="0"/>
    <s v="USA"/>
    <n v="2000000"/>
    <n v="2002"/>
    <n v="4.7"/>
    <n v="506446"/>
    <n v="101"/>
    <n v="25.322299999999998"/>
  </r>
  <r>
    <s v="Kevin Tenney"/>
    <n v="65"/>
    <n v="7369373"/>
    <s v="Horror|Mystery|Thriller"/>
    <s v="Kathleen Wilhoite"/>
    <x v="3462"/>
    <n v="4288"/>
    <n v="74"/>
    <x v="0"/>
    <s v="UK"/>
    <n v="2000000"/>
    <n v="1986"/>
    <n v="5.7"/>
    <n v="5369373"/>
    <n v="98"/>
    <n v="268.46865000000003"/>
  </r>
  <r>
    <s v="John Cameron Mitchell"/>
    <n v="160"/>
    <n v="1984378"/>
    <s v="Comedy|Drama|Romance"/>
    <s v="Sook-Yin Lee"/>
    <x v="3463"/>
    <n v="27346"/>
    <n v="206"/>
    <x v="0"/>
    <s v="USA"/>
    <n v="2000000"/>
    <n v="2006"/>
    <n v="6.5"/>
    <n v="-15622"/>
    <n v="101"/>
    <n v="-0.78110000000000002"/>
  </r>
  <r>
    <s v="Ari Folman"/>
    <n v="231"/>
    <n v="2283276"/>
    <s v="Animation|Biography|Documentary|Drama|History|War"/>
    <s v="Ari Folman"/>
    <x v="3464"/>
    <n v="46107"/>
    <n v="156"/>
    <x v="30"/>
    <s v="Israel"/>
    <n v="1500000"/>
    <n v="2008"/>
    <n v="8"/>
    <n v="783276"/>
    <n v="90"/>
    <n v="52.218399999999995"/>
  </r>
  <r>
    <s v="Gary Rogers"/>
    <n v="7"/>
    <n v="1098224"/>
    <s v="Adventure"/>
    <s v="Noah Danby"/>
    <x v="3465"/>
    <n v="397"/>
    <n v="30"/>
    <x v="0"/>
    <s v="USA"/>
    <n v="2000000"/>
    <n v="2003"/>
    <n v="3.3"/>
    <n v="-901776"/>
    <n v="120"/>
    <n v="-45.088799999999999"/>
  </r>
  <r>
    <s v="Charles Ferguson"/>
    <n v="79"/>
    <n v="1430185"/>
    <s v="Documentary|War"/>
    <s v="Campbell Scott"/>
    <x v="3466"/>
    <n v="7314"/>
    <n v="55"/>
    <x v="0"/>
    <s v="USA"/>
    <n v="2000000"/>
    <n v="2007"/>
    <n v="8.3000000000000007"/>
    <n v="-569815"/>
    <n v="102"/>
    <n v="-28.490749999999998"/>
  </r>
  <r>
    <s v="Marielle Heller"/>
    <n v="168"/>
    <n v="1477002"/>
    <s v="Drama|Romance"/>
    <s v="Alexander SkarsgÃ¥rd"/>
    <x v="3467"/>
    <n v="16645"/>
    <n v="72"/>
    <x v="0"/>
    <s v="USA"/>
    <n v="2000000"/>
    <n v="2015"/>
    <n v="6.9"/>
    <n v="-522998"/>
    <n v="102"/>
    <n v="-26.149899999999999"/>
  </r>
  <r>
    <s v="David Sington"/>
    <n v="107"/>
    <n v="1134049"/>
    <s v="Documentary|History"/>
    <s v="John F. Kennedy"/>
    <x v="3468"/>
    <n v="5475"/>
    <n v="44"/>
    <x v="0"/>
    <s v="UK"/>
    <n v="2000000"/>
    <n v="2007"/>
    <n v="8.1"/>
    <n v="-865951"/>
    <n v="100"/>
    <n v="-43.297550000000001"/>
  </r>
  <r>
    <s v="Fenton Bailey"/>
    <n v="123"/>
    <n v="653621"/>
    <s v="Biography|Documentary|History"/>
    <s v="Hugh M. Hefner"/>
    <x v="3469"/>
    <n v="5615"/>
    <n v="64"/>
    <x v="0"/>
    <s v="USA"/>
    <n v="2000000"/>
    <n v="2005"/>
    <n v="6.8"/>
    <n v="-1346379"/>
    <n v="89"/>
    <n v="-67.318950000000001"/>
  </r>
  <r>
    <s v="Huck Botko"/>
    <n v="46"/>
    <n v="535249"/>
    <s v="Comedy"/>
    <s v="Matt Bennett"/>
    <x v="3470"/>
    <n v="3467"/>
    <n v="13"/>
    <x v="0"/>
    <s v="USA"/>
    <n v="3400000"/>
    <n v="2010"/>
    <n v="4.5999999999999996"/>
    <n v="-2864751"/>
    <n v="86"/>
    <n v="-84.257382352941178"/>
  </r>
  <r>
    <s v="David Duchovny"/>
    <n v="46"/>
    <n v="371081"/>
    <s v="Comedy|Drama"/>
    <s v="Robin Williams"/>
    <x v="3471"/>
    <n v="7479"/>
    <n v="86"/>
    <x v="0"/>
    <s v="USA"/>
    <n v="6000000"/>
    <n v="2004"/>
    <n v="7"/>
    <n v="-5628919"/>
    <n v="96"/>
    <n v="-93.815316666666675"/>
  </r>
  <r>
    <s v="Lance Mungia"/>
    <n v="51"/>
    <n v="124494"/>
    <s v="Action|Adventure|Comedy|Drama|Music|Sci-Fi"/>
    <s v="Jeffrey Falcon"/>
    <x v="3472"/>
    <n v="5613"/>
    <n v="102"/>
    <x v="0"/>
    <s v="USA"/>
    <n v="2000000"/>
    <n v="1998"/>
    <n v="6.7"/>
    <n v="-1875506"/>
    <n v="91"/>
    <n v="-93.775300000000001"/>
  </r>
  <r>
    <s v="Hue Rhodes"/>
    <n v="45"/>
    <n v="100669"/>
    <s v="Comedy|Drama"/>
    <s v="Peter Dinklage"/>
    <x v="3473"/>
    <n v="2522"/>
    <n v="11"/>
    <x v="0"/>
    <s v="USA"/>
    <n v="3800000"/>
    <n v="2009"/>
    <n v="5.8"/>
    <n v="-3699331"/>
    <n v="85"/>
    <n v="-97.350815789473685"/>
  </r>
  <r>
    <s v="Roland Emmerich"/>
    <n v="74"/>
    <n v="186354"/>
    <s v="Drama"/>
    <s v="Jeremy Irvine"/>
    <x v="3474"/>
    <n v="1758"/>
    <n v="30"/>
    <x v="0"/>
    <s v="USA"/>
    <n v="13500000"/>
    <n v="2015"/>
    <n v="4.5"/>
    <n v="-13313646"/>
    <n v="129"/>
    <n v="-98.619599999999991"/>
  </r>
  <r>
    <s v="Noah Buschel"/>
    <n v="66"/>
    <n v="17580"/>
    <s v="Drama"/>
    <s v="Merritt Wever"/>
    <x v="3475"/>
    <n v="1268"/>
    <n v="23"/>
    <x v="0"/>
    <s v="USA"/>
    <n v="1500000"/>
    <n v="2009"/>
    <n v="6.2"/>
    <n v="-1482420"/>
    <n v="95"/>
    <n v="-98.828000000000003"/>
  </r>
  <r>
    <s v="Hunter Richards"/>
    <n v="34"/>
    <n v="12667"/>
    <s v="Drama|Romance"/>
    <s v="Jason Statham"/>
    <x v="3476"/>
    <n v="19336"/>
    <n v="90"/>
    <x v="0"/>
    <s v="UK"/>
    <n v="14000"/>
    <n v="2005"/>
    <n v="6.6"/>
    <n v="-1333"/>
    <n v="92"/>
    <n v="-9.5214285714285705"/>
  </r>
  <r>
    <s v="Laurie Collyer"/>
    <n v="78"/>
    <n v="198407"/>
    <s v="Drama"/>
    <s v="Brad William Henke"/>
    <x v="3477"/>
    <n v="10282"/>
    <n v="78"/>
    <x v="0"/>
    <s v="USA"/>
    <n v="2000000"/>
    <n v="2006"/>
    <n v="6.6"/>
    <n v="-1801593"/>
    <n v="96"/>
    <n v="-90.079650000000001"/>
  </r>
  <r>
    <s v="Ralph Ziman"/>
    <n v="30"/>
    <n v="4958"/>
    <s v="Action|Crime|Drama"/>
    <s v="Rapulana Seiphemo"/>
    <x v="3478"/>
    <n v="9689"/>
    <n v="23"/>
    <x v="0"/>
    <s v="South Africa"/>
    <n v="2000000"/>
    <n v="2008"/>
    <n v="7.8"/>
    <n v="-1995042"/>
    <n v="119"/>
    <n v="-99.752099999999999"/>
  </r>
  <r>
    <s v="Orson Welles"/>
    <n v="90"/>
    <n v="7927"/>
    <s v="Crime|Drama|Film-Noir|Mystery|Thriller"/>
    <s v="Rita Hayworth"/>
    <x v="3479"/>
    <n v="19236"/>
    <n v="175"/>
    <x v="0"/>
    <s v="USA"/>
    <n v="2300000"/>
    <n v="1947"/>
    <n v="7.7"/>
    <n v="-2292073"/>
    <n v="92"/>
    <n v="-99.655347826086967"/>
  </r>
  <r>
    <s v="Paul Bunnell"/>
    <n v="94"/>
    <n v="2436"/>
    <s v="Comedy|Fantasy|Musical|Sci-Fi"/>
    <s v="Kate Maberly"/>
    <x v="3480"/>
    <n v="344"/>
    <n v="19"/>
    <x v="0"/>
    <s v="USA"/>
    <n v="2000000"/>
    <n v="2012"/>
    <n v="5.7"/>
    <n v="-1997564"/>
    <n v="106"/>
    <n v="-99.878199999999993"/>
  </r>
  <r>
    <s v="Tim Hunter"/>
    <n v="45"/>
    <n v="4600000"/>
    <s v="Crime|Drama"/>
    <s v="Keanu Reeves"/>
    <x v="3481"/>
    <n v="11763"/>
    <n v="111"/>
    <x v="0"/>
    <s v="USA"/>
    <n v="1900000"/>
    <n v="1986"/>
    <n v="7.1"/>
    <n v="2700000"/>
    <n v="99"/>
    <n v="142.10526315789474"/>
  </r>
  <r>
    <s v="Michael Polish"/>
    <n v="60"/>
    <n v="1420578"/>
    <s v="Drama|Fantasy"/>
    <s v="Peter Coyote"/>
    <x v="3482"/>
    <n v="4894"/>
    <n v="122"/>
    <x v="0"/>
    <s v="USA"/>
    <n v="1900000"/>
    <n v="2003"/>
    <n v="6.4"/>
    <n v="-479422"/>
    <n v="103"/>
    <n v="-25.232736842105265"/>
  </r>
  <r>
    <s v="Rodrigo Cortã©S"/>
    <n v="363"/>
    <n v="1028658"/>
    <s v="Drama|Mystery|Thriller"/>
    <s v="Ryan Reynolds"/>
    <x v="3483"/>
    <n v="118684"/>
    <n v="447"/>
    <x v="0"/>
    <s v="Spain"/>
    <n v="3000000"/>
    <n v="2010"/>
    <n v="7"/>
    <n v="-1971342"/>
    <n v="95"/>
    <n v="-65.711399999999998"/>
  </r>
  <r>
    <s v="Pascal Arnold"/>
    <n v="14"/>
    <n v="18435"/>
    <s v="Drama"/>
    <s v="Karl E. Landler"/>
    <x v="3484"/>
    <n v="1010"/>
    <n v="15"/>
    <x v="4"/>
    <s v="France"/>
    <n v="1400000"/>
    <n v="2006"/>
    <n v="5.8"/>
    <n v="-1381565"/>
    <n v="95"/>
    <n v="-98.683214285714286"/>
  </r>
  <r>
    <s v="James Marsh"/>
    <n v="194"/>
    <n v="2957978"/>
    <s v="Biography|Crime|Documentary|History|Thriller"/>
    <s v="Paul McGill"/>
    <x v="3485"/>
    <n v="40481"/>
    <n v="134"/>
    <x v="0"/>
    <s v="UK"/>
    <n v="1000000"/>
    <n v="2008"/>
    <n v="7.8"/>
    <n v="1957978"/>
    <n v="90"/>
    <n v="195.7978"/>
  </r>
  <r>
    <s v="Jamal Hill"/>
    <n v="10"/>
    <n v="444044"/>
    <s v="Drama"/>
    <s v="Logan Browning"/>
    <x v="3486"/>
    <n v="744"/>
    <n v="19"/>
    <x v="0"/>
    <s v="USA"/>
    <n v="1900000"/>
    <n v="2015"/>
    <n v="7.2"/>
    <n v="-1455956"/>
    <n v="89"/>
    <n v="-76.629263157894741"/>
  </r>
  <r>
    <s v="Daniel Stamm"/>
    <n v="311"/>
    <n v="40990055"/>
    <s v="Drama|Horror|Thriller"/>
    <s v="Caleb Landry Jones"/>
    <x v="3487"/>
    <n v="41509"/>
    <n v="300"/>
    <x v="0"/>
    <s v="France"/>
    <n v="1800000"/>
    <n v="2010"/>
    <n v="5.6"/>
    <n v="39190055"/>
    <n v="87"/>
    <n v="2177.2252777777776"/>
  </r>
  <r>
    <s v="Carlos Carrera"/>
    <n v="85"/>
    <n v="5709616"/>
    <s v="Drama|Romance"/>
    <s v="DamiÃ¡n AlcÃ¡zar"/>
    <x v="3488"/>
    <n v="11088"/>
    <n v="110"/>
    <x v="3"/>
    <s v="Mexico"/>
    <n v="1800000"/>
    <n v="2002"/>
    <n v="6.8"/>
    <n v="3909616"/>
    <n v="118"/>
    <n v="217.2008888888889"/>
  </r>
  <r>
    <s v="Benh Zeitlin"/>
    <n v="663"/>
    <n v="12784397"/>
    <s v="Drama|Fantasy"/>
    <s v="QuvenzhanÃ© Wallis"/>
    <x v="3489"/>
    <n v="70336"/>
    <n v="269"/>
    <x v="0"/>
    <s v="USA"/>
    <n v="1800000"/>
    <n v="2012"/>
    <n v="7.3"/>
    <n v="10984397"/>
    <n v="93"/>
    <n v="610.24427777777782"/>
  </r>
  <r>
    <s v="Maggie Greenwald"/>
    <n v="39"/>
    <n v="3050934"/>
    <s v="Drama|Music"/>
    <s v="Aidan Quinn"/>
    <x v="3490"/>
    <n v="2794"/>
    <n v="78"/>
    <x v="0"/>
    <s v="USA"/>
    <n v="1800000"/>
    <n v="2000"/>
    <n v="7.3"/>
    <n v="1250934"/>
    <n v="109"/>
    <n v="69.49633333333334"/>
  </r>
  <r>
    <s v="Morgan Spurlock"/>
    <n v="130"/>
    <n v="638476"/>
    <s v="Comedy|Documentary"/>
    <s v="Quentin Tarantino"/>
    <x v="3491"/>
    <n v="13223"/>
    <n v="45"/>
    <x v="0"/>
    <s v="USA"/>
    <n v="1500000"/>
    <n v="2011"/>
    <n v="6.6"/>
    <n v="-861524"/>
    <n v="90"/>
    <n v="-57.43493333333334"/>
  </r>
  <r>
    <s v="Khyentse Norbu"/>
    <n v="44"/>
    <n v="505295"/>
    <s v="Adventure|Drama"/>
    <s v="Tshewang Dendup"/>
    <x v="3492"/>
    <n v="1747"/>
    <n v="28"/>
    <x v="31"/>
    <s v="Australia"/>
    <n v="1800000"/>
    <n v="2003"/>
    <n v="7.5"/>
    <n v="-1294705"/>
    <n v="108"/>
    <n v="-71.928055555555559"/>
  </r>
  <r>
    <s v="Tom Tykwer"/>
    <n v="181"/>
    <n v="7267324"/>
    <s v="Crime|Drama"/>
    <s v="Moritz Bleibtreu"/>
    <x v="3493"/>
    <n v="161471"/>
    <n v="709"/>
    <x v="15"/>
    <s v="Germany"/>
    <n v="3500000"/>
    <n v="1998"/>
    <n v="7.8"/>
    <n v="3767324"/>
    <n v="81"/>
    <n v="107.63782857142856"/>
  </r>
  <r>
    <s v="Lucky Mckee"/>
    <n v="114"/>
    <n v="145540"/>
    <s v="Drama|Horror"/>
    <s v="James Duval"/>
    <x v="3494"/>
    <n v="26773"/>
    <n v="277"/>
    <x v="0"/>
    <s v="USA"/>
    <n v="500000"/>
    <n v="2002"/>
    <n v="6.7"/>
    <n v="-354460"/>
    <n v="93"/>
    <n v="-70.891999999999996"/>
  </r>
  <r>
    <s v="Todd Field"/>
    <n v="179"/>
    <n v="35918429"/>
    <s v="Crime|Drama"/>
    <s v="Tom Wilkinson"/>
    <x v="3495"/>
    <n v="32415"/>
    <n v="510"/>
    <x v="0"/>
    <s v="USA"/>
    <n v="1700000"/>
    <n v="2001"/>
    <n v="7.5"/>
    <n v="34218429"/>
    <n v="138"/>
    <n v="2012.8487647058823"/>
  </r>
  <r>
    <s v="Steven R. Monroe"/>
    <n v="225"/>
    <n v="92401"/>
    <s v="Horror|Thriller"/>
    <s v="Sarah Butler"/>
    <x v="3496"/>
    <n v="56402"/>
    <n v="209"/>
    <x v="0"/>
    <s v="USA"/>
    <n v="2000000"/>
    <n v="2010"/>
    <n v="6.3"/>
    <n v="-1907599"/>
    <n v="105"/>
    <n v="-95.379950000000008"/>
  </r>
  <r>
    <s v="Mark Illsley"/>
    <n v="77"/>
    <n v="1943649"/>
    <s v="Comedy|Crime|Romance"/>
    <s v="Ally Walker"/>
    <x v="3497"/>
    <n v="8697"/>
    <n v="122"/>
    <x v="0"/>
    <s v="USA"/>
    <n v="1700000"/>
    <n v="1999"/>
    <n v="6.3"/>
    <n v="243649"/>
    <n v="98"/>
    <n v="14.332294117647059"/>
  </r>
  <r>
    <s v="Pawel Pawlikowski"/>
    <n v="124"/>
    <n v="992238"/>
    <s v="Drama|Romance"/>
    <s v="Paddy Considine"/>
    <x v="3498"/>
    <n v="16349"/>
    <n v="103"/>
    <x v="0"/>
    <s v="UK"/>
    <n v="1700000"/>
    <n v="2004"/>
    <n v="6.8"/>
    <n v="-707762"/>
    <n v="86"/>
    <n v="-41.63305882352941"/>
  </r>
  <r>
    <s v="Ritesh Batra"/>
    <n v="195"/>
    <n v="4231500"/>
    <s v="Drama|Romance"/>
    <s v="Nawazuddin Siddiqui"/>
    <x v="3499"/>
    <n v="30479"/>
    <n v="162"/>
    <x v="21"/>
    <s v="India"/>
    <n v="1000000"/>
    <n v="2013"/>
    <n v="7.8"/>
    <n v="3231500"/>
    <n v="104"/>
    <n v="323.14999999999998"/>
  </r>
  <r>
    <s v="Sally Potter"/>
    <n v="76"/>
    <n v="396035"/>
    <s v="Drama|Romance"/>
    <s v="Shirley Henderson"/>
    <x v="3500"/>
    <n v="2725"/>
    <n v="48"/>
    <x v="0"/>
    <s v="UK"/>
    <n v="1000000"/>
    <n v="2004"/>
    <n v="6.9"/>
    <n v="-603965"/>
    <n v="100"/>
    <n v="-60.396499999999996"/>
  </r>
  <r>
    <s v="Dave Meyers"/>
    <n v="16"/>
    <n v="6026908"/>
    <s v="Comedy|Drama"/>
    <s v="Eddie Griffin"/>
    <x v="3501"/>
    <n v="536"/>
    <n v="13"/>
    <x v="0"/>
    <s v="USA"/>
    <n v="2000000"/>
    <n v="1999"/>
    <n v="4.3"/>
    <n v="4026908"/>
    <n v="84"/>
    <n v="201.34539999999998"/>
  </r>
  <r>
    <s v="Nadine Labaki"/>
    <n v="109"/>
    <n v="1060591"/>
    <s v="Comedy|Drama|Romance"/>
    <s v="Yasmine Al Massri"/>
    <x v="3502"/>
    <n v="9750"/>
    <n v="66"/>
    <x v="32"/>
    <s v="France"/>
    <n v="1300000"/>
    <n v="2007"/>
    <n v="7.2"/>
    <n v="-239409"/>
    <n v="95"/>
    <n v="-18.416076923076925"/>
  </r>
  <r>
    <s v="Eytan Fox"/>
    <n v="51"/>
    <n v="155972"/>
    <s v="Comedy|Drama|Romance"/>
    <s v="Ohad Knoller"/>
    <x v="3503"/>
    <n v="4702"/>
    <n v="23"/>
    <x v="30"/>
    <s v="Israel"/>
    <n v="1500000"/>
    <n v="2006"/>
    <n v="7.3"/>
    <n v="-1344028"/>
    <n v="90"/>
    <n v="-89.601866666666666"/>
  </r>
  <r>
    <s v="Romesh Sharma"/>
    <n v="4"/>
    <n v="129319"/>
    <s v="Romance"/>
    <s v="Annabelle Wallis"/>
    <x v="3504"/>
    <n v="257"/>
    <n v="4"/>
    <x v="0"/>
    <s v="India"/>
    <n v="70000000"/>
    <n v="2005"/>
    <n v="5.0999999999999996"/>
    <n v="-69870681"/>
    <n v="108"/>
    <n v="-99.815258571428572"/>
  </r>
  <r>
    <s v="Franã§Ois Truffaut"/>
    <n v="35"/>
    <n v="26893"/>
    <s v="Crime|Drama|Romance"/>
    <s v="Catherine Deneuve"/>
    <x v="3505"/>
    <n v="4391"/>
    <n v="26"/>
    <x v="4"/>
    <s v="France"/>
    <n v="1600000"/>
    <n v="1969"/>
    <n v="7.2"/>
    <n v="-1573107"/>
    <n v="123"/>
    <n v="-98.319187499999998"/>
  </r>
  <r>
    <s v="Adam Goldberg"/>
    <n v="22"/>
    <n v="2580"/>
    <s v="Drama|Mystery"/>
    <s v="Judy Greer"/>
    <x v="3506"/>
    <n v="1618"/>
    <n v="40"/>
    <x v="0"/>
    <s v="USA"/>
    <n v="1650000"/>
    <n v="2003"/>
    <n v="5.4"/>
    <n v="-1647420"/>
    <n v="111"/>
    <n v="-99.843636363636364"/>
  </r>
  <r>
    <s v="Adrienne Shelly"/>
    <n v="173"/>
    <n v="19067631"/>
    <s v="Comedy|Drama|Romance"/>
    <s v="Lew Temple"/>
    <x v="3507"/>
    <n v="37714"/>
    <n v="204"/>
    <x v="0"/>
    <s v="USA"/>
    <n v="2000000"/>
    <n v="2007"/>
    <n v="7.1"/>
    <n v="17067631"/>
    <n v="108"/>
    <n v="853.38154999999995"/>
  </r>
  <r>
    <s v="Newt Arnold"/>
    <n v="61"/>
    <n v="11806119"/>
    <s v="Action|Biography|Drama|Sport"/>
    <s v="Bolo Yeung"/>
    <x v="3508"/>
    <n v="57578"/>
    <n v="210"/>
    <x v="0"/>
    <s v="USA"/>
    <n v="1100000"/>
    <n v="1988"/>
    <n v="6.8"/>
    <n v="10706119"/>
    <n v="92"/>
    <n v="973.28354545454556"/>
  </r>
  <r>
    <s v="Larry Clark"/>
    <n v="71"/>
    <n v="7417210"/>
    <s v="Drama"/>
    <s v="Rosario Dawson"/>
    <x v="3509"/>
    <n v="59041"/>
    <n v="408"/>
    <x v="0"/>
    <s v="USA"/>
    <n v="1500000"/>
    <n v="1995"/>
    <n v="7"/>
    <n v="5917210"/>
    <n v="91"/>
    <n v="394.48066666666665"/>
  </r>
  <r>
    <s v="Noah Baumbach"/>
    <n v="110"/>
    <n v="7362100"/>
    <s v="Comedy|Drama"/>
    <s v="William Baldwin"/>
    <x v="3510"/>
    <n v="60295"/>
    <n v="232"/>
    <x v="0"/>
    <s v="USA"/>
    <n v="1500000"/>
    <n v="2005"/>
    <n v="7.4"/>
    <n v="5862100"/>
    <n v="88"/>
    <n v="390.80666666666667"/>
  </r>
  <r>
    <s v="Charles Herman-Wurmfeld"/>
    <n v="110"/>
    <n v="7022940"/>
    <s v="Comedy|Drama|Romance"/>
    <s v="Scott Cohen"/>
    <x v="3511"/>
    <n v="14018"/>
    <n v="190"/>
    <x v="0"/>
    <s v="USA"/>
    <n v="1000000"/>
    <n v="2001"/>
    <n v="6.7"/>
    <n v="6022940"/>
    <n v="97"/>
    <n v="602.29399999999998"/>
  </r>
  <r>
    <s v="Atom Egoyan"/>
    <n v="53"/>
    <n v="5132222"/>
    <s v="Drama|Mystery|Romance"/>
    <s v="Bruce Greenwood"/>
    <x v="3512"/>
    <n v="14112"/>
    <n v="83"/>
    <x v="0"/>
    <s v="Canada"/>
    <n v="2000000"/>
    <n v="1994"/>
    <n v="7.2"/>
    <n v="3132222"/>
    <n v="103"/>
    <n v="156.61109999999999"/>
  </r>
  <r>
    <s v="Vincent Gallo"/>
    <n v="106"/>
    <n v="2365931"/>
    <s v="Comedy|Crime|Drama|Romance"/>
    <s v="Anjelica Huston"/>
    <x v="3513"/>
    <n v="36657"/>
    <n v="318"/>
    <x v="0"/>
    <s v="USA"/>
    <n v="1500000"/>
    <n v="1998"/>
    <n v="7.5"/>
    <n v="865931"/>
    <n v="110"/>
    <n v="57.728733333333338"/>
  </r>
  <r>
    <s v="James Wan"/>
    <n v="445"/>
    <n v="53991137"/>
    <s v="Fantasy|Horror|Mystery|Thriller"/>
    <s v="Lin Shaye"/>
    <x v="3514"/>
    <n v="202800"/>
    <n v="752"/>
    <x v="0"/>
    <s v="USA"/>
    <n v="1500000"/>
    <n v="2010"/>
    <n v="6.8"/>
    <n v="52491137"/>
    <n v="103"/>
    <n v="3499.4091333333331"/>
  </r>
  <r>
    <s v="Fabiã¡N Bielinsky"/>
    <n v="94"/>
    <n v="1221261"/>
    <s v="Crime|Drama|Thriller"/>
    <s v="Ricardo DarÃ­n"/>
    <x v="3515"/>
    <n v="38215"/>
    <n v="125"/>
    <x v="3"/>
    <s v="Argentina"/>
    <n v="1500000"/>
    <n v="2000"/>
    <n v="7.9"/>
    <n v="-278739"/>
    <n v="114"/>
    <n v="-18.582599999999999"/>
  </r>
  <r>
    <s v="Rebecca Miller"/>
    <n v="75"/>
    <n v="712294"/>
    <s v="Drama"/>
    <s v="Beau Bridges"/>
    <x v="3516"/>
    <n v="9408"/>
    <n v="68"/>
    <x v="0"/>
    <s v="USA"/>
    <n v="1500000"/>
    <n v="2005"/>
    <n v="6.7"/>
    <n v="-787706"/>
    <n v="112"/>
    <n v="-52.513733333333334"/>
  </r>
  <r>
    <s v="Maggie Carey"/>
    <n v="97"/>
    <n v="3447339"/>
    <s v="Comedy|Romance"/>
    <s v="Donald Glover"/>
    <x v="3517"/>
    <n v="29517"/>
    <n v="79"/>
    <x v="0"/>
    <s v="USA"/>
    <n v="1500000"/>
    <n v="2013"/>
    <n v="5.8"/>
    <n v="1947339"/>
    <n v="104"/>
    <n v="129.82260000000002"/>
  </r>
  <r>
    <s v="Roger Avary"/>
    <n v="37"/>
    <n v="418953"/>
    <s v="Crime|Drama|Thriller"/>
    <s v="Eric Stoltz"/>
    <x v="3518"/>
    <n v="17322"/>
    <n v="93"/>
    <x v="0"/>
    <s v="France"/>
    <n v="1500000"/>
    <n v="1993"/>
    <n v="6.5"/>
    <n v="-1081047"/>
    <n v="99"/>
    <n v="-72.069800000000001"/>
  </r>
  <r>
    <s v="Henry Bean"/>
    <n v="84"/>
    <n v="406035"/>
    <s v="Drama"/>
    <s v="Ryan Gosling"/>
    <x v="3519"/>
    <n v="30314"/>
    <n v="159"/>
    <x v="0"/>
    <s v="USA"/>
    <n v="1500000"/>
    <n v="2001"/>
    <n v="7.2"/>
    <n v="-1093965"/>
    <n v="98"/>
    <n v="-72.930999999999997"/>
  </r>
  <r>
    <s v="Brad Anderson"/>
    <n v="127"/>
    <n v="373967"/>
    <s v="Horror|Mystery"/>
    <s v="Paul Guilfoyle"/>
    <x v="3520"/>
    <n v="43839"/>
    <n v="481"/>
    <x v="0"/>
    <s v="USA"/>
    <n v="1500000"/>
    <n v="2001"/>
    <n v="6.5"/>
    <n v="-1126033"/>
    <n v="100"/>
    <n v="-75.068866666666665"/>
  </r>
  <r>
    <s v="Jeff Garlin"/>
    <n v="32"/>
    <n v="194568"/>
    <s v="Comedy|Romance"/>
    <s v="Jessy Schram"/>
    <x v="3521"/>
    <n v="2963"/>
    <n v="28"/>
    <x v="0"/>
    <s v="USA"/>
    <n v="1500000"/>
    <n v="2006"/>
    <n v="6.2"/>
    <n v="-1305432"/>
    <n v="80"/>
    <n v="-87.02879999999999"/>
  </r>
  <r>
    <s v="Charles Chaplin"/>
    <n v="120"/>
    <n v="163245"/>
    <s v="Comedy|Drama|Family"/>
    <s v="Paulette Goddard"/>
    <x v="3522"/>
    <n v="143086"/>
    <n v="211"/>
    <x v="0"/>
    <s v="USA"/>
    <n v="1500000"/>
    <n v="1936"/>
    <n v="8.6"/>
    <n v="-1336755"/>
    <n v="87"/>
    <n v="-89.117000000000004"/>
  </r>
  <r>
    <s v="Pete Jones"/>
    <n v="31"/>
    <n v="119841"/>
    <s v="Drama"/>
    <s v="Brian Dennehy"/>
    <x v="3523"/>
    <n v="2419"/>
    <n v="55"/>
    <x v="0"/>
    <s v="USA"/>
    <n v="1500000"/>
    <n v="2002"/>
    <n v="6.5"/>
    <n v="-1380159"/>
    <n v="91"/>
    <n v="-92.010599999999997"/>
  </r>
  <r>
    <s v="Bruce Campbell"/>
    <n v="100"/>
    <n v="173066"/>
    <s v="Comedy|Fantasy"/>
    <s v="Ted Raimi"/>
    <x v="3524"/>
    <n v="21379"/>
    <n v="88"/>
    <x v="0"/>
    <s v="USA"/>
    <n v="1500000"/>
    <n v="2007"/>
    <n v="6.3"/>
    <n v="-1326934"/>
    <n v="84"/>
    <n v="-88.462266666666665"/>
  </r>
  <r>
    <s v="Mark Brown"/>
    <n v="14"/>
    <n v="92362"/>
    <s v="Comedy|Drama"/>
    <s v="Vivica A. Fox"/>
    <x v="3525"/>
    <n v="444"/>
    <n v="5"/>
    <x v="0"/>
    <s v="USA"/>
    <n v="1500000"/>
    <n v="2005"/>
    <n v="4.3"/>
    <n v="-1407638"/>
    <n v="90"/>
    <n v="-93.842533333333336"/>
  </r>
  <r>
    <s v="Adam Carolla"/>
    <n v="14"/>
    <n v="105943"/>
    <s v="Comedy"/>
    <s v="Jay Mohr"/>
    <x v="3526"/>
    <n v="1351"/>
    <n v="11"/>
    <x v="0"/>
    <s v="USA"/>
    <n v="1500000"/>
    <n v="2015"/>
    <n v="6.1"/>
    <n v="-1394057"/>
    <n v="98"/>
    <n v="-92.937133333333335"/>
  </r>
  <r>
    <s v="John Sayles"/>
    <n v="35"/>
    <n v="183490"/>
    <s v="Drama|War"/>
    <s v="Brian Lee Franklin"/>
    <x v="3527"/>
    <n v="463"/>
    <n v="8"/>
    <x v="0"/>
    <s v="USA"/>
    <n v="1700000"/>
    <n v="2010"/>
    <n v="5.8"/>
    <n v="-1516510"/>
    <n v="124"/>
    <n v="-89.206470588235305"/>
  </r>
  <r>
    <s v="Bruce Mcdonald"/>
    <n v="178"/>
    <n v="3478"/>
    <s v="Fantasy|Horror"/>
    <s v="Stephen McHattie"/>
    <x v="3528"/>
    <n v="22212"/>
    <n v="142"/>
    <x v="0"/>
    <s v="Canada"/>
    <n v="1500000"/>
    <n v="2008"/>
    <n v="6.7"/>
    <n v="-1496522"/>
    <n v="95"/>
    <n v="-99.768133333333324"/>
  </r>
  <r>
    <s v="James Mottern"/>
    <n v="46"/>
    <n v="52166"/>
    <s v="Drama"/>
    <s v="Jimmy Bennett"/>
    <x v="3529"/>
    <n v="2792"/>
    <n v="22"/>
    <x v="0"/>
    <s v="USA"/>
    <n v="2000000"/>
    <n v="2008"/>
    <n v="6.7"/>
    <n v="-1947834"/>
    <n v="90"/>
    <n v="-97.3917"/>
  </r>
  <r>
    <s v="Rob Zombie"/>
    <n v="234"/>
    <n v="1163508"/>
    <s v="Drama|Fantasy|Horror|Thriller"/>
    <s v="Sid Haig"/>
    <x v="3530"/>
    <n v="20376"/>
    <n v="166"/>
    <x v="0"/>
    <s v="USA"/>
    <n v="2500000"/>
    <n v="2012"/>
    <n v="5.0999999999999996"/>
    <n v="-1336492"/>
    <n v="101"/>
    <n v="-53.459679999999999"/>
  </r>
  <r>
    <s v="William Cottrell"/>
    <n v="145"/>
    <n v="184925485"/>
    <s v="Animation|Family|Fantasy|Musical"/>
    <s v="Adriana Caselotti"/>
    <x v="3531"/>
    <n v="133348"/>
    <n v="204"/>
    <x v="0"/>
    <s v="USA"/>
    <n v="2000000"/>
    <n v="1937"/>
    <n v="7.7"/>
    <n v="182925485"/>
    <n v="83"/>
    <n v="9146.2742500000004"/>
  </r>
  <r>
    <s v="Lucrecia Martel"/>
    <n v="78"/>
    <n v="304124"/>
    <s v="Drama"/>
    <s v="MÃ­a Maestro"/>
    <x v="3532"/>
    <n v="2720"/>
    <n v="37"/>
    <x v="3"/>
    <s v="Argentina"/>
    <n v="1400000"/>
    <n v="2004"/>
    <n v="6.7"/>
    <n v="-1095876"/>
    <n v="106"/>
    <n v="-78.276857142857153"/>
  </r>
  <r>
    <s v="Zak Penn"/>
    <n v="60"/>
    <n v="36830"/>
    <s v="Adventure|Comedy|Horror"/>
    <s v="Zak Penn"/>
    <x v="3533"/>
    <n v="3291"/>
    <n v="63"/>
    <x v="0"/>
    <s v="UK"/>
    <n v="1400000"/>
    <n v="2004"/>
    <n v="6.6"/>
    <n v="-1363170"/>
    <n v="94"/>
    <n v="-97.369285714285709"/>
  </r>
  <r>
    <s v="Guy Ritchie"/>
    <n v="116"/>
    <n v="3650677"/>
    <s v="Comedy|Crime"/>
    <s v="Jason Statham"/>
    <x v="3534"/>
    <n v="414976"/>
    <n v="523"/>
    <x v="0"/>
    <s v="UK"/>
    <n v="960000"/>
    <n v="1998"/>
    <n v="8.1999999999999993"/>
    <n v="2690677"/>
    <n v="120"/>
    <n v="280.27885416666669"/>
  </r>
  <r>
    <s v="Thomas Vinterberg"/>
    <n v="98"/>
    <n v="1647780"/>
    <s v="Drama"/>
    <s v="Ulrich Thomsen"/>
    <x v="3535"/>
    <n v="65951"/>
    <n v="258"/>
    <x v="23"/>
    <s v="Denmark"/>
    <n v="1300000"/>
    <n v="1998"/>
    <n v="8.1"/>
    <n v="347780"/>
    <n v="105"/>
    <n v="26.752307692307692"/>
  </r>
  <r>
    <s v="Steve Buscemi"/>
    <n v="43"/>
    <n v="695229"/>
    <s v="Comedy|Drama"/>
    <s v="Steve Buscemi"/>
    <x v="3536"/>
    <n v="11369"/>
    <n v="65"/>
    <x v="0"/>
    <s v="USA"/>
    <n v="1300000"/>
    <n v="1996"/>
    <n v="7.2"/>
    <n v="-604771"/>
    <n v="95"/>
    <n v="-46.520846153846151"/>
  </r>
  <r>
    <s v="Ham Tran"/>
    <n v="15"/>
    <n v="638951"/>
    <s v="Drama"/>
    <s v="Long Nguyen"/>
    <x v="3537"/>
    <n v="775"/>
    <n v="19"/>
    <x v="33"/>
    <s v="USA"/>
    <n v="1592000"/>
    <n v="2006"/>
    <n v="7.4"/>
    <n v="-953049"/>
    <n v="135"/>
    <n v="-59.864886934673365"/>
  </r>
  <r>
    <s v="Rich Cowan"/>
    <n v="14"/>
    <n v="609042"/>
    <s v="Drama"/>
    <s v="Eric Dane"/>
    <x v="3538"/>
    <n v="449"/>
    <n v="38"/>
    <x v="0"/>
    <s v="USA"/>
    <n v="1300000"/>
    <n v="1999"/>
    <n v="6.5"/>
    <n v="-690958"/>
    <n v="105"/>
    <n v="-53.150615384615385"/>
  </r>
  <r>
    <s v="Boris Rodriguez"/>
    <n v="56"/>
    <n v="1521"/>
    <s v="Comedy|Horror"/>
    <s v="Stephen McHattie"/>
    <x v="3539"/>
    <n v="1231"/>
    <n v="10"/>
    <x v="0"/>
    <s v="Canada"/>
    <n v="1500000"/>
    <n v="2012"/>
    <n v="5.7"/>
    <n v="-1498479"/>
    <n v="83"/>
    <n v="-99.898600000000002"/>
  </r>
  <r>
    <s v="Jonathan Kesselman"/>
    <n v="35"/>
    <n v="19539"/>
    <s v="Comedy"/>
    <s v="Judy Greer"/>
    <x v="3540"/>
    <n v="4182"/>
    <n v="53"/>
    <x v="0"/>
    <s v="USA"/>
    <n v="1000000"/>
    <n v="2003"/>
    <n v="6.2"/>
    <n v="-980461"/>
    <n v="87"/>
    <n v="-98.046099999999996"/>
  </r>
  <r>
    <s v="Arjun Sablok"/>
    <n v="5"/>
    <n v="100358"/>
    <s v="Comedy|Musical|Romance"/>
    <s v="Abhishek Bachchan"/>
    <x v="3541"/>
    <n v="1167"/>
    <n v="24"/>
    <x v="0"/>
    <s v="India"/>
    <n v="1500000"/>
    <n v="2005"/>
    <n v="3.3"/>
    <n v="-1399642"/>
    <n v="97"/>
    <n v="-93.309466666666665"/>
  </r>
  <r>
    <s v="Steve Miner"/>
    <n v="242"/>
    <n v="19100000"/>
    <s v="Horror|Mystery|Thriller"/>
    <s v="Betsy Palmer"/>
    <x v="3542"/>
    <n v="39690"/>
    <n v="394"/>
    <x v="0"/>
    <s v="USA"/>
    <n v="1250000"/>
    <n v="1981"/>
    <n v="6.1"/>
    <n v="17850000"/>
    <n v="87"/>
    <n v="1428"/>
  </r>
  <r>
    <s v="Youssef Delara"/>
    <n v="16"/>
    <n v="2833383"/>
    <s v="Drama|Music"/>
    <s v="Noel Gugliemi"/>
    <x v="3543"/>
    <n v="910"/>
    <n v="11"/>
    <x v="0"/>
    <s v="USA"/>
    <n v="427000"/>
    <n v="2012"/>
    <n v="5.7"/>
    <n v="2406383"/>
    <n v="80"/>
    <n v="563.5557377049181"/>
  </r>
  <r>
    <s v="Steven Soderbergh"/>
    <n v="58"/>
    <n v="24741700"/>
    <s v="Drama"/>
    <s v="Peter Gallagher"/>
    <x v="3544"/>
    <n v="37785"/>
    <n v="95"/>
    <x v="0"/>
    <s v="USA"/>
    <n v="1200000"/>
    <n v="1989"/>
    <n v="7.2"/>
    <n v="23541700"/>
    <n v="100"/>
    <n v="1961.8083333333334"/>
  </r>
  <r>
    <s v="James Wan"/>
    <n v="287"/>
    <n v="55153403"/>
    <s v="Horror|Mystery|Thriller"/>
    <s v="Michael Emerson"/>
    <x v="3545"/>
    <n v="299127"/>
    <n v="1509"/>
    <x v="0"/>
    <s v="USA"/>
    <n v="1200000"/>
    <n v="2004"/>
    <n v="7.7"/>
    <n v="53953403"/>
    <n v="103"/>
    <n v="4496.1169166666668"/>
  </r>
  <r>
    <s v="Jay Chandrasekhar"/>
    <n v="100"/>
    <n v="18488314"/>
    <s v="Comedy|Crime|Mystery"/>
    <s v="Geoffrey Arend"/>
    <x v="3546"/>
    <n v="76151"/>
    <n v="333"/>
    <x v="0"/>
    <s v="USA"/>
    <n v="1200000"/>
    <n v="2001"/>
    <n v="7.1"/>
    <n v="17288314"/>
    <n v="100"/>
    <n v="1440.6928333333333"/>
  </r>
  <r>
    <s v="Claudia Sainte-Luce"/>
    <n v="50"/>
    <n v="11278"/>
    <s v="Comedy|Drama"/>
    <s v="Ximena Ayala"/>
    <x v="3547"/>
    <n v="1229"/>
    <n v="2"/>
    <x v="3"/>
    <s v="Mexico"/>
    <n v="1300000"/>
    <n v="2013"/>
    <n v="7"/>
    <n v="-1288722"/>
    <n v="89"/>
    <n v="-99.132461538461541"/>
  </r>
  <r>
    <s v="Mira Nair"/>
    <n v="137"/>
    <n v="13876974"/>
    <s v="Comedy|Drama|Romance"/>
    <s v="Naseeruddin Shah"/>
    <x v="3548"/>
    <n v="19397"/>
    <n v="214"/>
    <x v="21"/>
    <s v="India"/>
    <n v="7000000"/>
    <n v="2001"/>
    <n v="7.4"/>
    <n v="6876974"/>
    <n v="114"/>
    <n v="98.242485714285706"/>
  </r>
  <r>
    <s v="Kenneth Lonergan"/>
    <n v="122"/>
    <n v="9180275"/>
    <s v="Drama"/>
    <s v="Matthew Broderick"/>
    <x v="3549"/>
    <n v="22145"/>
    <n v="231"/>
    <x v="0"/>
    <s v="USA"/>
    <n v="1200000"/>
    <n v="2000"/>
    <n v="7.7"/>
    <n v="7980275"/>
    <n v="111"/>
    <n v="665.02291666666667"/>
  </r>
  <r>
    <s v="Jamie Babbit"/>
    <n v="99"/>
    <n v="2199853"/>
    <s v="Comedy|Drama"/>
    <s v="Natasha Lyonne"/>
    <x v="3550"/>
    <n v="19986"/>
    <n v="186"/>
    <x v="0"/>
    <s v="USA"/>
    <n v="1200000"/>
    <n v="1999"/>
    <n v="6.6"/>
    <n v="999853"/>
    <n v="85"/>
    <n v="83.321083333333334"/>
  </r>
  <r>
    <s v="David Boyd"/>
    <n v="10"/>
    <n v="2859955"/>
    <s v="Drama|Sport"/>
    <s v="Vivica A. Fox"/>
    <x v="3551"/>
    <n v="2417"/>
    <n v="32"/>
    <x v="0"/>
    <s v="USA"/>
    <n v="1200000"/>
    <n v="2013"/>
    <n v="6"/>
    <n v="1659955"/>
    <n v="113"/>
    <n v="138.32958333333335"/>
  </r>
  <r>
    <s v="Quentin Tarantino"/>
    <n v="173"/>
    <n v="2812029"/>
    <s v="Crime|Drama|Thriller"/>
    <s v="Quentin Tarantino"/>
    <x v="3552"/>
    <n v="664719"/>
    <n v="931"/>
    <x v="0"/>
    <s v="USA"/>
    <n v="1200000"/>
    <n v="1992"/>
    <n v="8.4"/>
    <n v="1612029"/>
    <n v="99"/>
    <n v="134.33574999999999"/>
  </r>
  <r>
    <s v="Sergio Leone"/>
    <n v="181"/>
    <n v="6100000"/>
    <s v="Western"/>
    <s v="Clint Eastwood"/>
    <x v="3553"/>
    <n v="503509"/>
    <n v="780"/>
    <x v="12"/>
    <s v="Italy"/>
    <n v="1200000"/>
    <n v="1966"/>
    <n v="8.9"/>
    <n v="4900000"/>
    <n v="142"/>
    <n v="408.33333333333331"/>
  </r>
  <r>
    <s v="Anna Muylaert"/>
    <n v="111"/>
    <n v="375723"/>
    <s v="Comedy|Drama"/>
    <s v="Alex Huszar"/>
    <x v="3554"/>
    <n v="7025"/>
    <n v="26"/>
    <x v="24"/>
    <s v="Brazil"/>
    <n v="4000000"/>
    <n v="2015"/>
    <n v="7.9"/>
    <n v="-3624277"/>
    <n v="112"/>
    <n v="-90.606925000000004"/>
  </r>
  <r>
    <s v="Steve Taylor"/>
    <n v="38"/>
    <n v="594904"/>
    <s v="Comedy|Drama"/>
    <s v="Jason Marsden"/>
    <x v="3555"/>
    <n v="2582"/>
    <n v="89"/>
    <x v="0"/>
    <s v="USA"/>
    <n v="1200000"/>
    <n v="2012"/>
    <n v="6"/>
    <n v="-605096"/>
    <n v="108"/>
    <n v="-50.42466666666666"/>
  </r>
  <r>
    <s v="Kurt Voss"/>
    <n v="12"/>
    <n v="58936"/>
    <s v="Comedy|Music"/>
    <s v="Lemmy"/>
    <x v="3556"/>
    <n v="91"/>
    <n v="4"/>
    <x v="0"/>
    <s v="USA"/>
    <n v="1200000"/>
    <n v="2001"/>
    <n v="6.1"/>
    <n v="-1141064"/>
    <n v="88"/>
    <n v="-95.088666666666668"/>
  </r>
  <r>
    <s v="James David Pasternak"/>
    <n v="17"/>
    <n v="7826"/>
    <s v="Comedy|Documentary"/>
    <s v="Robin Williams"/>
    <x v="3557"/>
    <n v="132"/>
    <n v="2"/>
    <x v="0"/>
    <s v="USA"/>
    <n v="1200000"/>
    <n v="2007"/>
    <n v="6.2"/>
    <n v="-1192174"/>
    <n v="85"/>
    <n v="-99.347833333333341"/>
  </r>
  <r>
    <s v="Tom Sanchez"/>
    <n v="1"/>
    <n v="3830"/>
    <s v="Comedy|Drama"/>
    <s v="Nataniel SÃ¡nchez"/>
    <x v="3558"/>
    <n v="27"/>
    <n v="1"/>
    <x v="3"/>
    <s v="USA"/>
    <n v="1200000"/>
    <n v="2013"/>
    <n v="7.2"/>
    <n v="-1196170"/>
    <n v="110"/>
    <n v="-99.680833333333325"/>
  </r>
  <r>
    <s v="Rob Bowman"/>
    <n v="9"/>
    <n v="2850263"/>
    <s v="Adventure|Comedy|Sport"/>
    <s v="Alanna Ubach"/>
    <x v="3559"/>
    <n v="5061"/>
    <n v="70"/>
    <x v="0"/>
    <s v="USA"/>
    <n v="2600000"/>
    <n v="1993"/>
    <n v="6.2"/>
    <n v="250263"/>
    <n v="91"/>
    <n v="9.6254999999999988"/>
  </r>
  <r>
    <s v="Rob Mckittrick"/>
    <n v="91"/>
    <n v="16101109"/>
    <s v="Comedy"/>
    <s v="Ryan Reynolds"/>
    <x v="3560"/>
    <n v="76467"/>
    <n v="236"/>
    <x v="0"/>
    <s v="USA"/>
    <n v="3000000"/>
    <n v="2005"/>
    <n v="6.8"/>
    <n v="13101109"/>
    <n v="94"/>
    <n v="436.7036333333333"/>
  </r>
  <r>
    <s v="Shane Meadows"/>
    <n v="99"/>
    <n v="6013"/>
    <s v="Crime|Drama|Thriller"/>
    <s v="Paddy Considine"/>
    <x v="3561"/>
    <n v="39929"/>
    <n v="207"/>
    <x v="0"/>
    <s v="UK"/>
    <n v="695393"/>
    <n v="2004"/>
    <n v="7.7"/>
    <n v="-689380"/>
    <n v="90"/>
    <n v="-99.135309098596053"/>
  </r>
  <r>
    <s v="Jeff Burr"/>
    <n v="57"/>
    <n v="1400000"/>
    <s v="Action|Drama|Horror|Thriller"/>
    <s v="Terry Kiser"/>
    <x v="3562"/>
    <n v="1324"/>
    <n v="37"/>
    <x v="0"/>
    <s v="USA"/>
    <n v="1100000"/>
    <n v="1987"/>
    <n v="5.9"/>
    <n v="300000"/>
    <n v="92"/>
    <n v="27.27272727272727"/>
  </r>
  <r>
    <s v="Guy Maddin"/>
    <n v="58"/>
    <n v="39659"/>
    <s v="Comedy|Horror|Musical"/>
    <s v="Sarah Murphy-Dyson"/>
    <x v="3563"/>
    <n v="1555"/>
    <n v="32"/>
    <x v="0"/>
    <s v="Canada"/>
    <n v="1600000"/>
    <n v="2002"/>
    <n v="7"/>
    <n v="-1560341"/>
    <n v="73"/>
    <n v="-97.521312500000008"/>
  </r>
  <r>
    <s v="Panos Cosmatos"/>
    <n v="97"/>
    <n v="56129"/>
    <s v="Sci-Fi|Thriller"/>
    <s v="Chris Gauthier"/>
    <x v="3564"/>
    <n v="6555"/>
    <n v="82"/>
    <x v="0"/>
    <s v="Canada"/>
    <n v="1100000"/>
    <n v="2010"/>
    <n v="6.1"/>
    <n v="-1043871"/>
    <n v="110"/>
    <n v="-94.897363636363636"/>
  </r>
  <r>
    <s v="Gareth Evans"/>
    <n v="481"/>
    <n v="4105123"/>
    <s v="Action|Crime|Thriller"/>
    <s v="Iko Uwais"/>
    <x v="3565"/>
    <n v="148221"/>
    <n v="316"/>
    <x v="34"/>
    <s v="Indonesia"/>
    <n v="1100000"/>
    <n v="2011"/>
    <n v="7.6"/>
    <n v="3005123"/>
    <n v="102"/>
    <n v="273.19300000000004"/>
  </r>
  <r>
    <s v="John G. Avildsen"/>
    <n v="141"/>
    <n v="117235247"/>
    <s v="Drama|Sport"/>
    <s v="Sylvester Stallone"/>
    <x v="3566"/>
    <n v="375240"/>
    <n v="542"/>
    <x v="0"/>
    <s v="USA"/>
    <n v="960000"/>
    <n v="1976"/>
    <n v="8.1"/>
    <n v="116275247"/>
    <n v="145"/>
    <n v="12112.004895833334"/>
  </r>
  <r>
    <s v="Levan Gabriadze"/>
    <n v="270"/>
    <n v="31537320"/>
    <s v="Horror|Mystery|Thriller"/>
    <s v="Shelley Hennig"/>
    <x v="3567"/>
    <n v="44329"/>
    <n v="309"/>
    <x v="0"/>
    <s v="USA"/>
    <n v="1000000"/>
    <n v="2014"/>
    <n v="5.7"/>
    <n v="30537320"/>
    <n v="83"/>
    <n v="3053.732"/>
  </r>
  <r>
    <s v="Joe Dante"/>
    <n v="161"/>
    <n v="17986000"/>
    <s v="Horror"/>
    <s v="Patrick Macnee"/>
    <x v="3568"/>
    <n v="22773"/>
    <n v="195"/>
    <x v="0"/>
    <s v="USA"/>
    <n v="1000000"/>
    <n v="1981"/>
    <n v="6.6"/>
    <n v="16986000"/>
    <n v="91"/>
    <n v="1698.6000000000001"/>
  </r>
  <r>
    <s v="Terence Young"/>
    <n v="184"/>
    <n v="16067035"/>
    <s v="Action|Adventure|Thriller"/>
    <s v="Ursula Andress"/>
    <x v="3569"/>
    <n v="116642"/>
    <n v="389"/>
    <x v="0"/>
    <s v="UK"/>
    <n v="1100000"/>
    <n v="1962"/>
    <n v="7.3"/>
    <n v="14967035"/>
    <n v="110"/>
    <n v="1360.6395454545454"/>
  </r>
  <r>
    <s v="Bradley Parker"/>
    <n v="270"/>
    <n v="18112929"/>
    <s v="Horror|Mystery|Sci-Fi|Thriller"/>
    <s v="Jesse McCartney"/>
    <x v="3570"/>
    <n v="52642"/>
    <n v="271"/>
    <x v="0"/>
    <s v="USA"/>
    <n v="1000000"/>
    <n v="2012"/>
    <n v="5"/>
    <n v="17112929"/>
    <n v="86"/>
    <n v="1711.2929000000001"/>
  </r>
  <r>
    <s v="Clive Barker"/>
    <n v="203"/>
    <n v="14564027"/>
    <s v="Fantasy|Horror"/>
    <s v="Andrew Robinson"/>
    <x v="3571"/>
    <n v="76407"/>
    <n v="335"/>
    <x v="0"/>
    <s v="UK"/>
    <n v="1000000"/>
    <n v="1987"/>
    <n v="7"/>
    <n v="13564027"/>
    <n v="86"/>
    <n v="1356.4026999999999"/>
  </r>
  <r>
    <s v="Harold Cronk"/>
    <n v="29"/>
    <n v="20773070"/>
    <s v="Drama"/>
    <s v="Benjamin A. Onyango"/>
    <x v="3572"/>
    <n v="4501"/>
    <n v="102"/>
    <x v="0"/>
    <s v="USA"/>
    <n v="5000000"/>
    <n v="2016"/>
    <n v="3.4"/>
    <n v="15773070"/>
    <n v="120"/>
    <n v="315.46140000000003"/>
  </r>
  <r>
    <s v="Jeff Wadlow"/>
    <n v="137"/>
    <n v="10042266"/>
    <s v="Drama|Horror|Mystery|Thriller"/>
    <s v="Julian Morris"/>
    <x v="3573"/>
    <n v="23021"/>
    <n v="220"/>
    <x v="0"/>
    <s v="USA"/>
    <n v="1000000"/>
    <n v="2005"/>
    <n v="5.9"/>
    <n v="9042266"/>
    <n v="90"/>
    <n v="904.22659999999996"/>
  </r>
  <r>
    <s v="Takao Okawara"/>
    <n v="107"/>
    <n v="10037390"/>
    <s v="Action|Adventure|Drama|Sci-Fi|Thriller"/>
    <s v="Hiroshi Abe"/>
    <x v="3574"/>
    <n v="5442"/>
    <n v="140"/>
    <x v="10"/>
    <s v="Japan"/>
    <n v="1000000000"/>
    <n v="1999"/>
    <n v="6"/>
    <n v="-989962610"/>
    <n v="99"/>
    <n v="-98.99626099999999"/>
  </r>
  <r>
    <s v="Derek Cianfrance"/>
    <n v="377"/>
    <n v="9701559"/>
    <s v="Drama|Romance"/>
    <s v="Ryan Gosling"/>
    <x v="3575"/>
    <n v="141425"/>
    <n v="283"/>
    <x v="0"/>
    <s v="USA"/>
    <n v="3500000"/>
    <n v="2010"/>
    <n v="7.4"/>
    <n v="6201559"/>
    <n v="112"/>
    <n v="177.1874"/>
  </r>
  <r>
    <s v="Duncan Tucker"/>
    <n v="169"/>
    <n v="9013113"/>
    <s v="Adventure|Comedy|Drama"/>
    <s v="Kevin Zegers"/>
    <x v="3576"/>
    <n v="36321"/>
    <n v="230"/>
    <x v="0"/>
    <s v="USA"/>
    <n v="1000000"/>
    <n v="2005"/>
    <n v="7.4"/>
    <n v="8013113"/>
    <n v="103"/>
    <n v="801.31130000000007"/>
  </r>
  <r>
    <s v="William Brent Bell"/>
    <n v="225"/>
    <n v="53245055"/>
    <s v="Horror"/>
    <s v="Fernanda Andrade"/>
    <x v="3577"/>
    <n v="30570"/>
    <n v="290"/>
    <x v="0"/>
    <s v="USA"/>
    <n v="1000000"/>
    <n v="2012"/>
    <n v="4.2"/>
    <n v="52245055"/>
    <n v="83"/>
    <n v="5224.5055000000002"/>
  </r>
  <r>
    <s v="Russ Meyer"/>
    <n v="101"/>
    <n v="9000000"/>
    <s v="Comedy|Drama|Music"/>
    <s v="Charles Napier"/>
    <x v="3578"/>
    <n v="7584"/>
    <n v="137"/>
    <x v="0"/>
    <s v="USA"/>
    <n v="900000"/>
    <n v="1970"/>
    <n v="6.2"/>
    <n v="8100000"/>
    <n v="109"/>
    <n v="900"/>
  </r>
  <r>
    <s v="Eli Roth"/>
    <n v="285"/>
    <n v="7186670"/>
    <s v="Adventure|Horror"/>
    <s v="Daryl Sabara"/>
    <x v="3579"/>
    <n v="21468"/>
    <n v="164"/>
    <x v="0"/>
    <s v="USA"/>
    <n v="6000000"/>
    <n v="2013"/>
    <n v="5.4"/>
    <n v="1186670"/>
    <n v="100"/>
    <n v="19.777833333333334"/>
  </r>
  <r>
    <s v="Ben Lewin"/>
    <n v="337"/>
    <n v="5997134"/>
    <s v="Biography|Comedy|Drama|Romance"/>
    <s v="W. Earl Brown"/>
    <x v="3580"/>
    <n v="36381"/>
    <n v="126"/>
    <x v="0"/>
    <s v="USA"/>
    <n v="1000000"/>
    <n v="2012"/>
    <n v="7.2"/>
    <n v="4997134"/>
    <n v="95"/>
    <n v="499.71339999999998"/>
  </r>
  <r>
    <s v="Brad Anderson"/>
    <n v="38"/>
    <n v="3386698"/>
    <s v="Comedy|Drama|Romance"/>
    <s v="Philip Seymour Hoffman"/>
    <x v="3581"/>
    <n v="4195"/>
    <n v="86"/>
    <x v="0"/>
    <s v="USA"/>
    <n v="1000000"/>
    <n v="1998"/>
    <n v="6.7"/>
    <n v="2386698"/>
    <n v="104"/>
    <n v="238.66980000000001"/>
  </r>
  <r>
    <s v="Courtney Hunt"/>
    <n v="181"/>
    <n v="2508841"/>
    <s v="Crime|Drama"/>
    <s v="Charlie McDermott"/>
    <x v="3582"/>
    <n v="21746"/>
    <n v="93"/>
    <x v="0"/>
    <s v="USA"/>
    <n v="1000000"/>
    <n v="2008"/>
    <n v="7.2"/>
    <n v="1508841"/>
    <n v="97"/>
    <n v="150.88410000000002"/>
  </r>
  <r>
    <s v="Morgan Neville"/>
    <n v="149"/>
    <n v="4946250"/>
    <s v="Documentary|Music"/>
    <s v="Sheryl Crow"/>
    <x v="3583"/>
    <n v="9540"/>
    <n v="80"/>
    <x v="0"/>
    <s v="USA"/>
    <n v="1000000"/>
    <n v="2013"/>
    <n v="7.4"/>
    <n v="3946250"/>
    <n v="91"/>
    <n v="394.625"/>
  </r>
  <r>
    <s v="James Toback"/>
    <n v="54"/>
    <n v="1950218"/>
    <s v="Comedy|Drama"/>
    <s v="Robert Downey Jr."/>
    <x v="3584"/>
    <n v="5933"/>
    <n v="102"/>
    <x v="0"/>
    <s v="USA"/>
    <n v="1000000"/>
    <n v="1997"/>
    <n v="5.6"/>
    <n v="950218"/>
    <n v="84"/>
    <n v="95.021799999999999"/>
  </r>
  <r>
    <s v="Nicole Holofcener"/>
    <n v="18"/>
    <n v="1277257"/>
    <s v="Comedy|Drama|Romance"/>
    <s v="Kevin Corrigan"/>
    <x v="3585"/>
    <n v="2629"/>
    <n v="32"/>
    <x v="0"/>
    <s v="UK"/>
    <n v="1000000"/>
    <n v="1996"/>
    <n v="6.8"/>
    <n v="277257"/>
    <n v="86"/>
    <n v="27.725699999999996"/>
  </r>
  <r>
    <s v="Chris Paine"/>
    <n v="87"/>
    <n v="1677838"/>
    <s v="Documentary"/>
    <s v="Ed Begley Jr."/>
    <x v="3586"/>
    <n v="11283"/>
    <n v="155"/>
    <x v="0"/>
    <s v="USA"/>
    <n v="1000000"/>
    <n v="2006"/>
    <n v="7.7"/>
    <n v="677838"/>
    <n v="92"/>
    <n v="67.783799999999999"/>
  </r>
  <r>
    <s v="Greg Berlanti"/>
    <n v="51"/>
    <n v="1744858"/>
    <s v="Comedy|Drama|Romance|Sport"/>
    <s v="Justin Theroux"/>
    <x v="3587"/>
    <n v="6084"/>
    <n v="120"/>
    <x v="0"/>
    <s v="USA"/>
    <n v="1000000"/>
    <n v="2000"/>
    <n v="7"/>
    <n v="744858"/>
    <n v="94"/>
    <n v="74.485799999999998"/>
  </r>
  <r>
    <s v="Marc Levin"/>
    <n v="16"/>
    <n v="982214"/>
    <s v="Drama"/>
    <s v="Sonja Sohn"/>
    <x v="3588"/>
    <n v="1976"/>
    <n v="51"/>
    <x v="0"/>
    <s v="USA"/>
    <n v="1000000"/>
    <n v="1998"/>
    <n v="7.2"/>
    <n v="-17786"/>
    <n v="100"/>
    <n v="-1.7786"/>
  </r>
  <r>
    <s v="Richard Dutcher"/>
    <n v="12"/>
    <n v="798341"/>
    <s v="Crime|Drama|Mystery"/>
    <s v="Wilford Brimley"/>
    <x v="3589"/>
    <n v="983"/>
    <n v="63"/>
    <x v="0"/>
    <s v="USA"/>
    <n v="1000000"/>
    <n v="2001"/>
    <n v="7.2"/>
    <n v="-201659"/>
    <n v="119"/>
    <n v="-20.165900000000001"/>
  </r>
  <r>
    <s v="Khalid Mohamed"/>
    <n v="1"/>
    <n v="610991"/>
    <s v="Drama|Romance"/>
    <s v="Karisma Kapoor"/>
    <x v="3590"/>
    <n v="2715"/>
    <n v="19"/>
    <x v="21"/>
    <s v="India"/>
    <n v="1000000"/>
    <n v="2000"/>
    <n v="6.2"/>
    <n v="-389009"/>
    <n v="167"/>
    <n v="-38.9009"/>
  </r>
  <r>
    <s v="Trey Parker"/>
    <n v="59"/>
    <n v="582024"/>
    <s v="Comedy|Sci-Fi"/>
    <s v="Trey Parker"/>
    <x v="3591"/>
    <n v="30396"/>
    <n v="168"/>
    <x v="0"/>
    <s v="USA"/>
    <n v="1000000"/>
    <n v="1997"/>
    <n v="6.2"/>
    <n v="-417976"/>
    <n v="92"/>
    <n v="-41.797600000000003"/>
  </r>
  <r>
    <s v="David Gordon Green"/>
    <n v="88"/>
    <n v="548712"/>
    <s v="Drama|Romance"/>
    <s v="Zooey Deschanel"/>
    <x v="3592"/>
    <n v="9233"/>
    <n v="126"/>
    <x v="0"/>
    <s v="USA"/>
    <n v="2500000"/>
    <n v="2003"/>
    <n v="6.9"/>
    <n v="-1951288"/>
    <n v="108"/>
    <n v="-78.051519999999996"/>
  </r>
  <r>
    <s v="Finn Taylor"/>
    <n v="28"/>
    <n v="464655"/>
    <s v="Comedy|Drama"/>
    <s v="David Arquette"/>
    <x v="3593"/>
    <n v="1524"/>
    <n v="29"/>
    <x v="0"/>
    <s v="USA"/>
    <n v="1000000"/>
    <n v="1997"/>
    <n v="7"/>
    <n v="-535345"/>
    <n v="97"/>
    <n v="-53.534499999999994"/>
  </r>
  <r>
    <s v="Karen Moncrieff"/>
    <n v="44"/>
    <n v="464126"/>
    <s v="Drama"/>
    <s v="Frances Fisher"/>
    <x v="3594"/>
    <n v="3142"/>
    <n v="68"/>
    <x v="0"/>
    <s v="USA"/>
    <n v="1000000"/>
    <n v="2002"/>
    <n v="6.7"/>
    <n v="-535874"/>
    <n v="88"/>
    <n v="-53.587399999999995"/>
  </r>
  <r>
    <s v="Josã© Luis Valenzuela"/>
    <n v="13"/>
    <n v="428535"/>
    <s v="Comedy|Romance"/>
    <s v="Cheech Marin"/>
    <x v="3595"/>
    <n v="505"/>
    <n v="32"/>
    <x v="0"/>
    <s v="USA"/>
    <n v="1000000"/>
    <n v="2000"/>
    <n v="3.6"/>
    <n v="-571465"/>
    <n v="100"/>
    <n v="-57.146500000000003"/>
  </r>
  <r>
    <s v="Goran Dukic"/>
    <n v="117"/>
    <n v="104077"/>
    <s v="Comedy|Drama|Fantasy|Romance"/>
    <s v="Leslie Bibb"/>
    <x v="3596"/>
    <n v="46076"/>
    <n v="88"/>
    <x v="0"/>
    <s v="USA"/>
    <n v="1000000"/>
    <n v="2006"/>
    <n v="7.4"/>
    <n v="-895923"/>
    <n v="88"/>
    <n v="-89.592300000000009"/>
  </r>
  <r>
    <s v="Efram Potelle"/>
    <n v="29"/>
    <n v="279282"/>
    <s v="Comedy|Drama|Romance"/>
    <s v="Shiri Appleby"/>
    <x v="3597"/>
    <n v="3806"/>
    <n v="49"/>
    <x v="0"/>
    <s v="USA"/>
    <n v="1000000"/>
    <n v="2003"/>
    <n v="6.1"/>
    <n v="-720718"/>
    <n v="79"/>
    <n v="-72.071799999999996"/>
  </r>
  <r>
    <s v="Joshua Oppenheimer"/>
    <n v="248"/>
    <n v="484221"/>
    <s v="Biography|Crime|Documentary|History"/>
    <s v="Anwar Congo"/>
    <x v="3598"/>
    <n v="23836"/>
    <n v="107"/>
    <x v="34"/>
    <s v="UK"/>
    <n v="1000000"/>
    <n v="2012"/>
    <n v="8.1999999999999993"/>
    <n v="-515779"/>
    <n v="96"/>
    <n v="-51.5779"/>
  </r>
  <r>
    <s v="Alex Gibney"/>
    <n v="84"/>
    <n v="274661"/>
    <s v="Crime|Documentary|War"/>
    <s v="Alex Gibney"/>
    <x v="3599"/>
    <n v="10564"/>
    <n v="40"/>
    <x v="0"/>
    <s v="USA"/>
    <n v="1000000"/>
    <n v="2007"/>
    <n v="7.7"/>
    <n v="-725339"/>
    <n v="53"/>
    <n v="-72.533899999999988"/>
  </r>
  <r>
    <s v="Paul Crowder"/>
    <n v="40"/>
    <n v="144431"/>
    <s v="Documentary|Sport"/>
    <s v="PelÃ©"/>
    <x v="3600"/>
    <n v="1290"/>
    <n v="13"/>
    <x v="0"/>
    <s v="UK"/>
    <n v="1000000"/>
    <n v="2006"/>
    <n v="7.3"/>
    <n v="-855569"/>
    <n v="97"/>
    <n v="-85.556899999999999"/>
  </r>
  <r>
    <s v="Anthony Powell"/>
    <n v="31"/>
    <n v="287761"/>
    <s v="Adventure|Biography|Documentary|Drama"/>
    <s v="Josh Swanson"/>
    <x v="3601"/>
    <n v="2482"/>
    <n v="16"/>
    <x v="0"/>
    <s v="New Zealand"/>
    <n v="1000000"/>
    <n v="2013"/>
    <n v="7.6"/>
    <n v="-712239"/>
    <n v="91"/>
    <n v="-71.2239"/>
  </r>
  <r>
    <s v="Kief Davidson"/>
    <n v="43"/>
    <n v="100240"/>
    <s v="Documentary"/>
    <s v="G.W. Krauss"/>
    <x v="3602"/>
    <n v="1220"/>
    <n v="11"/>
    <x v="0"/>
    <s v="Denmark"/>
    <n v="1000000"/>
    <n v="2014"/>
    <n v="6.8"/>
    <n v="-899760"/>
    <n v="93"/>
    <n v="-89.975999999999999"/>
  </r>
  <r>
    <s v="Johnny Remo"/>
    <n v="2"/>
    <n v="96734"/>
    <s v="Action|Drama"/>
    <s v="Matthew Ziff"/>
    <x v="3603"/>
    <n v="606"/>
    <n v="5"/>
    <x v="0"/>
    <s v="USA"/>
    <n v="1000000"/>
    <n v="2012"/>
    <n v="5.6"/>
    <n v="-903266"/>
    <n v="112"/>
    <n v="-90.326599999999999"/>
  </r>
  <r>
    <s v="Vivek Agnihotri"/>
    <n v="4"/>
    <n v="49000"/>
    <s v="Thriller"/>
    <s v="Emraan Hashmi"/>
    <x v="3604"/>
    <n v="1524"/>
    <n v="30"/>
    <x v="21"/>
    <s v="India"/>
    <n v="1500000"/>
    <n v="2005"/>
    <n v="4.8"/>
    <n v="-1451000"/>
    <n v="160"/>
    <n v="-96.733333333333334"/>
  </r>
  <r>
    <s v="Ti West"/>
    <n v="238"/>
    <n v="100659"/>
    <s v="Horror"/>
    <s v="Lena Dunham"/>
    <x v="3605"/>
    <n v="30160"/>
    <n v="193"/>
    <x v="0"/>
    <s v="USA"/>
    <n v="900000"/>
    <n v="2009"/>
    <n v="6.4"/>
    <n v="-799341"/>
    <n v="95"/>
    <n v="-88.815666666666672"/>
  </r>
  <r>
    <s v="Nick Tomnay"/>
    <n v="112"/>
    <n v="48430"/>
    <s v="Comedy|Crime|Thriller"/>
    <s v="David Hyde Pierce"/>
    <x v="3606"/>
    <n v="20176"/>
    <n v="73"/>
    <x v="0"/>
    <s v="USA"/>
    <n v="500000"/>
    <n v="2010"/>
    <n v="6.8"/>
    <n v="-451570"/>
    <n v="93"/>
    <n v="-90.314000000000007"/>
  </r>
  <r>
    <s v="John Hamburg"/>
    <n v="33"/>
    <n v="21210"/>
    <s v="Comedy|Crime"/>
    <s v="Harvey Fierstein"/>
    <x v="3607"/>
    <n v="2735"/>
    <n v="52"/>
    <x v="0"/>
    <s v="USA"/>
    <n v="1000000"/>
    <n v="1998"/>
    <n v="6.1"/>
    <n v="-978790"/>
    <n v="88"/>
    <n v="-97.879000000000005"/>
  </r>
  <r>
    <s v="Craig Mazin"/>
    <n v="29"/>
    <n v="12996"/>
    <s v="Action|Comedy|Fantasy|Sci-Fi"/>
    <s v="Judy Greer"/>
    <x v="3608"/>
    <n v="1938"/>
    <n v="54"/>
    <x v="0"/>
    <s v="USA"/>
    <n v="1000000"/>
    <n v="2000"/>
    <n v="6"/>
    <n v="-987004"/>
    <n v="82"/>
    <n v="-98.700400000000002"/>
  </r>
  <r>
    <s v="Eric Nicholas"/>
    <n v="71"/>
    <n v="10018"/>
    <s v="Crime|Drama|Thriller"/>
    <s v="Jordana Spiro"/>
    <x v="3609"/>
    <n v="3228"/>
    <n v="31"/>
    <x v="0"/>
    <s v="USA"/>
    <n v="1000000"/>
    <n v="2006"/>
    <n v="6.1"/>
    <n v="-989982"/>
    <n v="78"/>
    <n v="-98.998199999999997"/>
  </r>
  <r>
    <s v="Benjamin Dickinson"/>
    <n v="36"/>
    <n v="62480"/>
    <s v="Drama|Sci-Fi"/>
    <s v="Nora Zehetner"/>
    <x v="3610"/>
    <n v="1048"/>
    <n v="7"/>
    <x v="0"/>
    <s v="USA"/>
    <n v="1000000"/>
    <n v="2015"/>
    <n v="5.5"/>
    <n v="-937520"/>
    <n v="97"/>
    <n v="-93.751999999999995"/>
  </r>
  <r>
    <s v="Hal Haberman"/>
    <n v="56"/>
    <n v="6387"/>
    <s v="Comedy|Drama|Sci-Fi"/>
    <s v="Michael Rapaport"/>
    <x v="3611"/>
    <n v="4862"/>
    <n v="37"/>
    <x v="0"/>
    <s v="USA"/>
    <n v="1000000"/>
    <n v="2006"/>
    <n v="6.9"/>
    <n v="-993613"/>
    <n v="81"/>
    <n v="-99.3613"/>
  </r>
  <r>
    <s v="Brian Trenchard-Smith"/>
    <n v="8"/>
    <n v="721"/>
    <s v="Action|Drama"/>
    <s v="David Keith"/>
    <x v="3612"/>
    <n v="783"/>
    <n v="12"/>
    <x v="0"/>
    <s v="Germany"/>
    <n v="1000000"/>
    <n v="2006"/>
    <n v="4.0999999999999996"/>
    <n v="-999279"/>
    <n v="88"/>
    <n v="-99.927900000000008"/>
  </r>
  <r>
    <s v="Frank Whaley"/>
    <n v="9"/>
    <n v="703"/>
    <s v="Comedy|Drama"/>
    <s v="Lynn Cohen"/>
    <x v="3613"/>
    <n v="480"/>
    <n v="21"/>
    <x v="0"/>
    <s v="USA"/>
    <n v="1500000"/>
    <n v="2001"/>
    <n v="5.4"/>
    <n v="-1499297"/>
    <n v="96"/>
    <n v="-99.953133333333327"/>
  </r>
  <r>
    <s v="Elia Kazan"/>
    <n v="134"/>
    <n v="9600000"/>
    <s v="Crime|Drama|Romance"/>
    <s v="Marlon Brando"/>
    <x v="3614"/>
    <n v="100890"/>
    <n v="281"/>
    <x v="0"/>
    <s v="USA"/>
    <n v="910000"/>
    <n v="1954"/>
    <n v="8.1999999999999993"/>
    <n v="8690000"/>
    <n v="108"/>
    <n v="954.94505494505495"/>
  </r>
  <r>
    <s v="Kat Coiro"/>
    <n v="18"/>
    <n v="20186"/>
    <s v="Comedy"/>
    <s v="Justin Kirk"/>
    <x v="3615"/>
    <n v="6025"/>
    <n v="15"/>
    <x v="0"/>
    <s v="USA"/>
    <n v="930000"/>
    <n v="2011"/>
    <n v="5.7"/>
    <n v="-909814"/>
    <n v="100"/>
    <n v="-97.829462365591397"/>
  </r>
  <r>
    <s v="Cristian Mungiu"/>
    <n v="233"/>
    <n v="1185783"/>
    <s v="Drama"/>
    <s v="Anamaria Marinca"/>
    <x v="3616"/>
    <n v="44763"/>
    <n v="172"/>
    <x v="35"/>
    <s v="Romania"/>
    <n v="590000"/>
    <n v="2007"/>
    <n v="7.9"/>
    <n v="595783"/>
    <n v="113"/>
    <n v="100.98016949152542"/>
  </r>
  <r>
    <s v="David Slade"/>
    <n v="231"/>
    <n v="1007962"/>
    <s v="Crime|Drama|Thriller"/>
    <s v="Odessa Rae"/>
    <x v="3617"/>
    <n v="131969"/>
    <n v="651"/>
    <x v="0"/>
    <s v="USA"/>
    <n v="950000"/>
    <n v="2005"/>
    <n v="7.1"/>
    <n v="57962"/>
    <n v="104"/>
    <n v="6.1012631578947367"/>
  </r>
  <r>
    <s v="Jamie Babbit"/>
    <n v="65"/>
    <n v="381186"/>
    <s v="Drama|Thriller"/>
    <s v="Katy Mixon"/>
    <x v="3618"/>
    <n v="13485"/>
    <n v="90"/>
    <x v="0"/>
    <s v="USA"/>
    <n v="900000"/>
    <n v="2005"/>
    <n v="6.4"/>
    <n v="-518814"/>
    <n v="91"/>
    <n v="-57.646000000000001"/>
  </r>
  <r>
    <s v="Ryan Coogler"/>
    <n v="327"/>
    <n v="16097842"/>
    <s v="Biography|Drama|Romance"/>
    <s v="Ahna O'Reilly"/>
    <x v="3619"/>
    <n v="53919"/>
    <n v="168"/>
    <x v="0"/>
    <s v="USA"/>
    <n v="900000"/>
    <n v="2013"/>
    <n v="7.5"/>
    <n v="15197842"/>
    <n v="85"/>
    <n v="1688.6491111111113"/>
  </r>
  <r>
    <s v="Ramaa Mosley"/>
    <n v="62"/>
    <n v="6643"/>
    <s v="Comedy|Fantasy|Thriller"/>
    <s v="Jack McBrayer"/>
    <x v="3620"/>
    <n v="11965"/>
    <n v="39"/>
    <x v="0"/>
    <s v="USA"/>
    <n v="900000"/>
    <n v="2012"/>
    <n v="6.4"/>
    <n v="-893357"/>
    <n v="101"/>
    <n v="-99.26188888888889"/>
  </r>
  <r>
    <s v="Charles Herman-Wurmfeld"/>
    <n v="73"/>
    <n v="442638"/>
    <s v="Comedy|Romance|Sport"/>
    <s v="John Enos III"/>
    <x v="3621"/>
    <n v="5489"/>
    <n v="23"/>
    <x v="0"/>
    <s v="USA"/>
    <n v="850000"/>
    <n v="2007"/>
    <n v="7.3"/>
    <n v="-407362"/>
    <n v="88"/>
    <n v="-47.92494117647059"/>
  </r>
  <r>
    <s v="C. Jay Cox"/>
    <n v="35"/>
    <n v="819939"/>
    <s v="Comedy|Drama|Romance"/>
    <s v="Joseph Gordon-Levitt"/>
    <x v="3622"/>
    <n v="14580"/>
    <n v="252"/>
    <x v="0"/>
    <s v="USA"/>
    <n v="850000"/>
    <n v="2003"/>
    <n v="7.2"/>
    <n v="-30061"/>
    <n v="107"/>
    <n v="-3.5365882352941176"/>
  </r>
  <r>
    <s v="Jamie Travis"/>
    <n v="115"/>
    <n v="1243961"/>
    <s v="Comedy"/>
    <s v="James Wolk"/>
    <x v="3623"/>
    <n v="13421"/>
    <n v="34"/>
    <x v="0"/>
    <s v="USA"/>
    <n v="850000"/>
    <n v="2012"/>
    <n v="6"/>
    <n v="393961"/>
    <n v="88"/>
    <n v="46.348352941176465"/>
  </r>
  <r>
    <s v="Rich Christiano"/>
    <n v="16"/>
    <n v="15278"/>
    <s v="Drama|Fantasy|Sci-Fi"/>
    <s v="Gavin MacLeod"/>
    <x v="3624"/>
    <n v="1742"/>
    <n v="158"/>
    <x v="0"/>
    <s v="USA"/>
    <n v="825000"/>
    <n v="2002"/>
    <n v="5.6"/>
    <n v="-809722"/>
    <n v="95"/>
    <n v="-98.148121212121211"/>
  </r>
  <r>
    <s v="Asghar Farhadi"/>
    <n v="354"/>
    <n v="7098492"/>
    <s v="Drama|Mystery"/>
    <s v="Shahab Hosseini"/>
    <x v="3625"/>
    <n v="151812"/>
    <n v="264"/>
    <x v="36"/>
    <s v="Iran"/>
    <n v="500000"/>
    <n v="2011"/>
    <n v="8.4"/>
    <n v="6598492"/>
    <n v="123"/>
    <n v="1319.6984"/>
  </r>
  <r>
    <s v="Todd Solondz"/>
    <n v="74"/>
    <n v="4771000"/>
    <s v="Comedy|Drama"/>
    <s v="Heather Matarazzo"/>
    <x v="3626"/>
    <n v="26513"/>
    <n v="174"/>
    <x v="0"/>
    <s v="USA"/>
    <n v="800000"/>
    <n v="1995"/>
    <n v="7.5"/>
    <n v="3971000"/>
    <n v="88"/>
    <n v="496.375"/>
  </r>
  <r>
    <s v="Victor Nunez"/>
    <n v="11"/>
    <n v="1001437"/>
    <s v="Drama|Romance"/>
    <s v="Allison Dean"/>
    <x v="3627"/>
    <n v="2039"/>
    <n v="28"/>
    <x v="0"/>
    <s v="USA"/>
    <n v="800000"/>
    <n v="1993"/>
    <n v="7.2"/>
    <n v="201437"/>
    <n v="114"/>
    <n v="25.179625000000001"/>
  </r>
  <r>
    <s v="Peter Sollett"/>
    <n v="59"/>
    <n v="2073984"/>
    <s v="Drama|Romance"/>
    <s v="Victor Rasuk"/>
    <x v="3628"/>
    <n v="4743"/>
    <n v="135"/>
    <x v="0"/>
    <s v="France"/>
    <n v="800000"/>
    <n v="2002"/>
    <n v="7.2"/>
    <n v="1273984"/>
    <n v="88"/>
    <n v="159.24799999999999"/>
  </r>
  <r>
    <s v="Rod Lurie"/>
    <n v="29"/>
    <n v="144583"/>
    <s v="Drama|Thriller"/>
    <s v="Kevin Pollak"/>
    <x v="3629"/>
    <n v="2256"/>
    <n v="79"/>
    <x v="0"/>
    <s v="France"/>
    <n v="800000"/>
    <n v="1999"/>
    <n v="6.5"/>
    <n v="-655417"/>
    <n v="104"/>
    <n v="-81.927125000000004"/>
  </r>
  <r>
    <s v="Shane Dawson"/>
    <n v="6"/>
    <n v="35688"/>
    <s v="Comedy"/>
    <s v="Shane Dawson"/>
    <x v="3630"/>
    <n v="4167"/>
    <n v="72"/>
    <x v="0"/>
    <s v="USA"/>
    <n v="600000"/>
    <n v="2014"/>
    <n v="5.0999999999999996"/>
    <n v="-564312"/>
    <n v="93"/>
    <n v="-94.052000000000007"/>
  </r>
  <r>
    <s v="Tommy Wirkola"/>
    <n v="224"/>
    <n v="41709"/>
    <s v="Comedy|Horror"/>
    <s v="BjÃ¸rn Sundquist"/>
    <x v="3631"/>
    <n v="54601"/>
    <n v="200"/>
    <x v="25"/>
    <s v="Norway"/>
    <n v="800000"/>
    <n v="2009"/>
    <n v="6.4"/>
    <n v="-758291"/>
    <n v="91"/>
    <n v="-94.786375000000007"/>
  </r>
  <r>
    <s v="Ryan Little"/>
    <n v="33"/>
    <n v="1310270"/>
    <s v="Action|Adventure|Drama|War"/>
    <s v="Corbin Allred"/>
    <x v="3632"/>
    <n v="17725"/>
    <n v="157"/>
    <x v="0"/>
    <s v="USA"/>
    <n v="780000"/>
    <n v="2003"/>
    <n v="6.8"/>
    <n v="530270"/>
    <n v="90"/>
    <n v="67.983333333333334"/>
  </r>
  <r>
    <s v="George Lucas"/>
    <n v="100"/>
    <n v="115000000"/>
    <s v="Comedy|Drama|Music"/>
    <s v="Harrison Ford"/>
    <x v="3633"/>
    <n v="63839"/>
    <n v="238"/>
    <x v="0"/>
    <s v="USA"/>
    <n v="777000"/>
    <n v="1973"/>
    <n v="7.5"/>
    <n v="114223000"/>
    <n v="112"/>
    <n v="14700.514800514802"/>
  </r>
  <r>
    <s v="Matt Maiellaro"/>
    <n v="82"/>
    <n v="5518918"/>
    <s v="Action|Adventure|Animation|Comedy|Fantasy|Sci-Fi"/>
    <s v="Tina Fey"/>
    <x v="3634"/>
    <n v="12160"/>
    <n v="73"/>
    <x v="0"/>
    <s v="USA"/>
    <n v="750000"/>
    <n v="2007"/>
    <n v="6.9"/>
    <n v="4768918"/>
    <n v="86"/>
    <n v="635.85573333333332"/>
  </r>
  <r>
    <s v="Colin Trevorrow"/>
    <n v="271"/>
    <n v="4007792"/>
    <s v="Comedy|Drama|Romance"/>
    <s v="Mary Lynn Rajskub"/>
    <x v="3635"/>
    <n v="101287"/>
    <n v="260"/>
    <x v="0"/>
    <s v="USA"/>
    <n v="750000"/>
    <n v="2012"/>
    <n v="7"/>
    <n v="3257792"/>
    <n v="86"/>
    <n v="434.37226666666663"/>
  </r>
  <r>
    <s v="Ben Wheatley"/>
    <n v="255"/>
    <n v="26297"/>
    <s v="Crime|Horror|Thriller"/>
    <s v="MyAnna Buring"/>
    <x v="3636"/>
    <n v="25750"/>
    <n v="209"/>
    <x v="0"/>
    <s v="UK"/>
    <n v="500000"/>
    <n v="2011"/>
    <n v="6.3"/>
    <n v="-473703"/>
    <n v="95"/>
    <n v="-94.740600000000001"/>
  </r>
  <r>
    <s v="Ti West"/>
    <n v="292"/>
    <n v="77501"/>
    <s v="Horror"/>
    <s v="Lena Dunham"/>
    <x v="3637"/>
    <n v="27260"/>
    <n v="247"/>
    <x v="0"/>
    <s v="USA"/>
    <n v="750000"/>
    <n v="2011"/>
    <n v="5.5"/>
    <n v="-672499"/>
    <n v="101"/>
    <n v="-89.666533333333334"/>
  </r>
  <r>
    <s v="Neil Burger"/>
    <n v="31"/>
    <n v="47329"/>
    <s v="Drama"/>
    <s v="Raymond J. Barry"/>
    <x v="3638"/>
    <n v="1661"/>
    <n v="31"/>
    <x v="0"/>
    <s v="USA"/>
    <n v="750000"/>
    <n v="2002"/>
    <n v="6.6"/>
    <n v="-702671"/>
    <n v="88"/>
    <n v="-93.689466666666661"/>
  </r>
  <r>
    <s v="Oliver Blackburn"/>
    <n v="114"/>
    <n v="18378"/>
    <s v="Crime|Drama|Horror|Thriller"/>
    <s v="Julian Morris"/>
    <x v="3639"/>
    <n v="9376"/>
    <n v="74"/>
    <x v="0"/>
    <s v="UK"/>
    <n v="900000"/>
    <n v="2008"/>
    <n v="5.2"/>
    <n v="-881622"/>
    <n v="99"/>
    <n v="-97.957999999999998"/>
  </r>
  <r>
    <s v="Steve James"/>
    <n v="53"/>
    <n v="7830611"/>
    <s v="Documentary|Drama|Sport"/>
    <s v="William Gates"/>
    <x v="3640"/>
    <n v="18980"/>
    <n v="74"/>
    <x v="0"/>
    <s v="USA"/>
    <n v="700000"/>
    <n v="1994"/>
    <n v="8.3000000000000007"/>
    <n v="7130611"/>
    <n v="170"/>
    <n v="1018.6587142857143"/>
  </r>
  <r>
    <s v="Michael Cuesta"/>
    <n v="64"/>
    <n v="1141829"/>
    <s v="Crime|Drama"/>
    <s v="Adam LeFevre"/>
    <x v="3641"/>
    <n v="8509"/>
    <n v="109"/>
    <x v="0"/>
    <s v="USA"/>
    <n v="700000"/>
    <n v="2001"/>
    <n v="7.2"/>
    <n v="441829"/>
    <n v="97"/>
    <n v="63.118428571428574"/>
  </r>
  <r>
    <s v="Ryan Fleck"/>
    <n v="208"/>
    <n v="2694973"/>
    <s v="Drama"/>
    <s v="Ryan Gosling"/>
    <x v="3642"/>
    <n v="70885"/>
    <n v="189"/>
    <x v="0"/>
    <s v="USA"/>
    <n v="700000"/>
    <n v="2006"/>
    <n v="7.2"/>
    <n v="1994973"/>
    <n v="106"/>
    <n v="284.99614285714284"/>
  </r>
  <r>
    <s v="Jennifer Wynne Farmer"/>
    <n v="2"/>
    <n v="10508"/>
    <s v="Drama"/>
    <s v="Irene Bedard"/>
    <x v="3643"/>
    <n v="103"/>
    <n v="6"/>
    <x v="0"/>
    <s v="USA"/>
    <n v="700000"/>
    <n v="1998"/>
    <n v="6.5"/>
    <n v="-689492"/>
    <n v="107"/>
    <n v="-98.498857142857148"/>
  </r>
  <r>
    <s v="Christopher Scott Cherot"/>
    <n v="25"/>
    <n v="2301777"/>
    <s v="Comedy"/>
    <s v="Hill Harper"/>
    <x v="3644"/>
    <n v="819"/>
    <n v="36"/>
    <x v="0"/>
    <s v="USA"/>
    <n v="650000"/>
    <n v="1997"/>
    <n v="6.5"/>
    <n v="1651777"/>
    <n v="84"/>
    <n v="254.11953846153844"/>
  </r>
  <r>
    <s v="Mark Sandrich"/>
    <n v="66"/>
    <n v="3000000"/>
    <s v="Comedy|Musical|Romance"/>
    <s v="Ginger Rogers"/>
    <x v="3645"/>
    <n v="13269"/>
    <n v="98"/>
    <x v="0"/>
    <s v="USA"/>
    <n v="609000"/>
    <n v="1935"/>
    <n v="7.8"/>
    <n v="2391000"/>
    <n v="81"/>
    <n v="392.61083743842369"/>
  </r>
  <r>
    <s v="Daniel Myrick"/>
    <n v="360"/>
    <n v="140530114"/>
    <s v="Horror"/>
    <s v="Heather Donahue"/>
    <x v="3646"/>
    <n v="186786"/>
    <n v="3400"/>
    <x v="0"/>
    <s v="USA"/>
    <n v="60000"/>
    <n v="1999"/>
    <n v="6.4"/>
    <n v="140470114"/>
    <n v="81"/>
    <n v="234116.85666666666"/>
  </r>
  <r>
    <s v="Michael Wadleigh"/>
    <n v="53"/>
    <n v="13300000"/>
    <s v="Documentary|History|Music"/>
    <s v="Joe Cocker"/>
    <x v="3647"/>
    <n v="12631"/>
    <n v="63"/>
    <x v="0"/>
    <s v="USA"/>
    <n v="600000"/>
    <n v="1970"/>
    <n v="8.1"/>
    <n v="12700000"/>
    <n v="215"/>
    <n v="2116.666666666667"/>
  </r>
  <r>
    <s v="Jon Gunn"/>
    <n v="15"/>
    <n v="171988"/>
    <s v="Action|Crime|Drama"/>
    <s v="Stacy Keach"/>
    <x v="3648"/>
    <n v="448"/>
    <n v="16"/>
    <x v="0"/>
    <s v="USA"/>
    <n v="600000"/>
    <n v="2000"/>
    <n v="5.6"/>
    <n v="-428012"/>
    <n v="106"/>
    <n v="-71.335333333333324"/>
  </r>
  <r>
    <s v="Scott Ziehl"/>
    <n v="18"/>
    <n v="13493"/>
    <s v="Drama"/>
    <s v="William Smith"/>
    <x v="3649"/>
    <n v="531"/>
    <n v="19"/>
    <x v="0"/>
    <s v="USA"/>
    <n v="600000"/>
    <n v="1998"/>
    <n v="6.6"/>
    <n v="-586507"/>
    <n v="90"/>
    <n v="-97.751166666666663"/>
  </r>
  <r>
    <s v="Richard Lester"/>
    <n v="105"/>
    <n v="515005"/>
    <s v="Comedy|Musical"/>
    <s v="Paul McCartney"/>
    <x v="3650"/>
    <n v="31429"/>
    <n v="219"/>
    <x v="0"/>
    <s v="UK"/>
    <n v="560000"/>
    <n v="1964"/>
    <n v="7.7"/>
    <n v="-44995"/>
    <n v="87"/>
    <n v="-8.0348214285714281"/>
  </r>
  <r>
    <s v="Alex Kendrick"/>
    <n v="50"/>
    <n v="33451479"/>
    <s v="Drama|Romance"/>
    <s v="Kirk Cameron"/>
    <x v="3651"/>
    <n v="17068"/>
    <n v="215"/>
    <x v="0"/>
    <s v="USA"/>
    <n v="500000"/>
    <n v="2008"/>
    <n v="6.5"/>
    <n v="32951479"/>
    <n v="122"/>
    <n v="6590.2957999999999"/>
  </r>
  <r>
    <s v="Joe Camp"/>
    <n v="5"/>
    <n v="39552600"/>
    <s v="Adventure|Family|Romance"/>
    <s v="Frances Bavier"/>
    <x v="3652"/>
    <n v="3411"/>
    <n v="36"/>
    <x v="0"/>
    <s v="USA"/>
    <n v="500000"/>
    <n v="1974"/>
    <n v="6.1"/>
    <n v="39052600"/>
    <n v="86"/>
    <n v="7810.5199999999995"/>
  </r>
  <r>
    <s v="Chris Kentis"/>
    <n v="235"/>
    <n v="30500882"/>
    <s v="Adventure|Biography|Drama|Horror|Thriller"/>
    <s v="Blanchard Ryan"/>
    <x v="3653"/>
    <n v="42256"/>
    <n v="916"/>
    <x v="0"/>
    <s v="USA"/>
    <n v="500000"/>
    <n v="2003"/>
    <n v="5.7"/>
    <n v="30000882"/>
    <n v="79"/>
    <n v="6000.1764000000003"/>
  </r>
  <r>
    <s v="John 'Bud' Cardos"/>
    <n v="95"/>
    <n v="17000000"/>
    <s v="Horror|Sci-Fi"/>
    <s v="Woody Strode"/>
    <x v="3654"/>
    <n v="3274"/>
    <n v="84"/>
    <x v="0"/>
    <s v="USA"/>
    <n v="500000"/>
    <n v="1977"/>
    <n v="5.9"/>
    <n v="16500000"/>
    <n v="97"/>
    <n v="3300"/>
  </r>
  <r>
    <s v="Tom Mccarthy"/>
    <n v="154"/>
    <n v="5739376"/>
    <s v="Comedy|Drama"/>
    <s v="Peter Dinklage"/>
    <x v="3655"/>
    <n v="58260"/>
    <n v="286"/>
    <x v="0"/>
    <s v="USA"/>
    <n v="500000"/>
    <n v="2003"/>
    <n v="7.7"/>
    <n v="5239376"/>
    <n v="89"/>
    <n v="1047.8751999999999"/>
  </r>
  <r>
    <s v="Brian Baugh"/>
    <n v="20"/>
    <n v="3773863"/>
    <s v="Drama"/>
    <s v="Randy Wayne"/>
    <x v="3656"/>
    <n v="4583"/>
    <n v="55"/>
    <x v="0"/>
    <s v="USA"/>
    <n v="1000000"/>
    <n v="2009"/>
    <n v="7.1"/>
    <n v="2773863"/>
    <n v="120"/>
    <n v="277.38630000000001"/>
  </r>
  <r>
    <s v="Barry W. Blaustein"/>
    <n v="70"/>
    <n v="2047570"/>
    <s v="Biography|Documentary|Sport"/>
    <s v="Terry Funk"/>
    <x v="3657"/>
    <n v="6790"/>
    <n v="80"/>
    <x v="0"/>
    <s v="USA"/>
    <n v="500000"/>
    <n v="1999"/>
    <n v="7.6"/>
    <n v="1547570"/>
    <n v="108"/>
    <n v="309.51399999999995"/>
  </r>
  <r>
    <s v="Kurt Hale"/>
    <n v="5"/>
    <n v="1250798"/>
    <s v="Comedy|Drama|Romance"/>
    <s v="Kirby Heyborne"/>
    <x v="3658"/>
    <n v="1099"/>
    <n v="53"/>
    <x v="0"/>
    <s v="USA"/>
    <n v="500000"/>
    <n v="2002"/>
    <n v="6.4"/>
    <n v="750798"/>
    <n v="102"/>
    <n v="150.15959999999998"/>
  </r>
  <r>
    <s v="Siddiq Barmak"/>
    <n v="105"/>
    <n v="1127331"/>
    <s v="Drama"/>
    <s v="Marina Golbahari"/>
    <x v="3659"/>
    <n v="7559"/>
    <n v="77"/>
    <x v="14"/>
    <s v="Afghanistan"/>
    <n v="46000"/>
    <n v="2003"/>
    <n v="7.4"/>
    <n v="1081331"/>
    <n v="83"/>
    <n v="2350.7195652173914"/>
  </r>
  <r>
    <s v="Joseph Dorman"/>
    <n v="29"/>
    <n v="906666"/>
    <s v="Documentary"/>
    <s v="Rachel Dratch"/>
    <x v="3660"/>
    <n v="154"/>
    <n v="5"/>
    <x v="0"/>
    <s v="USA"/>
    <n v="500000"/>
    <n v="2011"/>
    <n v="6.8"/>
    <n v="406666"/>
    <n v="93"/>
    <n v="81.333200000000005"/>
  </r>
  <r>
    <s v="Greg Harrison"/>
    <n v="46"/>
    <n v="1114943"/>
    <s v="Drama|Music"/>
    <s v="Rachel True"/>
    <x v="3661"/>
    <n v="3562"/>
    <n v="74"/>
    <x v="0"/>
    <s v="USA"/>
    <n v="500000"/>
    <n v="2000"/>
    <n v="6.5"/>
    <n v="614943"/>
    <n v="86"/>
    <n v="122.98860000000001"/>
  </r>
  <r>
    <s v="Kurt Hale"/>
    <n v="3"/>
    <n v="1111615"/>
    <s v="Comedy|Crime|Family"/>
    <s v="Kirby Heyborne"/>
    <x v="3662"/>
    <n v="651"/>
    <n v="34"/>
    <x v="0"/>
    <s v="USA"/>
    <n v="500000"/>
    <n v="2003"/>
    <n v="6"/>
    <n v="611615"/>
    <n v="101"/>
    <n v="122.32300000000001"/>
  </r>
  <r>
    <s v="Michael Polish"/>
    <n v="54"/>
    <n v="985341"/>
    <s v="Drama"/>
    <s v="Sasha Alexander"/>
    <x v="3663"/>
    <n v="3479"/>
    <n v="87"/>
    <x v="0"/>
    <s v="USA"/>
    <n v="500000"/>
    <n v="1999"/>
    <n v="7.3"/>
    <n v="485341"/>
    <n v="111"/>
    <n v="97.068200000000004"/>
  </r>
  <r>
    <s v="Jacob Aaron Estes"/>
    <n v="126"/>
    <n v="603943"/>
    <s v="Crime|Drama"/>
    <s v="Rory Culkin"/>
    <x v="3664"/>
    <n v="26407"/>
    <n v="154"/>
    <x v="0"/>
    <s v="USA"/>
    <n v="500000"/>
    <n v="2004"/>
    <n v="7.3"/>
    <n v="103943"/>
    <n v="90"/>
    <n v="20.788599999999999"/>
  </r>
  <r>
    <s v="Morgan J. Freeman"/>
    <n v="17"/>
    <n v="334041"/>
    <s v="Crime|Drama|Romance"/>
    <s v="Edie Falco"/>
    <x v="3665"/>
    <n v="1038"/>
    <n v="21"/>
    <x v="0"/>
    <s v="USA"/>
    <n v="500000"/>
    <n v="1997"/>
    <n v="6.5"/>
    <n v="-165959"/>
    <n v="86"/>
    <n v="-33.191800000000001"/>
  </r>
  <r>
    <s v="Eric Schaeffer"/>
    <n v="25"/>
    <n v="295468"/>
    <s v="Comedy|Romance"/>
    <s v="Peter Dinklage"/>
    <x v="3666"/>
    <n v="709"/>
    <n v="34"/>
    <x v="0"/>
    <s v="USA"/>
    <n v="500000"/>
    <n v="2001"/>
    <n v="6"/>
    <n v="-204532"/>
    <n v="98"/>
    <n v="-40.906399999999998"/>
  </r>
  <r>
    <s v="Neema Barnette"/>
    <n v="11"/>
    <n v="243347"/>
    <s v="Crime|Drama|Thriller"/>
    <s v="Monica Calhoun"/>
    <x v="3667"/>
    <n v="553"/>
    <n v="24"/>
    <x v="0"/>
    <s v="USA"/>
    <n v="500000"/>
    <n v="2002"/>
    <n v="5.3"/>
    <n v="-256653"/>
    <n v="91"/>
    <n v="-51.330600000000004"/>
  </r>
  <r>
    <s v="Steve Buscemi"/>
    <n v="81"/>
    <n v="154077"/>
    <s v="Comedy|Drama"/>
    <s v="Kevin Corrigan"/>
    <x v="3668"/>
    <n v="6884"/>
    <n v="53"/>
    <x v="0"/>
    <s v="USA"/>
    <n v="500000"/>
    <n v="2005"/>
    <n v="6.6"/>
    <n v="-345923"/>
    <n v="91"/>
    <n v="-69.184599999999989"/>
  </r>
  <r>
    <s v="Molly Bernstein"/>
    <n v="39"/>
    <n v="151389"/>
    <s v="Documentary"/>
    <s v="David Mamet"/>
    <x v="3669"/>
    <n v="774"/>
    <n v="7"/>
    <x v="0"/>
    <s v="USA"/>
    <n v="500000"/>
    <n v="2012"/>
    <n v="7.1"/>
    <n v="-348611"/>
    <n v="88"/>
    <n v="-69.722200000000001"/>
  </r>
  <r>
    <s v="Akira Kurosawa"/>
    <n v="153"/>
    <n v="269061"/>
    <s v="Action|Adventure|Drama"/>
    <s v="Takashi Shimura"/>
    <x v="3670"/>
    <n v="229012"/>
    <n v="596"/>
    <x v="10"/>
    <s v="Japan"/>
    <n v="2000000"/>
    <n v="1954"/>
    <n v="8.6999999999999993"/>
    <n v="-1730939"/>
    <n v="202"/>
    <n v="-86.546949999999995"/>
  </r>
  <r>
    <s v="Marius A. Markevicius"/>
    <n v="26"/>
    <n v="133778"/>
    <s v="Documentary|Sport"/>
    <s v="Tommy Sheppard"/>
    <x v="3671"/>
    <n v="3086"/>
    <n v="9"/>
    <x v="0"/>
    <s v="USA"/>
    <n v="500000"/>
    <n v="2012"/>
    <n v="8.4"/>
    <n v="-366222"/>
    <n v="89"/>
    <n v="-73.244399999999999"/>
  </r>
  <r>
    <s v="Justin Lin"/>
    <n v="35"/>
    <n v="52850"/>
    <s v="Comedy"/>
    <s v="Monique Gabriela Curnen"/>
    <x v="3672"/>
    <n v="1656"/>
    <n v="12"/>
    <x v="0"/>
    <s v="USA"/>
    <n v="500000"/>
    <n v="2007"/>
    <n v="6.2"/>
    <n v="-447150"/>
    <n v="84"/>
    <n v="-89.429999999999993"/>
  </r>
  <r>
    <s v="Quentin Dupieux"/>
    <n v="230"/>
    <n v="98017"/>
    <s v="Comedy|Fantasy|Horror"/>
    <s v="Haley Ramm"/>
    <x v="3673"/>
    <n v="26185"/>
    <n v="170"/>
    <x v="0"/>
    <s v="France"/>
    <n v="500000"/>
    <n v="2010"/>
    <n v="5.8"/>
    <n v="-401983"/>
    <n v="82"/>
    <n v="-80.396599999999992"/>
  </r>
  <r>
    <s v="C. Jay Cox"/>
    <n v="9"/>
    <n v="31937"/>
    <s v="Comedy|Romance"/>
    <s v="Tori Spelling"/>
    <x v="3674"/>
    <n v="1358"/>
    <n v="10"/>
    <x v="0"/>
    <s v="USA"/>
    <n v="500000"/>
    <n v="2007"/>
    <n v="5.7"/>
    <n v="-468063"/>
    <n v="100"/>
    <n v="-93.6126"/>
  </r>
  <r>
    <s v="Alex Smith"/>
    <n v="17"/>
    <n v="13134"/>
    <s v="Drama|Sport"/>
    <s v="Ryan Gosling"/>
    <x v="3675"/>
    <n v="2004"/>
    <n v="32"/>
    <x v="0"/>
    <s v="USA"/>
    <n v="500000"/>
    <n v="2002"/>
    <n v="6.1"/>
    <n v="-486866"/>
    <n v="112"/>
    <n v="-97.373199999999997"/>
  </r>
  <r>
    <s v="Gareth Edwards"/>
    <n v="344"/>
    <n v="237301"/>
    <s v="Drama|Sci-Fi|Thriller"/>
    <s v="Scoot McNairy"/>
    <x v="3676"/>
    <n v="75669"/>
    <n v="451"/>
    <x v="0"/>
    <s v="UK"/>
    <n v="500000"/>
    <n v="2010"/>
    <n v="6.4"/>
    <n v="-262699"/>
    <n v="94"/>
    <n v="-52.5398"/>
  </r>
  <r>
    <s v="Sol Tryon"/>
    <n v="28"/>
    <n v="12055"/>
    <s v="Comedy"/>
    <s v="Jim Gaffigan"/>
    <x v="3677"/>
    <n v="739"/>
    <n v="10"/>
    <x v="0"/>
    <s v="USA"/>
    <n v="500000"/>
    <n v="2007"/>
    <n v="6.5"/>
    <n v="-487945"/>
    <n v="91"/>
    <n v="-97.588999999999999"/>
  </r>
  <r>
    <s v="Alex Craig Mann"/>
    <n v="29"/>
    <n v="1332"/>
    <s v="Comedy|Horror"/>
    <s v="Justin Chon"/>
    <x v="3678"/>
    <n v="2038"/>
    <n v="20"/>
    <x v="0"/>
    <s v="USA"/>
    <n v="500000"/>
    <n v="2012"/>
    <n v="4.5999999999999996"/>
    <n v="-498668"/>
    <n v="87"/>
    <n v="-99.733599999999996"/>
  </r>
  <r>
    <s v="Catherine Gund"/>
    <n v="10"/>
    <n v="21199"/>
    <s v="Action|Biography|Documentary|Sport"/>
    <s v="Elizabeth Streb"/>
    <x v="3679"/>
    <n v="40"/>
    <n v="10"/>
    <x v="0"/>
    <s v="USA"/>
    <n v="500000"/>
    <n v="2014"/>
    <n v="6.8"/>
    <n v="-478801"/>
    <n v="82"/>
    <n v="-95.760199999999998"/>
  </r>
  <r>
    <s v="Matty Rich"/>
    <n v="8"/>
    <n v="2712293"/>
    <s v="Crime|Drama"/>
    <s v="Lawrence Gilliard Jr."/>
    <x v="3680"/>
    <n v="475"/>
    <n v="11"/>
    <x v="0"/>
    <s v="USA"/>
    <n v="450000"/>
    <n v="1991"/>
    <n v="5.9"/>
    <n v="2262293"/>
    <n v="91"/>
    <n v="502.73177777777784"/>
  </r>
  <r>
    <s v="Paul Greengrass"/>
    <n v="92"/>
    <n v="768045"/>
    <s v="Drama|History|War"/>
    <s v="James Nesbitt"/>
    <x v="3681"/>
    <n v="19732"/>
    <n v="120"/>
    <x v="0"/>
    <s v="UK"/>
    <n v="2000000"/>
    <n v="2002"/>
    <n v="7.7"/>
    <n v="-1231955"/>
    <n v="107"/>
    <n v="-61.597749999999998"/>
  </r>
  <r>
    <s v="Hans Canosa"/>
    <n v="365"/>
    <n v="379122"/>
    <s v="Comedy|Drama|Romance"/>
    <s v="Olivia Wilde"/>
    <x v="3682"/>
    <n v="10143"/>
    <n v="54"/>
    <x v="0"/>
    <s v="UK"/>
    <n v="450000"/>
    <n v="2005"/>
    <n v="7.1"/>
    <n v="-70878"/>
    <n v="84"/>
    <n v="-15.750666666666666"/>
  </r>
  <r>
    <s v="Lloyd Kaufman"/>
    <n v="88"/>
    <n v="23000"/>
    <s v="Comedy|Horror|Musical"/>
    <s v="John Karyus"/>
    <x v="3683"/>
    <n v="5931"/>
    <n v="58"/>
    <x v="0"/>
    <s v="USA"/>
    <n v="500000"/>
    <n v="2006"/>
    <n v="6.2"/>
    <n v="-477000"/>
    <n v="103"/>
    <n v="-95.399999999999991"/>
  </r>
  <r>
    <s v="Lloyd Bacon"/>
    <n v="65"/>
    <n v="2300000"/>
    <s v="Comedy|Musical|Romance"/>
    <s v="Ginger Rogers"/>
    <x v="3684"/>
    <n v="7921"/>
    <n v="97"/>
    <x v="0"/>
    <s v="USA"/>
    <n v="439000"/>
    <n v="1933"/>
    <n v="7.7"/>
    <n v="1861000"/>
    <n v="89"/>
    <n v="423.91799544419132"/>
  </r>
  <r>
    <s v="Whit Stillman"/>
    <n v="71"/>
    <n v="2938208"/>
    <s v="Comedy|Drama|Romance"/>
    <s v="Chris Eigeman"/>
    <x v="3685"/>
    <n v="7143"/>
    <n v="52"/>
    <x v="0"/>
    <s v="USA"/>
    <n v="225000"/>
    <n v="1990"/>
    <n v="7.5"/>
    <n v="2713208"/>
    <n v="98"/>
    <n v="1205.8702222222223"/>
  </r>
  <r>
    <s v="Kay Pollak"/>
    <n v="34"/>
    <n v="9910"/>
    <s v="Comedy|Drama|Music|Romance"/>
    <s v="Michael Nyqvist"/>
    <x v="3686"/>
    <n v="13543"/>
    <n v="94"/>
    <x v="37"/>
    <s v="Sweden"/>
    <n v="25000000"/>
    <n v="2004"/>
    <n v="7.6"/>
    <n v="-24990090"/>
    <n v="133"/>
    <n v="-99.960360000000009"/>
  </r>
  <r>
    <s v="Jared Hess"/>
    <n v="220"/>
    <n v="44540956"/>
    <s v="Comedy"/>
    <s v="Jon Heder"/>
    <x v="3687"/>
    <n v="161448"/>
    <n v="1473"/>
    <x v="0"/>
    <s v="USA"/>
    <n v="400000"/>
    <n v="2004"/>
    <n v="6.9"/>
    <n v="44140956"/>
    <n v="92"/>
    <n v="11035.239"/>
  </r>
  <r>
    <s v="Jeremy Saulnier"/>
    <n v="279"/>
    <n v="258113"/>
    <s v="Crime|Drama|Thriller"/>
    <s v="Devin Ratray"/>
    <x v="3688"/>
    <n v="42678"/>
    <n v="135"/>
    <x v="0"/>
    <s v="USA"/>
    <n v="1066167"/>
    <n v="2013"/>
    <n v="7.1"/>
    <n v="-808054"/>
    <n v="90"/>
    <n v="-75.79056564309343"/>
  </r>
  <r>
    <s v="Oren Peli"/>
    <n v="409"/>
    <n v="107917283"/>
    <s v="Horror"/>
    <s v="Micah Sloat"/>
    <x v="3689"/>
    <n v="184824"/>
    <n v="1189"/>
    <x v="0"/>
    <s v="USA"/>
    <n v="15000"/>
    <n v="2007"/>
    <n v="6.3"/>
    <n v="107902283"/>
    <n v="84"/>
    <n v="719348.55333333334"/>
  </r>
  <r>
    <s v="Terry Gilliam"/>
    <n v="131"/>
    <n v="1229197"/>
    <s v="Adventure|Comedy|Fantasy"/>
    <s v="Eric Idle"/>
    <x v="3690"/>
    <n v="382240"/>
    <n v="660"/>
    <x v="0"/>
    <s v="UK"/>
    <n v="229575"/>
    <n v="1975"/>
    <n v="8.3000000000000007"/>
    <n v="999622"/>
    <n v="91"/>
    <n v="435.4228465643036"/>
  </r>
  <r>
    <s v="Richard Glatzer"/>
    <n v="69"/>
    <n v="1689999"/>
    <s v="Drama"/>
    <s v="Emily Rios"/>
    <x v="3691"/>
    <n v="3675"/>
    <n v="48"/>
    <x v="3"/>
    <s v="USA"/>
    <n v="400000"/>
    <n v="2006"/>
    <n v="7.1"/>
    <n v="1289999"/>
    <n v="90"/>
    <n v="322.49975000000001"/>
  </r>
  <r>
    <s v="Sue Corcoran"/>
    <n v="8"/>
    <n v="11798"/>
    <s v="Comedy|Fantasy|Horror|Musical"/>
    <s v="Tony Doupe"/>
    <x v="3692"/>
    <n v="179"/>
    <n v="18"/>
    <x v="0"/>
    <s v="USA"/>
    <n v="100000"/>
    <n v="2003"/>
    <n v="4.7"/>
    <n v="-88202"/>
    <n v="96"/>
    <n v="-88.201999999999998"/>
  </r>
  <r>
    <s v="Jonathan Caouette"/>
    <n v="72"/>
    <n v="592014"/>
    <s v="Biography|Documentary"/>
    <s v="Greg Ayres"/>
    <x v="3693"/>
    <n v="5709"/>
    <n v="114"/>
    <x v="0"/>
    <s v="USA"/>
    <n v="218"/>
    <n v="2003"/>
    <n v="7.2"/>
    <n v="591796"/>
    <n v="88"/>
    <n v="271466.05504587153"/>
  </r>
  <r>
    <s v="Ray Griggs"/>
    <n v="4"/>
    <n v="425899"/>
    <s v="Documentary"/>
    <s v="Bill Farmer"/>
    <x v="3694"/>
    <n v="1123"/>
    <n v="31"/>
    <x v="0"/>
    <s v="USA"/>
    <n v="400000"/>
    <n v="2010"/>
    <n v="5.0999999999999996"/>
    <n v="25899"/>
    <n v="92"/>
    <n v="6.4747500000000002"/>
  </r>
  <r>
    <s v="Lucio Fulci"/>
    <n v="203"/>
    <n v="126387"/>
    <s v="Horror"/>
    <s v="Catriona MacColl"/>
    <x v="3695"/>
    <n v="14985"/>
    <n v="253"/>
    <x v="12"/>
    <s v="Italy"/>
    <n v="400000"/>
    <n v="1981"/>
    <n v="6.9"/>
    <n v="-273613"/>
    <n v="82"/>
    <n v="-68.40325"/>
  </r>
  <r>
    <s v="Tom Vaughan"/>
    <n v="148"/>
    <n v="80276912"/>
    <s v="Comedy|Romance"/>
    <s v="Treat Williams"/>
    <x v="3696"/>
    <n v="140740"/>
    <n v="151"/>
    <x v="0"/>
    <s v="USA"/>
    <n v="35000000"/>
    <n v="2008"/>
    <n v="6.1"/>
    <n v="45276912"/>
    <n v="101"/>
    <n v="129.36260571428571"/>
  </r>
  <r>
    <s v="Roger Nygard"/>
    <n v="43"/>
    <n v="617172"/>
    <s v="Documentary"/>
    <s v="Walter Koenig"/>
    <x v="3697"/>
    <n v="4407"/>
    <n v="75"/>
    <x v="0"/>
    <s v="USA"/>
    <n v="375000"/>
    <n v="1997"/>
    <n v="7"/>
    <n v="242172"/>
    <n v="86"/>
    <n v="64.5792"/>
  </r>
  <r>
    <s v="Harry Beaumont"/>
    <n v="36"/>
    <n v="2808000"/>
    <s v="Musical|Romance"/>
    <s v="Anita Page"/>
    <x v="3698"/>
    <n v="4546"/>
    <n v="71"/>
    <x v="0"/>
    <s v="USA"/>
    <n v="379000"/>
    <n v="1929"/>
    <n v="6.3"/>
    <n v="2429000"/>
    <n v="100"/>
    <n v="640.89709762532982"/>
  </r>
  <r>
    <s v="Franck Khalfoun"/>
    <n v="279"/>
    <n v="12843"/>
    <s v="Horror|Thriller"/>
    <s v="America Olivo"/>
    <x v="3699"/>
    <n v="27297"/>
    <n v="131"/>
    <x v="0"/>
    <s v="France"/>
    <n v="6000000"/>
    <n v="2012"/>
    <n v="6.1"/>
    <n v="-5987157"/>
    <n v="89"/>
    <n v="-99.78595"/>
  </r>
  <r>
    <s v="Mor Loushy"/>
    <n v="23"/>
    <n v="34151"/>
    <s v="Documentary|History"/>
    <s v="Amos Oz"/>
    <x v="3700"/>
    <n v="186"/>
    <n v="3"/>
    <x v="30"/>
    <s v="Israel"/>
    <n v="450000"/>
    <n v="2015"/>
    <n v="7.2"/>
    <n v="-415849"/>
    <n v="84"/>
    <n v="-92.410888888888891"/>
  </r>
  <r>
    <s v="Henry Alex Rubin"/>
    <n v="110"/>
    <n v="1523883"/>
    <s v="Documentary|Sport"/>
    <s v="Mark Zupan"/>
    <x v="3701"/>
    <n v="9037"/>
    <n v="70"/>
    <x v="0"/>
    <s v="USA"/>
    <n v="1750211"/>
    <n v="2005"/>
    <n v="7.8"/>
    <n v="-226328"/>
    <n v="88"/>
    <n v="-12.9314694056888"/>
  </r>
  <r>
    <s v="Sam Firstenberg"/>
    <n v="40"/>
    <n v="4000000"/>
    <s v="Action|Drama"/>
    <s v="Michael Dudikoff"/>
    <x v="3702"/>
    <n v="6046"/>
    <n v="46"/>
    <x v="0"/>
    <s v="USA"/>
    <n v="350000"/>
    <n v="1987"/>
    <n v="4.7"/>
    <n v="3650000"/>
    <n v="90"/>
    <n v="1042.8571428571429"/>
  </r>
  <r>
    <s v="Gavin O'Connor"/>
    <n v="64"/>
    <n v="1281176"/>
    <s v="Comedy|Drama"/>
    <s v="Kimberly J. Brown"/>
    <x v="3703"/>
    <n v="2932"/>
    <n v="73"/>
    <x v="0"/>
    <s v="USA"/>
    <n v="312000"/>
    <n v="1999"/>
    <n v="6.7"/>
    <n v="969176"/>
    <n v="102"/>
    <n v="310.63333333333333"/>
  </r>
  <r>
    <s v="Gregory Widen"/>
    <n v="56"/>
    <n v="16115878"/>
    <s v="Action|Fantasy|Horror|Mystery|Thriller"/>
    <s v="Viggo Mortensen"/>
    <x v="3704"/>
    <n v="24438"/>
    <n v="194"/>
    <x v="0"/>
    <s v="USA"/>
    <n v="8000000"/>
    <n v="1995"/>
    <n v="6.6"/>
    <n v="8115878"/>
    <n v="98"/>
    <n v="101.448475"/>
  </r>
  <r>
    <s v="Cã©Dric Klapisch"/>
    <n v="29"/>
    <n v="1652472"/>
    <s v="Comedy|Romance"/>
    <s v="Simon Abkarian"/>
    <x v="3705"/>
    <n v="2843"/>
    <n v="25"/>
    <x v="4"/>
    <s v="France"/>
    <n v="300000"/>
    <n v="1996"/>
    <n v="6.9"/>
    <n v="1352472"/>
    <n v="91"/>
    <n v="450.82399999999996"/>
  </r>
  <r>
    <s v="Peter Hedges"/>
    <n v="131"/>
    <n v="2360184"/>
    <s v="Comedy|Drama"/>
    <s v="Oliver Platt"/>
    <x v="3706"/>
    <n v="18035"/>
    <n v="177"/>
    <x v="0"/>
    <s v="USA"/>
    <n v="300000"/>
    <n v="2003"/>
    <n v="7.1"/>
    <n v="2060184"/>
    <n v="80"/>
    <n v="686.72799999999995"/>
  </r>
  <r>
    <s v="Kelly Reichardt"/>
    <n v="88"/>
    <n v="255352"/>
    <s v="Drama"/>
    <s v="Daniel London"/>
    <x v="3707"/>
    <n v="4423"/>
    <n v="57"/>
    <x v="0"/>
    <s v="USA"/>
    <n v="300000"/>
    <n v="2006"/>
    <n v="6.7"/>
    <n v="-44648"/>
    <n v="76"/>
    <n v="-14.882666666666665"/>
  </r>
  <r>
    <s v="Kelly Reichardt"/>
    <n v="189"/>
    <n v="856942"/>
    <s v="Drama"/>
    <s v="John Robinson"/>
    <x v="3708"/>
    <n v="12241"/>
    <n v="112"/>
    <x v="0"/>
    <s v="USA"/>
    <n v="200000"/>
    <n v="2008"/>
    <n v="7.1"/>
    <n v="656942"/>
    <n v="80"/>
    <n v="328.471"/>
  </r>
  <r>
    <s v="Michael Roemer"/>
    <n v="24"/>
    <n v="12438"/>
    <s v="Drama|Romance"/>
    <s v="Yaphet Kotto"/>
    <x v="3709"/>
    <n v="891"/>
    <n v="26"/>
    <x v="0"/>
    <s v="USA"/>
    <n v="160000"/>
    <n v="1964"/>
    <n v="8.1"/>
    <n v="-147562"/>
    <n v="95"/>
    <n v="-92.226249999999993"/>
  </r>
  <r>
    <s v="Jesse Peretz"/>
    <n v="16"/>
    <n v="40542"/>
    <s v="Drama|Romance"/>
    <s v="Robert John Burke"/>
    <x v="3710"/>
    <n v="294"/>
    <n v="16"/>
    <x v="0"/>
    <s v="USA"/>
    <n v="300000"/>
    <n v="1997"/>
    <n v="5.5"/>
    <n v="-259458"/>
    <n v="94"/>
    <n v="-86.48599999999999"/>
  </r>
  <r>
    <s v="Eddie O'Flaherty"/>
    <n v="13"/>
    <n v="5199"/>
    <s v="Drama|Sport"/>
    <s v="Don Wallace"/>
    <x v="3711"/>
    <n v="720"/>
    <n v="23"/>
    <x v="0"/>
    <s v="USA"/>
    <n v="200000"/>
    <n v="2004"/>
    <n v="6.6"/>
    <n v="-194801"/>
    <n v="109"/>
    <n v="-97.400499999999994"/>
  </r>
  <r>
    <s v="Bruce Dellis"/>
    <n v="10"/>
    <n v="2468"/>
    <s v="Thriller"/>
    <s v="Tatyana Ali"/>
    <x v="3712"/>
    <n v="241"/>
    <n v="5"/>
    <x v="0"/>
    <s v="USA"/>
    <n v="300000"/>
    <n v="2014"/>
    <n v="4.8"/>
    <n v="-297532"/>
    <n v="95"/>
    <n v="-99.177333333333323"/>
  </r>
  <r>
    <s v="Craig Zobel"/>
    <n v="286"/>
    <n v="318622"/>
    <s v="Biography|Crime|Drama|Thriller"/>
    <s v="Dreama Walker"/>
    <x v="3713"/>
    <n v="24668"/>
    <n v="175"/>
    <x v="0"/>
    <s v="USA"/>
    <n v="270000"/>
    <n v="2012"/>
    <n v="6.4"/>
    <n v="48622"/>
    <n v="90"/>
    <n v="18.008148148148148"/>
  </r>
  <r>
    <s v="Kevin Smith"/>
    <n v="147"/>
    <n v="12006514"/>
    <s v="Comedy|Drama|Romance"/>
    <s v="Matt Damon"/>
    <x v="3714"/>
    <n v="114070"/>
    <n v="500"/>
    <x v="0"/>
    <s v="USA"/>
    <n v="250000"/>
    <n v="1997"/>
    <n v="7.3"/>
    <n v="11756514"/>
    <n v="113"/>
    <n v="4702.6055999999999"/>
  </r>
  <r>
    <s v="Nicole Holofcener"/>
    <n v="71"/>
    <n v="4186931"/>
    <s v="Comedy|Drama|Romance"/>
    <s v="Aunjanue Ellis"/>
    <x v="3715"/>
    <n v="6041"/>
    <n v="85"/>
    <x v="0"/>
    <s v="USA"/>
    <n v="250000"/>
    <n v="2001"/>
    <n v="6.9"/>
    <n v="3936931"/>
    <n v="91"/>
    <n v="1574.7724000000001"/>
  </r>
  <r>
    <s v="Justin Lin"/>
    <n v="51"/>
    <n v="3799339"/>
    <s v="Crime|Drama|Romance"/>
    <s v="Parry Shen"/>
    <x v="3716"/>
    <n v="8000"/>
    <n v="138"/>
    <x v="0"/>
    <s v="USA"/>
    <n v="250000"/>
    <n v="2002"/>
    <n v="7.2"/>
    <n v="3549339"/>
    <n v="98"/>
    <n v="1419.7356"/>
  </r>
  <r>
    <s v="Maria Maggenti"/>
    <n v="23"/>
    <n v="1977544"/>
    <s v="Comedy|Drama|Romance"/>
    <s v="Nicole Ari Parker"/>
    <x v="3717"/>
    <n v="3513"/>
    <n v="36"/>
    <x v="0"/>
    <s v="USA"/>
    <n v="250000"/>
    <n v="1995"/>
    <n v="6.5"/>
    <n v="1727544"/>
    <n v="94"/>
    <n v="691.01760000000002"/>
  </r>
  <r>
    <s v="Miguel Arteta"/>
    <n v="59"/>
    <n v="1050600"/>
    <s v="Comedy|Drama"/>
    <s v="Lupe Ontiveros"/>
    <x v="3718"/>
    <n v="4662"/>
    <n v="136"/>
    <x v="0"/>
    <s v="USA"/>
    <n v="250000"/>
    <n v="2000"/>
    <n v="6.6"/>
    <n v="800600"/>
    <n v="96"/>
    <n v="320.24"/>
  </r>
  <r>
    <s v="Piyush Dinker Pandya"/>
    <n v="9"/>
    <n v="902835"/>
    <s v="Comedy|Drama|Romance"/>
    <s v="Purva Bedi"/>
    <x v="3719"/>
    <n v="1489"/>
    <n v="40"/>
    <x v="0"/>
    <s v="USA"/>
    <n v="250000"/>
    <n v="2001"/>
    <n v="6.7"/>
    <n v="652835"/>
    <n v="100"/>
    <n v="261.13400000000001"/>
  </r>
  <r>
    <s v="Vincenzo Natali"/>
    <n v="99"/>
    <n v="489220"/>
    <s v="Mystery|Sci-Fi|Thriller"/>
    <s v="David Hewlett"/>
    <x v="3720"/>
    <n v="160511"/>
    <n v="696"/>
    <x v="0"/>
    <s v="Canada"/>
    <n v="365000"/>
    <n v="1997"/>
    <n v="7.3"/>
    <n v="124220"/>
    <n v="90"/>
    <n v="34.032876712328772"/>
  </r>
  <r>
    <s v="Emma-Kate Croghan"/>
    <n v="21"/>
    <n v="212285"/>
    <s v="Comedy|Romance"/>
    <s v="Radha Mitchell"/>
    <x v="3721"/>
    <n v="1727"/>
    <n v="21"/>
    <x v="0"/>
    <s v="Australia"/>
    <n v="250000"/>
    <n v="1996"/>
    <n v="6.4"/>
    <n v="-37715"/>
    <n v="76"/>
    <n v="-15.085999999999999"/>
  </r>
  <r>
    <s v="Bill Plympton"/>
    <n v="19"/>
    <n v="203134"/>
    <s v="Animation|Comedy|Drama|Fantasy|Sci-Fi"/>
    <s v="Charis Michelsen"/>
    <x v="3722"/>
    <n v="1428"/>
    <n v="21"/>
    <x v="0"/>
    <s v="USA"/>
    <n v="250000"/>
    <n v="1997"/>
    <n v="7"/>
    <n v="-46866"/>
    <n v="75"/>
    <n v="-18.746399999999998"/>
  </r>
  <r>
    <s v="Greg Harrison"/>
    <n v="43"/>
    <n v="191309"/>
    <s v="Drama|Mystery|Thriller"/>
    <s v="Amir Talai"/>
    <x v="3723"/>
    <n v="2787"/>
    <n v="64"/>
    <x v="0"/>
    <s v="USA"/>
    <n v="150000"/>
    <n v="2004"/>
    <n v="5.5"/>
    <n v="41309"/>
    <n v="78"/>
    <n v="27.539333333333332"/>
  </r>
  <r>
    <s v="Drake Doremus"/>
    <n v="206"/>
    <n v="3388210"/>
    <s v="Drama|Romance"/>
    <s v="Jennifer Lawrence"/>
    <x v="3724"/>
    <n v="46813"/>
    <n v="150"/>
    <x v="0"/>
    <s v="USA"/>
    <n v="250000"/>
    <n v="2011"/>
    <n v="6.7"/>
    <n v="3138210"/>
    <n v="90"/>
    <n v="1255.2839999999999"/>
  </r>
  <r>
    <s v="Allison Anders"/>
    <n v="29"/>
    <n v="177840"/>
    <s v="Comedy|Music"/>
    <s v="Ally Sheedy"/>
    <x v="3725"/>
    <n v="708"/>
    <n v="22"/>
    <x v="0"/>
    <s v="UK"/>
    <n v="250000"/>
    <n v="1999"/>
    <n v="6.1"/>
    <n v="-72160"/>
    <n v="92"/>
    <n v="-28.864000000000001"/>
  </r>
  <r>
    <s v="Paul Schrader"/>
    <n v="162"/>
    <n v="49494"/>
    <s v="Drama|Thriller"/>
    <s v="Nolan Gerard Funk"/>
    <x v="3726"/>
    <n v="8511"/>
    <n v="87"/>
    <x v="0"/>
    <s v="USA"/>
    <n v="250000"/>
    <n v="2013"/>
    <n v="3.9"/>
    <n v="-200506"/>
    <n v="99"/>
    <n v="-80.202399999999997"/>
  </r>
  <r>
    <s v="Hilary Brougher"/>
    <n v="8"/>
    <n v="18195"/>
    <s v="Sci-Fi"/>
    <s v="James Urbaniak"/>
    <x v="3727"/>
    <n v="336"/>
    <n v="7"/>
    <x v="0"/>
    <s v="USA"/>
    <n v="250000"/>
    <n v="1997"/>
    <n v="6.3"/>
    <n v="-231805"/>
    <n v="81"/>
    <n v="-92.722000000000008"/>
  </r>
  <r>
    <s v="Tom Putnam"/>
    <n v="22"/>
    <n v="111300"/>
    <s v="Documentary"/>
    <s v="Brendan Doogie Milewski"/>
    <x v="3728"/>
    <n v="575"/>
    <n v="6"/>
    <x v="0"/>
    <s v="USA"/>
    <n v="225000"/>
    <n v="2012"/>
    <n v="7.5"/>
    <n v="-113700"/>
    <n v="86"/>
    <n v="-50.533333333333331"/>
  </r>
  <r>
    <s v="Jon Shear"/>
    <n v="38"/>
    <n v="1027119"/>
    <s v="Drama"/>
    <s v="Dan Futterman"/>
    <x v="3729"/>
    <n v="2742"/>
    <n v="73"/>
    <x v="0"/>
    <s v="USA"/>
    <n v="225000"/>
    <n v="2000"/>
    <n v="7"/>
    <n v="802119"/>
    <n v="106"/>
    <n v="356.49733333333336"/>
  </r>
  <r>
    <s v="Eugã¨Ne Louriã©"/>
    <n v="67"/>
    <n v="5000000"/>
    <s v="Adventure|Horror|Sci-Fi"/>
    <s v="Kenneth Tobey"/>
    <x v="3730"/>
    <n v="4812"/>
    <n v="88"/>
    <x v="0"/>
    <s v="USA"/>
    <n v="210000"/>
    <n v="1953"/>
    <n v="6.7"/>
    <n v="4790000"/>
    <n v="80"/>
    <n v="2280.9523809523812"/>
  </r>
  <r>
    <s v="Doug Liman"/>
    <n v="77"/>
    <n v="4505922"/>
    <s v="Comedy|Drama"/>
    <s v="Jon Favreau"/>
    <x v="3731"/>
    <n v="63951"/>
    <n v="252"/>
    <x v="0"/>
    <s v="USA"/>
    <n v="200000"/>
    <n v="1996"/>
    <n v="7.4"/>
    <n v="4305922"/>
    <n v="96"/>
    <n v="2152.9610000000002"/>
  </r>
  <r>
    <s v="Sergio Leone"/>
    <n v="122"/>
    <n v="3500000"/>
    <s v="Action|Drama|Western"/>
    <s v="Clint Eastwood"/>
    <x v="3732"/>
    <n v="147566"/>
    <n v="235"/>
    <x v="12"/>
    <s v="Italy"/>
    <n v="200000"/>
    <n v="1964"/>
    <n v="8"/>
    <n v="3300000"/>
    <n v="99"/>
    <n v="1650"/>
  </r>
  <r>
    <s v="Maurizio Benazzo"/>
    <n v="15"/>
    <n v="381225"/>
    <s v="Documentary"/>
    <s v="The Dalai Lama"/>
    <x v="3733"/>
    <n v="131"/>
    <n v="13"/>
    <x v="0"/>
    <s v="USA"/>
    <n v="200000"/>
    <n v="2004"/>
    <n v="7.2"/>
    <n v="181225"/>
    <n v="85"/>
    <n v="90.612499999999997"/>
  </r>
  <r>
    <s v="David G. Evans"/>
    <n v="25"/>
    <n v="2428241"/>
    <s v="Drama"/>
    <s v="Michael Joiner"/>
    <x v="3734"/>
    <n v="2099"/>
    <n v="26"/>
    <x v="0"/>
    <s v="USA"/>
    <n v="200000"/>
    <n v="2010"/>
    <n v="6.4"/>
    <n v="2228241"/>
    <n v="101"/>
    <n v="1114.1205"/>
  </r>
  <r>
    <s v="Ava Duvernay"/>
    <n v="37"/>
    <n v="78030"/>
    <s v="Drama"/>
    <s v="Omari Hardwick"/>
    <x v="3735"/>
    <n v="1034"/>
    <n v="10"/>
    <x v="0"/>
    <s v="USA"/>
    <n v="200000"/>
    <n v="2012"/>
    <n v="6.5"/>
    <n v="-121970"/>
    <n v="97"/>
    <n v="-60.984999999999999"/>
  </r>
  <r>
    <s v="Sherman Alexie"/>
    <n v="12"/>
    <n v="174682"/>
    <s v="Drama|Music"/>
    <s v="William Joseph Elk III"/>
    <x v="3736"/>
    <n v="460"/>
    <n v="14"/>
    <x v="0"/>
    <s v="USA"/>
    <n v="200000"/>
    <n v="2002"/>
    <n v="6.9"/>
    <n v="-25318"/>
    <n v="103"/>
    <n v="-12.659000000000001"/>
  </r>
  <r>
    <s v="Justin Dillon"/>
    <n v="7"/>
    <n v="215185"/>
    <s v="Documentary|History|Music"/>
    <s v="Matisyahu"/>
    <x v="3737"/>
    <n v="48"/>
    <n v="2"/>
    <x v="0"/>
    <s v="USA"/>
    <n v="200000"/>
    <n v="2008"/>
    <n v="7.5"/>
    <n v="15185"/>
    <n v="86"/>
    <n v="7.5925000000000002"/>
  </r>
  <r>
    <s v="Ricki Stern"/>
    <n v="11"/>
    <n v="1111"/>
    <s v="Crime|Documentary"/>
    <s v="Darryl Hunt"/>
    <x v="3738"/>
    <n v="771"/>
    <n v="10"/>
    <x v="0"/>
    <s v="USA"/>
    <n v="200000"/>
    <n v="2006"/>
    <n v="7.7"/>
    <n v="-198889"/>
    <n v="106"/>
    <n v="-99.444500000000005"/>
  </r>
  <r>
    <s v="Majid Majidi"/>
    <n v="46"/>
    <n v="925402"/>
    <s v="Drama|Family"/>
    <s v="Bahare Seddiqi"/>
    <x v="3739"/>
    <n v="27882"/>
    <n v="130"/>
    <x v="36"/>
    <s v="Iran"/>
    <n v="180000"/>
    <n v="1997"/>
    <n v="8.5"/>
    <n v="745402"/>
    <n v="89"/>
    <n v="414.11222222222221"/>
  </r>
  <r>
    <s v="Andrew Haigh"/>
    <n v="143"/>
    <n v="469947"/>
    <s v="Drama|Romance"/>
    <s v="Tom Cullen"/>
    <x v="3740"/>
    <n v="19846"/>
    <n v="68"/>
    <x v="0"/>
    <s v="UK"/>
    <n v="120000"/>
    <n v="2011"/>
    <n v="7.7"/>
    <n v="349947"/>
    <n v="97"/>
    <n v="291.6225"/>
  </r>
  <r>
    <s v="Spike Lee"/>
    <n v="26"/>
    <n v="7137502"/>
    <s v="Comedy|Romance"/>
    <s v="S. Epatha Merkerson"/>
    <x v="3741"/>
    <n v="4769"/>
    <n v="26"/>
    <x v="0"/>
    <s v="USA"/>
    <n v="175000"/>
    <n v="1986"/>
    <n v="6.5"/>
    <n v="6962502"/>
    <n v="88"/>
    <n v="3978.5725714285709"/>
  </r>
  <r>
    <s v="Mike Cahill"/>
    <n v="242"/>
    <n v="1316074"/>
    <s v="Drama|Romance|Sci-Fi"/>
    <s v="Robin Lord Taylor"/>
    <x v="3742"/>
    <n v="71387"/>
    <n v="228"/>
    <x v="0"/>
    <s v="USA"/>
    <n v="100000"/>
    <n v="2011"/>
    <n v="7"/>
    <n v="1216074"/>
    <n v="92"/>
    <n v="1216.0740000000001"/>
  </r>
  <r>
    <s v="Melvin Van Peebles"/>
    <n v="38"/>
    <n v="15180000"/>
    <s v="Crime|Drama|Thriller"/>
    <s v="John Amos"/>
    <x v="3743"/>
    <n v="3340"/>
    <n v="50"/>
    <x v="0"/>
    <s v="USA"/>
    <n v="500000"/>
    <n v="1971"/>
    <n v="5.5"/>
    <n v="14680000"/>
    <n v="97"/>
    <n v="2936"/>
  </r>
  <r>
    <s v="Gary Winick"/>
    <n v="91"/>
    <n v="2882062"/>
    <s v="Comedy|Drama|Romance"/>
    <s v="Bebe Neuwirth"/>
    <x v="3744"/>
    <n v="5178"/>
    <n v="101"/>
    <x v="0"/>
    <s v="USA"/>
    <n v="150000"/>
    <n v="2000"/>
    <n v="6.3"/>
    <n v="2732062"/>
    <n v="78"/>
    <n v="1821.3746666666666"/>
  </r>
  <r>
    <s v="John Carney"/>
    <n v="232"/>
    <n v="9437933"/>
    <s v="Drama|Music|Romance"/>
    <s v="Glen Hansard"/>
    <x v="3745"/>
    <n v="90827"/>
    <n v="329"/>
    <x v="0"/>
    <s v="Ireland"/>
    <n v="180000"/>
    <n v="2007"/>
    <n v="7.9"/>
    <n v="9257933"/>
    <n v="85"/>
    <n v="5143.2961111111108"/>
  </r>
  <r>
    <s v="Robinson Devor"/>
    <n v="18"/>
    <n v="110720"/>
    <s v="Comedy"/>
    <s v="Marilyn Rising"/>
    <x v="3746"/>
    <n v="524"/>
    <n v="22"/>
    <x v="0"/>
    <s v="USA"/>
    <n v="1200000"/>
    <n v="1999"/>
    <n v="7.3"/>
    <n v="-1089280"/>
    <n v="88"/>
    <n v="-90.773333333333326"/>
  </r>
  <r>
    <s v="Michel Orion Scott"/>
    <n v="29"/>
    <n v="155984"/>
    <s v="Documentary"/>
    <s v="Temple Grandin"/>
    <x v="3747"/>
    <n v="586"/>
    <n v="9"/>
    <x v="0"/>
    <s v="USA"/>
    <n v="160000"/>
    <n v="2009"/>
    <n v="7.4"/>
    <n v="-4016"/>
    <n v="93"/>
    <n v="-2.5100000000000002"/>
  </r>
  <r>
    <s v="Dena Seidel"/>
    <n v="5"/>
    <n v="4914"/>
    <s v="Adventure|Documentary"/>
    <s v="Naderev Sano"/>
    <x v="3748"/>
    <n v="123"/>
    <n v="2"/>
    <x v="0"/>
    <s v="USA"/>
    <n v="150000"/>
    <n v="2015"/>
    <n v="7"/>
    <n v="-145086"/>
    <n v="72"/>
    <n v="-96.724000000000004"/>
  </r>
  <r>
    <s v="Sara Newens"/>
    <n v="18"/>
    <n v="5858"/>
    <s v="Documentary"/>
    <s v="Ariel Hsing"/>
    <x v="3749"/>
    <n v="260"/>
    <n v="2"/>
    <x v="0"/>
    <s v="USA"/>
    <n v="150000"/>
    <n v="2014"/>
    <n v="7.1"/>
    <n v="-144142"/>
    <n v="80"/>
    <n v="-96.094666666666654"/>
  </r>
  <r>
    <s v="Michael Moore"/>
    <n v="40"/>
    <n v="6706368"/>
    <s v="Documentary"/>
    <s v="Michael Moore"/>
    <x v="3750"/>
    <n v="22800"/>
    <n v="133"/>
    <x v="0"/>
    <s v="USA"/>
    <n v="160000"/>
    <n v="1989"/>
    <n v="7.5"/>
    <n v="6546368"/>
    <n v="91"/>
    <n v="4091.48"/>
  </r>
  <r>
    <s v="Lynn Shelton"/>
    <n v="171"/>
    <n v="1573712"/>
    <s v="Comedy|Drama"/>
    <s v="Mark Duplass"/>
    <x v="3751"/>
    <n v="21618"/>
    <n v="62"/>
    <x v="0"/>
    <s v="USA"/>
    <n v="125000"/>
    <n v="2011"/>
    <n v="6.7"/>
    <n v="1448712"/>
    <n v="90"/>
    <n v="1158.9695999999999"/>
  </r>
  <r>
    <s v="Alex Kendrick"/>
    <n v="31"/>
    <n v="10174663"/>
    <s v="Drama|Sport"/>
    <s v="Alex Kendrick"/>
    <x v="3752"/>
    <n v="12399"/>
    <n v="382"/>
    <x v="0"/>
    <s v="USA"/>
    <n v="100000"/>
    <n v="2006"/>
    <n v="6.7"/>
    <n v="10074663"/>
    <n v="111"/>
    <n v="10074.663"/>
  </r>
  <r>
    <s v="Travis Cluff"/>
    <n v="159"/>
    <n v="22757819"/>
    <s v="Horror|Thriller"/>
    <s v="Pfeifer Brown"/>
    <x v="3753"/>
    <n v="13521"/>
    <n v="150"/>
    <x v="0"/>
    <s v="USA"/>
    <n v="100000"/>
    <n v="2015"/>
    <n v="4.2"/>
    <n v="22657819"/>
    <n v="81"/>
    <n v="22657.819"/>
  </r>
  <r>
    <s v="Robert Townsend"/>
    <n v="21"/>
    <n v="5228617"/>
    <s v="Comedy"/>
    <s v="Robert Townsend"/>
    <x v="3754"/>
    <n v="2770"/>
    <n v="32"/>
    <x v="0"/>
    <s v="USA"/>
    <n v="100000"/>
    <n v="1987"/>
    <n v="7"/>
    <n v="5128617"/>
    <n v="81"/>
    <n v="5128.6170000000002"/>
  </r>
  <r>
    <s v="Larry Blamire"/>
    <n v="88"/>
    <n v="110536"/>
    <s v="Comedy|Horror|Sci-Fi"/>
    <s v="Fay Masterson"/>
    <x v="3755"/>
    <n v="4117"/>
    <n v="118"/>
    <x v="0"/>
    <s v="USA"/>
    <n v="40000"/>
    <n v="2001"/>
    <n v="7"/>
    <n v="70536"/>
    <n v="90"/>
    <n v="176.34"/>
  </r>
  <r>
    <s v="E.L. Katz"/>
    <n v="193"/>
    <n v="59379"/>
    <s v="Comedy|Crime|Drama|Horror|Thriller"/>
    <s v="Brighton Sharbino"/>
    <x v="3756"/>
    <n v="12796"/>
    <n v="52"/>
    <x v="0"/>
    <s v="USA"/>
    <n v="200000"/>
    <n v="2013"/>
    <n v="6.8"/>
    <n v="-140621"/>
    <n v="88"/>
    <n v="-70.310500000000005"/>
  </r>
  <r>
    <s v="Darren Aronofsky"/>
    <n v="138"/>
    <n v="3216970"/>
    <s v="Drama|Mystery|Thriller"/>
    <s v="Mark Margolis"/>
    <x v="3757"/>
    <n v="142619"/>
    <n v="586"/>
    <x v="0"/>
    <s v="USA"/>
    <n v="60000"/>
    <n v="1998"/>
    <n v="7.5"/>
    <n v="3156970"/>
    <n v="84"/>
    <n v="5261.6166666666668"/>
  </r>
  <r>
    <s v="Myles Berkowitz"/>
    <n v="32"/>
    <n v="536767"/>
    <s v="Biography|Comedy|Romance"/>
    <s v="Tia Carrere"/>
    <x v="3758"/>
    <n v="1622"/>
    <n v="83"/>
    <x v="0"/>
    <s v="USA"/>
    <n v="60000"/>
    <n v="1998"/>
    <n v="5.3"/>
    <n v="476767"/>
    <n v="87"/>
    <n v="794.61166666666668"/>
  </r>
  <r>
    <s v="Morgan Spurlock"/>
    <n v="193"/>
    <n v="11529368"/>
    <s v="Comedy|Documentary|Drama"/>
    <s v="Chemeeka Walker"/>
    <x v="3759"/>
    <n v="85028"/>
    <n v="404"/>
    <x v="0"/>
    <s v="USA"/>
    <n v="65000"/>
    <n v="2004"/>
    <n v="7.3"/>
    <n v="11464368"/>
    <n v="100"/>
    <n v="17637.489230769232"/>
  </r>
  <r>
    <s v="Brandon Trost"/>
    <n v="66"/>
    <n v="40557"/>
    <s v="Comedy"/>
    <s v="Clifton Collins Jr."/>
    <x v="3760"/>
    <n v="1389"/>
    <n v="22"/>
    <x v="0"/>
    <s v="USA"/>
    <n v="60000"/>
    <n v="2011"/>
    <n v="5.6"/>
    <n v="-19443"/>
    <n v="82"/>
    <n v="-32.405000000000001"/>
  </r>
  <r>
    <s v="Joe Swanberg"/>
    <n v="65"/>
    <n v="30084"/>
    <s v="Comedy|Drama"/>
    <s v="Anna Kendrick"/>
    <x v="3761"/>
    <n v="5507"/>
    <n v="23"/>
    <x v="0"/>
    <s v="USA"/>
    <n v="70000"/>
    <n v="2014"/>
    <n v="5.6"/>
    <n v="-39916"/>
    <n v="82"/>
    <n v="-57.022857142857141"/>
  </r>
  <r>
    <s v="Edward Burns"/>
    <n v="36"/>
    <n v="10246600"/>
    <s v="Comedy|Drama|Romance"/>
    <s v="Shari Albert"/>
    <x v="3762"/>
    <n v="6375"/>
    <n v="36"/>
    <x v="0"/>
    <s v="USA"/>
    <n v="25000"/>
    <n v="1995"/>
    <n v="6.6"/>
    <n v="10221600"/>
    <n v="98"/>
    <n v="40886.399999999994"/>
  </r>
  <r>
    <s v="Lena Dunham"/>
    <n v="113"/>
    <n v="389804"/>
    <s v="Comedy|Drama|Romance"/>
    <s v="Lena Dunham"/>
    <x v="3763"/>
    <n v="11816"/>
    <n v="35"/>
    <x v="0"/>
    <s v="USA"/>
    <n v="65000"/>
    <n v="2010"/>
    <n v="6.3"/>
    <n v="324804"/>
    <n v="98"/>
    <n v="499.69846153846157"/>
  </r>
  <r>
    <s v="David Gordon Green"/>
    <n v="75"/>
    <n v="241816"/>
    <s v="Drama"/>
    <s v="Paul Schneider"/>
    <x v="3764"/>
    <n v="6246"/>
    <n v="76"/>
    <x v="0"/>
    <s v="USA"/>
    <n v="42000"/>
    <n v="2000"/>
    <n v="7.5"/>
    <n v="199816"/>
    <n v="90"/>
    <n v="475.75238095238097"/>
  </r>
  <r>
    <s v="Kevin Jordan"/>
    <n v="21"/>
    <n v="277233"/>
    <s v="Comedy|Romance"/>
    <s v="Derick Martini"/>
    <x v="3765"/>
    <n v="2631"/>
    <n v="26"/>
    <x v="0"/>
    <s v="USA"/>
    <n v="40000"/>
    <n v="1999"/>
    <n v="7.6"/>
    <n v="237233"/>
    <n v="90"/>
    <n v="593.08249999999998"/>
  </r>
  <r>
    <s v="Mike Bruce"/>
    <n v="3"/>
    <n v="243768"/>
    <s v="Western"/>
    <s v="Joseph Campanella"/>
    <x v="3766"/>
    <n v="143"/>
    <n v="9"/>
    <x v="0"/>
    <s v="USA"/>
    <n v="30000"/>
    <n v="2007"/>
    <n v="4.0999999999999996"/>
    <n v="213768"/>
    <n v="78"/>
    <n v="712.56000000000006"/>
  </r>
  <r>
    <s v="Kevin Smith"/>
    <n v="136"/>
    <n v="3151130"/>
    <s v="Comedy"/>
    <s v="Jason Mewes"/>
    <x v="3767"/>
    <n v="181749"/>
    <n v="615"/>
    <x v="0"/>
    <s v="USA"/>
    <n v="230000"/>
    <n v="1994"/>
    <n v="7.8"/>
    <n v="2921130"/>
    <n v="102"/>
    <n v="1270.0565217391304"/>
  </r>
  <r>
    <s v="James Bidgood"/>
    <n v="8"/>
    <n v="8231"/>
    <s v="Drama|Fantasy"/>
    <s v="Don Brooks"/>
    <x v="3768"/>
    <n v="803"/>
    <n v="16"/>
    <x v="0"/>
    <s v="USA"/>
    <n v="27000"/>
    <n v="1971"/>
    <n v="6.7"/>
    <n v="-18769"/>
    <n v="65"/>
    <n v="-69.514814814814812"/>
  </r>
  <r>
    <s v="Neil Labute"/>
    <n v="80"/>
    <n v="2856622"/>
    <s v="Comedy|Drama"/>
    <s v="Stacy Edwards"/>
    <x v="3769"/>
    <n v="11550"/>
    <n v="197"/>
    <x v="0"/>
    <s v="Canada"/>
    <n v="25000"/>
    <n v="1997"/>
    <n v="7.3"/>
    <n v="2831622"/>
    <n v="97"/>
    <n v="11326.488000000001"/>
  </r>
  <r>
    <s v="Richard Linklater"/>
    <n v="61"/>
    <n v="1227508"/>
    <s v="Comedy|Drama"/>
    <s v="Tommy Pallotta"/>
    <x v="3770"/>
    <n v="15103"/>
    <n v="80"/>
    <x v="0"/>
    <s v="USA"/>
    <n v="23000"/>
    <n v="1991"/>
    <n v="7.1"/>
    <n v="1204508"/>
    <n v="100"/>
    <n v="5236.9913043478264"/>
  </r>
  <r>
    <s v="Jay Duplass"/>
    <n v="51"/>
    <n v="192467"/>
    <s v="Comedy|Drama|Romance"/>
    <s v="Mark Duplass"/>
    <x v="3771"/>
    <n v="4067"/>
    <n v="71"/>
    <x v="0"/>
    <s v="USA"/>
    <n v="15000"/>
    <n v="2005"/>
    <n v="6.6"/>
    <n v="177467"/>
    <n v="85"/>
    <n v="1183.1133333333335"/>
  </r>
  <r>
    <s v="Daryl Wein"/>
    <n v="22"/>
    <n v="76382"/>
    <s v="Romance"/>
    <s v="Zoe Lister-Jones"/>
    <x v="3772"/>
    <n v="1194"/>
    <n v="8"/>
    <x v="0"/>
    <s v="USA"/>
    <n v="15000"/>
    <n v="2009"/>
    <n v="6.2"/>
    <n v="61382"/>
    <n v="88"/>
    <n v="409.21333333333331"/>
  </r>
  <r>
    <s v="John Waters"/>
    <n v="73"/>
    <n v="180483"/>
    <s v="Comedy|Crime|Horror"/>
    <s v="Divine"/>
    <x v="3773"/>
    <n v="16792"/>
    <n v="183"/>
    <x v="0"/>
    <s v="USA"/>
    <n v="10000"/>
    <n v="1972"/>
    <n v="6.1"/>
    <n v="170483"/>
    <n v="108"/>
    <n v="1704.8300000000002"/>
  </r>
  <r>
    <s v="Olivier Assayas"/>
    <n v="81"/>
    <n v="136007"/>
    <s v="Drama|Music|Romance"/>
    <s v="Maggie Cheung"/>
    <x v="3774"/>
    <n v="3924"/>
    <n v="39"/>
    <x v="4"/>
    <s v="France"/>
    <n v="4500"/>
    <n v="2004"/>
    <n v="6.9"/>
    <n v="131507"/>
    <n v="110"/>
    <n v="2922.3777777777777"/>
  </r>
  <r>
    <s v="Jafar Panahi"/>
    <n v="64"/>
    <n v="673780"/>
    <s v="Drama"/>
    <s v="Fereshteh Sadre Orafaiy"/>
    <x v="3775"/>
    <n v="4555"/>
    <n v="26"/>
    <x v="36"/>
    <s v="Iran"/>
    <n v="10000"/>
    <n v="2000"/>
    <n v="7.5"/>
    <n v="663780"/>
    <n v="90"/>
    <n v="6637.8"/>
  </r>
  <r>
    <s v="Kiyoshi Kurosawa"/>
    <n v="78"/>
    <n v="94596"/>
    <s v="Crime|Horror|Mystery|Thriller"/>
    <s v="KÃ´ji Yakusho"/>
    <x v="3776"/>
    <n v="6318"/>
    <n v="50"/>
    <x v="10"/>
    <s v="Japan"/>
    <n v="1000000"/>
    <n v="1997"/>
    <n v="7.4"/>
    <n v="-905404"/>
    <n v="111"/>
    <n v="-90.540400000000005"/>
  </r>
  <r>
    <s v="Shane Carruth"/>
    <n v="143"/>
    <n v="424760"/>
    <s v="Drama|Sci-Fi|Thriller"/>
    <s v="Shane Carruth"/>
    <x v="3777"/>
    <n v="72639"/>
    <n v="371"/>
    <x v="0"/>
    <s v="USA"/>
    <n v="7000"/>
    <n v="2004"/>
    <n v="7"/>
    <n v="417760"/>
    <n v="77"/>
    <n v="5968"/>
  </r>
  <r>
    <s v="Neill Dela Llana"/>
    <n v="35"/>
    <n v="70071"/>
    <s v="Thriller"/>
    <s v="Ian Gamazon"/>
    <x v="3778"/>
    <n v="589"/>
    <n v="35"/>
    <x v="0"/>
    <s v="Philippines"/>
    <n v="7000"/>
    <n v="2005"/>
    <n v="6.3"/>
    <n v="63071"/>
    <n v="80"/>
    <n v="901.01428571428562"/>
  </r>
  <r>
    <s v="Robert Rodriguez"/>
    <n v="56"/>
    <n v="2040920"/>
    <s v="Action|Crime|Drama|Romance|Thriller"/>
    <s v="Carlos Gallardo"/>
    <x v="3779"/>
    <n v="52055"/>
    <n v="130"/>
    <x v="3"/>
    <s v="USA"/>
    <n v="7000"/>
    <n v="1992"/>
    <n v="6.9"/>
    <n v="2033920"/>
    <n v="81"/>
    <n v="29056"/>
  </r>
  <r>
    <s v="Edward Burns"/>
    <n v="14"/>
    <n v="4584"/>
    <s v="Comedy|Drama"/>
    <s v="Kerry BishÃ©"/>
    <x v="3780"/>
    <n v="1338"/>
    <n v="14"/>
    <x v="0"/>
    <s v="USA"/>
    <n v="9000"/>
    <n v="2011"/>
    <n v="6.4"/>
    <n v="-4416"/>
    <n v="95"/>
    <n v="-49.066666666666663"/>
  </r>
  <r>
    <s v="Jon Gunn"/>
    <n v="43"/>
    <n v="85222"/>
    <s v="Documentary"/>
    <s v="John August"/>
    <x v="3781"/>
    <n v="4285"/>
    <n v="84"/>
    <x v="0"/>
    <s v="USA"/>
    <n v="1100"/>
    <n v="2004"/>
    <n v="6.6"/>
    <n v="84122"/>
    <n v="90"/>
    <n v="7647.4545454545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6E8E0-4A12-4CB8-98A9-38E2E28A7E4C}" name="Language Analysis Table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1" rowHeaderCaption="Movies Language">
  <location ref="A5:B10" firstHeaderRow="1" firstDataRow="1" firstDataCol="1"/>
  <pivotFields count="16"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dataField="1" showAll="0" measureFilter="1" sortType="ascending">
      <items count="39">
        <item x="2"/>
        <item x="32"/>
        <item x="11"/>
        <item x="18"/>
        <item x="9"/>
        <item x="26"/>
        <item x="23"/>
        <item x="14"/>
        <item x="13"/>
        <item x="31"/>
        <item x="0"/>
        <item x="5"/>
        <item x="4"/>
        <item x="15"/>
        <item x="30"/>
        <item x="21"/>
        <item x="20"/>
        <item x="22"/>
        <item x="34"/>
        <item x="12"/>
        <item x="10"/>
        <item x="7"/>
        <item x="19"/>
        <item x="1"/>
        <item x="6"/>
        <item x="16"/>
        <item x="28"/>
        <item x="25"/>
        <item x="36"/>
        <item x="24"/>
        <item x="35"/>
        <item x="27"/>
        <item x="3"/>
        <item x="37"/>
        <item x="8"/>
        <item x="17"/>
        <item x="33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numFmtId="164" showAll="0"/>
    <pivotField numFmtId="165" showAll="0"/>
    <pivotField showAll="0"/>
    <pivotField numFmtId="166" showAll="0"/>
  </pivotFields>
  <rowFields count="1">
    <field x="8"/>
  </rowFields>
  <rowItems count="5">
    <i>
      <x v="13"/>
    </i>
    <i>
      <x v="23"/>
    </i>
    <i>
      <x v="32"/>
    </i>
    <i>
      <x v="12"/>
    </i>
    <i>
      <x v="10"/>
    </i>
  </rowItems>
  <colItems count="1">
    <i/>
  </colItems>
  <dataFields count="1">
    <dataField name="Number of Movies" fld="8" subtotal="count" baseField="8" baseItem="10"/>
  </dataFields>
  <formats count="2">
    <format dxfId="7">
      <pivotArea field="8" type="button" dataOnly="0" labelOnly="1" outline="0" axis="axisRow" fieldPosition="0"/>
    </format>
    <format dxfId="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E8C91-820B-41EA-87A7-E91A32F6B42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>
  <location ref="A3:B13" firstHeaderRow="1" firstDataRow="1" firstDataCol="1"/>
  <pivotFields count="16">
    <pivotField showAll="0"/>
    <pivotField showAll="0"/>
    <pivotField numFmtId="165" showAll="0"/>
    <pivotField showAll="0"/>
    <pivotField showAll="0"/>
    <pivotField axis="axisRow" showAll="0" measureFilter="1" sortType="ascending">
      <items count="3783">
        <item x="3316"/>
        <item x="3494"/>
        <item x="3723"/>
        <item x="3127"/>
        <item x="3148"/>
        <item x="2674"/>
        <item x="2531"/>
        <item x="388"/>
        <item x="2957"/>
        <item x="2084"/>
        <item x="1992"/>
        <item x="2204"/>
        <item x="1518"/>
        <item x="914"/>
        <item x="1907"/>
        <item x="1097"/>
        <item x="1047"/>
        <item x="1147"/>
        <item x="1606"/>
        <item x="488"/>
        <item x="683"/>
        <item x="3758"/>
        <item x="3583"/>
        <item x="3097"/>
        <item x="2722"/>
        <item x="58"/>
        <item x="3409"/>
        <item x="2661"/>
        <item x="1324"/>
        <item x="2560"/>
        <item x="2066"/>
        <item x="1083"/>
        <item x="886"/>
        <item x="3238"/>
        <item x="1500"/>
        <item x="1077"/>
        <item x="2916"/>
        <item x="2384"/>
        <item x="1649"/>
        <item x="2339"/>
        <item x="2086"/>
        <item x="3272"/>
        <item x="989"/>
        <item x="1541"/>
        <item x="1643"/>
        <item x="671"/>
        <item x="249"/>
        <item x="667"/>
        <item x="3616"/>
        <item x="2256"/>
        <item x="1132"/>
        <item x="3684"/>
        <item x="82"/>
        <item x="2673"/>
        <item x="503"/>
        <item x="2921"/>
        <item x="2987"/>
        <item x="2557"/>
        <item x="3372"/>
        <item x="1105"/>
        <item x="2941"/>
        <item x="3425"/>
        <item x="1575"/>
        <item x="1181"/>
        <item x="1554"/>
        <item x="3207"/>
        <item x="2220"/>
        <item x="481"/>
        <item x="2823"/>
        <item x="1704"/>
        <item x="1028"/>
        <item x="59"/>
        <item x="2145"/>
        <item x="712"/>
        <item x="2110"/>
        <item x="3022"/>
        <item x="1421"/>
        <item x="3732"/>
        <item x="333"/>
        <item x="1403"/>
        <item x="2068"/>
        <item x="3650"/>
        <item x="3408"/>
        <item x="3276"/>
        <item x="1453"/>
        <item x="3062"/>
        <item x="1106"/>
        <item x="1122"/>
        <item x="3602"/>
        <item x="1796"/>
        <item x="2757"/>
        <item x="1755"/>
        <item x="1301"/>
        <item x="2431"/>
        <item x="1190"/>
        <item x="2116"/>
        <item x="2411"/>
        <item x="2257"/>
        <item x="1332"/>
        <item x="3351"/>
        <item x="3153"/>
        <item x="2525"/>
        <item x="3081"/>
        <item x="1668"/>
        <item x="2489"/>
        <item x="2766"/>
        <item x="3352"/>
        <item x="2111"/>
        <item x="3625"/>
        <item x="3007"/>
        <item x="2264"/>
        <item x="1656"/>
        <item x="3011"/>
        <item x="479"/>
        <item x="2920"/>
        <item x="1236"/>
        <item x="1119"/>
        <item x="2027"/>
        <item x="839"/>
        <item x="1526"/>
        <item x="1698"/>
        <item x="2501"/>
        <item x="2689"/>
        <item x="358"/>
        <item x="832"/>
        <item x="1829"/>
        <item x="1376"/>
        <item x="3063"/>
        <item x="1676"/>
        <item x="2530"/>
        <item x="1506"/>
        <item x="2641"/>
        <item x="609"/>
        <item x="917"/>
        <item x="2604"/>
        <item x="1490"/>
        <item x="1045"/>
        <item x="2607"/>
        <item x="2999"/>
        <item x="2165"/>
        <item x="3173"/>
        <item x="2563"/>
        <item x="3300"/>
        <item x="190"/>
        <item x="782"/>
        <item x="3249"/>
        <item x="1252"/>
        <item x="1760"/>
        <item x="1714"/>
        <item x="604"/>
        <item x="3041"/>
        <item x="3356"/>
        <item x="382"/>
        <item x="3559"/>
        <item x="3315"/>
        <item x="2960"/>
        <item x="1619"/>
        <item x="2977"/>
        <item x="3218"/>
        <item x="1582"/>
        <item x="1369"/>
        <item x="1239"/>
        <item x="109"/>
        <item x="1645"/>
        <item x="1223"/>
        <item x="260"/>
        <item x="2975"/>
        <item x="32"/>
        <item x="102"/>
        <item x="2865"/>
        <item x="816"/>
        <item x="723"/>
        <item x="2245"/>
        <item x="1051"/>
        <item x="1175"/>
        <item x="1449"/>
        <item x="2389"/>
        <item x="2485"/>
        <item x="2906"/>
        <item x="2890"/>
        <item x="848"/>
        <item x="1055"/>
        <item x="2462"/>
        <item x="3592"/>
        <item x="252"/>
        <item x="746"/>
        <item x="2959"/>
        <item x="1302"/>
        <item x="2113"/>
        <item x="3609"/>
        <item x="1623"/>
        <item x="1086"/>
        <item x="2044"/>
        <item x="788"/>
        <item x="427"/>
        <item x="354"/>
        <item x="565"/>
        <item x="1221"/>
        <item x="2185"/>
        <item x="2507"/>
        <item x="2343"/>
        <item x="3719"/>
        <item x="2271"/>
        <item x="277"/>
        <item x="3633"/>
        <item x="2798"/>
        <item x="1112"/>
        <item x="3702"/>
        <item x="1392"/>
        <item x="2598"/>
        <item x="1480"/>
        <item x="2930"/>
        <item x="922"/>
        <item x="769"/>
        <item x="795"/>
        <item x="999"/>
        <item x="3527"/>
        <item x="1173"/>
        <item x="3299"/>
        <item x="3454"/>
        <item x="2858"/>
        <item x="2846"/>
        <item x="2104"/>
        <item x="2487"/>
        <item x="2968"/>
        <item x="3298"/>
        <item x="2719"/>
        <item x="1593"/>
        <item x="1025"/>
        <item x="1783"/>
        <item x="741"/>
        <item x="1498"/>
        <item x="850"/>
        <item x="3427"/>
        <item x="881"/>
        <item x="1758"/>
        <item x="2217"/>
        <item x="1267"/>
        <item x="1819"/>
        <item x="125"/>
        <item x="3344"/>
        <item x="524"/>
        <item x="3048"/>
        <item x="636"/>
        <item x="3309"/>
        <item x="3260"/>
        <item x="2939"/>
        <item x="1680"/>
        <item x="3742"/>
        <item x="2940"/>
        <item x="3748"/>
        <item x="3601"/>
        <item x="1596"/>
        <item x="179"/>
        <item x="2579"/>
        <item x="687"/>
        <item x="695"/>
        <item x="2230"/>
        <item x="1896"/>
        <item x="1465"/>
        <item x="1161"/>
        <item x="620"/>
        <item x="3188"/>
        <item x="3185"/>
        <item x="3634"/>
        <item x="2631"/>
        <item x="1474"/>
        <item x="2643"/>
        <item x="1984"/>
        <item x="1066"/>
        <item x="1952"/>
        <item x="146"/>
        <item x="2072"/>
        <item x="2705"/>
        <item x="259"/>
        <item x="477"/>
        <item x="401"/>
        <item x="3172"/>
        <item x="879"/>
        <item x="3686"/>
        <item x="942"/>
        <item x="1570"/>
        <item x="658"/>
        <item x="1209"/>
        <item x="353"/>
        <item x="2811"/>
        <item x="3216"/>
        <item x="1529"/>
        <item x="2573"/>
        <item x="1785"/>
        <item x="1795"/>
        <item x="657"/>
        <item x="2181"/>
        <item x="1312"/>
        <item x="189"/>
        <item x="3023"/>
        <item x="1177"/>
        <item x="0"/>
        <item x="7"/>
        <item x="564"/>
        <item x="2896"/>
        <item x="1964"/>
        <item x="1248"/>
        <item x="1510"/>
        <item x="474"/>
        <item x="2017"/>
        <item x="2302"/>
        <item x="2538"/>
        <item x="1514"/>
        <item x="1048"/>
        <item x="962"/>
        <item x="3384"/>
        <item x="2148"/>
        <item x="1115"/>
        <item x="1128"/>
        <item x="1887"/>
        <item x="183"/>
        <item x="581"/>
        <item x="2353"/>
        <item x="1848"/>
        <item x="1998"/>
        <item x="2180"/>
        <item x="2143"/>
        <item x="2804"/>
        <item x="2900"/>
        <item x="589"/>
        <item x="2819"/>
        <item x="522"/>
        <item x="2114"/>
        <item x="1061"/>
        <item x="2602"/>
        <item x="2179"/>
        <item x="2422"/>
        <item x="872"/>
        <item x="946"/>
        <item x="595"/>
        <item x="3375"/>
        <item x="1313"/>
        <item x="207"/>
        <item x="116"/>
        <item x="295"/>
        <item x="421"/>
        <item x="9"/>
        <item x="3056"/>
        <item x="569"/>
        <item x="2103"/>
        <item x="469"/>
        <item x="27"/>
        <item x="515"/>
        <item x="2087"/>
        <item x="2258"/>
        <item x="3112"/>
        <item x="3489"/>
        <item x="968"/>
        <item x="2609"/>
        <item x="2386"/>
        <item x="2285"/>
        <item x="987"/>
        <item x="435"/>
        <item x="133"/>
        <item x="3406"/>
        <item x="2250"/>
        <item x="2355"/>
        <item x="1946"/>
        <item x="3364"/>
        <item x="3415"/>
        <item x="3453"/>
        <item x="2949"/>
        <item x="3343"/>
        <item x="1151"/>
        <item x="2545"/>
        <item x="2219"/>
        <item x="3340"/>
        <item x="857"/>
        <item x="3124"/>
        <item x="3652"/>
        <item x="148"/>
        <item x="3094"/>
        <item x="3085"/>
        <item x="3716"/>
        <item x="1982"/>
        <item x="2337"/>
        <item x="1976"/>
        <item x="925"/>
        <item x="765"/>
        <item x="3564"/>
        <item x="3010"/>
        <item x="3657"/>
        <item x="1878"/>
        <item x="3578"/>
        <item x="370"/>
        <item x="2171"/>
        <item x="1479"/>
        <item x="2790"/>
        <item x="2360"/>
        <item x="570"/>
        <item x="86"/>
        <item x="1224"/>
        <item x="1423"/>
        <item x="1145"/>
        <item x="1447"/>
        <item x="1062"/>
        <item x="1824"/>
        <item x="2012"/>
        <item x="2741"/>
        <item x="3165"/>
        <item x="2191"/>
        <item x="2115"/>
        <item x="2559"/>
        <item x="1942"/>
        <item x="2879"/>
        <item x="316"/>
        <item x="1356"/>
        <item x="853"/>
        <item x="2242"/>
        <item x="2805"/>
        <item x="1531"/>
        <item x="2429"/>
        <item x="2522"/>
        <item x="593"/>
        <item x="1022"/>
        <item x="840"/>
        <item x="1647"/>
        <item x="639"/>
        <item x="669"/>
        <item x="1367"/>
        <item x="3403"/>
        <item x="1036"/>
        <item x="1197"/>
        <item x="1842"/>
        <item x="2850"/>
        <item x="1720"/>
        <item x="293"/>
        <item x="1405"/>
        <item x="1784"/>
        <item x="947"/>
        <item x="1843"/>
        <item x="3508"/>
        <item x="3681"/>
        <item x="1521"/>
        <item x="3594"/>
        <item x="1539"/>
        <item x="2192"/>
        <item x="3555"/>
        <item x="3688"/>
        <item x="1294"/>
        <item x="3575"/>
        <item x="2433"/>
        <item x="2496"/>
        <item x="608"/>
        <item x="1460"/>
        <item x="2878"/>
        <item x="127"/>
        <item x="2123"/>
        <item x="2003"/>
        <item x="2395"/>
        <item x="2390"/>
        <item x="1087"/>
        <item x="2172"/>
        <item x="2474"/>
        <item x="3679"/>
        <item x="3217"/>
        <item x="3205"/>
        <item x="3239"/>
        <item x="807"/>
        <item x="3350"/>
        <item x="3269"/>
        <item x="3393"/>
        <item x="2309"/>
        <item x="3447"/>
        <item x="3050"/>
        <item x="1094"/>
        <item x="1130"/>
        <item x="3049"/>
        <item x="54"/>
        <item x="543"/>
        <item x="2426"/>
        <item x="1296"/>
        <item x="2671"/>
        <item x="3772"/>
        <item x="1663"/>
        <item x="3014"/>
        <item x="1787"/>
        <item x="1516"/>
        <item x="1441"/>
        <item x="1150"/>
        <item x="1753"/>
        <item x="930"/>
        <item x="1744"/>
        <item x="3589"/>
        <item x="1808"/>
        <item x="2904"/>
        <item x="2730"/>
        <item x="1977"/>
        <item x="1457"/>
        <item x="2511"/>
        <item x="1830"/>
        <item x="630"/>
        <item x="1380"/>
        <item x="3649"/>
        <item x="2697"/>
        <item x="2951"/>
        <item x="2268"/>
        <item x="2665"/>
        <item x="3486"/>
        <item x="1713"/>
        <item x="2919"/>
        <item x="416"/>
        <item x="2558"/>
        <item x="2818"/>
        <item x="3296"/>
        <item x="3513"/>
        <item x="2458"/>
        <item x="842"/>
        <item x="870"/>
        <item x="2078"/>
        <item x="1558"/>
        <item x="3483"/>
        <item x="838"/>
        <item x="3728"/>
        <item x="1285"/>
        <item x="2092"/>
        <item x="3550"/>
        <item x="3073"/>
        <item x="2132"/>
        <item x="3037"/>
        <item x="3077"/>
        <item x="2645"/>
        <item x="3737"/>
        <item x="2760"/>
        <item x="2124"/>
        <item x="1323"/>
        <item x="2995"/>
        <item x="26"/>
        <item x="166"/>
        <item x="83"/>
        <item x="784"/>
        <item x="796"/>
        <item x="3460"/>
        <item x="3502"/>
        <item x="2505"/>
        <item x="1550"/>
        <item x="553"/>
        <item x="40"/>
        <item x="3099"/>
        <item x="1684"/>
        <item x="868"/>
        <item x="2592"/>
        <item x="273"/>
        <item x="798"/>
        <item x="379"/>
        <item x="2502"/>
        <item x="859"/>
        <item x="2208"/>
        <item x="684"/>
        <item x="411"/>
        <item x="1462"/>
        <item x="299"/>
        <item x="3778"/>
        <item x="2828"/>
        <item x="2649"/>
        <item x="1041"/>
        <item x="3700"/>
        <item x="2206"/>
        <item x="889"/>
        <item x="3392"/>
        <item x="3557"/>
        <item x="1905"/>
        <item x="3388"/>
        <item x="828"/>
        <item x="3031"/>
        <item x="827"/>
        <item x="1024"/>
        <item x="979"/>
        <item x="3244"/>
        <item x="3129"/>
        <item x="114"/>
        <item x="2657"/>
        <item x="1081"/>
        <item x="512"/>
        <item x="346"/>
        <item x="216"/>
        <item x="3714"/>
        <item x="1591"/>
        <item x="2112"/>
        <item x="3756"/>
        <item x="1120"/>
        <item x="690"/>
        <item x="3570"/>
        <item x="1478"/>
        <item x="675"/>
        <item x="1085"/>
        <item x="983"/>
        <item x="3739"/>
        <item x="498"/>
        <item x="2872"/>
        <item x="2541"/>
        <item x="1413"/>
        <item x="2565"/>
        <item x="1745"/>
        <item x="3604"/>
        <item x="3335"/>
        <item x="900"/>
        <item x="2612"/>
        <item x="3718"/>
        <item x="2845"/>
        <item x="322"/>
        <item x="375"/>
        <item x="1227"/>
        <item x="1208"/>
        <item x="1211"/>
        <item x="3100"/>
        <item x="805"/>
        <item x="1278"/>
        <item x="2243"/>
        <item x="3337"/>
        <item x="2672"/>
        <item x="3667"/>
        <item x="203"/>
        <item x="2943"/>
        <item x="3774"/>
        <item x="661"/>
        <item x="1089"/>
        <item x="3767"/>
        <item x="3164"/>
        <item x="410"/>
        <item x="629"/>
        <item x="1711"/>
        <item x="1974"/>
        <item x="1361"/>
        <item x="297"/>
        <item x="343"/>
        <item x="484"/>
        <item x="1739"/>
        <item x="2911"/>
        <item x="2512"/>
        <item x="1023"/>
        <item x="1904"/>
        <item x="2976"/>
        <item x="2099"/>
        <item x="440"/>
        <item x="697"/>
        <item x="403"/>
        <item x="3102"/>
        <item x="1206"/>
        <item x="3116"/>
        <item x="3383"/>
        <item x="3713"/>
        <item x="438"/>
        <item x="374"/>
        <item x="2199"/>
        <item x="1375"/>
        <item x="2382"/>
        <item x="2418"/>
        <item x="895"/>
        <item x="2100"/>
        <item x="447"/>
        <item x="360"/>
        <item x="703"/>
        <item x="1765"/>
        <item x="3065"/>
        <item x="3682"/>
        <item x="2475"/>
        <item x="2366"/>
        <item x="1289"/>
        <item x="2022"/>
        <item x="2715"/>
        <item x="705"/>
        <item x="2694"/>
        <item x="1532"/>
        <item x="2403"/>
        <item x="688"/>
        <item x="2126"/>
        <item x="1003"/>
        <item x="3450"/>
        <item x="1026"/>
        <item x="1779"/>
        <item x="1463"/>
        <item x="2637"/>
        <item x="2077"/>
        <item x="2814"/>
        <item x="2898"/>
        <item x="2452"/>
        <item x="898"/>
        <item x="2548"/>
        <item x="3610"/>
        <item x="1282"/>
        <item x="3318"/>
        <item x="1468"/>
        <item x="801"/>
        <item x="2667"/>
        <item x="2895"/>
        <item x="2473"/>
        <item x="1792"/>
        <item x="2494"/>
        <item x="3126"/>
        <item x="2615"/>
        <item x="2342"/>
        <item x="2691"/>
        <item x="1615"/>
        <item x="3573"/>
        <item x="3720"/>
        <item x="907"/>
        <item x="1060"/>
        <item x="1381"/>
        <item x="336"/>
        <item x="3021"/>
        <item x="3330"/>
        <item x="3088"/>
        <item x="682"/>
        <item x="891"/>
        <item x="3160"/>
        <item x="1790"/>
        <item x="2587"/>
        <item x="2142"/>
        <item x="1853"/>
        <item x="2808"/>
        <item x="236"/>
        <item x="2430"/>
        <item x="1681"/>
        <item x="130"/>
        <item x="759"/>
        <item x="2721"/>
        <item x="2990"/>
        <item x="1939"/>
        <item x="2639"/>
        <item x="1999"/>
        <item x="797"/>
        <item x="3361"/>
        <item x="1630"/>
        <item x="81"/>
        <item x="2039"/>
        <item x="467"/>
        <item x="689"/>
        <item x="3040"/>
        <item x="1599"/>
        <item x="2491"/>
        <item x="2690"/>
        <item x="3561"/>
        <item x="2288"/>
        <item x="3631"/>
        <item x="3119"/>
        <item x="767"/>
        <item x="1800"/>
        <item x="2958"/>
        <item x="1956"/>
        <item x="810"/>
        <item x="642"/>
        <item x="2095"/>
        <item x="969"/>
        <item x="3669"/>
        <item x="2090"/>
        <item x="701"/>
        <item x="424"/>
        <item x="1058"/>
        <item x="3310"/>
        <item x="1237"/>
        <item x="1563"/>
        <item x="1926"/>
        <item x="2420"/>
        <item x="1922"/>
        <item x="3220"/>
        <item x="3307"/>
        <item x="2996"/>
        <item x="601"/>
        <item x="494"/>
        <item x="3678"/>
        <item x="3629"/>
        <item x="2321"/>
        <item x="1925"/>
        <item x="2176"/>
        <item x="2803"/>
        <item x="2747"/>
        <item x="3001"/>
        <item x="2984"/>
        <item x="3130"/>
        <item x="2350"/>
        <item x="1928"/>
        <item x="2183"/>
        <item x="3401"/>
        <item x="2555"/>
        <item x="993"/>
        <item x="2260"/>
        <item x="775"/>
        <item x="144"/>
        <item x="1625"/>
        <item x="560"/>
        <item x="351"/>
        <item x="3194"/>
        <item x="3504"/>
        <item x="3186"/>
        <item x="191"/>
        <item x="2681"/>
        <item x="2794"/>
        <item x="2553"/>
        <item x="2071"/>
        <item x="804"/>
        <item x="1494"/>
        <item x="2455"/>
        <item x="1240"/>
        <item x="2404"/>
        <item x="395"/>
        <item x="1672"/>
        <item x="283"/>
        <item x="3138"/>
        <item x="3438"/>
        <item x="1604"/>
        <item x="550"/>
        <item x="2682"/>
        <item x="1488"/>
        <item x="2753"/>
        <item x="1291"/>
        <item x="1299"/>
        <item x="3095"/>
        <item x="852"/>
        <item x="965"/>
        <item x="3132"/>
        <item x="1799"/>
        <item x="3639"/>
        <item x="1348"/>
        <item x="3243"/>
        <item x="1802"/>
        <item x="909"/>
        <item x="2102"/>
        <item x="582"/>
        <item x="1434"/>
        <item x="3004"/>
        <item x="2305"/>
        <item x="1114"/>
        <item x="1869"/>
        <item x="2019"/>
        <item x="3168"/>
        <item x="3556"/>
        <item x="2950"/>
        <item x="1509"/>
        <item x="2875"/>
        <item x="2517"/>
        <item x="542"/>
        <item x="3569"/>
        <item x="1644"/>
        <item x="576"/>
        <item x="3563"/>
        <item x="1820"/>
        <item x="1535"/>
        <item x="662"/>
        <item x="1459"/>
        <item x="1588"/>
        <item x="751"/>
        <item x="781"/>
        <item x="2221"/>
        <item x="960"/>
        <item x="3593"/>
        <item x="617"/>
        <item x="1452"/>
        <item x="514"/>
        <item x="3341"/>
        <item x="409"/>
        <item x="3052"/>
        <item x="1189"/>
        <item x="2381"/>
        <item x="973"/>
        <item x="2927"/>
        <item x="547"/>
        <item x="2963"/>
        <item x="2789"/>
        <item x="2312"/>
        <item x="1993"/>
        <item x="2527"/>
        <item x="1940"/>
        <item x="626"/>
        <item x="3084"/>
        <item x="2319"/>
        <item x="2663"/>
        <item x="2289"/>
        <item x="1134"/>
        <item x="1557"/>
        <item x="1044"/>
        <item x="1228"/>
        <item x="733"/>
        <item x="2137"/>
        <item x="3378"/>
        <item x="2723"/>
        <item x="439"/>
        <item x="2547"/>
        <item x="3368"/>
        <item x="956"/>
        <item x="2934"/>
        <item x="692"/>
        <item x="2223"/>
        <item x="1797"/>
        <item x="3539"/>
        <item x="739"/>
        <item x="73"/>
        <item x="2843"/>
        <item x="760"/>
        <item x="1995"/>
        <item x="1135"/>
        <item x="1573"/>
        <item x="3488"/>
        <item x="3779"/>
        <item x="2901"/>
        <item x="652"/>
        <item x="1436"/>
        <item x="3047"/>
        <item x="1786"/>
        <item x="831"/>
        <item x="844"/>
        <item x="1374"/>
        <item x="3440"/>
        <item x="219"/>
        <item x="2759"/>
        <item x="386"/>
        <item x="292"/>
        <item x="2786"/>
        <item x="2368"/>
        <item x="256"/>
        <item x="2052"/>
        <item x="396"/>
        <item x="391"/>
        <item x="1264"/>
        <item x="2933"/>
        <item x="2330"/>
        <item x="610"/>
        <item x="2076"/>
        <item x="290"/>
        <item x="2007"/>
        <item x="2128"/>
        <item x="288"/>
        <item x="282"/>
        <item x="884"/>
        <item x="2599"/>
        <item x="2918"/>
        <item x="949"/>
        <item x="3086"/>
        <item x="1160"/>
        <item x="596"/>
        <item x="2278"/>
        <item x="2034"/>
        <item x="2852"/>
        <item x="1805"/>
        <item x="72"/>
        <item x="750"/>
        <item x="1701"/>
        <item x="655"/>
        <item x="2096"/>
        <item x="2094"/>
        <item x="3208"/>
        <item x="3174"/>
        <item x="2269"/>
        <item x="3324"/>
        <item x="817"/>
        <item x="2544"/>
        <item x="2569"/>
        <item x="812"/>
        <item x="3248"/>
        <item x="1971"/>
        <item x="1422"/>
        <item x="154"/>
        <item x="505"/>
        <item x="3512"/>
        <item x="2974"/>
        <item x="1484"/>
        <item x="1270"/>
        <item x="1233"/>
        <item x="1192"/>
        <item x="2032"/>
        <item x="2407"/>
        <item x="3424"/>
        <item x="635"/>
        <item x="434"/>
        <item x="3752"/>
        <item x="3024"/>
        <item x="3072"/>
        <item x="897"/>
        <item x="964"/>
        <item x="2566"/>
        <item x="3251"/>
        <item x="2203"/>
        <item x="3434"/>
        <item x="456"/>
        <item x="212"/>
        <item x="238"/>
        <item x="1218"/>
        <item x="2513"/>
        <item x="3223"/>
        <item x="201"/>
        <item x="1882"/>
        <item x="1034"/>
        <item x="2471"/>
        <item x="2670"/>
        <item x="2167"/>
        <item x="1226"/>
        <item x="1407"/>
        <item x="1188"/>
        <item x="2868"/>
        <item x="2953"/>
        <item x="3191"/>
        <item x="1117"/>
        <item x="646"/>
        <item x="3711"/>
        <item x="3543"/>
        <item x="1889"/>
        <item x="1706"/>
        <item x="1751"/>
        <item x="1185"/>
        <item x="165"/>
        <item x="2567"/>
        <item x="1076"/>
        <item x="324"/>
        <item x="1754"/>
        <item x="3672"/>
        <item x="1954"/>
        <item x="3651"/>
        <item x="2409"/>
        <item x="916"/>
        <item x="523"/>
        <item x="3710"/>
        <item x="3590"/>
        <item x="854"/>
        <item x="2893"/>
        <item x="2117"/>
        <item x="2986"/>
        <item x="1703"/>
        <item x="1690"/>
        <item x="1572"/>
        <item x="2397"/>
        <item x="1470"/>
        <item x="1389"/>
        <item x="531"/>
        <item x="803"/>
        <item x="2510"/>
        <item x="1722"/>
        <item x="3002"/>
        <item x="442"/>
        <item x="139"/>
        <item x="753"/>
        <item x="637"/>
        <item x="3501"/>
        <item x="538"/>
        <item x="1861"/>
        <item x="3623"/>
        <item x="2726"/>
        <item x="937"/>
        <item x="2648"/>
        <item x="1635"/>
        <item x="1512"/>
        <item x="1689"/>
        <item x="787"/>
        <item x="3387"/>
        <item x="2647"/>
        <item x="1513"/>
        <item x="432"/>
        <item x="3278"/>
        <item x="3237"/>
        <item x="2702"/>
        <item x="1250"/>
        <item x="3394"/>
        <item x="1695"/>
        <item x="2412"/>
        <item x="1737"/>
        <item x="3157"/>
        <item x="815"/>
        <item x="952"/>
        <item x="1960"/>
        <item x="3035"/>
        <item x="1475"/>
        <item x="2623"/>
        <item x="2748"/>
        <item x="3542"/>
        <item x="3435"/>
        <item x="3398"/>
        <item x="3176"/>
        <item x="3436"/>
        <item x="3404"/>
        <item x="1338"/>
        <item x="3055"/>
        <item x="1584"/>
        <item x="3562"/>
        <item x="2060"/>
        <item x="1029"/>
        <item x="2651"/>
        <item x="869"/>
        <item x="3442"/>
        <item x="1612"/>
        <item x="121"/>
        <item x="3582"/>
        <item x="3619"/>
        <item x="3422"/>
        <item x="3461"/>
        <item x="2498"/>
        <item x="152"/>
        <item x="2453"/>
        <item x="539"/>
        <item x="2282"/>
        <item x="44"/>
        <item x="1387"/>
        <item x="448"/>
        <item x="3304"/>
        <item x="918"/>
        <item x="163"/>
        <item x="75"/>
        <item x="1019"/>
        <item x="967"/>
        <item x="312"/>
        <item x="730"/>
        <item x="3478"/>
        <item x="3414"/>
        <item x="899"/>
        <item x="1306"/>
        <item x="794"/>
        <item x="3764"/>
        <item x="2053"/>
        <item x="3033"/>
        <item x="1215"/>
        <item x="1129"/>
        <item x="3008"/>
        <item x="3430"/>
        <item x="1559"/>
        <item x="2787"/>
        <item x="1194"/>
        <item x="1477"/>
        <item x="429"/>
        <item x="2215"/>
        <item x="1827"/>
        <item x="128"/>
        <item x="1910"/>
        <item x="214"/>
        <item x="783"/>
        <item x="2026"/>
        <item x="2083"/>
        <item x="3133"/>
        <item x="145"/>
        <item x="1657"/>
        <item x="1303"/>
        <item x="847"/>
        <item x="2652"/>
        <item x="1870"/>
        <item x="270"/>
        <item x="2887"/>
        <item x="2582"/>
        <item x="2903"/>
        <item x="1597"/>
        <item x="3054"/>
        <item x="3433"/>
        <item x="1430"/>
        <item x="833"/>
        <item x="3322"/>
        <item x="3572"/>
        <item x="158"/>
        <item x="1590"/>
        <item x="3574"/>
        <item x="1466"/>
        <item x="678"/>
        <item x="3345"/>
        <item x="676"/>
        <item x="269"/>
        <item x="3306"/>
        <item x="2329"/>
        <item x="2252"/>
        <item x="3067"/>
        <item x="1778"/>
        <item x="2519"/>
        <item x="2994"/>
        <item x="2727"/>
        <item x="1759"/>
        <item x="770"/>
        <item x="3692"/>
        <item x="2189"/>
        <item x="2500"/>
        <item x="1172"/>
        <item x="2884"/>
        <item x="1728"/>
        <item x="235"/>
        <item x="3070"/>
        <item x="41"/>
        <item x="3215"/>
        <item x="308"/>
        <item x="2679"/>
        <item x="926"/>
        <item x="1552"/>
        <item x="856"/>
        <item x="3661"/>
        <item x="2388"/>
        <item x="2464"/>
        <item x="508"/>
        <item x="428"/>
        <item x="1254"/>
        <item x="92"/>
        <item x="1326"/>
        <item x="247"/>
        <item x="2825"/>
        <item x="1241"/>
        <item x="1932"/>
        <item x="504"/>
        <item x="2928"/>
        <item x="3642"/>
        <item x="1806"/>
        <item x="606"/>
        <item x="2251"/>
        <item x="3184"/>
        <item x="3093"/>
        <item x="2374"/>
        <item x="3411"/>
        <item x="2378"/>
        <item x="3179"/>
        <item x="2228"/>
        <item x="2886"/>
        <item x="112"/>
        <item x="1184"/>
        <item x="1547"/>
        <item x="1501"/>
        <item x="943"/>
        <item x="910"/>
        <item x="996"/>
        <item x="3377"/>
        <item x="3761"/>
        <item x="380"/>
        <item x="170"/>
        <item x="2739"/>
        <item x="3497"/>
        <item x="3617"/>
        <item x="590"/>
        <item x="1958"/>
        <item x="3603"/>
        <item x="1903"/>
        <item x="2611"/>
        <item x="2876"/>
        <item x="2540"/>
        <item x="2981"/>
        <item x="272"/>
        <item x="111"/>
        <item x="8"/>
        <item x="110"/>
        <item x="188"/>
        <item x="194"/>
        <item x="3459"/>
        <item x="586"/>
        <item x="3139"/>
        <item x="3644"/>
        <item x="1898"/>
        <item x="1798"/>
        <item x="1309"/>
        <item x="2497"/>
        <item x="3144"/>
        <item x="1265"/>
        <item x="1473"/>
        <item x="2675"/>
        <item x="3206"/>
        <item x="1073"/>
        <item x="3107"/>
        <item x="2937"/>
        <item x="711"/>
        <item x="413"/>
        <item x="3571"/>
        <item x="2880"/>
        <item x="1893"/>
        <item x="908"/>
        <item x="300"/>
        <item x="1090"/>
        <item x="2425"/>
        <item x="940"/>
        <item x="1100"/>
        <item x="1125"/>
        <item x="3032"/>
        <item x="2781"/>
        <item x="486"/>
        <item x="1757"/>
        <item x="1091"/>
        <item x="2030"/>
        <item x="2841"/>
        <item x="2683"/>
        <item x="3395"/>
        <item x="2322"/>
        <item x="2414"/>
        <item x="1719"/>
        <item x="1944"/>
        <item x="793"/>
        <item x="2241"/>
        <item x="3382"/>
        <item x="1640"/>
        <item x="1372"/>
        <item x="1990"/>
        <item x="361"/>
        <item x="2320"/>
        <item x="528"/>
        <item x="3754"/>
        <item x="768"/>
        <item x="181"/>
        <item x="2338"/>
        <item x="1973"/>
        <item x="2062"/>
        <item x="2424"/>
        <item x="251"/>
        <item x="3551"/>
        <item x="1934"/>
        <item x="2194"/>
        <item x="1592"/>
        <item x="2239"/>
        <item x="559"/>
        <item x="3640"/>
        <item x="2435"/>
        <item x="670"/>
        <item x="1515"/>
        <item x="1511"/>
        <item x="1318"/>
        <item x="1159"/>
        <item x="526"/>
        <item x="3228"/>
        <item x="2967"/>
        <item x="2306"/>
        <item x="1383"/>
        <item x="1298"/>
        <item x="2514"/>
        <item x="510"/>
        <item x="2240"/>
        <item x="385"/>
        <item x="455"/>
        <item x="3044"/>
        <item x="3006"/>
        <item x="3471"/>
        <item x="2642"/>
        <item x="2287"/>
        <item x="1360"/>
        <item x="2149"/>
        <item x="3167"/>
        <item x="223"/>
        <item x="2621"/>
        <item x="2011"/>
        <item x="208"/>
        <item x="1290"/>
        <item x="2315"/>
        <item x="885"/>
        <item x="1661"/>
        <item x="90"/>
        <item x="157"/>
        <item x="1579"/>
        <item x="1883"/>
        <item x="648"/>
        <item x="68"/>
        <item x="162"/>
        <item x="3338"/>
        <item x="3665"/>
        <item x="3396"/>
        <item x="113"/>
        <item x="2810"/>
        <item x="912"/>
        <item x="1919"/>
        <item x="2150"/>
        <item x="1876"/>
        <item x="1418"/>
        <item x="3320"/>
        <item x="1936"/>
        <item x="2247"/>
        <item x="2578"/>
        <item x="2211"/>
        <item x="1142"/>
        <item x="3506"/>
        <item x="3722"/>
        <item x="3225"/>
        <item x="3496"/>
        <item x="583"/>
        <item x="1864"/>
        <item x="3521"/>
        <item x="3694"/>
        <item x="650"/>
        <item x="262"/>
        <item x="616"/>
        <item x="321"/>
        <item x="344"/>
        <item x="502"/>
        <item x="1633"/>
        <item x="1322"/>
        <item x="2446"/>
        <item x="2415"/>
        <item x="2686"/>
        <item x="2882"/>
        <item x="2118"/>
        <item x="2840"/>
        <item x="2961"/>
        <item x="835"/>
        <item x="525"/>
        <item x="1232"/>
        <item x="1330"/>
        <item x="2436"/>
        <item x="1587"/>
        <item x="1710"/>
        <item x="3612"/>
        <item x="3495"/>
        <item x="3769"/>
        <item x="2653"/>
        <item x="306"/>
        <item x="2574"/>
        <item x="2724"/>
        <item x="764"/>
        <item x="3468"/>
        <item x="1353"/>
        <item x="3005"/>
        <item x="3045"/>
        <item x="94"/>
        <item x="3533"/>
        <item x="495"/>
        <item x="89"/>
        <item x="53"/>
        <item x="978"/>
        <item x="1621"/>
        <item x="3305"/>
        <item x="2570"/>
        <item x="558"/>
        <item x="2101"/>
        <item x="761"/>
        <item x="3469"/>
        <item x="2712"/>
        <item x="893"/>
        <item x="76"/>
        <item x="3514"/>
        <item x="3146"/>
        <item x="2749"/>
        <item x="1000"/>
        <item x="506"/>
        <item x="823"/>
        <item x="3154"/>
        <item x="245"/>
        <item x="93"/>
        <item x="3638"/>
        <item x="887"/>
        <item x="957"/>
        <item x="924"/>
        <item x="2057"/>
        <item x="892"/>
        <item x="738"/>
        <item x="2696"/>
        <item x="732"/>
        <item x="1311"/>
        <item x="3328"/>
        <item x="3134"/>
        <item x="67"/>
        <item x="78"/>
        <item x="31"/>
        <item x="1217"/>
        <item x="1307"/>
        <item x="3444"/>
        <item x="2860"/>
        <item x="392"/>
        <item x="2944"/>
        <item x="1362"/>
        <item x="2864"/>
        <item x="487"/>
        <item x="700"/>
        <item x="720"/>
        <item x="48"/>
        <item x="1980"/>
        <item x="3149"/>
        <item x="2610"/>
        <item x="966"/>
        <item x="2444"/>
        <item x="1858"/>
        <item x="544"/>
        <item x="215"/>
        <item x="3360"/>
        <item x="3357"/>
        <item x="2495"/>
        <item x="3374"/>
        <item x="2597"/>
        <item x="1981"/>
        <item x="1899"/>
        <item x="1930"/>
        <item x="2740"/>
        <item x="1777"/>
        <item x="2809"/>
        <item x="2504"/>
        <item x="2311"/>
        <item x="877"/>
        <item x="1170"/>
        <item x="1368"/>
        <item x="3416"/>
        <item x="1144"/>
        <item x="1738"/>
        <item x="2717"/>
        <item x="710"/>
        <item x="3291"/>
        <item x="2304"/>
        <item x="1268"/>
        <item x="4"/>
        <item x="1293"/>
        <item x="1042"/>
        <item x="1065"/>
        <item x="2620"/>
        <item x="1002"/>
        <item x="2483"/>
        <item x="1933"/>
        <item x="483"/>
        <item x="3537"/>
        <item x="1010"/>
        <item x="721"/>
        <item x="1894"/>
        <item x="1943"/>
        <item x="1675"/>
        <item x="1131"/>
        <item x="412"/>
        <item x="2993"/>
        <item x="2983"/>
        <item x="60"/>
        <item x="659"/>
        <item x="330"/>
        <item x="28"/>
        <item x="437"/>
        <item x="771"/>
        <item x="3389"/>
        <item x="2152"/>
        <item x="1653"/>
        <item x="1234"/>
        <item x="2521"/>
        <item x="2333"/>
        <item x="373"/>
        <item x="2718"/>
        <item x="3370"/>
        <item x="704"/>
        <item x="2163"/>
        <item x="986"/>
        <item x="2624"/>
        <item x="2402"/>
        <item x="1610"/>
        <item x="3412"/>
        <item x="1642"/>
        <item x="1662"/>
        <item x="1032"/>
        <item x="3509"/>
        <item x="806"/>
        <item x="808"/>
        <item x="3636"/>
        <item x="3212"/>
        <item x="587"/>
        <item x="2829"/>
        <item x="518"/>
        <item x="2410"/>
        <item x="3518"/>
        <item x="1699"/>
        <item x="24"/>
        <item x="263"/>
        <item x="3654"/>
        <item x="1793"/>
        <item x="1841"/>
        <item x="2704"/>
        <item x="2445"/>
        <item x="1214"/>
        <item x="1772"/>
        <item x="3674"/>
        <item x="1673"/>
        <item x="3511"/>
        <item x="2771"/>
        <item x="2862"/>
        <item x="224"/>
        <item x="1396"/>
        <item x="1665"/>
        <item x="896"/>
        <item x="985"/>
        <item x="2364"/>
        <item x="1660"/>
        <item x="2063"/>
        <item x="1852"/>
        <item x="178"/>
        <item x="134"/>
        <item x="149"/>
        <item x="2774"/>
        <item x="3615"/>
        <item x="1328"/>
        <item x="3641"/>
        <item x="3051"/>
        <item x="3326"/>
        <item x="2224"/>
        <item x="699"/>
        <item x="563"/>
        <item x="3231"/>
        <item x="3246"/>
        <item x="1677"/>
        <item x="2009"/>
        <item x="2166"/>
        <item x="302"/>
        <item x="364"/>
        <item x="328"/>
        <item x="1549"/>
        <item x="2266"/>
        <item x="2585"/>
        <item x="398"/>
        <item x="1037"/>
        <item x="2655"/>
        <item x="1634"/>
        <item x="3622"/>
        <item x="3120"/>
        <item x="855"/>
        <item x="2373"/>
        <item x="1456"/>
        <item x="3059"/>
        <item x="3140"/>
        <item x="2160"/>
        <item x="774"/>
        <item x="3264"/>
        <item x="1487"/>
        <item x="2177"/>
        <item x="1164"/>
        <item x="2173"/>
        <item x="1746"/>
        <item x="1817"/>
        <item x="298"/>
        <item x="592"/>
        <item x="1504"/>
        <item x="1708"/>
        <item x="2136"/>
        <item x="622"/>
        <item x="3029"/>
        <item x="2085"/>
        <item x="1315"/>
        <item x="161"/>
        <item x="2248"/>
        <item x="2549"/>
        <item x="3381"/>
        <item x="1530"/>
        <item x="1004"/>
        <item x="1095"/>
        <item x="1345"/>
        <item x="2209"/>
        <item x="213"/>
        <item x="1219"/>
        <item x="2556"/>
        <item x="3211"/>
        <item x="3150"/>
        <item x="3724"/>
        <item x="1524"/>
        <item x="423"/>
        <item x="2907"/>
        <item x="618"/>
        <item x="1388"/>
        <item x="1565"/>
        <item x="2109"/>
        <item x="2499"/>
        <item x="280"/>
        <item x="2914"/>
        <item x="462"/>
        <item x="1546"/>
        <item x="1849"/>
        <item x="2357"/>
        <item x="663"/>
        <item x="2991"/>
        <item x="257"/>
        <item x="2638"/>
        <item x="2533"/>
        <item x="3534"/>
        <item x="3712"/>
        <item x="2075"/>
        <item x="2997"/>
        <item x="3476"/>
        <item x="722"/>
        <item x="3183"/>
        <item x="1121"/>
        <item x="3187"/>
        <item x="3668"/>
        <item x="470"/>
        <item x="1508"/>
        <item x="1099"/>
        <item x="1822"/>
        <item x="2069"/>
        <item x="453"/>
        <item x="3259"/>
        <item x="1651"/>
        <item x="2387"/>
        <item x="1574"/>
        <item x="1027"/>
        <item x="3721"/>
        <item x="2201"/>
        <item x="1063"/>
        <item x="2784"/>
        <item x="1850"/>
        <item x="3283"/>
        <item x="2207"/>
        <item x="3715"/>
        <item x="3219"/>
        <item x="3117"/>
        <item x="1678"/>
        <item x="649"/>
        <item x="858"/>
        <item x="1116"/>
        <item x="3595"/>
        <item x="2793"/>
        <item x="2591"/>
        <item x="2105"/>
        <item x="1607"/>
        <item x="961"/>
        <item x="3445"/>
        <item x="2745"/>
        <item x="124"/>
        <item x="1945"/>
        <item x="2678"/>
        <item x="497"/>
        <item x="143"/>
        <item x="117"/>
        <item x="3200"/>
        <item x="2945"/>
        <item x="1169"/>
        <item x="2735"/>
        <item x="1997"/>
        <item x="3263"/>
        <item x="2989"/>
        <item x="2465"/>
        <item x="1288"/>
        <item x="800"/>
        <item x="3308"/>
        <item x="2687"/>
        <item x="1341"/>
        <item x="80"/>
        <item x="2371"/>
        <item x="3069"/>
        <item x="2816"/>
        <item x="2351"/>
        <item x="3136"/>
        <item x="862"/>
        <item x="14"/>
        <item x="954"/>
        <item x="2013"/>
        <item x="1109"/>
        <item x="707"/>
        <item x="867"/>
        <item x="3485"/>
        <item x="1420"/>
        <item x="2469"/>
        <item x="3699"/>
        <item x="3333"/>
        <item x="3028"/>
        <item x="2127"/>
        <item x="2509"/>
        <item x="3334"/>
        <item x="3342"/>
        <item x="1213"/>
        <item x="3420"/>
        <item x="673"/>
        <item x="939"/>
        <item x="2662"/>
        <item x="464"/>
        <item x="138"/>
        <item x="1686"/>
        <item x="3355"/>
        <item x="1900"/>
        <item x="3074"/>
        <item x="997"/>
        <item x="168"/>
        <item x="2392"/>
        <item x="3405"/>
        <item x="2006"/>
        <item x="2635"/>
        <item x="1352"/>
        <item x="1815"/>
        <item x="2261"/>
        <item x="1846"/>
        <item x="3457"/>
        <item x="1996"/>
        <item x="871"/>
        <item x="3664"/>
        <item x="2187"/>
        <item x="3247"/>
        <item x="1204"/>
        <item x="1174"/>
        <item x="758"/>
        <item x="402"/>
        <item x="1879"/>
        <item x="672"/>
        <item x="789"/>
        <item x="1543"/>
        <item x="2227"/>
        <item x="193"/>
        <item x="1938"/>
        <item x="2863"/>
        <item x="3162"/>
        <item x="399"/>
        <item x="1220"/>
        <item x="338"/>
        <item x="18"/>
        <item x="147"/>
        <item x="1444"/>
        <item x="2971"/>
        <item x="3317"/>
        <item x="743"/>
        <item x="3648"/>
        <item x="1522"/>
        <item x="2454"/>
        <item x="3685"/>
        <item x="3441"/>
        <item x="1950"/>
        <item x="1826"/>
        <item x="1186"/>
        <item x="1104"/>
        <item x="3735"/>
        <item x="1519"/>
        <item x="1370"/>
        <item x="1544"/>
        <item x="2229"/>
        <item x="458"/>
        <item x="2024"/>
        <item x="1774"/>
        <item x="1497"/>
        <item x="1691"/>
        <item x="533"/>
        <item x="271"/>
        <item x="1629"/>
        <item x="1059"/>
        <item x="2526"/>
        <item x="404"/>
        <item x="3286"/>
        <item x="1363"/>
        <item x="1009"/>
        <item x="728"/>
        <item x="3104"/>
        <item x="1602"/>
        <item x="368"/>
        <item x="418"/>
        <item x="150"/>
        <item x="131"/>
        <item x="210"/>
        <item x="136"/>
        <item x="3505"/>
        <item x="2773"/>
        <item x="3522"/>
        <item x="1948"/>
        <item x="1968"/>
        <item x="3242"/>
        <item x="633"/>
        <item x="3301"/>
        <item x="1688"/>
        <item x="1766"/>
        <item x="602"/>
        <item x="901"/>
        <item x="2225"/>
        <item x="530"/>
        <item x="3548"/>
        <item x="3158"/>
        <item x="521"/>
        <item x="1016"/>
        <item x="3676"/>
        <item x="3262"/>
        <item x="34"/>
        <item x="66"/>
        <item x="228"/>
        <item x="2041"/>
        <item x="3690"/>
        <item x="3201"/>
        <item x="1966"/>
        <item x="1471"/>
        <item x="2296"/>
        <item x="1193"/>
        <item x="1987"/>
        <item x="1548"/>
        <item x="763"/>
        <item x="3027"/>
        <item x="2849"/>
        <item x="851"/>
        <item x="2795"/>
        <item x="1567"/>
        <item x="244"/>
        <item x="1782"/>
        <item x="882"/>
        <item x="1467"/>
        <item x="141"/>
        <item x="813"/>
        <item x="2506"/>
        <item x="2088"/>
        <item x="1726"/>
        <item x="1832"/>
        <item x="2924"/>
        <item x="2778"/>
        <item x="348"/>
        <item x="2447"/>
        <item x="1050"/>
        <item x="1616"/>
        <item x="516"/>
        <item x="1872"/>
        <item x="836"/>
        <item x="941"/>
        <item x="3701"/>
        <item x="1347"/>
        <item x="2051"/>
        <item x="998"/>
        <item x="3177"/>
        <item x="2182"/>
        <item x="2476"/>
        <item x="2833"/>
        <item x="2488"/>
        <item x="2685"/>
        <item x="3781"/>
        <item x="2992"/>
        <item x="2246"/>
        <item x="734"/>
        <item x="1951"/>
        <item x="2281"/>
        <item x="2270"/>
        <item x="3418"/>
        <item x="3524"/>
        <item x="2905"/>
        <item x="3413"/>
        <item x="1666"/>
        <item x="1813"/>
        <item x="2316"/>
        <item x="3498"/>
        <item x="1562"/>
        <item x="2782"/>
        <item x="605"/>
        <item x="1654"/>
        <item x="3089"/>
        <item x="1496"/>
        <item x="1440"/>
        <item x="1525"/>
        <item x="2038"/>
        <item x="1761"/>
        <item x="1371"/>
        <item x="3687"/>
        <item x="2970"/>
        <item x="2352"/>
        <item x="287"/>
        <item x="3643"/>
        <item x="3541"/>
        <item x="2633"/>
        <item x="614"/>
        <item x="2169"/>
        <item x="1339"/>
        <item x="2048"/>
        <item x="3666"/>
        <item x="1962"/>
        <item x="2449"/>
        <item x="1297"/>
        <item x="2929"/>
        <item x="2926"/>
        <item x="1715"/>
        <item x="1222"/>
        <item x="2421"/>
        <item x="3780"/>
        <item x="3362"/>
        <item x="2856"/>
        <item x="3581"/>
        <item x="2826"/>
        <item x="2752"/>
        <item x="239"/>
        <item x="118"/>
        <item x="192"/>
        <item x="3255"/>
        <item x="2910"/>
        <item x="1286"/>
        <item x="471"/>
        <item x="3515"/>
        <item x="936"/>
        <item x="1056"/>
        <item x="1742"/>
        <item x="3466"/>
        <item x="3190"/>
        <item x="2542"/>
        <item x="1641"/>
        <item x="1748"/>
        <item x="186"/>
        <item x="1245"/>
        <item x="903"/>
        <item x="1576"/>
        <item x="3482"/>
        <item x="2367"/>
        <item x="3630"/>
        <item x="3192"/>
        <item x="1669"/>
        <item x="3709"/>
        <item x="1763"/>
        <item x="1084"/>
        <item x="3110"/>
        <item x="507"/>
        <item x="365"/>
        <item x="3057"/>
        <item x="2396"/>
        <item x="1867"/>
        <item x="407"/>
        <item x="2713"/>
        <item x="1707"/>
        <item x="225"/>
        <item x="2198"/>
        <item x="478"/>
        <item x="383"/>
        <item x="393"/>
        <item x="243"/>
        <item x="1664"/>
        <item x="3163"/>
        <item x="3204"/>
        <item x="2853"/>
        <item x="2788"/>
        <item x="1343"/>
        <item x="3707"/>
        <item x="1862"/>
        <item x="3380"/>
        <item x="651"/>
        <item x="2742"/>
        <item x="567"/>
        <item x="932"/>
        <item x="2925"/>
        <item x="2806"/>
        <item x="1854"/>
        <item x="3614"/>
        <item x="3745"/>
        <item x="3600"/>
        <item x="1598"/>
        <item x="1624"/>
        <item x="2664"/>
        <item x="2416"/>
        <item x="2780"/>
        <item x="3250"/>
        <item x="1101"/>
        <item x="2617"/>
        <item x="2235"/>
        <item x="2031"/>
        <item x="2079"/>
        <item x="3484"/>
        <item x="1560"/>
        <item x="2459"/>
        <item x="3233"/>
        <item x="3108"/>
        <item x="2892"/>
        <item x="1702"/>
        <item x="394"/>
        <item x="3653"/>
        <item x="2576"/>
        <item x="3075"/>
        <item x="3591"/>
        <item x="1716"/>
        <item x="3659"/>
        <item x="2588"/>
        <item x="591"/>
        <item x="3152"/>
        <item x="1658"/>
        <item x="2490"/>
        <item x="3170"/>
        <item x="2698"/>
        <item x="1469"/>
        <item x="991"/>
        <item x="1949"/>
        <item x="931"/>
        <item x="902"/>
        <item x="3013"/>
        <item x="2796"/>
        <item x="422"/>
        <item x="2831"/>
        <item x="37"/>
        <item x="1528"/>
        <item x="3254"/>
        <item x="51"/>
        <item x="820"/>
        <item x="1709"/>
        <item x="3039"/>
        <item x="140"/>
        <item x="1231"/>
        <item x="981"/>
        <item x="2300"/>
        <item x="2067"/>
        <item x="2632"/>
        <item x="3689"/>
        <item x="3348"/>
        <item x="3151"/>
        <item x="3155"/>
        <item x="3159"/>
        <item x="713"/>
        <item x="1747"/>
        <item x="2561"/>
        <item x="1385"/>
        <item x="3214"/>
        <item x="880"/>
        <item x="2956"/>
        <item x="1015"/>
        <item x="1178"/>
        <item x="1694"/>
        <item x="1266"/>
        <item x="1187"/>
        <item x="894"/>
        <item x="715"/>
        <item x="2883"/>
        <item x="2817"/>
        <item x="107"/>
        <item x="2437"/>
        <item x="2190"/>
        <item x="176"/>
        <item x="2138"/>
        <item x="337"/>
        <item x="363"/>
        <item x="656"/>
        <item x="2979"/>
        <item x="2677"/>
        <item x="3366"/>
        <item x="3363"/>
        <item x="1437"/>
        <item x="2317"/>
        <item x="2629"/>
        <item x="2688"/>
        <item x="3757"/>
        <item x="3706"/>
        <item x="1700"/>
        <item x="3773"/>
        <item x="3768"/>
        <item x="1072"/>
        <item x="1877"/>
        <item x="1"/>
        <item x="12"/>
        <item x="17"/>
        <item x="196"/>
        <item x="1891"/>
        <item x="2262"/>
        <item x="1608"/>
        <item x="357"/>
        <item x="736"/>
        <item x="274"/>
        <item x="3071"/>
        <item x="1875"/>
        <item x="1419"/>
        <item x="790"/>
        <item x="2484"/>
        <item x="304"/>
        <item x="3236"/>
        <item x="2844"/>
        <item x="3096"/>
        <item x="1350"/>
        <item x="2859"/>
        <item x="480"/>
        <item x="3528"/>
        <item x="1415"/>
        <item x="2061"/>
        <item x="3289"/>
        <item x="3325"/>
        <item x="3257"/>
        <item x="101"/>
        <item x="2439"/>
        <item x="3683"/>
        <item x="726"/>
        <item x="1272"/>
        <item x="2184"/>
        <item x="1365"/>
        <item x="1163"/>
        <item x="2947"/>
        <item x="1382"/>
        <item x="2004"/>
        <item x="2472"/>
        <item x="1646"/>
        <item x="1580"/>
        <item x="1659"/>
        <item x="748"/>
        <item x="640"/>
        <item x="3777"/>
        <item x="50"/>
        <item x="2891"/>
        <item x="2122"/>
        <item x="3293"/>
        <item x="1017"/>
        <item x="2349"/>
        <item x="2644"/>
        <item x="2616"/>
        <item x="2936"/>
        <item x="2186"/>
        <item x="217"/>
        <item x="2440"/>
        <item x="644"/>
        <item x="2050"/>
        <item x="3294"/>
        <item x="276"/>
        <item x="2909"/>
        <item x="1975"/>
        <item x="1804"/>
        <item x="1399"/>
        <item x="1432"/>
        <item x="184"/>
        <item x="11"/>
        <item x="2618"/>
        <item x="2700"/>
        <item x="1364"/>
        <item x="2043"/>
        <item x="2515"/>
        <item x="3691"/>
        <item x="195"/>
        <item x="3141"/>
        <item x="3213"/>
        <item x="3015"/>
        <item x="904"/>
        <item x="1337"/>
        <item x="2313"/>
        <item x="1404"/>
        <item x="2200"/>
        <item x="1972"/>
        <item x="1727"/>
        <item x="1229"/>
        <item x="2427"/>
        <item x="2695"/>
        <item x="935"/>
        <item x="3628"/>
        <item x="773"/>
        <item x="1070"/>
        <item x="2393"/>
        <item x="654"/>
        <item x="175"/>
        <item x="557"/>
        <item x="2135"/>
        <item x="984"/>
        <item x="115"/>
        <item x="2656"/>
        <item x="1139"/>
        <item x="1874"/>
        <item x="253"/>
        <item x="3367"/>
        <item x="2744"/>
        <item x="694"/>
        <item x="425"/>
        <item x="1255"/>
        <item x="485"/>
        <item x="1705"/>
        <item x="476"/>
        <item x="1096"/>
        <item x="778"/>
        <item x="3222"/>
        <item x="3020"/>
        <item x="729"/>
        <item x="2056"/>
        <item x="1300"/>
        <item x="3421"/>
        <item x="2314"/>
        <item x="3046"/>
        <item x="1485"/>
        <item x="2236"/>
        <item x="1205"/>
        <item x="1670"/>
        <item x="2779"/>
        <item x="1196"/>
        <item x="1458"/>
        <item x="2908"/>
        <item x="3240"/>
        <item x="2807"/>
        <item x="3552"/>
        <item x="1349"/>
        <item x="777"/>
        <item x="929"/>
        <item x="1035"/>
        <item x="641"/>
        <item x="2562"/>
        <item x="1865"/>
        <item x="2000"/>
        <item x="2714"/>
        <item x="1046"/>
        <item x="1176"/>
        <item x="2861"/>
        <item x="1275"/>
        <item x="1743"/>
        <item x="1137"/>
        <item x="1408"/>
        <item x="995"/>
        <item x="742"/>
        <item x="369"/>
        <item x="199"/>
        <item x="151"/>
        <item x="331"/>
        <item x="2025"/>
        <item x="3481"/>
        <item x="3526"/>
        <item x="2756"/>
        <item x="436"/>
        <item x="2292"/>
        <item x="2276"/>
        <item x="1648"/>
        <item x="21"/>
        <item x="876"/>
        <item x="221"/>
        <item x="1937"/>
        <item x="3417"/>
        <item x="433"/>
        <item x="585"/>
        <item x="1271"/>
        <item x="2226"/>
        <item x="3566"/>
        <item x="1856"/>
        <item x="3750"/>
        <item x="1626"/>
        <item x="588"/>
        <item x="2466"/>
        <item x="2812"/>
        <item x="1750"/>
        <item x="818"/>
        <item x="2552"/>
        <item x="2839"/>
        <item x="2626"/>
        <item x="3673"/>
        <item x="3627"/>
        <item x="3224"/>
        <item x="1769"/>
        <item x="1502"/>
        <item x="2965"/>
        <item x="955"/>
        <item x="3493"/>
        <item x="554"/>
        <item x="1595"/>
        <item x="2273"/>
        <item x="2650"/>
        <item x="1287"/>
        <item x="341"/>
        <item x="57"/>
        <item x="2768"/>
        <item x="561"/>
        <item x="1397"/>
        <item x="1431"/>
        <item x="1639"/>
        <item x="387"/>
        <item x="3607"/>
        <item x="3635"/>
        <item x="164"/>
        <item x="3473"/>
        <item x="3145"/>
        <item x="3632"/>
        <item x="185"/>
        <item x="3142"/>
        <item x="3287"/>
        <item x="240"/>
        <item x="1564"/>
        <item x="2467"/>
        <item x="3235"/>
        <item x="1040"/>
        <item x="2524"/>
        <item x="3195"/>
        <item x="1340"/>
        <item x="613"/>
        <item x="1927"/>
        <item x="3545"/>
        <item x="2255"/>
        <item x="3147"/>
        <item x="2728"/>
        <item x="2733"/>
        <item x="2716"/>
        <item x="2692"/>
        <item x="1838"/>
        <item x="1762"/>
        <item x="1020"/>
        <item x="1008"/>
        <item x="1126"/>
        <item x="2023"/>
        <item x="1733"/>
        <item x="3087"/>
        <item x="2058"/>
        <item x="1986"/>
        <item x="408"/>
        <item x="1736"/>
        <item x="3270"/>
        <item x="405"/>
        <item x="2146"/>
        <item x="1857"/>
        <item x="1127"/>
        <item x="1180"/>
        <item x="2646"/>
        <item x="1439"/>
        <item x="1493"/>
        <item x="2144"/>
        <item x="3202"/>
        <item x="377"/>
        <item x="1537"/>
        <item x="1165"/>
        <item x="1335"/>
        <item x="3279"/>
        <item x="2301"/>
        <item x="1617"/>
        <item x="2797"/>
        <item x="2015"/>
        <item x="1723"/>
        <item x="2001"/>
        <item x="825"/>
        <item x="2284"/>
        <item x="1636"/>
        <item x="1251"/>
        <item x="2554"/>
        <item x="1613"/>
        <item x="3520"/>
        <item x="2870"/>
        <item x="841"/>
        <item x="2516"/>
        <item x="3670"/>
        <item x="579"/>
        <item x="327"/>
        <item x="2842"/>
        <item x="319"/>
        <item x="2159"/>
        <item x="1183"/>
        <item x="3544"/>
        <item x="1258"/>
        <item x="3043"/>
        <item x="1064"/>
        <item x="2935"/>
        <item x="1924"/>
        <item x="849"/>
        <item x="1697"/>
        <item x="1152"/>
        <item x="1143"/>
        <item x="3058"/>
        <item x="906"/>
        <item x="811"/>
        <item x="2274"/>
        <item x="2836"/>
        <item x="1818"/>
        <item x="513"/>
        <item x="3109"/>
        <item x="3181"/>
        <item x="352"/>
        <item x="202"/>
        <item x="3477"/>
        <item x="2732"/>
        <item x="3741"/>
        <item x="2040"/>
        <item x="1781"/>
        <item x="3321"/>
        <item x="3131"/>
        <item x="3660"/>
        <item x="724"/>
        <item x="3292"/>
        <item x="3733"/>
        <item x="3463"/>
        <item x="2046"/>
        <item x="2942"/>
        <item x="1212"/>
        <item x="874"/>
        <item x="552"/>
        <item x="84"/>
        <item x="103"/>
        <item x="2922"/>
        <item x="431"/>
        <item x="1533"/>
        <item x="2873"/>
        <item x="1555"/>
        <item x="2249"/>
        <item x="551"/>
        <item x="920"/>
        <item x="2059"/>
        <item x="3448"/>
        <item x="1959"/>
        <item x="1712"/>
        <item x="2055"/>
        <item x="3106"/>
        <item x="1140"/>
        <item x="653"/>
        <item x="749"/>
        <item x="3354"/>
        <item x="2762"/>
        <item x="449"/>
        <item x="3472"/>
        <item x="2897"/>
        <item x="594"/>
        <item x="1329"/>
        <item x="29"/>
        <item x="2769"/>
        <item x="3770"/>
        <item x="2706"/>
        <item x="3588"/>
        <item x="3428"/>
        <item x="1069"/>
        <item x="2792"/>
        <item x="3090"/>
        <item x="3227"/>
        <item x="2336"/>
        <item x="2334"/>
        <item x="2470"/>
        <item x="3199"/>
        <item x="1153"/>
        <item x="2205"/>
        <item x="3765"/>
        <item x="1406"/>
        <item x="3452"/>
        <item x="2254"/>
        <item x="535"/>
        <item x="1427"/>
        <item x="2676"/>
        <item x="2363"/>
        <item x="2536"/>
        <item x="1438"/>
        <item x="1304"/>
        <item x="3115"/>
        <item x="79"/>
        <item x="3531"/>
        <item x="1246"/>
        <item x="529"/>
        <item x="2590"/>
        <item x="3397"/>
        <item x="1892"/>
        <item x="1355"/>
        <item x="430"/>
        <item x="3030"/>
        <item x="1920"/>
        <item x="305"/>
        <item x="3121"/>
        <item x="3490"/>
        <item x="2640"/>
        <item x="2584"/>
        <item x="2964"/>
        <item x="3226"/>
        <item x="2328"/>
        <item x="2197"/>
        <item x="2503"/>
        <item x="1448"/>
        <item x="1955"/>
        <item x="2279"/>
        <item x="1534"/>
        <item x="1308"/>
        <item x="628"/>
        <item x="444"/>
        <item x="1908"/>
        <item x="3359"/>
        <item x="520"/>
        <item x="2763"/>
        <item x="1154"/>
        <item x="3611"/>
        <item x="1331"/>
        <item x="2"/>
        <item x="1482"/>
        <item x="255"/>
        <item x="222"/>
        <item x="536"/>
        <item x="2821"/>
        <item x="1789"/>
        <item x="2824"/>
        <item x="156"/>
        <item x="30"/>
        <item x="5"/>
        <item x="451"/>
        <item x="2156"/>
        <item x="2913"/>
        <item x="1578"/>
        <item x="3017"/>
        <item x="2008"/>
        <item x="3178"/>
        <item x="3245"/>
        <item x="367"/>
        <item x="2195"/>
        <item x="1317"/>
        <item x="1259"/>
        <item x="1118"/>
        <item x="1687"/>
        <item x="2529"/>
        <item x="3302"/>
        <item x="2915"/>
        <item x="155"/>
        <item x="55"/>
        <item x="2603"/>
        <item x="2174"/>
        <item x="47"/>
        <item x="1855"/>
        <item x="1523"/>
        <item x="1671"/>
        <item x="1001"/>
        <item x="1260"/>
        <item x="568"/>
        <item x="737"/>
        <item x="1321"/>
        <item x="230"/>
        <item x="227"/>
        <item x="226"/>
        <item x="2680"/>
        <item x="1886"/>
        <item x="1433"/>
        <item x="578"/>
        <item x="296"/>
        <item x="709"/>
        <item x="2042"/>
        <item x="1816"/>
        <item x="159"/>
        <item x="2133"/>
        <item x="2324"/>
        <item x="624"/>
        <item x="2608"/>
        <item x="2238"/>
        <item x="1538"/>
        <item x="1426"/>
        <item x="890"/>
        <item x="2210"/>
        <item x="1443"/>
        <item x="3175"/>
        <item x="2628"/>
        <item x="2660"/>
        <item x="1414"/>
        <item x="3523"/>
        <item x="2477"/>
        <item x="1947"/>
        <item x="1835"/>
        <item x="3474"/>
        <item x="1828"/>
        <item x="3680"/>
        <item x="1620"/>
        <item x="2107"/>
        <item x="1540"/>
        <item x="1833"/>
        <item x="1357"/>
        <item x="974"/>
        <item x="2036"/>
        <item x="2729"/>
        <item x="938"/>
        <item x="264"/>
        <item x="218"/>
        <item x="824"/>
        <item x="534"/>
        <item x="2767"/>
        <item x="3725"/>
        <item x="71"/>
        <item x="2263"/>
        <item x="1929"/>
        <item x="3386"/>
        <item x="1235"/>
        <item x="3189"/>
        <item x="3125"/>
        <item x="3429"/>
        <item x="883"/>
        <item x="1098"/>
        <item x="3759"/>
        <item x="3546"/>
        <item x="2097"/>
        <item x="2237"/>
        <item x="1379"/>
        <item x="791"/>
        <item x="846"/>
        <item x="1253"/>
        <item x="2272"/>
        <item x="10"/>
        <item x="755"/>
        <item x="2481"/>
        <item x="3118"/>
        <item x="314"/>
        <item x="465"/>
        <item x="3258"/>
        <item x="1685"/>
        <item x="1256"/>
        <item x="1202"/>
        <item x="3743"/>
        <item x="2834"/>
        <item x="2758"/>
        <item x="1965"/>
        <item x="3731"/>
        <item x="1276"/>
        <item x="459"/>
        <item x="2286"/>
        <item x="2121"/>
        <item x="913"/>
        <item x="2978"/>
        <item x="3744"/>
        <item x="2594"/>
        <item x="2161"/>
        <item x="3230"/>
        <item x="1551"/>
        <item x="1730"/>
        <item x="1007"/>
        <item x="990"/>
        <item x="1445"/>
        <item x="1628"/>
        <item x="2634"/>
        <item x="3091"/>
        <item x="3281"/>
        <item x="541"/>
        <item x="1985"/>
        <item x="6"/>
        <item x="3241"/>
        <item x="809"/>
        <item x="1840"/>
        <item x="3391"/>
        <item x="3693"/>
        <item x="3599"/>
        <item x="2492"/>
        <item x="2800"/>
        <item x="2020"/>
        <item x="517"/>
        <item x="878"/>
        <item x="603"/>
        <item x="3365"/>
        <item x="234"/>
        <item x="1740"/>
        <item x="1957"/>
        <item x="237"/>
        <item x="275"/>
        <item x="91"/>
        <item x="105"/>
        <item x="43"/>
        <item x="2021"/>
        <item x="1277"/>
        <item x="2966"/>
        <item x="2923"/>
        <item x="3410"/>
        <item x="780"/>
        <item x="205"/>
        <item x="1823"/>
        <item x="1696"/>
        <item x="3113"/>
        <item x="1281"/>
        <item x="415"/>
        <item x="574"/>
        <item x="3598"/>
        <item x="1489"/>
        <item x="875"/>
        <item x="1895"/>
        <item x="2267"/>
        <item x="976"/>
        <item x="3053"/>
        <item x="1809"/>
        <item x="307"/>
        <item x="491"/>
        <item x="933"/>
        <item x="187"/>
        <item x="1536"/>
        <item x="1411"/>
        <item x="334"/>
        <item x="3547"/>
        <item x="20"/>
        <item x="38"/>
        <item x="2014"/>
        <item x="665"/>
        <item x="2164"/>
        <item x="537"/>
        <item x="1916"/>
        <item x="1043"/>
        <item x="3169"/>
        <item x="2280"/>
        <item x="1195"/>
        <item x="2294"/>
        <item x="2457"/>
        <item x="1605"/>
        <item x="2550"/>
        <item x="1417"/>
        <item x="16"/>
        <item x="246"/>
        <item x="2141"/>
        <item x="1354"/>
        <item x="3516"/>
        <item x="2754"/>
        <item x="2033"/>
        <item x="3196"/>
        <item x="3288"/>
        <item x="3538"/>
        <item x="3597"/>
        <item x="934"/>
        <item x="3730"/>
        <item x="1969"/>
        <item x="3519"/>
        <item x="1346"/>
        <item x="2743"/>
        <item x="1970"/>
        <item x="2871"/>
        <item x="2253"/>
        <item x="1731"/>
        <item x="1847"/>
        <item x="3439"/>
        <item x="3695"/>
        <item x="172"/>
        <item x="971"/>
        <item x="2539"/>
        <item x="2428"/>
        <item x="1627"/>
        <item x="3295"/>
        <item x="1446"/>
        <item x="1110"/>
        <item x="752"/>
        <item x="3646"/>
        <item x="1316"/>
        <item x="2962"/>
        <item x="1674"/>
        <item x="1732"/>
        <item x="980"/>
        <item x="441"/>
        <item x="915"/>
        <item x="3465"/>
        <item x="2158"/>
        <item x="2932"/>
        <item x="1611"/>
        <item x="1614"/>
        <item x="2157"/>
        <item x="1068"/>
        <item x="677"/>
        <item x="206"/>
        <item x="381"/>
        <item x="177"/>
        <item x="1810"/>
        <item x="725"/>
        <item x="2746"/>
        <item x="2586"/>
        <item x="3265"/>
        <item x="3620"/>
        <item x="861"/>
        <item x="1881"/>
        <item x="3358"/>
        <item x="1915"/>
        <item x="3698"/>
        <item x="3587"/>
        <item x="3078"/>
        <item x="2120"/>
        <item x="463"/>
        <item x="3762"/>
        <item x="2832"/>
        <item x="2837"/>
        <item x="3503"/>
        <item x="1014"/>
        <item x="3736"/>
        <item x="2535"/>
        <item x="1542"/>
        <item x="992"/>
        <item x="2575"/>
        <item x="317"/>
        <item x="3726"/>
        <item x="261"/>
        <item x="1581"/>
        <item x="3535"/>
        <item x="1333"/>
        <item x="866"/>
        <item x="2129"/>
        <item x="3135"/>
        <item x="15"/>
        <item x="62"/>
        <item x="106"/>
        <item x="220"/>
        <item x="3042"/>
        <item x="3775"/>
        <item x="2571"/>
        <item x="2451"/>
        <item x="1013"/>
        <item x="2119"/>
        <item x="2799"/>
        <item x="2736"/>
        <item x="2347"/>
        <item x="1983"/>
        <item x="1123"/>
        <item x="1821"/>
        <item x="1724"/>
        <item x="2877"/>
        <item x="3273"/>
        <item x="406"/>
        <item x="2777"/>
        <item x="988"/>
        <item x="1851"/>
        <item x="1155"/>
        <item x="2064"/>
        <item x="2045"/>
        <item x="2391"/>
        <item x="2155"/>
        <item x="1897"/>
        <item x="2577"/>
        <item x="231"/>
        <item x="1247"/>
        <item x="3256"/>
        <item x="3776"/>
        <item x="97"/>
        <item x="1721"/>
        <item x="1527"/>
        <item x="198"/>
        <item x="3068"/>
        <item x="2659"/>
        <item x="64"/>
        <item x="3"/>
        <item x="1425"/>
        <item x="209"/>
        <item x="446"/>
        <item x="2029"/>
        <item x="1225"/>
        <item x="347"/>
        <item x="1989"/>
        <item x="3000"/>
        <item x="3577"/>
        <item x="1320"/>
        <item x="779"/>
        <item x="2153"/>
        <item x="372"/>
        <item x="3003"/>
        <item x="3467"/>
        <item x="634"/>
        <item x="580"/>
        <item x="3390"/>
        <item x="1182"/>
        <item x="1682"/>
        <item x="2902"/>
        <item x="864"/>
        <item x="3061"/>
        <item x="2580"/>
        <item x="285"/>
        <item x="1902"/>
        <item x="1327"/>
        <item x="799"/>
        <item x="2175"/>
        <item x="2596"/>
        <item x="417"/>
        <item x="286"/>
        <item x="303"/>
        <item x="1280"/>
        <item x="3036"/>
        <item x="2619"/>
        <item x="2365"/>
        <item x="693"/>
        <item x="2178"/>
        <item x="829"/>
        <item x="96"/>
        <item x="400"/>
        <item x="2625"/>
        <item x="318"/>
        <item x="1735"/>
        <item x="2684"/>
        <item x="1149"/>
        <item x="1080"/>
        <item x="1492"/>
        <item x="1863"/>
        <item x="1566"/>
        <item x="1006"/>
        <item x="772"/>
        <item x="313"/>
        <item x="2196"/>
        <item x="814"/>
        <item x="2820"/>
        <item x="3197"/>
        <item x="1412"/>
        <item x="1384"/>
        <item x="2765"/>
        <item x="3760"/>
        <item x="1067"/>
        <item x="3314"/>
        <item x="2589"/>
        <item x="3753"/>
        <item x="1794"/>
        <item x="919"/>
        <item x="2134"/>
        <item x="1914"/>
        <item x="679"/>
        <item x="3480"/>
        <item x="819"/>
        <item x="1057"/>
        <item x="2785"/>
        <item x="1814"/>
        <item x="350"/>
        <item x="1775"/>
        <item x="1931"/>
        <item x="1049"/>
        <item x="2985"/>
        <item x="2523"/>
        <item x="843"/>
        <item x="2600"/>
        <item x="23"/>
        <item x="1464"/>
        <item x="2931"/>
        <item x="2848"/>
        <item x="3312"/>
        <item x="2463"/>
        <item x="1601"/>
        <item x="3553"/>
        <item x="2854"/>
        <item x="3734"/>
        <item x="1472"/>
        <item x="1261"/>
        <item x="2658"/>
        <item x="2380"/>
        <item x="49"/>
        <item x="766"/>
        <item x="3114"/>
        <item x="3491"/>
        <item x="3261"/>
        <item x="2070"/>
        <item x="248"/>
        <item x="3579"/>
        <item x="674"/>
        <item x="1756"/>
        <item x="2738"/>
        <item x="2010"/>
        <item x="3101"/>
        <item x="1179"/>
        <item x="1238"/>
        <item x="2710"/>
        <item x="3621"/>
        <item x="1310"/>
        <item x="420"/>
        <item x="706"/>
        <item x="668"/>
        <item x="359"/>
        <item x="443"/>
        <item x="3182"/>
        <item x="3034"/>
        <item x="1088"/>
        <item x="3540"/>
        <item x="1734"/>
        <item x="2259"/>
        <item x="2398"/>
        <item x="3313"/>
        <item x="1033"/>
        <item x="1834"/>
        <item x="95"/>
        <item x="19"/>
        <item x="22"/>
        <item x="390"/>
        <item x="3532"/>
        <item x="2332"/>
        <item x="3747"/>
        <item x="696"/>
        <item x="945"/>
        <item x="2969"/>
        <item x="1780"/>
        <item x="1773"/>
        <item x="2815"/>
        <item x="3605"/>
        <item x="3568"/>
        <item x="1243"/>
        <item x="284"/>
        <item x="1917"/>
        <item x="419"/>
        <item x="180"/>
        <item x="197"/>
        <item x="99"/>
        <item x="3339"/>
        <item x="1486"/>
        <item x="822"/>
        <item x="1242"/>
        <item x="233"/>
        <item x="1263"/>
        <item x="2408"/>
        <item x="2216"/>
        <item x="2827"/>
        <item x="1890"/>
        <item x="2275"/>
        <item x="1594"/>
        <item x="2348"/>
        <item x="2325"/>
        <item x="2434"/>
        <item x="1216"/>
        <item x="2442"/>
        <item x="1461"/>
        <item x="171"/>
        <item x="335"/>
        <item x="3717"/>
        <item x="1039"/>
        <item x="1005"/>
        <item x="1923"/>
        <item x="3637"/>
        <item x="607"/>
        <item x="1136"/>
        <item x="948"/>
        <item x="776"/>
        <item x="362"/>
        <item x="1102"/>
        <item x="490"/>
        <item x="2168"/>
        <item x="950"/>
        <item x="2482"/>
        <item x="267"/>
        <item x="1199"/>
        <item x="685"/>
        <item x="714"/>
        <item x="1618"/>
        <item x="3613"/>
        <item x="2830"/>
        <item x="927"/>
        <item x="77"/>
        <item x="2002"/>
        <item x="1071"/>
        <item x="1111"/>
        <item x="631"/>
        <item x="3266"/>
        <item x="2583"/>
        <item x="540"/>
        <item x="2344"/>
        <item x="2065"/>
        <item x="3558"/>
        <item x="2699"/>
        <item x="3479"/>
        <item x="1351"/>
        <item x="1166"/>
        <item x="2593"/>
        <item x="135"/>
        <item x="754"/>
        <item x="2720"/>
        <item x="2750"/>
        <item x="1764"/>
        <item x="3487"/>
        <item x="3268"/>
        <item x="2520"/>
        <item x="2376"/>
        <item x="3092"/>
        <item x="612"/>
        <item x="1138"/>
        <item x="153"/>
        <item x="3437"/>
        <item x="1991"/>
        <item x="1589"/>
        <item x="2222"/>
        <item x="3012"/>
        <item x="3303"/>
        <item x="475"/>
        <item x="2751"/>
        <item x="3161"/>
        <item x="493"/>
        <item x="745"/>
        <item x="3446"/>
        <item x="3766"/>
        <item x="597"/>
        <item x="2888"/>
        <item x="61"/>
        <item x="2213"/>
        <item x="460"/>
        <item x="727"/>
        <item x="951"/>
        <item x="2668"/>
        <item x="953"/>
        <item x="2813"/>
        <item x="1156"/>
        <item x="482"/>
        <item x="489"/>
        <item x="1935"/>
        <item x="3449"/>
        <item x="1162"/>
        <item x="3677"/>
        <item x="2362"/>
        <item x="13"/>
        <item x="643"/>
        <item x="1416"/>
        <item x="426"/>
        <item x="1901"/>
        <item x="258"/>
        <item x="325"/>
        <item x="326"/>
        <item x="3530"/>
        <item x="1801"/>
        <item x="3290"/>
        <item x="2855"/>
        <item x="3755"/>
        <item x="496"/>
        <item x="666"/>
        <item x="323"/>
        <item x="1752"/>
        <item x="2508"/>
        <item x="3499"/>
        <item x="3210"/>
        <item x="1207"/>
        <item x="546"/>
        <item x="2098"/>
        <item x="519"/>
        <item x="1334"/>
        <item x="2073"/>
        <item x="2998"/>
        <item x="2423"/>
        <item x="454"/>
        <item x="2401"/>
        <item x="266"/>
        <item x="2170"/>
        <item x="625"/>
        <item x="3331"/>
        <item x="1279"/>
        <item x="2299"/>
        <item x="2783"/>
        <item x="619"/>
        <item x="122"/>
        <item x="120"/>
        <item x="1409"/>
        <item x="1082"/>
        <item x="1107"/>
        <item x="1868"/>
        <item x="1600"/>
        <item x="3064"/>
        <item x="958"/>
        <item x="1146"/>
        <item x="2460"/>
        <item x="2737"/>
        <item x="3026"/>
        <item x="1092"/>
        <item x="3475"/>
        <item x="2543"/>
        <item x="573"/>
        <item x="757"/>
        <item x="1093"/>
        <item x="311"/>
        <item x="70"/>
        <item x="2622"/>
        <item x="1021"/>
        <item x="2419"/>
        <item x="1200"/>
        <item x="1888"/>
        <item x="3234"/>
        <item x="1359"/>
        <item x="923"/>
        <item x="2980"/>
        <item x="1918"/>
        <item x="2532"/>
        <item x="1585"/>
        <item x="1683"/>
        <item x="1812"/>
        <item x="1568"/>
        <item x="3274"/>
        <item x="1269"/>
        <item x="1499"/>
        <item x="2406"/>
        <item x="1450"/>
        <item x="1520"/>
        <item x="2162"/>
        <item x="376"/>
        <item x="792"/>
        <item x="2383"/>
        <item x="1168"/>
        <item x="2982"/>
        <item x="975"/>
        <item x="2131"/>
        <item x="2847"/>
        <item x="1398"/>
        <item x="3347"/>
        <item x="3275"/>
        <item x="1201"/>
        <item x="3671"/>
        <item x="3426"/>
        <item x="281"/>
        <item x="3018"/>
        <item x="1148"/>
        <item x="2244"/>
        <item x="1198"/>
        <item x="2761"/>
        <item x="2851"/>
        <item x="785"/>
        <item x="2140"/>
        <item x="1725"/>
        <item x="242"/>
        <item x="928"/>
        <item x="309"/>
        <item x="1012"/>
        <item x="2711"/>
        <item x="2595"/>
        <item x="3606"/>
        <item x="2772"/>
        <item x="3193"/>
        <item x="211"/>
        <item x="2568"/>
        <item x="1054"/>
        <item x="830"/>
        <item x="1358"/>
        <item x="2988"/>
        <item x="445"/>
        <item x="3311"/>
        <item x="2413"/>
        <item x="826"/>
        <item x="2405"/>
        <item x="3171"/>
        <item x="1052"/>
        <item x="88"/>
        <item x="1831"/>
        <item x="473"/>
        <item x="1158"/>
        <item x="681"/>
        <item x="1503"/>
        <item x="1880"/>
        <item x="265"/>
        <item x="2379"/>
        <item x="1491"/>
        <item x="1011"/>
        <item x="1053"/>
        <item x="1603"/>
        <item x="3704"/>
        <item x="1113"/>
        <item x="2125"/>
        <item x="3123"/>
        <item x="3771"/>
        <item x="1429"/>
        <item x="3353"/>
        <item x="2874"/>
        <item x="2731"/>
        <item x="802"/>
        <item x="2354"/>
        <item x="1455"/>
        <item x="3618"/>
        <item x="2080"/>
        <item x="3662"/>
        <item x="1963"/>
        <item x="3565"/>
        <item x="2231"/>
        <item x="1171"/>
        <item x="1717"/>
        <item x="1435"/>
        <item x="3280"/>
        <item x="1203"/>
        <item x="2801"/>
        <item x="740"/>
        <item x="2394"/>
        <item x="1571"/>
        <item x="921"/>
        <item x="173"/>
        <item x="1679"/>
        <item x="1305"/>
        <item x="1038"/>
        <item x="1836"/>
        <item x="320"/>
        <item x="3156"/>
        <item x="501"/>
        <item x="2438"/>
        <item x="1913"/>
        <item x="2303"/>
        <item x="2899"/>
        <item x="1632"/>
        <item x="1622"/>
        <item x="1811"/>
        <item x="3277"/>
        <item x="2867"/>
        <item x="397"/>
        <item x="1545"/>
        <item x="366"/>
        <item x="3525"/>
        <item x="2234"/>
        <item x="1912"/>
        <item x="621"/>
        <item x="963"/>
        <item x="691"/>
        <item x="600"/>
        <item x="698"/>
        <item x="2518"/>
        <item x="2770"/>
        <item x="3554"/>
        <item x="3323"/>
        <item x="2693"/>
        <item x="492"/>
        <item x="345"/>
        <item x="2948"/>
        <item x="735"/>
        <item x="3580"/>
        <item x="1191"/>
        <item x="708"/>
        <item x="2534"/>
        <item x="1791"/>
        <item x="1391"/>
        <item x="577"/>
        <item x="1978"/>
        <item x="545"/>
        <item x="2952"/>
        <item x="3658"/>
        <item x="1771"/>
        <item x="1108"/>
        <item x="1167"/>
        <item x="2369"/>
        <item x="3675"/>
        <item x="250"/>
        <item x="254"/>
        <item x="1124"/>
        <item x="744"/>
        <item x="2461"/>
        <item x="100"/>
        <item x="2912"/>
        <item x="310"/>
        <item x="1030"/>
        <item x="3608"/>
        <item x="3419"/>
        <item x="332"/>
        <item x="762"/>
        <item x="556"/>
        <item x="1495"/>
        <item x="1655"/>
        <item x="2478"/>
        <item x="3510"/>
        <item x="1693"/>
        <item x="3655"/>
        <item x="315"/>
        <item x="3727"/>
        <item x="3128"/>
        <item x="944"/>
        <item x="2802"/>
        <item x="598"/>
        <item x="3252"/>
        <item x="3203"/>
        <item x="1079"/>
        <item x="2838"/>
        <item x="2151"/>
        <item x="2214"/>
        <item x="279"/>
        <item x="717"/>
        <item x="1133"/>
        <item x="2139"/>
        <item x="3143"/>
        <item x="509"/>
        <item x="3066"/>
        <item x="2866"/>
        <item x="3232"/>
        <item x="2297"/>
        <item x="2370"/>
        <item x="865"/>
        <item x="1274"/>
        <item x="2318"/>
        <item x="994"/>
        <item x="384"/>
        <item x="2005"/>
        <item x="457"/>
        <item x="1249"/>
        <item x="3517"/>
        <item x="291"/>
        <item x="1283"/>
        <item x="3443"/>
        <item x="1961"/>
        <item x="1941"/>
        <item x="1395"/>
        <item x="3738"/>
        <item x="3451"/>
        <item x="680"/>
        <item x="718"/>
        <item x="169"/>
        <item x="599"/>
        <item x="873"/>
        <item x="1257"/>
        <item x="2295"/>
        <item x="1741"/>
        <item x="2630"/>
        <item x="3080"/>
        <item x="2572"/>
        <item x="2291"/>
        <item x="549"/>
        <item x="3103"/>
        <item x="3470"/>
        <item x="3221"/>
        <item x="2708"/>
        <item x="1483"/>
        <item x="3111"/>
        <item x="1401"/>
        <item x="1244"/>
        <item x="1103"/>
        <item x="3271"/>
        <item x="821"/>
        <item x="1428"/>
        <item x="1909"/>
        <item x="1885"/>
        <item x="2881"/>
        <item x="3166"/>
        <item x="2081"/>
        <item x="2377"/>
        <item x="1631"/>
        <item x="2954"/>
        <item x="2326"/>
        <item x="2232"/>
        <item x="1860"/>
        <item x="1577"/>
        <item x="2564"/>
        <item x="1768"/>
        <item x="3319"/>
        <item x="1873"/>
        <item x="3399"/>
        <item x="294"/>
        <item x="132"/>
        <item x="229"/>
        <item x="3746"/>
        <item x="2358"/>
        <item x="2307"/>
        <item x="3079"/>
        <item x="3098"/>
        <item x="2973"/>
        <item x="3060"/>
        <item x="167"/>
        <item x="2037"/>
        <item x="1839"/>
        <item x="2233"/>
        <item x="3083"/>
        <item x="611"/>
        <item x="1373"/>
        <item x="2130"/>
        <item x="2346"/>
        <item x="1451"/>
        <item x="2298"/>
        <item x="1393"/>
        <item x="1314"/>
        <item x="2725"/>
        <item x="1767"/>
        <item x="1911"/>
        <item x="2265"/>
        <item x="3267"/>
        <item x="2456"/>
        <item x="2323"/>
        <item x="2601"/>
        <item x="1859"/>
        <item x="2493"/>
        <item x="2147"/>
        <item x="3455"/>
        <item x="3373"/>
        <item x="466"/>
        <item x="2537"/>
        <item x="1342"/>
        <item x="3432"/>
        <item x="702"/>
        <item x="1442"/>
        <item x="2018"/>
        <item x="638"/>
        <item x="2154"/>
        <item x="126"/>
        <item x="123"/>
        <item x="3431"/>
        <item x="2443"/>
        <item x="982"/>
        <item x="2091"/>
        <item x="3285"/>
        <item x="1424"/>
        <item x="2869"/>
        <item x="837"/>
        <item x="3385"/>
        <item x="2614"/>
        <item x="3624"/>
        <item x="3332"/>
        <item x="1637"/>
        <item x="3407"/>
        <item x="472"/>
        <item x="1031"/>
        <item x="1967"/>
        <item x="3763"/>
        <item x="527"/>
        <item x="25"/>
        <item x="1336"/>
        <item x="2047"/>
        <item x="1953"/>
        <item x="3656"/>
        <item x="1749"/>
        <item x="2701"/>
        <item x="241"/>
        <item x="85"/>
        <item x="2340"/>
        <item x="2627"/>
        <item x="2341"/>
        <item x="3645"/>
        <item x="3749"/>
        <item x="2108"/>
        <item x="1788"/>
        <item x="1210"/>
        <item x="204"/>
        <item x="389"/>
        <item x="268"/>
        <item x="1481"/>
        <item x="339"/>
        <item x="42"/>
        <item x="2669"/>
        <item x="977"/>
        <item x="1018"/>
        <item x="3346"/>
        <item x="1325"/>
        <item x="2327"/>
        <item x="3576"/>
        <item x="329"/>
        <item x="108"/>
        <item x="36"/>
        <item x="52"/>
        <item x="35"/>
        <item x="1454"/>
        <item x="2450"/>
        <item x="3492"/>
        <item x="301"/>
        <item x="3536"/>
        <item x="3697"/>
        <item x="2775"/>
        <item x="2089"/>
        <item x="3229"/>
        <item x="3327"/>
        <item x="39"/>
        <item x="2218"/>
        <item x="349"/>
        <item x="142"/>
        <item x="3529"/>
        <item x="1319"/>
        <item x="278"/>
        <item x="2581"/>
        <item x="3297"/>
        <item x="2885"/>
        <item x="3376"/>
        <item x="2400"/>
        <item x="3703"/>
        <item x="174"/>
        <item x="834"/>
        <item x="3379"/>
        <item x="1292"/>
        <item x="2755"/>
        <item x="3663"/>
        <item x="2345"/>
        <item x="378"/>
        <item x="548"/>
        <item x="2546"/>
        <item x="2889"/>
        <item x="3584"/>
        <item x="2654"/>
        <item x="686"/>
        <item x="664"/>
        <item x="3198"/>
        <item x="3402"/>
        <item x="1569"/>
        <item x="1807"/>
        <item x="532"/>
        <item x="627"/>
        <item x="719"/>
        <item x="2054"/>
        <item x="2188"/>
        <item x="1837"/>
        <item x="1770"/>
        <item x="1921"/>
        <item x="584"/>
        <item x="1074"/>
        <item x="1344"/>
        <item x="2894"/>
        <item x="2082"/>
        <item x="911"/>
        <item x="1410"/>
        <item x="2468"/>
        <item x="3567"/>
        <item x="2193"/>
        <item x="1230"/>
        <item x="1157"/>
        <item x="1078"/>
        <item x="340"/>
        <item x="1366"/>
        <item x="65"/>
        <item x="716"/>
        <item x="1505"/>
        <item x="2479"/>
        <item x="2399"/>
        <item x="3729"/>
        <item x="905"/>
        <item x="1476"/>
        <item x="2764"/>
        <item x="863"/>
        <item x="1377"/>
        <item x="355"/>
        <item x="3423"/>
        <item x="2486"/>
        <item x="2049"/>
        <item x="2016"/>
        <item x="2331"/>
        <item x="3082"/>
        <item x="562"/>
        <item x="1906"/>
        <item x="1141"/>
        <item x="2293"/>
        <item x="3019"/>
        <item x="2709"/>
        <item x="2277"/>
        <item x="511"/>
        <item x="2791"/>
        <item x="2308"/>
        <item x="1075"/>
        <item x="1561"/>
        <item x="371"/>
        <item x="1729"/>
        <item x="2361"/>
        <item x="3038"/>
        <item x="3282"/>
        <item x="3560"/>
        <item x="3507"/>
        <item x="3349"/>
        <item x="1390"/>
        <item x="1609"/>
        <item x="3585"/>
        <item x="786"/>
        <item x="468"/>
        <item x="2283"/>
        <item x="575"/>
        <item x="56"/>
        <item x="3464"/>
        <item x="500"/>
        <item x="1803"/>
        <item x="572"/>
        <item x="182"/>
        <item x="2835"/>
        <item x="104"/>
        <item x="2605"/>
        <item x="3009"/>
        <item x="3371"/>
        <item x="1507"/>
        <item x="1825"/>
        <item x="1402"/>
        <item x="2335"/>
        <item x="160"/>
        <item x="1262"/>
        <item x="74"/>
        <item x="1979"/>
        <item x="647"/>
        <item x="3458"/>
        <item x="3025"/>
        <item x="1650"/>
        <item x="566"/>
        <item x="3740"/>
        <item x="1667"/>
        <item x="2666"/>
        <item x="1718"/>
        <item x="3626"/>
        <item x="3708"/>
        <item x="2093"/>
        <item x="1295"/>
        <item x="3076"/>
        <item x="3253"/>
        <item x="1776"/>
        <item x="461"/>
        <item x="3696"/>
        <item x="1692"/>
        <item x="342"/>
        <item x="972"/>
        <item x="1284"/>
        <item x="615"/>
        <item x="2432"/>
        <item x="2441"/>
        <item x="2707"/>
        <item x="1553"/>
        <item x="2074"/>
        <item x="2359"/>
        <item x="2946"/>
        <item x="2290"/>
        <item x="3705"/>
        <item x="2385"/>
        <item x="2372"/>
        <item x="1844"/>
        <item x="289"/>
        <item x="2822"/>
        <item x="2417"/>
        <item x="3336"/>
        <item x="3369"/>
        <item x="1988"/>
        <item x="2480"/>
        <item x="137"/>
        <item x="2734"/>
        <item x="2310"/>
        <item x="1273"/>
        <item x="1394"/>
        <item x="3586"/>
        <item x="3016"/>
        <item x="1994"/>
        <item x="2356"/>
        <item x="1583"/>
        <item x="2375"/>
        <item x="2955"/>
        <item x="2028"/>
        <item x="69"/>
        <item x="2106"/>
        <item x="1386"/>
        <item x="1871"/>
        <item x="232"/>
        <item x="1586"/>
        <item x="1652"/>
        <item x="1556"/>
        <item x="3122"/>
        <item x="3329"/>
        <item x="3456"/>
        <item x="756"/>
        <item x="3105"/>
        <item x="3462"/>
        <item x="1517"/>
        <item x="1845"/>
        <item x="2972"/>
        <item x="2606"/>
        <item x="571"/>
        <item x="2703"/>
        <item x="2938"/>
        <item x="1378"/>
        <item x="3137"/>
        <item x="2551"/>
        <item x="3647"/>
        <item x="632"/>
        <item x="45"/>
        <item x="129"/>
        <item x="87"/>
        <item x="3596"/>
        <item x="2776"/>
        <item x="660"/>
        <item x="499"/>
        <item x="200"/>
        <item x="119"/>
        <item x="63"/>
        <item x="46"/>
        <item x="98"/>
        <item x="33"/>
        <item x="555"/>
        <item x="747"/>
        <item x="3180"/>
        <item x="731"/>
        <item x="2613"/>
        <item x="3500"/>
        <item x="888"/>
        <item x="450"/>
        <item x="2035"/>
        <item x="3549"/>
        <item x="356"/>
        <item x="2917"/>
        <item x="3284"/>
        <item x="2857"/>
        <item x="2448"/>
        <item x="845"/>
        <item x="2636"/>
        <item x="3400"/>
        <item x="2528"/>
        <item x="2202"/>
        <item x="959"/>
        <item x="3751"/>
        <item x="2212"/>
        <item x="623"/>
        <item x="1866"/>
        <item x="645"/>
        <item x="860"/>
        <item x="3209"/>
        <item x="414"/>
        <item x="1884"/>
        <item x="452"/>
        <item x="1638"/>
        <item x="970"/>
        <item x="14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showAll="0"/>
    <pivotField numFmtId="164" showAll="0"/>
    <pivotField dataField="1" numFmtId="165" showAll="0"/>
    <pivotField showAll="0"/>
    <pivotField numFmtId="166" showAll="0"/>
  </pivotFields>
  <rowFields count="1">
    <field x="5"/>
  </rowFields>
  <rowItems count="10">
    <i>
      <x v="2994"/>
    </i>
    <i>
      <x v="2843"/>
    </i>
    <i>
      <x v="2547"/>
    </i>
    <i>
      <x v="3094"/>
    </i>
    <i>
      <x v="2717"/>
    </i>
    <i>
      <x v="881"/>
    </i>
    <i>
      <x v="2550"/>
    </i>
    <i>
      <x v="3490"/>
    </i>
    <i>
      <x v="1504"/>
    </i>
    <i>
      <x v="297"/>
    </i>
  </rowItems>
  <colItems count="1">
    <i/>
  </colItems>
  <dataFields count="1">
    <dataField name="Sum of net_profit" fld="13" baseField="0" baseItem="0" numFmtId="165"/>
  </dataFields>
  <formats count="3">
    <format dxfId="2">
      <pivotArea field="5" type="button" dataOnly="0" labelOnly="1" outline="0" axis="axisRow" fieldPosition="0"/>
    </format>
    <format dxfId="1">
      <pivotArea field="5" type="button" dataOnly="0" labelOnly="1" outline="0" axis="axisRow" fieldPosition="0"/>
    </format>
    <format dxfId="0">
      <pivotArea dataOnly="0" labelOnly="1" outline="0" axis="axisValues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04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49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8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71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094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47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43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99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0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49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8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717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09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4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4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99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146F7-21B2-416B-9FD0-11DB99901513}" name="IMDB_Table" displayName="IMDB_Table" ref="A1:P3784" totalsRowShown="0" headerRowDxfId="16">
  <autoFilter ref="A1:P3784" xr:uid="{D4B146F7-21B2-416B-9FD0-11DB99901513}"/>
  <tableColumns count="16">
    <tableColumn id="1" xr3:uid="{92E8401B-C73D-4179-8157-249D524E400A}" name="director_name"/>
    <tableColumn id="2" xr3:uid="{7377D95E-800F-4017-94B2-47F641018B8D}" name="num_critic_for_reviews"/>
    <tableColumn id="3" xr3:uid="{DC8CAE60-5758-44B9-9A14-3CF58FAC3B24}" name="gross" dataDxfId="15"/>
    <tableColumn id="4" xr3:uid="{B9085677-75B9-41EF-BFE2-48446CC40A5B}" name="genres"/>
    <tableColumn id="5" xr3:uid="{8EB4452B-B71F-4E17-BE8F-38B36FB46716}" name="actor_1_name"/>
    <tableColumn id="6" xr3:uid="{01AFD1A9-41A8-48C9-9D70-8A4E148793BA}" name="movie_title"/>
    <tableColumn id="7" xr3:uid="{3F707D42-5C46-401D-B59D-7A67F4283D1B}" name="num_voted_users"/>
    <tableColumn id="8" xr3:uid="{08212835-1042-46A9-997B-AEB1F814D6BF}" name="num_user_for_reviews"/>
    <tableColumn id="9" xr3:uid="{926E6591-FCAA-4551-B2F8-D922539BADBB}" name="language"/>
    <tableColumn id="10" xr3:uid="{05005860-5713-45DA-B410-070C13A1E2CF}" name="country"/>
    <tableColumn id="11" xr3:uid="{95B1A3AB-5117-4ECE-8B87-15582D5B17FB}" name="budget" dataDxfId="14"/>
    <tableColumn id="12" xr3:uid="{0DCC3F00-376C-439D-9DB4-A4E866B37C0B}" name="title_year"/>
    <tableColumn id="13" xr3:uid="{21CB0583-1674-4533-B281-32953701E657}" name="imdb_score" dataDxfId="13"/>
    <tableColumn id="14" xr3:uid="{36645EEA-94B1-4DE9-A598-E0AD20CE6F71}" name="net_profit" dataDxfId="12">
      <calculatedColumnFormula>IMDB_Table[[#This Row],[gross]]-IMDB_Table[[#This Row],[budget]]</calculatedColumnFormula>
    </tableColumn>
    <tableColumn id="15" xr3:uid="{9FAB9E4D-2863-43F1-8F6A-389C8EE522FA}" name="Duration" dataDxfId="11"/>
    <tableColumn id="16" xr3:uid="{D4A6A663-ED4C-4150-BE8E-ED2B74BA90DB}" name="ROI" dataDxfId="10">
      <calculatedColumnFormula>IMDB_Table[[#This Row],[net_profit]]/IMDB_Table[[#This Row],[budget]]*100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17B279-2C2D-425B-B37A-5999BEC2E72E}" name="Movie_analysis_table" displayName="Movie_analysis_table" ref="A5:C11220" totalsRowShown="0" headerRowDxfId="9">
  <autoFilter ref="A5:C11220" xr:uid="{F717B279-2C2D-425B-B37A-5999BEC2E72E}">
    <filterColumn colId="0" hiddenButton="1"/>
    <filterColumn colId="1" hiddenButton="1"/>
    <filterColumn colId="2" hiddenButton="1"/>
  </autoFilter>
  <tableColumns count="3">
    <tableColumn id="1" xr3:uid="{A081016F-86BB-48B4-8106-E33F748B14EC}" name="movie_title"/>
    <tableColumn id="2" xr3:uid="{8C9E8F83-1171-49E5-8BB0-2590B9F472A3}" name="imdb_score" dataDxfId="8"/>
    <tableColumn id="3" xr3:uid="{A663EBE5-4EC8-4676-B7EC-0BB2BF6E50CC}" name="Genr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CA0804-AE75-4866-A3EC-95B953D982FF}" name="Table3" displayName="Table3" ref="B4:D1752" totalsRowShown="0" headerRowDxfId="5" tableBorderDxfId="4">
  <autoFilter ref="B4:D1752" xr:uid="{ACCA0804-AE75-4866-A3EC-95B953D982FF}">
    <filterColumn colId="1">
      <customFilters>
        <customFilter operator="greaterThanOrEqual" val="5"/>
      </customFilters>
    </filterColumn>
  </autoFilter>
  <sortState xmlns:xlrd2="http://schemas.microsoft.com/office/spreadsheetml/2017/richdata2" ref="B5:D1040">
    <sortCondition descending="1" ref="D4:D1752"/>
  </sortState>
  <tableColumns count="3">
    <tableColumn id="1" xr3:uid="{A3E8D8C9-6B47-4D89-88B3-E894D6820F10}" name="Director"/>
    <tableColumn id="2" xr3:uid="{3EA180BD-2246-46A4-902A-6B4F16FCE55F}" name="Movies Count"/>
    <tableColumn id="3" xr3:uid="{9BC078FA-8377-4BB7-A54A-E6DBC868136D}" name="Avg_IMDB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R3784"/>
  <sheetViews>
    <sheetView zoomScale="96" zoomScaleNormal="85" workbookViewId="0">
      <selection activeCell="L30" sqref="L30"/>
    </sheetView>
  </sheetViews>
  <sheetFormatPr defaultRowHeight="14.4" x14ac:dyDescent="0.3"/>
  <cols>
    <col min="1" max="1" width="31.5546875" customWidth="1"/>
    <col min="2" max="2" width="32.5546875" customWidth="1"/>
    <col min="3" max="3" width="20.77734375" style="4" customWidth="1"/>
    <col min="4" max="4" width="62" customWidth="1"/>
    <col min="5" max="6" width="37" customWidth="1"/>
    <col min="7" max="7" width="27" customWidth="1"/>
    <col min="8" max="8" width="33.6640625" customWidth="1"/>
    <col min="9" max="9" width="24.21875" customWidth="1"/>
    <col min="10" max="10" width="25.44140625" customWidth="1"/>
    <col min="11" max="11" width="22.21875" style="4" customWidth="1"/>
    <col min="12" max="12" width="24" customWidth="1"/>
    <col min="13" max="13" width="20.77734375" customWidth="1"/>
    <col min="14" max="14" width="16.77734375" customWidth="1"/>
    <col min="15" max="15" width="14.21875" customWidth="1"/>
    <col min="16" max="16" width="14.33203125" customWidth="1"/>
    <col min="18" max="18" width="20.6640625" customWidth="1"/>
    <col min="23" max="23" width="23.77734375" customWidth="1"/>
  </cols>
  <sheetData>
    <row r="1" spans="1:1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7843</v>
      </c>
      <c r="O1" s="1" t="s">
        <v>7868</v>
      </c>
      <c r="P1" s="1" t="s">
        <v>7880</v>
      </c>
    </row>
    <row r="2" spans="1:18" x14ac:dyDescent="0.3">
      <c r="A2" t="s">
        <v>13</v>
      </c>
      <c r="B2">
        <v>723</v>
      </c>
      <c r="C2" s="4">
        <v>760505847</v>
      </c>
      <c r="D2" t="s">
        <v>14</v>
      </c>
      <c r="E2" t="s">
        <v>15</v>
      </c>
      <c r="F2" t="s">
        <v>4063</v>
      </c>
      <c r="G2">
        <v>886204</v>
      </c>
      <c r="H2">
        <v>3054</v>
      </c>
      <c r="I2" t="s">
        <v>16</v>
      </c>
      <c r="J2" t="s">
        <v>17</v>
      </c>
      <c r="K2" s="4">
        <v>237000000</v>
      </c>
      <c r="L2">
        <v>2009</v>
      </c>
      <c r="M2" s="2">
        <v>7.9</v>
      </c>
      <c r="N2" s="4">
        <f>IMDB_Table[[#This Row],[gross]]-IMDB_Table[[#This Row],[budget]]</f>
        <v>523505847</v>
      </c>
      <c r="O2">
        <v>178</v>
      </c>
      <c r="P2" s="36">
        <f>IMDB_Table[[#This Row],[net_profit]]/IMDB_Table[[#This Row],[budget]]*100</f>
        <v>220.8885430379747</v>
      </c>
    </row>
    <row r="3" spans="1:18" x14ac:dyDescent="0.3">
      <c r="A3" t="s">
        <v>18</v>
      </c>
      <c r="B3">
        <v>302</v>
      </c>
      <c r="C3" s="4">
        <v>309404152</v>
      </c>
      <c r="D3" t="s">
        <v>19</v>
      </c>
      <c r="E3" t="s">
        <v>20</v>
      </c>
      <c r="F3" t="s">
        <v>6765</v>
      </c>
      <c r="G3">
        <v>471220</v>
      </c>
      <c r="H3">
        <v>1238</v>
      </c>
      <c r="I3" t="s">
        <v>16</v>
      </c>
      <c r="J3" t="s">
        <v>17</v>
      </c>
      <c r="K3" s="4">
        <v>300000000</v>
      </c>
      <c r="L3">
        <v>2007</v>
      </c>
      <c r="M3" s="2">
        <v>7.1</v>
      </c>
      <c r="N3" s="4">
        <f>IMDB_Table[[#This Row],[gross]]-IMDB_Table[[#This Row],[budget]]</f>
        <v>9404152</v>
      </c>
      <c r="O3">
        <v>169</v>
      </c>
      <c r="P3" s="36">
        <f>IMDB_Table[[#This Row],[net_profit]]/IMDB_Table[[#This Row],[budget]]*100</f>
        <v>3.1347173333333331</v>
      </c>
    </row>
    <row r="4" spans="1:18" x14ac:dyDescent="0.3">
      <c r="A4" t="s">
        <v>21</v>
      </c>
      <c r="B4">
        <v>602</v>
      </c>
      <c r="C4" s="4">
        <v>200074175</v>
      </c>
      <c r="D4" t="s">
        <v>22</v>
      </c>
      <c r="E4" t="s">
        <v>23</v>
      </c>
      <c r="F4" t="s">
        <v>4064</v>
      </c>
      <c r="G4">
        <v>275868</v>
      </c>
      <c r="H4">
        <v>994</v>
      </c>
      <c r="I4" t="s">
        <v>16</v>
      </c>
      <c r="J4" t="s">
        <v>24</v>
      </c>
      <c r="K4" s="4">
        <v>245000000</v>
      </c>
      <c r="L4">
        <v>2015</v>
      </c>
      <c r="M4" s="2">
        <v>6.8</v>
      </c>
      <c r="N4" s="4">
        <f>IMDB_Table[[#This Row],[gross]]-IMDB_Table[[#This Row],[budget]]</f>
        <v>-44925825</v>
      </c>
      <c r="O4">
        <v>148</v>
      </c>
      <c r="P4" s="36">
        <f>IMDB_Table[[#This Row],[net_profit]]/IMDB_Table[[#This Row],[budget]]*100</f>
        <v>-18.337071428571427</v>
      </c>
    </row>
    <row r="5" spans="1:18" x14ac:dyDescent="0.3">
      <c r="A5" t="s">
        <v>25</v>
      </c>
      <c r="B5">
        <v>813</v>
      </c>
      <c r="C5" s="4">
        <v>448130642</v>
      </c>
      <c r="D5" t="s">
        <v>26</v>
      </c>
      <c r="E5" t="s">
        <v>27</v>
      </c>
      <c r="F5" t="s">
        <v>4065</v>
      </c>
      <c r="G5">
        <v>1144337</v>
      </c>
      <c r="H5">
        <v>2701</v>
      </c>
      <c r="I5" t="s">
        <v>16</v>
      </c>
      <c r="J5" t="s">
        <v>17</v>
      </c>
      <c r="K5" s="4">
        <v>250000000</v>
      </c>
      <c r="L5">
        <v>2012</v>
      </c>
      <c r="M5" s="2">
        <v>8.5</v>
      </c>
      <c r="N5" s="4">
        <f>IMDB_Table[[#This Row],[gross]]-IMDB_Table[[#This Row],[budget]]</f>
        <v>198130642</v>
      </c>
      <c r="O5">
        <v>164</v>
      </c>
      <c r="P5" s="36">
        <f>IMDB_Table[[#This Row],[net_profit]]/IMDB_Table[[#This Row],[budget]]*100</f>
        <v>79.252256799999998</v>
      </c>
    </row>
    <row r="6" spans="1:18" x14ac:dyDescent="0.3">
      <c r="A6" t="s">
        <v>28</v>
      </c>
      <c r="B6">
        <v>462</v>
      </c>
      <c r="C6" s="4">
        <v>73058679</v>
      </c>
      <c r="D6" t="s">
        <v>29</v>
      </c>
      <c r="E6" t="s">
        <v>30</v>
      </c>
      <c r="F6" t="s">
        <v>4066</v>
      </c>
      <c r="G6">
        <v>212204</v>
      </c>
      <c r="H6">
        <v>738</v>
      </c>
      <c r="I6" t="s">
        <v>16</v>
      </c>
      <c r="J6" t="s">
        <v>17</v>
      </c>
      <c r="K6" s="4">
        <v>263700000</v>
      </c>
      <c r="L6">
        <v>2012</v>
      </c>
      <c r="M6" s="2">
        <v>6.6</v>
      </c>
      <c r="N6" s="4">
        <f>IMDB_Table[[#This Row],[gross]]-IMDB_Table[[#This Row],[budget]]</f>
        <v>-190641321</v>
      </c>
      <c r="O6">
        <v>132</v>
      </c>
      <c r="P6" s="36">
        <f>IMDB_Table[[#This Row],[net_profit]]/IMDB_Table[[#This Row],[budget]]*100</f>
        <v>-72.294774744027308</v>
      </c>
    </row>
    <row r="7" spans="1:18" x14ac:dyDescent="0.3">
      <c r="A7" t="s">
        <v>31</v>
      </c>
      <c r="B7">
        <v>392</v>
      </c>
      <c r="C7" s="4">
        <v>336530303</v>
      </c>
      <c r="D7" t="s">
        <v>32</v>
      </c>
      <c r="E7" t="s">
        <v>33</v>
      </c>
      <c r="F7" t="s">
        <v>4067</v>
      </c>
      <c r="G7">
        <v>383056</v>
      </c>
      <c r="H7">
        <v>1902</v>
      </c>
      <c r="I7" t="s">
        <v>16</v>
      </c>
      <c r="J7" t="s">
        <v>17</v>
      </c>
      <c r="K7" s="4">
        <v>258000000</v>
      </c>
      <c r="L7">
        <v>2007</v>
      </c>
      <c r="M7" s="2">
        <v>6.2</v>
      </c>
      <c r="N7" s="4">
        <f>IMDB_Table[[#This Row],[gross]]-IMDB_Table[[#This Row],[budget]]</f>
        <v>78530303</v>
      </c>
      <c r="O7">
        <v>156</v>
      </c>
      <c r="P7" s="36">
        <f>IMDB_Table[[#This Row],[net_profit]]/IMDB_Table[[#This Row],[budget]]*100</f>
        <v>30.438101937984495</v>
      </c>
    </row>
    <row r="8" spans="1:18" x14ac:dyDescent="0.3">
      <c r="A8" t="s">
        <v>34</v>
      </c>
      <c r="B8">
        <v>324</v>
      </c>
      <c r="C8" s="4">
        <v>200807262</v>
      </c>
      <c r="D8" t="s">
        <v>35</v>
      </c>
      <c r="E8" t="s">
        <v>36</v>
      </c>
      <c r="F8" t="s">
        <v>4068</v>
      </c>
      <c r="G8">
        <v>294810</v>
      </c>
      <c r="H8">
        <v>387</v>
      </c>
      <c r="I8" t="s">
        <v>16</v>
      </c>
      <c r="J8" t="s">
        <v>17</v>
      </c>
      <c r="K8" s="4">
        <v>260000000</v>
      </c>
      <c r="L8">
        <v>2010</v>
      </c>
      <c r="M8" s="2">
        <v>7.8</v>
      </c>
      <c r="N8" s="4">
        <f>IMDB_Table[[#This Row],[gross]]-IMDB_Table[[#This Row],[budget]]</f>
        <v>-59192738</v>
      </c>
      <c r="O8">
        <v>100</v>
      </c>
      <c r="P8" s="36">
        <f>IMDB_Table[[#This Row],[net_profit]]/IMDB_Table[[#This Row],[budget]]*100</f>
        <v>-22.766437692307694</v>
      </c>
    </row>
    <row r="9" spans="1:18" x14ac:dyDescent="0.3">
      <c r="A9" t="s">
        <v>37</v>
      </c>
      <c r="B9">
        <v>635</v>
      </c>
      <c r="C9" s="4">
        <v>458991599</v>
      </c>
      <c r="D9" t="s">
        <v>29</v>
      </c>
      <c r="E9" t="s">
        <v>38</v>
      </c>
      <c r="F9" t="s">
        <v>6766</v>
      </c>
      <c r="G9">
        <v>462669</v>
      </c>
      <c r="H9">
        <v>1117</v>
      </c>
      <c r="I9" t="s">
        <v>16</v>
      </c>
      <c r="J9" t="s">
        <v>17</v>
      </c>
      <c r="K9" s="4">
        <v>250000000</v>
      </c>
      <c r="L9">
        <v>2015</v>
      </c>
      <c r="M9" s="2">
        <v>7.5</v>
      </c>
      <c r="N9" s="4">
        <f>IMDB_Table[[#This Row],[gross]]-IMDB_Table[[#This Row],[budget]]</f>
        <v>208991599</v>
      </c>
      <c r="O9">
        <v>141</v>
      </c>
      <c r="P9" s="36">
        <f>IMDB_Table[[#This Row],[net_profit]]/IMDB_Table[[#This Row],[budget]]*100</f>
        <v>83.596639600000003</v>
      </c>
    </row>
    <row r="10" spans="1:18" x14ac:dyDescent="0.3">
      <c r="A10" t="s">
        <v>39</v>
      </c>
      <c r="B10">
        <v>375</v>
      </c>
      <c r="C10" s="4">
        <v>301956980</v>
      </c>
      <c r="D10" t="s">
        <v>40</v>
      </c>
      <c r="E10" t="s">
        <v>41</v>
      </c>
      <c r="F10" t="s">
        <v>6767</v>
      </c>
      <c r="G10">
        <v>321795</v>
      </c>
      <c r="H10">
        <v>973</v>
      </c>
      <c r="I10" t="s">
        <v>16</v>
      </c>
      <c r="J10" t="s">
        <v>24</v>
      </c>
      <c r="K10" s="4">
        <v>250000000</v>
      </c>
      <c r="L10">
        <v>2009</v>
      </c>
      <c r="M10" s="2">
        <v>7.5</v>
      </c>
      <c r="N10" s="4">
        <f>IMDB_Table[[#This Row],[gross]]-IMDB_Table[[#This Row],[budget]]</f>
        <v>51956980</v>
      </c>
      <c r="O10">
        <v>153</v>
      </c>
      <c r="P10" s="36">
        <f>IMDB_Table[[#This Row],[net_profit]]/IMDB_Table[[#This Row],[budget]]*100</f>
        <v>20.782792000000001</v>
      </c>
    </row>
    <row r="11" spans="1:18" x14ac:dyDescent="0.3">
      <c r="A11" t="s">
        <v>42</v>
      </c>
      <c r="B11">
        <v>673</v>
      </c>
      <c r="C11" s="4">
        <v>330249062</v>
      </c>
      <c r="D11" t="s">
        <v>29</v>
      </c>
      <c r="E11" t="s">
        <v>43</v>
      </c>
      <c r="F11" t="s">
        <v>6768</v>
      </c>
      <c r="G11">
        <v>371639</v>
      </c>
      <c r="H11">
        <v>3018</v>
      </c>
      <c r="I11" t="s">
        <v>16</v>
      </c>
      <c r="J11" t="s">
        <v>17</v>
      </c>
      <c r="K11" s="4">
        <v>250000000</v>
      </c>
      <c r="L11">
        <v>2016</v>
      </c>
      <c r="M11" s="2">
        <v>6.9</v>
      </c>
      <c r="N11" s="4">
        <f>IMDB_Table[[#This Row],[gross]]-IMDB_Table[[#This Row],[budget]]</f>
        <v>80249062</v>
      </c>
      <c r="O11">
        <v>183</v>
      </c>
      <c r="P11" s="36">
        <f>IMDB_Table[[#This Row],[net_profit]]/IMDB_Table[[#This Row],[budget]]*100</f>
        <v>32.099624800000001</v>
      </c>
      <c r="R11" s="26"/>
    </row>
    <row r="12" spans="1:18" x14ac:dyDescent="0.3">
      <c r="A12" t="s">
        <v>44</v>
      </c>
      <c r="B12">
        <v>434</v>
      </c>
      <c r="C12" s="4">
        <v>200069408</v>
      </c>
      <c r="D12" t="s">
        <v>29</v>
      </c>
      <c r="E12" t="s">
        <v>45</v>
      </c>
      <c r="F12" t="s">
        <v>4069</v>
      </c>
      <c r="G12">
        <v>240396</v>
      </c>
      <c r="H12">
        <v>2367</v>
      </c>
      <c r="I12" t="s">
        <v>16</v>
      </c>
      <c r="J12" t="s">
        <v>17</v>
      </c>
      <c r="K12" s="4">
        <v>209000000</v>
      </c>
      <c r="L12">
        <v>2006</v>
      </c>
      <c r="M12" s="2">
        <v>6.1</v>
      </c>
      <c r="N12" s="4">
        <f>IMDB_Table[[#This Row],[gross]]-IMDB_Table[[#This Row],[budget]]</f>
        <v>-8930592</v>
      </c>
      <c r="O12">
        <v>169</v>
      </c>
      <c r="P12" s="36">
        <f>IMDB_Table[[#This Row],[net_profit]]/IMDB_Table[[#This Row],[budget]]*100</f>
        <v>-4.2730105263157894</v>
      </c>
    </row>
    <row r="13" spans="1:18" x14ac:dyDescent="0.3">
      <c r="A13" t="s">
        <v>46</v>
      </c>
      <c r="B13">
        <v>403</v>
      </c>
      <c r="C13" s="4">
        <v>168368427</v>
      </c>
      <c r="D13" t="s">
        <v>47</v>
      </c>
      <c r="E13" t="s">
        <v>48</v>
      </c>
      <c r="F13" t="s">
        <v>6769</v>
      </c>
      <c r="G13">
        <v>330784</v>
      </c>
      <c r="H13">
        <v>1243</v>
      </c>
      <c r="I13" t="s">
        <v>16</v>
      </c>
      <c r="J13" t="s">
        <v>24</v>
      </c>
      <c r="K13" s="4">
        <v>200000000</v>
      </c>
      <c r="L13">
        <v>2008</v>
      </c>
      <c r="M13" s="2">
        <v>6.7</v>
      </c>
      <c r="N13" s="4">
        <f>IMDB_Table[[#This Row],[gross]]-IMDB_Table[[#This Row],[budget]]</f>
        <v>-31631573</v>
      </c>
      <c r="O13">
        <v>106</v>
      </c>
      <c r="P13" s="36">
        <f>IMDB_Table[[#This Row],[net_profit]]/IMDB_Table[[#This Row],[budget]]*100</f>
        <v>-15.815786500000002</v>
      </c>
    </row>
    <row r="14" spans="1:18" x14ac:dyDescent="0.3">
      <c r="A14" t="s">
        <v>18</v>
      </c>
      <c r="B14">
        <v>313</v>
      </c>
      <c r="C14" s="4">
        <v>423032628</v>
      </c>
      <c r="D14" t="s">
        <v>19</v>
      </c>
      <c r="E14" t="s">
        <v>20</v>
      </c>
      <c r="F14" t="s">
        <v>6770</v>
      </c>
      <c r="G14">
        <v>522040</v>
      </c>
      <c r="H14">
        <v>1832</v>
      </c>
      <c r="I14" t="s">
        <v>16</v>
      </c>
      <c r="J14" t="s">
        <v>17</v>
      </c>
      <c r="K14" s="4">
        <v>225000000</v>
      </c>
      <c r="L14">
        <v>2006</v>
      </c>
      <c r="M14" s="2">
        <v>7.3</v>
      </c>
      <c r="N14" s="4">
        <f>IMDB_Table[[#This Row],[gross]]-IMDB_Table[[#This Row],[budget]]</f>
        <v>198032628</v>
      </c>
      <c r="O14">
        <v>151</v>
      </c>
      <c r="P14" s="36">
        <f>IMDB_Table[[#This Row],[net_profit]]/IMDB_Table[[#This Row],[budget]]*100</f>
        <v>88.014501333333328</v>
      </c>
    </row>
    <row r="15" spans="1:18" x14ac:dyDescent="0.3">
      <c r="A15" t="s">
        <v>18</v>
      </c>
      <c r="B15">
        <v>450</v>
      </c>
      <c r="C15" s="4">
        <v>89289910</v>
      </c>
      <c r="D15" t="s">
        <v>49</v>
      </c>
      <c r="E15" t="s">
        <v>20</v>
      </c>
      <c r="F15" t="s">
        <v>4070</v>
      </c>
      <c r="G15">
        <v>181792</v>
      </c>
      <c r="H15">
        <v>711</v>
      </c>
      <c r="I15" t="s">
        <v>16</v>
      </c>
      <c r="J15" t="s">
        <v>17</v>
      </c>
      <c r="K15" s="4">
        <v>215000000</v>
      </c>
      <c r="L15">
        <v>2013</v>
      </c>
      <c r="M15" s="2">
        <v>6.5</v>
      </c>
      <c r="N15" s="4">
        <f>IMDB_Table[[#This Row],[gross]]-IMDB_Table[[#This Row],[budget]]</f>
        <v>-125710090</v>
      </c>
      <c r="O15">
        <v>150</v>
      </c>
      <c r="P15" s="36">
        <f>IMDB_Table[[#This Row],[net_profit]]/IMDB_Table[[#This Row],[budget]]*100</f>
        <v>-58.469809302325579</v>
      </c>
    </row>
    <row r="16" spans="1:18" x14ac:dyDescent="0.3">
      <c r="A16" t="s">
        <v>42</v>
      </c>
      <c r="B16">
        <v>733</v>
      </c>
      <c r="C16" s="4">
        <v>291021565</v>
      </c>
      <c r="D16" t="s">
        <v>14</v>
      </c>
      <c r="E16" t="s">
        <v>43</v>
      </c>
      <c r="F16" t="s">
        <v>6771</v>
      </c>
      <c r="G16">
        <v>548573</v>
      </c>
      <c r="H16">
        <v>2536</v>
      </c>
      <c r="I16" t="s">
        <v>16</v>
      </c>
      <c r="J16" t="s">
        <v>17</v>
      </c>
      <c r="K16" s="4">
        <v>225000000</v>
      </c>
      <c r="L16">
        <v>2013</v>
      </c>
      <c r="M16" s="2">
        <v>7.2</v>
      </c>
      <c r="N16" s="4">
        <f>IMDB_Table[[#This Row],[gross]]-IMDB_Table[[#This Row],[budget]]</f>
        <v>66021565</v>
      </c>
      <c r="O16">
        <v>143</v>
      </c>
      <c r="P16" s="36">
        <f>IMDB_Table[[#This Row],[net_profit]]/IMDB_Table[[#This Row],[budget]]*100</f>
        <v>29.342917777777778</v>
      </c>
    </row>
    <row r="17" spans="1:16" x14ac:dyDescent="0.3">
      <c r="A17" t="s">
        <v>50</v>
      </c>
      <c r="B17">
        <v>258</v>
      </c>
      <c r="C17" s="4">
        <v>141614023</v>
      </c>
      <c r="D17" t="s">
        <v>51</v>
      </c>
      <c r="E17" t="s">
        <v>52</v>
      </c>
      <c r="F17" t="s">
        <v>6772</v>
      </c>
      <c r="G17">
        <v>149922</v>
      </c>
      <c r="H17">
        <v>438</v>
      </c>
      <c r="I17" t="s">
        <v>16</v>
      </c>
      <c r="J17" t="s">
        <v>17</v>
      </c>
      <c r="K17" s="4">
        <v>225000000</v>
      </c>
      <c r="L17">
        <v>2008</v>
      </c>
      <c r="M17" s="2">
        <v>6.6</v>
      </c>
      <c r="N17" s="4">
        <f>IMDB_Table[[#This Row],[gross]]-IMDB_Table[[#This Row],[budget]]</f>
        <v>-83385977</v>
      </c>
      <c r="O17">
        <v>150</v>
      </c>
      <c r="P17" s="36">
        <f>IMDB_Table[[#This Row],[net_profit]]/IMDB_Table[[#This Row],[budget]]*100</f>
        <v>-37.06043422222222</v>
      </c>
    </row>
    <row r="18" spans="1:16" x14ac:dyDescent="0.3">
      <c r="A18" t="s">
        <v>37</v>
      </c>
      <c r="B18">
        <v>703</v>
      </c>
      <c r="C18" s="4">
        <v>623279547</v>
      </c>
      <c r="D18" t="s">
        <v>29</v>
      </c>
      <c r="E18" t="s">
        <v>38</v>
      </c>
      <c r="F18" t="s">
        <v>4071</v>
      </c>
      <c r="G18">
        <v>995415</v>
      </c>
      <c r="H18">
        <v>1722</v>
      </c>
      <c r="I18" t="s">
        <v>16</v>
      </c>
      <c r="J18" t="s">
        <v>17</v>
      </c>
      <c r="K18" s="4">
        <v>220000000</v>
      </c>
      <c r="L18">
        <v>2012</v>
      </c>
      <c r="M18" s="2">
        <v>8.1</v>
      </c>
      <c r="N18" s="4">
        <f>IMDB_Table[[#This Row],[gross]]-IMDB_Table[[#This Row],[budget]]</f>
        <v>403279547</v>
      </c>
      <c r="O18">
        <v>173</v>
      </c>
      <c r="P18" s="36">
        <f>IMDB_Table[[#This Row],[net_profit]]/IMDB_Table[[#This Row],[budget]]*100</f>
        <v>183.308885</v>
      </c>
    </row>
    <row r="19" spans="1:16" x14ac:dyDescent="0.3">
      <c r="A19" t="s">
        <v>53</v>
      </c>
      <c r="B19">
        <v>448</v>
      </c>
      <c r="C19" s="4">
        <v>241063875</v>
      </c>
      <c r="D19" t="s">
        <v>19</v>
      </c>
      <c r="E19" t="s">
        <v>20</v>
      </c>
      <c r="F19" t="s">
        <v>6773</v>
      </c>
      <c r="G19">
        <v>370704</v>
      </c>
      <c r="H19">
        <v>484</v>
      </c>
      <c r="I19" t="s">
        <v>16</v>
      </c>
      <c r="J19" t="s">
        <v>17</v>
      </c>
      <c r="K19" s="4">
        <v>250000000</v>
      </c>
      <c r="L19">
        <v>2011</v>
      </c>
      <c r="M19" s="2">
        <v>6.7</v>
      </c>
      <c r="N19" s="4">
        <f>IMDB_Table[[#This Row],[gross]]-IMDB_Table[[#This Row],[budget]]</f>
        <v>-8936125</v>
      </c>
      <c r="O19">
        <v>136</v>
      </c>
      <c r="P19" s="36">
        <f>IMDB_Table[[#This Row],[net_profit]]/IMDB_Table[[#This Row],[budget]]*100</f>
        <v>-3.5744499999999997</v>
      </c>
    </row>
    <row r="20" spans="1:16" x14ac:dyDescent="0.3">
      <c r="A20" t="s">
        <v>54</v>
      </c>
      <c r="B20">
        <v>451</v>
      </c>
      <c r="C20" s="4">
        <v>179020854</v>
      </c>
      <c r="D20" t="s">
        <v>55</v>
      </c>
      <c r="E20" t="s">
        <v>56</v>
      </c>
      <c r="F20" t="s">
        <v>6774</v>
      </c>
      <c r="G20">
        <v>268154</v>
      </c>
      <c r="H20">
        <v>341</v>
      </c>
      <c r="I20" t="s">
        <v>16</v>
      </c>
      <c r="J20" t="s">
        <v>17</v>
      </c>
      <c r="K20" s="4">
        <v>225000000</v>
      </c>
      <c r="L20">
        <v>2012</v>
      </c>
      <c r="M20" s="2">
        <v>6.8</v>
      </c>
      <c r="N20" s="4">
        <f>IMDB_Table[[#This Row],[gross]]-IMDB_Table[[#This Row],[budget]]</f>
        <v>-45979146</v>
      </c>
      <c r="O20">
        <v>106</v>
      </c>
      <c r="P20" s="36">
        <f>IMDB_Table[[#This Row],[net_profit]]/IMDB_Table[[#This Row],[budget]]*100</f>
        <v>-20.435175999999998</v>
      </c>
    </row>
    <row r="21" spans="1:16" x14ac:dyDescent="0.3">
      <c r="A21" t="s">
        <v>57</v>
      </c>
      <c r="B21">
        <v>422</v>
      </c>
      <c r="C21" s="4">
        <v>255108370</v>
      </c>
      <c r="D21" t="s">
        <v>58</v>
      </c>
      <c r="E21" t="s">
        <v>59</v>
      </c>
      <c r="F21" t="s">
        <v>6775</v>
      </c>
      <c r="G21">
        <v>354228</v>
      </c>
      <c r="H21">
        <v>802</v>
      </c>
      <c r="I21" t="s">
        <v>16</v>
      </c>
      <c r="J21" t="s">
        <v>60</v>
      </c>
      <c r="K21" s="4">
        <v>250000000</v>
      </c>
      <c r="L21">
        <v>2014</v>
      </c>
      <c r="M21" s="2">
        <v>7.5</v>
      </c>
      <c r="N21" s="4">
        <f>IMDB_Table[[#This Row],[gross]]-IMDB_Table[[#This Row],[budget]]</f>
        <v>5108370</v>
      </c>
      <c r="O21">
        <v>164</v>
      </c>
      <c r="P21" s="36">
        <f>IMDB_Table[[#This Row],[net_profit]]/IMDB_Table[[#This Row],[budget]]*100</f>
        <v>2.0433479999999999</v>
      </c>
    </row>
    <row r="22" spans="1:16" x14ac:dyDescent="0.3">
      <c r="A22" t="s">
        <v>61</v>
      </c>
      <c r="B22">
        <v>599</v>
      </c>
      <c r="C22" s="4">
        <v>262030663</v>
      </c>
      <c r="D22" t="s">
        <v>19</v>
      </c>
      <c r="E22" t="s">
        <v>62</v>
      </c>
      <c r="F22" t="s">
        <v>4072</v>
      </c>
      <c r="G22">
        <v>451803</v>
      </c>
      <c r="H22">
        <v>1225</v>
      </c>
      <c r="I22" t="s">
        <v>16</v>
      </c>
      <c r="J22" t="s">
        <v>17</v>
      </c>
      <c r="K22" s="4">
        <v>230000000</v>
      </c>
      <c r="L22">
        <v>2012</v>
      </c>
      <c r="M22" s="2">
        <v>7</v>
      </c>
      <c r="N22" s="4">
        <f>IMDB_Table[[#This Row],[gross]]-IMDB_Table[[#This Row],[budget]]</f>
        <v>32030663</v>
      </c>
      <c r="O22">
        <v>153</v>
      </c>
      <c r="P22" s="36">
        <f>IMDB_Table[[#This Row],[net_profit]]/IMDB_Table[[#This Row],[budget]]*100</f>
        <v>13.926375217391303</v>
      </c>
    </row>
    <row r="23" spans="1:16" x14ac:dyDescent="0.3">
      <c r="A23" t="s">
        <v>63</v>
      </c>
      <c r="B23">
        <v>343</v>
      </c>
      <c r="C23" s="4">
        <v>105219735</v>
      </c>
      <c r="D23" t="s">
        <v>64</v>
      </c>
      <c r="E23" t="s">
        <v>65</v>
      </c>
      <c r="F23" t="s">
        <v>4073</v>
      </c>
      <c r="G23">
        <v>211765</v>
      </c>
      <c r="H23">
        <v>546</v>
      </c>
      <c r="I23" t="s">
        <v>16</v>
      </c>
      <c r="J23" t="s">
        <v>17</v>
      </c>
      <c r="K23" s="4">
        <v>200000000</v>
      </c>
      <c r="L23">
        <v>2010</v>
      </c>
      <c r="M23" s="2">
        <v>6.7</v>
      </c>
      <c r="N23" s="4">
        <f>IMDB_Table[[#This Row],[gross]]-IMDB_Table[[#This Row],[budget]]</f>
        <v>-94780265</v>
      </c>
      <c r="O23">
        <v>156</v>
      </c>
      <c r="P23" s="36">
        <f>IMDB_Table[[#This Row],[net_profit]]/IMDB_Table[[#This Row],[budget]]*100</f>
        <v>-47.3901325</v>
      </c>
    </row>
    <row r="24" spans="1:16" x14ac:dyDescent="0.3">
      <c r="A24" t="s">
        <v>57</v>
      </c>
      <c r="B24">
        <v>509</v>
      </c>
      <c r="C24" s="4">
        <v>258355354</v>
      </c>
      <c r="D24" t="s">
        <v>58</v>
      </c>
      <c r="E24" t="s">
        <v>59</v>
      </c>
      <c r="F24" t="s">
        <v>6776</v>
      </c>
      <c r="G24">
        <v>483540</v>
      </c>
      <c r="H24">
        <v>951</v>
      </c>
      <c r="I24" t="s">
        <v>16</v>
      </c>
      <c r="J24" t="s">
        <v>17</v>
      </c>
      <c r="K24" s="4">
        <v>225000000</v>
      </c>
      <c r="L24">
        <v>2013</v>
      </c>
      <c r="M24" s="2">
        <v>7.9</v>
      </c>
      <c r="N24" s="4">
        <f>IMDB_Table[[#This Row],[gross]]-IMDB_Table[[#This Row],[budget]]</f>
        <v>33355354</v>
      </c>
      <c r="O24">
        <v>186</v>
      </c>
      <c r="P24" s="36">
        <f>IMDB_Table[[#This Row],[net_profit]]/IMDB_Table[[#This Row],[budget]]*100</f>
        <v>14.824601777777776</v>
      </c>
    </row>
    <row r="25" spans="1:16" x14ac:dyDescent="0.3">
      <c r="A25" t="s">
        <v>66</v>
      </c>
      <c r="B25">
        <v>251</v>
      </c>
      <c r="C25" s="4">
        <v>70083519</v>
      </c>
      <c r="D25" t="s">
        <v>67</v>
      </c>
      <c r="E25" t="s">
        <v>68</v>
      </c>
      <c r="F25" t="s">
        <v>4074</v>
      </c>
      <c r="G25">
        <v>149019</v>
      </c>
      <c r="H25">
        <v>666</v>
      </c>
      <c r="I25" t="s">
        <v>16</v>
      </c>
      <c r="J25" t="s">
        <v>17</v>
      </c>
      <c r="K25" s="4">
        <v>180000000</v>
      </c>
      <c r="L25">
        <v>2007</v>
      </c>
      <c r="M25" s="2">
        <v>6.1</v>
      </c>
      <c r="N25" s="4">
        <f>IMDB_Table[[#This Row],[gross]]-IMDB_Table[[#This Row],[budget]]</f>
        <v>-109916481</v>
      </c>
      <c r="O25">
        <v>113</v>
      </c>
      <c r="P25" s="36">
        <f>IMDB_Table[[#This Row],[net_profit]]/IMDB_Table[[#This Row],[budget]]*100</f>
        <v>-61.064711666666668</v>
      </c>
    </row>
    <row r="26" spans="1:16" x14ac:dyDescent="0.3">
      <c r="A26" t="s">
        <v>57</v>
      </c>
      <c r="B26">
        <v>446</v>
      </c>
      <c r="C26" s="4">
        <v>218051260</v>
      </c>
      <c r="D26" t="s">
        <v>69</v>
      </c>
      <c r="E26" t="s">
        <v>70</v>
      </c>
      <c r="F26" t="s">
        <v>4075</v>
      </c>
      <c r="G26">
        <v>316018</v>
      </c>
      <c r="H26">
        <v>2618</v>
      </c>
      <c r="I26" t="s">
        <v>16</v>
      </c>
      <c r="J26" t="s">
        <v>60</v>
      </c>
      <c r="K26" s="4">
        <v>207000000</v>
      </c>
      <c r="L26">
        <v>2005</v>
      </c>
      <c r="M26" s="2">
        <v>7.2</v>
      </c>
      <c r="N26" s="4">
        <f>IMDB_Table[[#This Row],[gross]]-IMDB_Table[[#This Row],[budget]]</f>
        <v>11051260</v>
      </c>
      <c r="O26">
        <v>201</v>
      </c>
      <c r="P26" s="36">
        <f>IMDB_Table[[#This Row],[net_profit]]/IMDB_Table[[#This Row],[budget]]*100</f>
        <v>5.3387729468599039</v>
      </c>
    </row>
    <row r="27" spans="1:16" x14ac:dyDescent="0.3">
      <c r="A27" t="s">
        <v>13</v>
      </c>
      <c r="B27">
        <v>315</v>
      </c>
      <c r="C27" s="4">
        <v>658672302</v>
      </c>
      <c r="D27" t="s">
        <v>71</v>
      </c>
      <c r="E27" t="s">
        <v>72</v>
      </c>
      <c r="F27" t="s">
        <v>4076</v>
      </c>
      <c r="G27">
        <v>793059</v>
      </c>
      <c r="H27">
        <v>2528</v>
      </c>
      <c r="I27" t="s">
        <v>16</v>
      </c>
      <c r="J27" t="s">
        <v>17</v>
      </c>
      <c r="K27" s="4">
        <v>200000000</v>
      </c>
      <c r="L27">
        <v>1997</v>
      </c>
      <c r="M27" s="2">
        <v>7.7</v>
      </c>
      <c r="N27" s="4">
        <f>IMDB_Table[[#This Row],[gross]]-IMDB_Table[[#This Row],[budget]]</f>
        <v>458672302</v>
      </c>
      <c r="O27">
        <v>194</v>
      </c>
      <c r="P27" s="36">
        <f>IMDB_Table[[#This Row],[net_profit]]/IMDB_Table[[#This Row],[budget]]*100</f>
        <v>229.336151</v>
      </c>
    </row>
    <row r="28" spans="1:16" x14ac:dyDescent="0.3">
      <c r="A28" t="s">
        <v>73</v>
      </c>
      <c r="B28">
        <v>516</v>
      </c>
      <c r="C28" s="4">
        <v>407197282</v>
      </c>
      <c r="D28" t="s">
        <v>29</v>
      </c>
      <c r="E28" t="s">
        <v>74</v>
      </c>
      <c r="F28" t="s">
        <v>4077</v>
      </c>
      <c r="G28">
        <v>272670</v>
      </c>
      <c r="H28">
        <v>1022</v>
      </c>
      <c r="I28" t="s">
        <v>16</v>
      </c>
      <c r="J28" t="s">
        <v>17</v>
      </c>
      <c r="K28" s="4">
        <v>250000000</v>
      </c>
      <c r="L28">
        <v>2016</v>
      </c>
      <c r="M28" s="2">
        <v>8.1999999999999993</v>
      </c>
      <c r="N28" s="4">
        <f>IMDB_Table[[#This Row],[gross]]-IMDB_Table[[#This Row],[budget]]</f>
        <v>157197282</v>
      </c>
      <c r="O28">
        <v>147</v>
      </c>
      <c r="P28" s="36">
        <f>IMDB_Table[[#This Row],[net_profit]]/IMDB_Table[[#This Row],[budget]]*100</f>
        <v>62.878912799999995</v>
      </c>
    </row>
    <row r="29" spans="1:16" x14ac:dyDescent="0.3">
      <c r="A29" t="s">
        <v>75</v>
      </c>
      <c r="B29">
        <v>377</v>
      </c>
      <c r="C29" s="4">
        <v>65173160</v>
      </c>
      <c r="D29" t="s">
        <v>76</v>
      </c>
      <c r="E29" t="s">
        <v>77</v>
      </c>
      <c r="F29" t="s">
        <v>4078</v>
      </c>
      <c r="G29">
        <v>202382</v>
      </c>
      <c r="H29">
        <v>751</v>
      </c>
      <c r="I29" t="s">
        <v>16</v>
      </c>
      <c r="J29" t="s">
        <v>17</v>
      </c>
      <c r="K29" s="4">
        <v>209000000</v>
      </c>
      <c r="L29">
        <v>2012</v>
      </c>
      <c r="M29" s="2">
        <v>5.9</v>
      </c>
      <c r="N29" s="4">
        <f>IMDB_Table[[#This Row],[gross]]-IMDB_Table[[#This Row],[budget]]</f>
        <v>-143826840</v>
      </c>
      <c r="O29">
        <v>131</v>
      </c>
      <c r="P29" s="36">
        <f>IMDB_Table[[#This Row],[net_profit]]/IMDB_Table[[#This Row],[budget]]*100</f>
        <v>-68.816669856459328</v>
      </c>
    </row>
    <row r="30" spans="1:16" x14ac:dyDescent="0.3">
      <c r="A30" t="s">
        <v>78</v>
      </c>
      <c r="B30">
        <v>644</v>
      </c>
      <c r="C30" s="4">
        <v>652177271</v>
      </c>
      <c r="D30" t="s">
        <v>76</v>
      </c>
      <c r="E30" t="s">
        <v>79</v>
      </c>
      <c r="F30" t="s">
        <v>4079</v>
      </c>
      <c r="G30">
        <v>418214</v>
      </c>
      <c r="H30">
        <v>1290</v>
      </c>
      <c r="I30" t="s">
        <v>16</v>
      </c>
      <c r="J30" t="s">
        <v>17</v>
      </c>
      <c r="K30" s="4">
        <v>150000000</v>
      </c>
      <c r="L30">
        <v>2015</v>
      </c>
      <c r="M30" s="2">
        <v>7</v>
      </c>
      <c r="N30" s="4">
        <f>IMDB_Table[[#This Row],[gross]]-IMDB_Table[[#This Row],[budget]]</f>
        <v>502177271</v>
      </c>
      <c r="O30">
        <v>124</v>
      </c>
      <c r="P30" s="36">
        <f>IMDB_Table[[#This Row],[net_profit]]/IMDB_Table[[#This Row],[budget]]*100</f>
        <v>334.78484733333335</v>
      </c>
    </row>
    <row r="31" spans="1:16" x14ac:dyDescent="0.3">
      <c r="A31" t="s">
        <v>21</v>
      </c>
      <c r="B31">
        <v>750</v>
      </c>
      <c r="C31" s="4">
        <v>304360277</v>
      </c>
      <c r="D31" t="s">
        <v>22</v>
      </c>
      <c r="E31" t="s">
        <v>80</v>
      </c>
      <c r="F31" t="s">
        <v>4080</v>
      </c>
      <c r="G31">
        <v>522030</v>
      </c>
      <c r="H31">
        <v>1498</v>
      </c>
      <c r="I31" t="s">
        <v>16</v>
      </c>
      <c r="J31" t="s">
        <v>24</v>
      </c>
      <c r="K31" s="4">
        <v>200000000</v>
      </c>
      <c r="L31">
        <v>2012</v>
      </c>
      <c r="M31" s="2">
        <v>7.8</v>
      </c>
      <c r="N31" s="4">
        <f>IMDB_Table[[#This Row],[gross]]-IMDB_Table[[#This Row],[budget]]</f>
        <v>104360277</v>
      </c>
      <c r="O31">
        <v>143</v>
      </c>
      <c r="P31" s="36">
        <f>IMDB_Table[[#This Row],[net_profit]]/IMDB_Table[[#This Row],[budget]]*100</f>
        <v>52.180138499999998</v>
      </c>
    </row>
    <row r="32" spans="1:16" x14ac:dyDescent="0.3">
      <c r="A32" t="s">
        <v>31</v>
      </c>
      <c r="B32">
        <v>300</v>
      </c>
      <c r="C32" s="4">
        <v>373377893</v>
      </c>
      <c r="D32" t="s">
        <v>81</v>
      </c>
      <c r="E32" t="s">
        <v>33</v>
      </c>
      <c r="F32" t="s">
        <v>4081</v>
      </c>
      <c r="G32">
        <v>411164</v>
      </c>
      <c r="H32">
        <v>1303</v>
      </c>
      <c r="I32" t="s">
        <v>16</v>
      </c>
      <c r="J32" t="s">
        <v>17</v>
      </c>
      <c r="K32" s="4">
        <v>200000000</v>
      </c>
      <c r="L32">
        <v>2004</v>
      </c>
      <c r="M32" s="2">
        <v>7.3</v>
      </c>
      <c r="N32" s="4">
        <f>IMDB_Table[[#This Row],[gross]]-IMDB_Table[[#This Row],[budget]]</f>
        <v>173377893</v>
      </c>
      <c r="O32">
        <v>135</v>
      </c>
      <c r="P32" s="36">
        <f>IMDB_Table[[#This Row],[net_profit]]/IMDB_Table[[#This Row],[budget]]*100</f>
        <v>86.6889465</v>
      </c>
    </row>
    <row r="33" spans="1:16" x14ac:dyDescent="0.3">
      <c r="A33" t="s">
        <v>82</v>
      </c>
      <c r="B33">
        <v>608</v>
      </c>
      <c r="C33" s="4">
        <v>408992272</v>
      </c>
      <c r="D33" t="s">
        <v>29</v>
      </c>
      <c r="E33" t="s">
        <v>74</v>
      </c>
      <c r="F33" t="s">
        <v>4082</v>
      </c>
      <c r="G33">
        <v>557489</v>
      </c>
      <c r="H33">
        <v>1187</v>
      </c>
      <c r="I33" t="s">
        <v>16</v>
      </c>
      <c r="J33" t="s">
        <v>17</v>
      </c>
      <c r="K33" s="4">
        <v>200000000</v>
      </c>
      <c r="L33">
        <v>2013</v>
      </c>
      <c r="M33" s="2">
        <v>7.2</v>
      </c>
      <c r="N33" s="4">
        <f>IMDB_Table[[#This Row],[gross]]-IMDB_Table[[#This Row],[budget]]</f>
        <v>208992272</v>
      </c>
      <c r="O33">
        <v>195</v>
      </c>
      <c r="P33" s="36">
        <f>IMDB_Table[[#This Row],[net_profit]]/IMDB_Table[[#This Row],[budget]]*100</f>
        <v>104.49613600000001</v>
      </c>
    </row>
    <row r="34" spans="1:16" x14ac:dyDescent="0.3">
      <c r="A34" t="s">
        <v>83</v>
      </c>
      <c r="B34">
        <v>451</v>
      </c>
      <c r="C34" s="4">
        <v>334185206</v>
      </c>
      <c r="D34" t="s">
        <v>67</v>
      </c>
      <c r="E34" t="s">
        <v>20</v>
      </c>
      <c r="F34" t="s">
        <v>6777</v>
      </c>
      <c r="G34">
        <v>306320</v>
      </c>
      <c r="H34">
        <v>736</v>
      </c>
      <c r="I34" t="s">
        <v>16</v>
      </c>
      <c r="J34" t="s">
        <v>17</v>
      </c>
      <c r="K34" s="4">
        <v>200000000</v>
      </c>
      <c r="L34">
        <v>2010</v>
      </c>
      <c r="M34" s="2">
        <v>6.5</v>
      </c>
      <c r="N34" s="4">
        <f>IMDB_Table[[#This Row],[gross]]-IMDB_Table[[#This Row],[budget]]</f>
        <v>134185206</v>
      </c>
      <c r="O34">
        <v>108</v>
      </c>
      <c r="P34" s="36">
        <f>IMDB_Table[[#This Row],[net_profit]]/IMDB_Table[[#This Row],[budget]]*100</f>
        <v>67.092602999999997</v>
      </c>
    </row>
    <row r="35" spans="1:16" x14ac:dyDescent="0.3">
      <c r="A35" t="s">
        <v>84</v>
      </c>
      <c r="B35">
        <v>334</v>
      </c>
      <c r="C35" s="4">
        <v>234360014</v>
      </c>
      <c r="D35" t="s">
        <v>85</v>
      </c>
      <c r="E35" t="s">
        <v>86</v>
      </c>
      <c r="F35" t="s">
        <v>4083</v>
      </c>
      <c r="G35">
        <v>383427</v>
      </c>
      <c r="H35">
        <v>1912</v>
      </c>
      <c r="I35" t="s">
        <v>16</v>
      </c>
      <c r="J35" t="s">
        <v>87</v>
      </c>
      <c r="K35" s="4">
        <v>210000000</v>
      </c>
      <c r="L35">
        <v>2006</v>
      </c>
      <c r="M35" s="2">
        <v>6.8</v>
      </c>
      <c r="N35" s="4">
        <f>IMDB_Table[[#This Row],[gross]]-IMDB_Table[[#This Row],[budget]]</f>
        <v>24360014</v>
      </c>
      <c r="O35">
        <v>104</v>
      </c>
      <c r="P35" s="36">
        <f>IMDB_Table[[#This Row],[net_profit]]/IMDB_Table[[#This Row],[budget]]*100</f>
        <v>11.600006666666667</v>
      </c>
    </row>
    <row r="36" spans="1:16" x14ac:dyDescent="0.3">
      <c r="A36" t="s">
        <v>88</v>
      </c>
      <c r="B36">
        <v>376</v>
      </c>
      <c r="C36" s="4">
        <v>268488329</v>
      </c>
      <c r="D36" t="s">
        <v>89</v>
      </c>
      <c r="E36" t="s">
        <v>90</v>
      </c>
      <c r="F36" t="s">
        <v>4084</v>
      </c>
      <c r="G36">
        <v>235025</v>
      </c>
      <c r="H36">
        <v>265</v>
      </c>
      <c r="I36" t="s">
        <v>16</v>
      </c>
      <c r="J36" t="s">
        <v>17</v>
      </c>
      <c r="K36" s="4">
        <v>200000000</v>
      </c>
      <c r="L36">
        <v>2013</v>
      </c>
      <c r="M36" s="2">
        <v>7.3</v>
      </c>
      <c r="N36" s="4">
        <f>IMDB_Table[[#This Row],[gross]]-IMDB_Table[[#This Row],[budget]]</f>
        <v>68488329</v>
      </c>
      <c r="O36">
        <v>104</v>
      </c>
      <c r="P36" s="36">
        <f>IMDB_Table[[#This Row],[net_profit]]/IMDB_Table[[#This Row],[budget]]*100</f>
        <v>34.244164500000004</v>
      </c>
    </row>
    <row r="37" spans="1:16" x14ac:dyDescent="0.3">
      <c r="A37" t="s">
        <v>91</v>
      </c>
      <c r="B37">
        <v>366</v>
      </c>
      <c r="C37" s="4">
        <v>402076689</v>
      </c>
      <c r="D37" t="s">
        <v>29</v>
      </c>
      <c r="E37" t="s">
        <v>92</v>
      </c>
      <c r="F37" t="s">
        <v>6778</v>
      </c>
      <c r="G37">
        <v>323207</v>
      </c>
      <c r="H37">
        <v>1439</v>
      </c>
      <c r="I37" t="s">
        <v>16</v>
      </c>
      <c r="J37" t="s">
        <v>17</v>
      </c>
      <c r="K37" s="4">
        <v>200000000</v>
      </c>
      <c r="L37">
        <v>2009</v>
      </c>
      <c r="M37" s="2">
        <v>6</v>
      </c>
      <c r="N37" s="4">
        <f>IMDB_Table[[#This Row],[gross]]-IMDB_Table[[#This Row],[budget]]</f>
        <v>202076689</v>
      </c>
      <c r="O37">
        <v>150</v>
      </c>
      <c r="P37" s="36">
        <f>IMDB_Table[[#This Row],[net_profit]]/IMDB_Table[[#This Row],[budget]]*100</f>
        <v>101.03834449999999</v>
      </c>
    </row>
    <row r="38" spans="1:16" x14ac:dyDescent="0.3">
      <c r="A38" t="s">
        <v>91</v>
      </c>
      <c r="B38">
        <v>378</v>
      </c>
      <c r="C38" s="4">
        <v>245428137</v>
      </c>
      <c r="D38" t="s">
        <v>29</v>
      </c>
      <c r="E38" t="s">
        <v>93</v>
      </c>
      <c r="F38" t="s">
        <v>6779</v>
      </c>
      <c r="G38">
        <v>242420</v>
      </c>
      <c r="H38">
        <v>918</v>
      </c>
      <c r="I38" t="s">
        <v>16</v>
      </c>
      <c r="J38" t="s">
        <v>17</v>
      </c>
      <c r="K38" s="4">
        <v>210000000</v>
      </c>
      <c r="L38">
        <v>2014</v>
      </c>
      <c r="M38" s="2">
        <v>5.7</v>
      </c>
      <c r="N38" s="4">
        <f>IMDB_Table[[#This Row],[gross]]-IMDB_Table[[#This Row],[budget]]</f>
        <v>35428137</v>
      </c>
      <c r="O38">
        <v>165</v>
      </c>
      <c r="P38" s="36">
        <f>IMDB_Table[[#This Row],[net_profit]]/IMDB_Table[[#This Row],[budget]]*100</f>
        <v>16.870541428571428</v>
      </c>
    </row>
    <row r="39" spans="1:16" x14ac:dyDescent="0.3">
      <c r="A39" t="s">
        <v>31</v>
      </c>
      <c r="B39">
        <v>525</v>
      </c>
      <c r="C39" s="4">
        <v>234903076</v>
      </c>
      <c r="D39" t="s">
        <v>67</v>
      </c>
      <c r="E39" t="s">
        <v>94</v>
      </c>
      <c r="F39" t="s">
        <v>6780</v>
      </c>
      <c r="G39">
        <v>175409</v>
      </c>
      <c r="H39">
        <v>511</v>
      </c>
      <c r="I39" t="s">
        <v>16</v>
      </c>
      <c r="J39" t="s">
        <v>17</v>
      </c>
      <c r="K39" s="4">
        <v>215000000</v>
      </c>
      <c r="L39">
        <v>2013</v>
      </c>
      <c r="M39" s="2">
        <v>6.4</v>
      </c>
      <c r="N39" s="4">
        <f>IMDB_Table[[#This Row],[gross]]-IMDB_Table[[#This Row],[budget]]</f>
        <v>19903076</v>
      </c>
      <c r="O39">
        <v>130</v>
      </c>
      <c r="P39" s="36">
        <f>IMDB_Table[[#This Row],[net_profit]]/IMDB_Table[[#This Row],[budget]]*100</f>
        <v>9.2572446511627913</v>
      </c>
    </row>
    <row r="40" spans="1:16" x14ac:dyDescent="0.3">
      <c r="A40" t="s">
        <v>61</v>
      </c>
      <c r="B40">
        <v>495</v>
      </c>
      <c r="C40" s="4">
        <v>202853933</v>
      </c>
      <c r="D40" t="s">
        <v>14</v>
      </c>
      <c r="E40" t="s">
        <v>62</v>
      </c>
      <c r="F40" t="s">
        <v>4085</v>
      </c>
      <c r="G40">
        <v>321227</v>
      </c>
      <c r="H40">
        <v>1067</v>
      </c>
      <c r="I40" t="s">
        <v>16</v>
      </c>
      <c r="J40" t="s">
        <v>17</v>
      </c>
      <c r="K40" s="4">
        <v>200000000</v>
      </c>
      <c r="L40">
        <v>2014</v>
      </c>
      <c r="M40" s="2">
        <v>6.7</v>
      </c>
      <c r="N40" s="4">
        <f>IMDB_Table[[#This Row],[gross]]-IMDB_Table[[#This Row],[budget]]</f>
        <v>2853933</v>
      </c>
      <c r="O40">
        <v>142</v>
      </c>
      <c r="P40" s="36">
        <f>IMDB_Table[[#This Row],[net_profit]]/IMDB_Table[[#This Row],[budget]]*100</f>
        <v>1.4269665</v>
      </c>
    </row>
    <row r="41" spans="1:16" x14ac:dyDescent="0.3">
      <c r="A41" t="s">
        <v>95</v>
      </c>
      <c r="B41">
        <v>469</v>
      </c>
      <c r="C41" s="4">
        <v>172051787</v>
      </c>
      <c r="D41" t="s">
        <v>29</v>
      </c>
      <c r="E41" t="s">
        <v>96</v>
      </c>
      <c r="F41" t="s">
        <v>6781</v>
      </c>
      <c r="G41">
        <v>264183</v>
      </c>
      <c r="H41">
        <v>665</v>
      </c>
      <c r="I41" t="s">
        <v>16</v>
      </c>
      <c r="J41" t="s">
        <v>17</v>
      </c>
      <c r="K41" s="4">
        <v>170000000</v>
      </c>
      <c r="L41">
        <v>2010</v>
      </c>
      <c r="M41" s="2">
        <v>6.8</v>
      </c>
      <c r="N41" s="4">
        <f>IMDB_Table[[#This Row],[gross]]-IMDB_Table[[#This Row],[budget]]</f>
        <v>2051787</v>
      </c>
      <c r="O41">
        <v>125</v>
      </c>
      <c r="P41" s="36">
        <f>IMDB_Table[[#This Row],[net_profit]]/IMDB_Table[[#This Row],[budget]]*100</f>
        <v>1.2069335294117647</v>
      </c>
    </row>
    <row r="42" spans="1:16" x14ac:dyDescent="0.3">
      <c r="A42" t="s">
        <v>97</v>
      </c>
      <c r="B42">
        <v>304</v>
      </c>
      <c r="C42" s="4">
        <v>191450875</v>
      </c>
      <c r="D42" t="s">
        <v>98</v>
      </c>
      <c r="E42" t="s">
        <v>99</v>
      </c>
      <c r="F42" t="s">
        <v>4086</v>
      </c>
      <c r="G42">
        <v>101178</v>
      </c>
      <c r="H42">
        <v>283</v>
      </c>
      <c r="I42" t="s">
        <v>16</v>
      </c>
      <c r="J42" t="s">
        <v>17</v>
      </c>
      <c r="K42" s="4">
        <v>200000000</v>
      </c>
      <c r="L42">
        <v>2011</v>
      </c>
      <c r="M42" s="2">
        <v>6.3</v>
      </c>
      <c r="N42" s="4">
        <f>IMDB_Table[[#This Row],[gross]]-IMDB_Table[[#This Row],[budget]]</f>
        <v>-8549125</v>
      </c>
      <c r="O42">
        <v>106</v>
      </c>
      <c r="P42" s="36">
        <f>IMDB_Table[[#This Row],[net_profit]]/IMDB_Table[[#This Row],[budget]]*100</f>
        <v>-4.2745625</v>
      </c>
    </row>
    <row r="43" spans="1:16" x14ac:dyDescent="0.3">
      <c r="A43" t="s">
        <v>100</v>
      </c>
      <c r="B43">
        <v>436</v>
      </c>
      <c r="C43" s="4">
        <v>116593191</v>
      </c>
      <c r="D43" t="s">
        <v>29</v>
      </c>
      <c r="E43" t="s">
        <v>101</v>
      </c>
      <c r="F43" t="s">
        <v>4087</v>
      </c>
      <c r="G43">
        <v>223393</v>
      </c>
      <c r="H43">
        <v>550</v>
      </c>
      <c r="I43" t="s">
        <v>16</v>
      </c>
      <c r="J43" t="s">
        <v>17</v>
      </c>
      <c r="K43" s="4">
        <v>200000000</v>
      </c>
      <c r="L43">
        <v>2011</v>
      </c>
      <c r="M43" s="2">
        <v>5.6</v>
      </c>
      <c r="N43" s="4">
        <f>IMDB_Table[[#This Row],[gross]]-IMDB_Table[[#This Row],[budget]]</f>
        <v>-83406809</v>
      </c>
      <c r="O43">
        <v>123</v>
      </c>
      <c r="P43" s="36">
        <f>IMDB_Table[[#This Row],[net_profit]]/IMDB_Table[[#This Row],[budget]]*100</f>
        <v>-41.703404500000005</v>
      </c>
    </row>
    <row r="44" spans="1:16" x14ac:dyDescent="0.3">
      <c r="A44" t="s">
        <v>102</v>
      </c>
      <c r="B44">
        <v>453</v>
      </c>
      <c r="C44" s="4">
        <v>414984497</v>
      </c>
      <c r="D44" t="s">
        <v>89</v>
      </c>
      <c r="E44" t="s">
        <v>103</v>
      </c>
      <c r="F44" t="s">
        <v>4088</v>
      </c>
      <c r="G44">
        <v>544884</v>
      </c>
      <c r="H44">
        <v>733</v>
      </c>
      <c r="I44" t="s">
        <v>16</v>
      </c>
      <c r="J44" t="s">
        <v>17</v>
      </c>
      <c r="K44" s="4">
        <v>200000000</v>
      </c>
      <c r="L44">
        <v>2010</v>
      </c>
      <c r="M44" s="2">
        <v>8.3000000000000007</v>
      </c>
      <c r="N44" s="4">
        <f>IMDB_Table[[#This Row],[gross]]-IMDB_Table[[#This Row],[budget]]</f>
        <v>214984497</v>
      </c>
      <c r="O44">
        <v>103</v>
      </c>
      <c r="P44" s="36">
        <f>IMDB_Table[[#This Row],[net_profit]]/IMDB_Table[[#This Row],[budget]]*100</f>
        <v>107.49224850000002</v>
      </c>
    </row>
    <row r="45" spans="1:16" x14ac:dyDescent="0.3">
      <c r="A45" t="s">
        <v>3956</v>
      </c>
      <c r="B45">
        <v>422</v>
      </c>
      <c r="C45" s="4">
        <v>125320003</v>
      </c>
      <c r="D45" t="s">
        <v>29</v>
      </c>
      <c r="E45" t="s">
        <v>104</v>
      </c>
      <c r="F45" t="s">
        <v>4089</v>
      </c>
      <c r="G45">
        <v>286095</v>
      </c>
      <c r="H45">
        <v>974</v>
      </c>
      <c r="I45" t="s">
        <v>16</v>
      </c>
      <c r="J45" t="s">
        <v>17</v>
      </c>
      <c r="K45" s="4">
        <v>200000000</v>
      </c>
      <c r="L45">
        <v>2009</v>
      </c>
      <c r="M45" s="2">
        <v>6.6</v>
      </c>
      <c r="N45" s="4">
        <f>IMDB_Table[[#This Row],[gross]]-IMDB_Table[[#This Row],[budget]]</f>
        <v>-74679997</v>
      </c>
      <c r="O45">
        <v>118</v>
      </c>
      <c r="P45" s="36">
        <f>IMDB_Table[[#This Row],[net_profit]]/IMDB_Table[[#This Row],[budget]]*100</f>
        <v>-37.3399985</v>
      </c>
    </row>
    <row r="46" spans="1:16" x14ac:dyDescent="0.3">
      <c r="A46" t="s">
        <v>105</v>
      </c>
      <c r="B46">
        <v>424</v>
      </c>
      <c r="C46" s="4">
        <v>350034110</v>
      </c>
      <c r="D46" t="s">
        <v>106</v>
      </c>
      <c r="E46" t="s">
        <v>107</v>
      </c>
      <c r="F46" t="s">
        <v>4090</v>
      </c>
      <c r="G46">
        <v>278232</v>
      </c>
      <c r="H46">
        <v>657</v>
      </c>
      <c r="I46" t="s">
        <v>16</v>
      </c>
      <c r="J46" t="s">
        <v>17</v>
      </c>
      <c r="K46" s="4">
        <v>190000000</v>
      </c>
      <c r="L46">
        <v>2015</v>
      </c>
      <c r="M46" s="2">
        <v>7.2</v>
      </c>
      <c r="N46" s="4">
        <f>IMDB_Table[[#This Row],[gross]]-IMDB_Table[[#This Row],[budget]]</f>
        <v>160034110</v>
      </c>
      <c r="O46">
        <v>140</v>
      </c>
      <c r="P46" s="36">
        <f>IMDB_Table[[#This Row],[net_profit]]/IMDB_Table[[#This Row],[budget]]*100</f>
        <v>84.22847894736843</v>
      </c>
    </row>
    <row r="47" spans="1:16" x14ac:dyDescent="0.3">
      <c r="A47" t="s">
        <v>46</v>
      </c>
      <c r="B47">
        <v>654</v>
      </c>
      <c r="C47" s="4">
        <v>202351611</v>
      </c>
      <c r="D47" t="s">
        <v>108</v>
      </c>
      <c r="E47" t="s">
        <v>109</v>
      </c>
      <c r="F47" t="s">
        <v>4091</v>
      </c>
      <c r="G47">
        <v>465019</v>
      </c>
      <c r="H47">
        <v>995</v>
      </c>
      <c r="I47" t="s">
        <v>16</v>
      </c>
      <c r="J47" t="s">
        <v>17</v>
      </c>
      <c r="K47" s="4">
        <v>190000000</v>
      </c>
      <c r="L47">
        <v>2013</v>
      </c>
      <c r="M47" s="2">
        <v>7</v>
      </c>
      <c r="N47" s="4">
        <f>IMDB_Table[[#This Row],[gross]]-IMDB_Table[[#This Row],[budget]]</f>
        <v>12351611</v>
      </c>
      <c r="O47">
        <v>123</v>
      </c>
      <c r="P47" s="36">
        <f>IMDB_Table[[#This Row],[net_profit]]/IMDB_Table[[#This Row],[budget]]*100</f>
        <v>6.5008478947368413</v>
      </c>
    </row>
    <row r="48" spans="1:16" x14ac:dyDescent="0.3">
      <c r="A48" t="s">
        <v>44</v>
      </c>
      <c r="B48">
        <v>539</v>
      </c>
      <c r="C48" s="4">
        <v>233914986</v>
      </c>
      <c r="D48" t="s">
        <v>85</v>
      </c>
      <c r="E48" t="s">
        <v>110</v>
      </c>
      <c r="F48" t="s">
        <v>6782</v>
      </c>
      <c r="G48">
        <v>514125</v>
      </c>
      <c r="H48">
        <v>752</v>
      </c>
      <c r="I48" t="s">
        <v>16</v>
      </c>
      <c r="J48" t="s">
        <v>17</v>
      </c>
      <c r="K48" s="4">
        <v>200000000</v>
      </c>
      <c r="L48">
        <v>2014</v>
      </c>
      <c r="M48" s="2">
        <v>8</v>
      </c>
      <c r="N48" s="4">
        <f>IMDB_Table[[#This Row],[gross]]-IMDB_Table[[#This Row],[budget]]</f>
        <v>33914986</v>
      </c>
      <c r="O48">
        <v>149</v>
      </c>
      <c r="P48" s="36">
        <f>IMDB_Table[[#This Row],[net_profit]]/IMDB_Table[[#This Row],[budget]]*100</f>
        <v>16.957492999999999</v>
      </c>
    </row>
    <row r="49" spans="1:16" x14ac:dyDescent="0.3">
      <c r="A49" t="s">
        <v>111</v>
      </c>
      <c r="B49">
        <v>590</v>
      </c>
      <c r="C49" s="4">
        <v>228756232</v>
      </c>
      <c r="D49" t="s">
        <v>29</v>
      </c>
      <c r="E49" t="s">
        <v>112</v>
      </c>
      <c r="F49" t="s">
        <v>4092</v>
      </c>
      <c r="G49">
        <v>395573</v>
      </c>
      <c r="H49">
        <v>1171</v>
      </c>
      <c r="I49" t="s">
        <v>16</v>
      </c>
      <c r="J49" t="s">
        <v>17</v>
      </c>
      <c r="K49" s="4">
        <v>190000000</v>
      </c>
      <c r="L49">
        <v>2013</v>
      </c>
      <c r="M49" s="2">
        <v>7.8</v>
      </c>
      <c r="N49" s="4">
        <f>IMDB_Table[[#This Row],[gross]]-IMDB_Table[[#This Row],[budget]]</f>
        <v>38756232</v>
      </c>
      <c r="O49">
        <v>132</v>
      </c>
      <c r="P49" s="36">
        <f>IMDB_Table[[#This Row],[net_profit]]/IMDB_Table[[#This Row],[budget]]*100</f>
        <v>20.398016842105264</v>
      </c>
    </row>
    <row r="50" spans="1:16" x14ac:dyDescent="0.3">
      <c r="A50" t="s">
        <v>44</v>
      </c>
      <c r="B50">
        <v>338</v>
      </c>
      <c r="C50" s="4">
        <v>65171860</v>
      </c>
      <c r="D50" t="s">
        <v>58</v>
      </c>
      <c r="E50" t="s">
        <v>113</v>
      </c>
      <c r="F50" t="s">
        <v>6783</v>
      </c>
      <c r="G50">
        <v>106416</v>
      </c>
      <c r="H50">
        <v>205</v>
      </c>
      <c r="I50" t="s">
        <v>16</v>
      </c>
      <c r="J50" t="s">
        <v>17</v>
      </c>
      <c r="K50" s="4">
        <v>195000000</v>
      </c>
      <c r="L50">
        <v>2013</v>
      </c>
      <c r="M50" s="2">
        <v>6.3</v>
      </c>
      <c r="N50" s="4">
        <f>IMDB_Table[[#This Row],[gross]]-IMDB_Table[[#This Row],[budget]]</f>
        <v>-129828140</v>
      </c>
      <c r="O50">
        <v>114</v>
      </c>
      <c r="P50" s="36">
        <f>IMDB_Table[[#This Row],[net_profit]]/IMDB_Table[[#This Row],[budget]]*100</f>
        <v>-66.57853333333334</v>
      </c>
    </row>
    <row r="51" spans="1:16" x14ac:dyDescent="0.3">
      <c r="A51" t="s">
        <v>114</v>
      </c>
      <c r="B51">
        <v>490</v>
      </c>
      <c r="C51" s="4">
        <v>144812796</v>
      </c>
      <c r="D51" t="s">
        <v>71</v>
      </c>
      <c r="E51" t="s">
        <v>72</v>
      </c>
      <c r="F51" t="s">
        <v>4093</v>
      </c>
      <c r="G51">
        <v>362912</v>
      </c>
      <c r="H51">
        <v>753</v>
      </c>
      <c r="I51" t="s">
        <v>16</v>
      </c>
      <c r="J51" t="s">
        <v>115</v>
      </c>
      <c r="K51" s="4">
        <v>105000000</v>
      </c>
      <c r="L51">
        <v>2013</v>
      </c>
      <c r="M51" s="2">
        <v>7.3</v>
      </c>
      <c r="N51" s="4">
        <f>IMDB_Table[[#This Row],[gross]]-IMDB_Table[[#This Row],[budget]]</f>
        <v>39812796</v>
      </c>
      <c r="O51">
        <v>143</v>
      </c>
      <c r="P51" s="36">
        <f>IMDB_Table[[#This Row],[net_profit]]/IMDB_Table[[#This Row],[budget]]*100</f>
        <v>37.91694857142857</v>
      </c>
    </row>
    <row r="52" spans="1:16" x14ac:dyDescent="0.3">
      <c r="A52" t="s">
        <v>116</v>
      </c>
      <c r="B52">
        <v>306</v>
      </c>
      <c r="C52" s="4">
        <v>90755643</v>
      </c>
      <c r="D52" t="s">
        <v>81</v>
      </c>
      <c r="E52" t="s">
        <v>117</v>
      </c>
      <c r="F52" t="s">
        <v>6784</v>
      </c>
      <c r="G52">
        <v>222403</v>
      </c>
      <c r="H52">
        <v>453</v>
      </c>
      <c r="I52" t="s">
        <v>16</v>
      </c>
      <c r="J52" t="s">
        <v>17</v>
      </c>
      <c r="K52" s="4">
        <v>200000000</v>
      </c>
      <c r="L52">
        <v>2010</v>
      </c>
      <c r="M52" s="2">
        <v>6.6</v>
      </c>
      <c r="N52" s="4">
        <f>IMDB_Table[[#This Row],[gross]]-IMDB_Table[[#This Row],[budget]]</f>
        <v>-109244357</v>
      </c>
      <c r="O52">
        <v>116</v>
      </c>
      <c r="P52" s="36">
        <f>IMDB_Table[[#This Row],[net_profit]]/IMDB_Table[[#This Row],[budget]]*100</f>
        <v>-54.622178499999997</v>
      </c>
    </row>
    <row r="53" spans="1:16" x14ac:dyDescent="0.3">
      <c r="A53" t="s">
        <v>3957</v>
      </c>
      <c r="B53">
        <v>575</v>
      </c>
      <c r="C53" s="4">
        <v>101785482</v>
      </c>
      <c r="D53" t="s">
        <v>29</v>
      </c>
      <c r="E53" t="s">
        <v>118</v>
      </c>
      <c r="F53" t="s">
        <v>4094</v>
      </c>
      <c r="G53">
        <v>381148</v>
      </c>
      <c r="H53">
        <v>1106</v>
      </c>
      <c r="I53" t="s">
        <v>16</v>
      </c>
      <c r="J53" t="s">
        <v>17</v>
      </c>
      <c r="K53" s="4">
        <v>190000000</v>
      </c>
      <c r="L53">
        <v>2013</v>
      </c>
      <c r="M53" s="2">
        <v>7</v>
      </c>
      <c r="N53" s="4">
        <f>IMDB_Table[[#This Row],[gross]]-IMDB_Table[[#This Row],[budget]]</f>
        <v>-88214518</v>
      </c>
      <c r="O53">
        <v>131</v>
      </c>
      <c r="P53" s="36">
        <f>IMDB_Table[[#This Row],[net_profit]]/IMDB_Table[[#This Row],[budget]]*100</f>
        <v>-46.428693684210529</v>
      </c>
    </row>
    <row r="54" spans="1:16" x14ac:dyDescent="0.3">
      <c r="A54" t="s">
        <v>91</v>
      </c>
      <c r="B54">
        <v>428</v>
      </c>
      <c r="C54" s="4">
        <v>352358779</v>
      </c>
      <c r="D54" t="s">
        <v>29</v>
      </c>
      <c r="E54" t="s">
        <v>92</v>
      </c>
      <c r="F54" t="s">
        <v>6785</v>
      </c>
      <c r="G54">
        <v>326180</v>
      </c>
      <c r="H54">
        <v>899</v>
      </c>
      <c r="I54" t="s">
        <v>16</v>
      </c>
      <c r="J54" t="s">
        <v>17</v>
      </c>
      <c r="K54" s="4">
        <v>195000000</v>
      </c>
      <c r="L54">
        <v>2011</v>
      </c>
      <c r="M54" s="2">
        <v>6.3</v>
      </c>
      <c r="N54" s="4">
        <f>IMDB_Table[[#This Row],[gross]]-IMDB_Table[[#This Row],[budget]]</f>
        <v>157358779</v>
      </c>
      <c r="O54">
        <v>154</v>
      </c>
      <c r="P54" s="36">
        <f>IMDB_Table[[#This Row],[net_profit]]/IMDB_Table[[#This Row],[budget]]*100</f>
        <v>80.696809743589753</v>
      </c>
    </row>
    <row r="55" spans="1:16" x14ac:dyDescent="0.3">
      <c r="A55" t="s">
        <v>119</v>
      </c>
      <c r="B55">
        <v>470</v>
      </c>
      <c r="C55" s="4">
        <v>317011114</v>
      </c>
      <c r="D55" t="s">
        <v>19</v>
      </c>
      <c r="E55" t="s">
        <v>120</v>
      </c>
      <c r="F55" t="s">
        <v>6786</v>
      </c>
      <c r="G55">
        <v>333847</v>
      </c>
      <c r="H55">
        <v>2054</v>
      </c>
      <c r="I55" t="s">
        <v>16</v>
      </c>
      <c r="J55" t="s">
        <v>17</v>
      </c>
      <c r="K55" s="4">
        <v>185000000</v>
      </c>
      <c r="L55">
        <v>2008</v>
      </c>
      <c r="M55" s="2">
        <v>6.2</v>
      </c>
      <c r="N55" s="4">
        <f>IMDB_Table[[#This Row],[gross]]-IMDB_Table[[#This Row],[budget]]</f>
        <v>132011114</v>
      </c>
      <c r="O55">
        <v>122</v>
      </c>
      <c r="P55" s="36">
        <f>IMDB_Table[[#This Row],[net_profit]]/IMDB_Table[[#This Row],[budget]]*100</f>
        <v>71.357358918918919</v>
      </c>
    </row>
    <row r="56" spans="1:16" x14ac:dyDescent="0.3">
      <c r="A56" t="s">
        <v>121</v>
      </c>
      <c r="B56">
        <v>488</v>
      </c>
      <c r="C56" s="4">
        <v>237282182</v>
      </c>
      <c r="D56" t="s">
        <v>89</v>
      </c>
      <c r="E56" t="s">
        <v>122</v>
      </c>
      <c r="F56" t="s">
        <v>4095</v>
      </c>
      <c r="G56">
        <v>273556</v>
      </c>
      <c r="H56">
        <v>428</v>
      </c>
      <c r="I56" t="s">
        <v>16</v>
      </c>
      <c r="J56" t="s">
        <v>17</v>
      </c>
      <c r="K56" s="4">
        <v>185000000</v>
      </c>
      <c r="L56">
        <v>2012</v>
      </c>
      <c r="M56" s="2">
        <v>7.2</v>
      </c>
      <c r="N56" s="4">
        <f>IMDB_Table[[#This Row],[gross]]-IMDB_Table[[#This Row],[budget]]</f>
        <v>52282182</v>
      </c>
      <c r="O56">
        <v>93</v>
      </c>
      <c r="P56" s="36">
        <f>IMDB_Table[[#This Row],[net_profit]]/IMDB_Table[[#This Row],[budget]]*100</f>
        <v>28.260638918918918</v>
      </c>
    </row>
    <row r="57" spans="1:16" x14ac:dyDescent="0.3">
      <c r="A57" t="s">
        <v>123</v>
      </c>
      <c r="B57">
        <v>322</v>
      </c>
      <c r="C57" s="4">
        <v>130468626</v>
      </c>
      <c r="D57" t="s">
        <v>76</v>
      </c>
      <c r="E57" t="s">
        <v>124</v>
      </c>
      <c r="F57" t="s">
        <v>4096</v>
      </c>
      <c r="G57">
        <v>53607</v>
      </c>
      <c r="H57">
        <v>432</v>
      </c>
      <c r="I57" t="s">
        <v>16</v>
      </c>
      <c r="J57" t="s">
        <v>17</v>
      </c>
      <c r="K57" s="4">
        <v>185000000</v>
      </c>
      <c r="L57">
        <v>2016</v>
      </c>
      <c r="M57" s="2">
        <v>7.5</v>
      </c>
      <c r="N57" s="4">
        <f>IMDB_Table[[#This Row],[gross]]-IMDB_Table[[#This Row],[budget]]</f>
        <v>-54531374</v>
      </c>
      <c r="O57">
        <v>122</v>
      </c>
      <c r="P57" s="36">
        <f>IMDB_Table[[#This Row],[net_profit]]/IMDB_Table[[#This Row],[budget]]*100</f>
        <v>-29.476418378378376</v>
      </c>
    </row>
    <row r="58" spans="1:16" x14ac:dyDescent="0.3">
      <c r="A58" t="s">
        <v>28</v>
      </c>
      <c r="B58">
        <v>421</v>
      </c>
      <c r="C58" s="4">
        <v>223806889</v>
      </c>
      <c r="D58" t="s">
        <v>125</v>
      </c>
      <c r="E58" t="s">
        <v>126</v>
      </c>
      <c r="F58" t="s">
        <v>6787</v>
      </c>
      <c r="G58">
        <v>718837</v>
      </c>
      <c r="H58">
        <v>1043</v>
      </c>
      <c r="I58" t="s">
        <v>16</v>
      </c>
      <c r="J58" t="s">
        <v>17</v>
      </c>
      <c r="K58" s="4">
        <v>180000000</v>
      </c>
      <c r="L58">
        <v>2008</v>
      </c>
      <c r="M58" s="2">
        <v>8.4</v>
      </c>
      <c r="N58" s="4">
        <f>IMDB_Table[[#This Row],[gross]]-IMDB_Table[[#This Row],[budget]]</f>
        <v>43806889</v>
      </c>
      <c r="O58">
        <v>98</v>
      </c>
      <c r="P58" s="36">
        <f>IMDB_Table[[#This Row],[net_profit]]/IMDB_Table[[#This Row],[budget]]*100</f>
        <v>24.337160555555556</v>
      </c>
    </row>
    <row r="59" spans="1:16" x14ac:dyDescent="0.3">
      <c r="A59" t="s">
        <v>84</v>
      </c>
      <c r="B59">
        <v>162</v>
      </c>
      <c r="C59" s="4">
        <v>140080850</v>
      </c>
      <c r="D59" t="s">
        <v>127</v>
      </c>
      <c r="E59" t="s">
        <v>128</v>
      </c>
      <c r="F59" t="s">
        <v>4097</v>
      </c>
      <c r="G59">
        <v>121084</v>
      </c>
      <c r="H59">
        <v>221</v>
      </c>
      <c r="I59" t="s">
        <v>16</v>
      </c>
      <c r="J59" t="s">
        <v>17</v>
      </c>
      <c r="K59" s="4">
        <v>140000000</v>
      </c>
      <c r="L59">
        <v>2007</v>
      </c>
      <c r="M59" s="2">
        <v>6.2</v>
      </c>
      <c r="N59" s="4">
        <f>IMDB_Table[[#This Row],[gross]]-IMDB_Table[[#This Row],[budget]]</f>
        <v>80850</v>
      </c>
      <c r="O59">
        <v>91</v>
      </c>
      <c r="P59" s="36">
        <f>IMDB_Table[[#This Row],[net_profit]]/IMDB_Table[[#This Row],[budget]]*100</f>
        <v>5.7750000000000003E-2</v>
      </c>
    </row>
    <row r="60" spans="1:16" x14ac:dyDescent="0.3">
      <c r="A60" t="s">
        <v>129</v>
      </c>
      <c r="B60">
        <v>367</v>
      </c>
      <c r="C60" s="4">
        <v>166112167</v>
      </c>
      <c r="D60" t="s">
        <v>29</v>
      </c>
      <c r="E60" t="s">
        <v>130</v>
      </c>
      <c r="F60" t="s">
        <v>6788</v>
      </c>
      <c r="G60">
        <v>283418</v>
      </c>
      <c r="H60">
        <v>1055</v>
      </c>
      <c r="I60" t="s">
        <v>16</v>
      </c>
      <c r="J60" t="s">
        <v>17</v>
      </c>
      <c r="K60" s="4">
        <v>200000000</v>
      </c>
      <c r="L60">
        <v>2009</v>
      </c>
      <c r="M60" s="2">
        <v>5.8</v>
      </c>
      <c r="N60" s="4">
        <f>IMDB_Table[[#This Row],[gross]]-IMDB_Table[[#This Row],[budget]]</f>
        <v>-33887833</v>
      </c>
      <c r="O60">
        <v>158</v>
      </c>
      <c r="P60" s="36">
        <f>IMDB_Table[[#This Row],[net_profit]]/IMDB_Table[[#This Row],[budget]]*100</f>
        <v>-16.9439165</v>
      </c>
    </row>
    <row r="61" spans="1:16" x14ac:dyDescent="0.3">
      <c r="A61" t="s">
        <v>131</v>
      </c>
      <c r="B61">
        <v>240</v>
      </c>
      <c r="C61" s="4">
        <v>137850096</v>
      </c>
      <c r="D61" t="s">
        <v>132</v>
      </c>
      <c r="E61" t="s">
        <v>133</v>
      </c>
      <c r="F61" t="s">
        <v>4098</v>
      </c>
      <c r="G61">
        <v>72809</v>
      </c>
      <c r="H61">
        <v>249</v>
      </c>
      <c r="I61" t="s">
        <v>16</v>
      </c>
      <c r="J61" t="s">
        <v>17</v>
      </c>
      <c r="K61" s="4">
        <v>200000000</v>
      </c>
      <c r="L61">
        <v>2009</v>
      </c>
      <c r="M61" s="2">
        <v>6.8</v>
      </c>
      <c r="N61" s="4">
        <f>IMDB_Table[[#This Row],[gross]]-IMDB_Table[[#This Row],[budget]]</f>
        <v>-62149904</v>
      </c>
      <c r="O61">
        <v>96</v>
      </c>
      <c r="P61" s="36">
        <f>IMDB_Table[[#This Row],[net_profit]]/IMDB_Table[[#This Row],[budget]]*100</f>
        <v>-31.074952</v>
      </c>
    </row>
    <row r="62" spans="1:16" x14ac:dyDescent="0.3">
      <c r="A62" t="s">
        <v>134</v>
      </c>
      <c r="B62">
        <v>384</v>
      </c>
      <c r="C62" s="4">
        <v>47375327</v>
      </c>
      <c r="D62" t="s">
        <v>29</v>
      </c>
      <c r="E62" t="s">
        <v>135</v>
      </c>
      <c r="F62" t="s">
        <v>4099</v>
      </c>
      <c r="G62">
        <v>139593</v>
      </c>
      <c r="H62">
        <v>720</v>
      </c>
      <c r="I62" t="s">
        <v>16</v>
      </c>
      <c r="J62" t="s">
        <v>17</v>
      </c>
      <c r="K62" s="4">
        <v>176000000</v>
      </c>
      <c r="L62">
        <v>2015</v>
      </c>
      <c r="M62" s="2">
        <v>5.4</v>
      </c>
      <c r="N62" s="4">
        <f>IMDB_Table[[#This Row],[gross]]-IMDB_Table[[#This Row],[budget]]</f>
        <v>-128624673</v>
      </c>
      <c r="O62">
        <v>127</v>
      </c>
      <c r="P62" s="36">
        <f>IMDB_Table[[#This Row],[net_profit]]/IMDB_Table[[#This Row],[budget]]*100</f>
        <v>-73.082200568181818</v>
      </c>
    </row>
    <row r="63" spans="1:16" x14ac:dyDescent="0.3">
      <c r="A63" t="s">
        <v>39</v>
      </c>
      <c r="B63">
        <v>248</v>
      </c>
      <c r="C63" s="4">
        <v>124051759</v>
      </c>
      <c r="D63" t="s">
        <v>69</v>
      </c>
      <c r="E63" t="s">
        <v>23</v>
      </c>
      <c r="F63" t="s">
        <v>6789</v>
      </c>
      <c r="G63">
        <v>42372</v>
      </c>
      <c r="H63">
        <v>239</v>
      </c>
      <c r="I63" t="s">
        <v>16</v>
      </c>
      <c r="J63" t="s">
        <v>17</v>
      </c>
      <c r="K63" s="4">
        <v>180000000</v>
      </c>
      <c r="L63">
        <v>2016</v>
      </c>
      <c r="M63" s="2">
        <v>6.6</v>
      </c>
      <c r="N63" s="4">
        <f>IMDB_Table[[#This Row],[gross]]-IMDB_Table[[#This Row],[budget]]</f>
        <v>-55948241</v>
      </c>
      <c r="O63">
        <v>110</v>
      </c>
      <c r="P63" s="36">
        <f>IMDB_Table[[#This Row],[net_profit]]/IMDB_Table[[#This Row],[budget]]*100</f>
        <v>-31.08235611111111</v>
      </c>
    </row>
    <row r="64" spans="1:16" x14ac:dyDescent="0.3">
      <c r="A64" t="s">
        <v>50</v>
      </c>
      <c r="B64">
        <v>284</v>
      </c>
      <c r="C64" s="4">
        <v>291709845</v>
      </c>
      <c r="D64" t="s">
        <v>67</v>
      </c>
      <c r="E64" t="s">
        <v>136</v>
      </c>
      <c r="F64" t="s">
        <v>6790</v>
      </c>
      <c r="G64">
        <v>286506</v>
      </c>
      <c r="H64">
        <v>1463</v>
      </c>
      <c r="I64" t="s">
        <v>16</v>
      </c>
      <c r="J64" t="s">
        <v>17</v>
      </c>
      <c r="K64" s="4">
        <v>180000000</v>
      </c>
      <c r="L64">
        <v>2005</v>
      </c>
      <c r="M64" s="2">
        <v>6.9</v>
      </c>
      <c r="N64" s="4">
        <f>IMDB_Table[[#This Row],[gross]]-IMDB_Table[[#This Row],[budget]]</f>
        <v>111709845</v>
      </c>
      <c r="O64">
        <v>150</v>
      </c>
      <c r="P64" s="36">
        <f>IMDB_Table[[#This Row],[net_profit]]/IMDB_Table[[#This Row],[budget]]*100</f>
        <v>62.061025000000001</v>
      </c>
    </row>
    <row r="65" spans="1:16" x14ac:dyDescent="0.3">
      <c r="A65" t="s">
        <v>44</v>
      </c>
      <c r="B65">
        <v>396</v>
      </c>
      <c r="C65" s="4">
        <v>154985087</v>
      </c>
      <c r="D65" t="s">
        <v>29</v>
      </c>
      <c r="E65" t="s">
        <v>110</v>
      </c>
      <c r="F65" t="s">
        <v>4100</v>
      </c>
      <c r="G65">
        <v>148379</v>
      </c>
      <c r="H65">
        <v>622</v>
      </c>
      <c r="I65" t="s">
        <v>16</v>
      </c>
      <c r="J65" t="s">
        <v>17</v>
      </c>
      <c r="K65" s="4">
        <v>178000000</v>
      </c>
      <c r="L65">
        <v>2016</v>
      </c>
      <c r="M65" s="2">
        <v>7.3</v>
      </c>
      <c r="N65" s="4">
        <f>IMDB_Table[[#This Row],[gross]]-IMDB_Table[[#This Row],[budget]]</f>
        <v>-23014913</v>
      </c>
      <c r="O65">
        <v>144</v>
      </c>
      <c r="P65" s="36">
        <f>IMDB_Table[[#This Row],[net_profit]]/IMDB_Table[[#This Row],[budget]]*100</f>
        <v>-12.929726404494382</v>
      </c>
    </row>
    <row r="66" spans="1:16" x14ac:dyDescent="0.3">
      <c r="A66" t="s">
        <v>25</v>
      </c>
      <c r="B66">
        <v>645</v>
      </c>
      <c r="C66" s="4">
        <v>533316061</v>
      </c>
      <c r="D66" t="s">
        <v>137</v>
      </c>
      <c r="E66" t="s">
        <v>104</v>
      </c>
      <c r="F66" t="s">
        <v>4101</v>
      </c>
      <c r="G66">
        <v>1676169</v>
      </c>
      <c r="H66">
        <v>4667</v>
      </c>
      <c r="I66" t="s">
        <v>16</v>
      </c>
      <c r="J66" t="s">
        <v>17</v>
      </c>
      <c r="K66" s="4">
        <v>185000000</v>
      </c>
      <c r="L66">
        <v>2008</v>
      </c>
      <c r="M66" s="2">
        <v>9</v>
      </c>
      <c r="N66" s="4">
        <f>IMDB_Table[[#This Row],[gross]]-IMDB_Table[[#This Row],[budget]]</f>
        <v>348316061</v>
      </c>
      <c r="O66">
        <v>152</v>
      </c>
      <c r="P66" s="36">
        <f>IMDB_Table[[#This Row],[net_profit]]/IMDB_Table[[#This Row],[budget]]*100</f>
        <v>188.27895189189189</v>
      </c>
    </row>
    <row r="67" spans="1:16" x14ac:dyDescent="0.3">
      <c r="A67" t="s">
        <v>138</v>
      </c>
      <c r="B67">
        <v>408</v>
      </c>
      <c r="C67" s="4">
        <v>292979556</v>
      </c>
      <c r="D67" t="s">
        <v>139</v>
      </c>
      <c r="E67" t="s">
        <v>126</v>
      </c>
      <c r="F67" t="s">
        <v>4102</v>
      </c>
      <c r="G67">
        <v>665575</v>
      </c>
      <c r="H67">
        <v>704</v>
      </c>
      <c r="I67" t="s">
        <v>16</v>
      </c>
      <c r="J67" t="s">
        <v>17</v>
      </c>
      <c r="K67" s="4">
        <v>175000000</v>
      </c>
      <c r="L67">
        <v>2009</v>
      </c>
      <c r="M67" s="2">
        <v>8.3000000000000007</v>
      </c>
      <c r="N67" s="4">
        <f>IMDB_Table[[#This Row],[gross]]-IMDB_Table[[#This Row],[budget]]</f>
        <v>117979556</v>
      </c>
      <c r="O67">
        <v>96</v>
      </c>
      <c r="P67" s="36">
        <f>IMDB_Table[[#This Row],[net_profit]]/IMDB_Table[[#This Row],[budget]]*100</f>
        <v>67.416889142857144</v>
      </c>
    </row>
    <row r="68" spans="1:16" x14ac:dyDescent="0.3">
      <c r="A68" t="s">
        <v>140</v>
      </c>
      <c r="B68">
        <v>219</v>
      </c>
      <c r="C68" s="4">
        <v>198332128</v>
      </c>
      <c r="D68" t="s">
        <v>141</v>
      </c>
      <c r="E68" t="s">
        <v>142</v>
      </c>
      <c r="F68" t="s">
        <v>6791</v>
      </c>
      <c r="G68">
        <v>114553</v>
      </c>
      <c r="H68">
        <v>187</v>
      </c>
      <c r="I68" t="s">
        <v>16</v>
      </c>
      <c r="J68" t="s">
        <v>17</v>
      </c>
      <c r="K68" s="4">
        <v>175000000</v>
      </c>
      <c r="L68">
        <v>2009</v>
      </c>
      <c r="M68" s="2">
        <v>6.5</v>
      </c>
      <c r="N68" s="4">
        <f>IMDB_Table[[#This Row],[gross]]-IMDB_Table[[#This Row],[budget]]</f>
        <v>23332128</v>
      </c>
      <c r="O68">
        <v>94</v>
      </c>
      <c r="P68" s="36">
        <f>IMDB_Table[[#This Row],[net_profit]]/IMDB_Table[[#This Row],[budget]]*100</f>
        <v>13.33264457142857</v>
      </c>
    </row>
    <row r="69" spans="1:16" x14ac:dyDescent="0.3">
      <c r="A69" t="s">
        <v>143</v>
      </c>
      <c r="B69">
        <v>486</v>
      </c>
      <c r="C69" s="4">
        <v>318298180</v>
      </c>
      <c r="D69" t="s">
        <v>29</v>
      </c>
      <c r="E69" t="s">
        <v>74</v>
      </c>
      <c r="F69" t="s">
        <v>4103</v>
      </c>
      <c r="G69">
        <v>696338</v>
      </c>
      <c r="H69">
        <v>1055</v>
      </c>
      <c r="I69" t="s">
        <v>16</v>
      </c>
      <c r="J69" t="s">
        <v>17</v>
      </c>
      <c r="K69" s="4">
        <v>140000000</v>
      </c>
      <c r="L69">
        <v>2008</v>
      </c>
      <c r="M69" s="2">
        <v>7.9</v>
      </c>
      <c r="N69" s="4">
        <f>IMDB_Table[[#This Row],[gross]]-IMDB_Table[[#This Row],[budget]]</f>
        <v>178298180</v>
      </c>
      <c r="O69">
        <v>126</v>
      </c>
      <c r="P69" s="36">
        <f>IMDB_Table[[#This Row],[net_profit]]/IMDB_Table[[#This Row],[budget]]*100</f>
        <v>127.35584285714285</v>
      </c>
    </row>
    <row r="70" spans="1:16" x14ac:dyDescent="0.3">
      <c r="A70" t="s">
        <v>144</v>
      </c>
      <c r="B70">
        <v>682</v>
      </c>
      <c r="C70" s="4">
        <v>73820094</v>
      </c>
      <c r="D70" t="s">
        <v>145</v>
      </c>
      <c r="E70" t="s">
        <v>146</v>
      </c>
      <c r="F70" t="s">
        <v>4104</v>
      </c>
      <c r="G70">
        <v>245333</v>
      </c>
      <c r="H70">
        <v>678</v>
      </c>
      <c r="I70" t="s">
        <v>16</v>
      </c>
      <c r="J70" t="s">
        <v>17</v>
      </c>
      <c r="K70" s="4">
        <v>170000000</v>
      </c>
      <c r="L70">
        <v>2011</v>
      </c>
      <c r="M70" s="2">
        <v>7.5</v>
      </c>
      <c r="N70" s="4">
        <f>IMDB_Table[[#This Row],[gross]]-IMDB_Table[[#This Row],[budget]]</f>
        <v>-96179906</v>
      </c>
      <c r="O70">
        <v>126</v>
      </c>
      <c r="P70" s="36">
        <f>IMDB_Table[[#This Row],[net_profit]]/IMDB_Table[[#This Row],[budget]]*100</f>
        <v>-56.576415294117645</v>
      </c>
    </row>
    <row r="71" spans="1:16" x14ac:dyDescent="0.3">
      <c r="A71" t="s">
        <v>54</v>
      </c>
      <c r="B71">
        <v>85</v>
      </c>
      <c r="C71" s="4">
        <v>113745408</v>
      </c>
      <c r="D71" t="s">
        <v>147</v>
      </c>
      <c r="E71" t="s">
        <v>56</v>
      </c>
      <c r="F71" t="s">
        <v>4105</v>
      </c>
      <c r="G71">
        <v>129601</v>
      </c>
      <c r="H71">
        <v>648</v>
      </c>
      <c r="I71" t="s">
        <v>16</v>
      </c>
      <c r="J71" t="s">
        <v>17</v>
      </c>
      <c r="K71" s="4">
        <v>170000000</v>
      </c>
      <c r="L71">
        <v>1999</v>
      </c>
      <c r="M71" s="2">
        <v>4.8</v>
      </c>
      <c r="N71" s="4">
        <f>IMDB_Table[[#This Row],[gross]]-IMDB_Table[[#This Row],[budget]]</f>
        <v>-56254592</v>
      </c>
      <c r="O71">
        <v>106</v>
      </c>
      <c r="P71" s="36">
        <f>IMDB_Table[[#This Row],[net_profit]]/IMDB_Table[[#This Row],[budget]]*100</f>
        <v>-33.090936470588233</v>
      </c>
    </row>
    <row r="72" spans="1:16" x14ac:dyDescent="0.3">
      <c r="A72" t="s">
        <v>148</v>
      </c>
      <c r="B72">
        <v>264</v>
      </c>
      <c r="C72" s="4">
        <v>102176165</v>
      </c>
      <c r="D72" t="s">
        <v>149</v>
      </c>
      <c r="E72" t="s">
        <v>150</v>
      </c>
      <c r="F72" t="s">
        <v>6792</v>
      </c>
      <c r="G72">
        <v>117927</v>
      </c>
      <c r="H72">
        <v>501</v>
      </c>
      <c r="I72" t="s">
        <v>16</v>
      </c>
      <c r="J72" t="s">
        <v>17</v>
      </c>
      <c r="K72" s="4">
        <v>145000000</v>
      </c>
      <c r="L72">
        <v>2008</v>
      </c>
      <c r="M72" s="2">
        <v>5.2</v>
      </c>
      <c r="N72" s="4">
        <f>IMDB_Table[[#This Row],[gross]]-IMDB_Table[[#This Row],[budget]]</f>
        <v>-42823835</v>
      </c>
      <c r="O72">
        <v>112</v>
      </c>
      <c r="P72" s="36">
        <f>IMDB_Table[[#This Row],[net_profit]]/IMDB_Table[[#This Row],[budget]]*100</f>
        <v>-29.53367931034483</v>
      </c>
    </row>
    <row r="73" spans="1:16" x14ac:dyDescent="0.3">
      <c r="A73" t="s">
        <v>151</v>
      </c>
      <c r="B73">
        <v>418</v>
      </c>
      <c r="C73" s="4">
        <v>161087183</v>
      </c>
      <c r="D73" t="s">
        <v>152</v>
      </c>
      <c r="E73" t="s">
        <v>56</v>
      </c>
      <c r="F73" t="s">
        <v>4106</v>
      </c>
      <c r="G73">
        <v>118992</v>
      </c>
      <c r="H73">
        <v>971</v>
      </c>
      <c r="I73" t="s">
        <v>16</v>
      </c>
      <c r="J73" t="s">
        <v>17</v>
      </c>
      <c r="K73" s="4">
        <v>175000000</v>
      </c>
      <c r="L73">
        <v>2016</v>
      </c>
      <c r="M73" s="2">
        <v>6.9</v>
      </c>
      <c r="N73" s="4">
        <f>IMDB_Table[[#This Row],[gross]]-IMDB_Table[[#This Row],[budget]]</f>
        <v>-13912817</v>
      </c>
      <c r="O73">
        <v>123</v>
      </c>
      <c r="P73" s="36">
        <f>IMDB_Table[[#This Row],[net_profit]]/IMDB_Table[[#This Row],[budget]]*100</f>
        <v>-7.9501811428571436</v>
      </c>
    </row>
    <row r="74" spans="1:16" x14ac:dyDescent="0.3">
      <c r="A74" t="s">
        <v>153</v>
      </c>
      <c r="B74">
        <v>186</v>
      </c>
      <c r="C74" s="4">
        <v>100289690</v>
      </c>
      <c r="D74" t="s">
        <v>154</v>
      </c>
      <c r="E74" t="s">
        <v>155</v>
      </c>
      <c r="F74" t="s">
        <v>4107</v>
      </c>
      <c r="G74">
        <v>115099</v>
      </c>
      <c r="H74">
        <v>257</v>
      </c>
      <c r="I74" t="s">
        <v>16</v>
      </c>
      <c r="J74" t="s">
        <v>17</v>
      </c>
      <c r="K74" s="4">
        <v>175000000</v>
      </c>
      <c r="L74">
        <v>2007</v>
      </c>
      <c r="M74" s="2">
        <v>5.4</v>
      </c>
      <c r="N74" s="4">
        <f>IMDB_Table[[#This Row],[gross]]-IMDB_Table[[#This Row],[budget]]</f>
        <v>-74710310</v>
      </c>
      <c r="O74">
        <v>96</v>
      </c>
      <c r="P74" s="36">
        <f>IMDB_Table[[#This Row],[net_profit]]/IMDB_Table[[#This Row],[budget]]*100</f>
        <v>-42.691605714285714</v>
      </c>
    </row>
    <row r="75" spans="1:16" x14ac:dyDescent="0.3">
      <c r="A75" t="s">
        <v>156</v>
      </c>
      <c r="B75">
        <v>585</v>
      </c>
      <c r="C75" s="4">
        <v>100189501</v>
      </c>
      <c r="D75" t="s">
        <v>29</v>
      </c>
      <c r="E75" t="s">
        <v>157</v>
      </c>
      <c r="F75" t="s">
        <v>6793</v>
      </c>
      <c r="G75">
        <v>431620</v>
      </c>
      <c r="H75">
        <v>741</v>
      </c>
      <c r="I75" t="s">
        <v>16</v>
      </c>
      <c r="J75" t="s">
        <v>17</v>
      </c>
      <c r="K75" s="4">
        <v>178000000</v>
      </c>
      <c r="L75">
        <v>2014</v>
      </c>
      <c r="M75" s="2">
        <v>7.9</v>
      </c>
      <c r="N75" s="4">
        <f>IMDB_Table[[#This Row],[gross]]-IMDB_Table[[#This Row],[budget]]</f>
        <v>-77810499</v>
      </c>
      <c r="O75">
        <v>113</v>
      </c>
      <c r="P75" s="36">
        <f>IMDB_Table[[#This Row],[net_profit]]/IMDB_Table[[#This Row],[budget]]*100</f>
        <v>-43.713763483146067</v>
      </c>
    </row>
    <row r="76" spans="1:16" x14ac:dyDescent="0.3">
      <c r="A76" t="s">
        <v>158</v>
      </c>
      <c r="B76">
        <v>91</v>
      </c>
      <c r="C76" s="4">
        <v>88246220</v>
      </c>
      <c r="D76" t="s">
        <v>76</v>
      </c>
      <c r="E76" t="s">
        <v>159</v>
      </c>
      <c r="F76" t="s">
        <v>4108</v>
      </c>
      <c r="G76">
        <v>144337</v>
      </c>
      <c r="H76">
        <v>309</v>
      </c>
      <c r="I76" t="s">
        <v>16</v>
      </c>
      <c r="J76" t="s">
        <v>17</v>
      </c>
      <c r="K76" s="4">
        <v>175000000</v>
      </c>
      <c r="L76">
        <v>1995</v>
      </c>
      <c r="M76" s="2">
        <v>6.1</v>
      </c>
      <c r="N76" s="4">
        <f>IMDB_Table[[#This Row],[gross]]-IMDB_Table[[#This Row],[budget]]</f>
        <v>-86753780</v>
      </c>
      <c r="O76">
        <v>176</v>
      </c>
      <c r="P76" s="36">
        <f>IMDB_Table[[#This Row],[net_profit]]/IMDB_Table[[#This Row],[budget]]*100</f>
        <v>-49.573588571428573</v>
      </c>
    </row>
    <row r="77" spans="1:16" x14ac:dyDescent="0.3">
      <c r="A77" t="s">
        <v>160</v>
      </c>
      <c r="B77">
        <v>250</v>
      </c>
      <c r="C77" s="4">
        <v>150167630</v>
      </c>
      <c r="D77" t="s">
        <v>76</v>
      </c>
      <c r="E77" t="s">
        <v>161</v>
      </c>
      <c r="F77" t="s">
        <v>6794</v>
      </c>
      <c r="G77">
        <v>174578</v>
      </c>
      <c r="H77">
        <v>534</v>
      </c>
      <c r="I77" t="s">
        <v>16</v>
      </c>
      <c r="J77" t="s">
        <v>17</v>
      </c>
      <c r="K77" s="4">
        <v>175000000</v>
      </c>
      <c r="L77">
        <v>2009</v>
      </c>
      <c r="M77" s="2">
        <v>5.8</v>
      </c>
      <c r="N77" s="4">
        <f>IMDB_Table[[#This Row],[gross]]-IMDB_Table[[#This Row],[budget]]</f>
        <v>-24832370</v>
      </c>
      <c r="O77">
        <v>118</v>
      </c>
      <c r="P77" s="36">
        <f>IMDB_Table[[#This Row],[net_profit]]/IMDB_Table[[#This Row],[budget]]*100</f>
        <v>-14.189925714285714</v>
      </c>
    </row>
    <row r="78" spans="1:16" x14ac:dyDescent="0.3">
      <c r="A78" t="s">
        <v>138</v>
      </c>
      <c r="B78">
        <v>536</v>
      </c>
      <c r="C78" s="4">
        <v>356454367</v>
      </c>
      <c r="D78" t="s">
        <v>162</v>
      </c>
      <c r="E78" t="s">
        <v>142</v>
      </c>
      <c r="F78" t="s">
        <v>4109</v>
      </c>
      <c r="G78">
        <v>345198</v>
      </c>
      <c r="H78">
        <v>773</v>
      </c>
      <c r="I78" t="s">
        <v>16</v>
      </c>
      <c r="J78" t="s">
        <v>17</v>
      </c>
      <c r="K78" s="4">
        <v>175000000</v>
      </c>
      <c r="L78">
        <v>2015</v>
      </c>
      <c r="M78" s="2">
        <v>8.3000000000000007</v>
      </c>
      <c r="N78" s="4">
        <f>IMDB_Table[[#This Row],[gross]]-IMDB_Table[[#This Row],[budget]]</f>
        <v>181454367</v>
      </c>
      <c r="O78">
        <v>95</v>
      </c>
      <c r="P78" s="36">
        <f>IMDB_Table[[#This Row],[net_profit]]/IMDB_Table[[#This Row],[budget]]*100</f>
        <v>103.68820971428572</v>
      </c>
    </row>
    <row r="79" spans="1:16" x14ac:dyDescent="0.3">
      <c r="A79" t="s">
        <v>143</v>
      </c>
      <c r="B79">
        <v>370</v>
      </c>
      <c r="C79" s="4">
        <v>362645141</v>
      </c>
      <c r="D79" t="s">
        <v>163</v>
      </c>
      <c r="E79" t="s">
        <v>164</v>
      </c>
      <c r="F79" t="s">
        <v>4110</v>
      </c>
      <c r="G79">
        <v>106072</v>
      </c>
      <c r="H79">
        <v>398</v>
      </c>
      <c r="I79" t="s">
        <v>16</v>
      </c>
      <c r="J79" t="s">
        <v>24</v>
      </c>
      <c r="K79" s="4">
        <v>175000000</v>
      </c>
      <c r="L79">
        <v>2016</v>
      </c>
      <c r="M79" s="2">
        <v>7.8</v>
      </c>
      <c r="N79" s="4">
        <f>IMDB_Table[[#This Row],[gross]]-IMDB_Table[[#This Row],[budget]]</f>
        <v>187645141</v>
      </c>
      <c r="O79">
        <v>106</v>
      </c>
      <c r="P79" s="36">
        <f>IMDB_Table[[#This Row],[net_profit]]/IMDB_Table[[#This Row],[budget]]*100</f>
        <v>107.22579485714286</v>
      </c>
    </row>
    <row r="80" spans="1:16" x14ac:dyDescent="0.3">
      <c r="A80" t="s">
        <v>143</v>
      </c>
      <c r="B80">
        <v>453</v>
      </c>
      <c r="C80" s="4">
        <v>312057433</v>
      </c>
      <c r="D80" t="s">
        <v>29</v>
      </c>
      <c r="E80" t="s">
        <v>74</v>
      </c>
      <c r="F80" t="s">
        <v>4111</v>
      </c>
      <c r="G80">
        <v>522371</v>
      </c>
      <c r="H80">
        <v>723</v>
      </c>
      <c r="I80" t="s">
        <v>16</v>
      </c>
      <c r="J80" t="s">
        <v>17</v>
      </c>
      <c r="K80" s="4">
        <v>200000000</v>
      </c>
      <c r="L80">
        <v>2010</v>
      </c>
      <c r="M80" s="2">
        <v>7</v>
      </c>
      <c r="N80" s="4">
        <f>IMDB_Table[[#This Row],[gross]]-IMDB_Table[[#This Row],[budget]]</f>
        <v>112057433</v>
      </c>
      <c r="O80">
        <v>124</v>
      </c>
      <c r="P80" s="36">
        <f>IMDB_Table[[#This Row],[net_profit]]/IMDB_Table[[#This Row],[budget]]*100</f>
        <v>56.028716499999994</v>
      </c>
    </row>
    <row r="81" spans="1:16" x14ac:dyDescent="0.3">
      <c r="A81" t="s">
        <v>165</v>
      </c>
      <c r="B81">
        <v>416</v>
      </c>
      <c r="C81" s="4">
        <v>155111815</v>
      </c>
      <c r="D81" t="s">
        <v>166</v>
      </c>
      <c r="E81" t="s">
        <v>38</v>
      </c>
      <c r="F81" t="s">
        <v>6795</v>
      </c>
      <c r="G81">
        <v>228554</v>
      </c>
      <c r="H81">
        <v>710</v>
      </c>
      <c r="I81" t="s">
        <v>16</v>
      </c>
      <c r="J81" t="s">
        <v>17</v>
      </c>
      <c r="K81" s="4">
        <v>170000000</v>
      </c>
      <c r="L81">
        <v>2012</v>
      </c>
      <c r="M81" s="2">
        <v>6.1</v>
      </c>
      <c r="N81" s="4">
        <f>IMDB_Table[[#This Row],[gross]]-IMDB_Table[[#This Row],[budget]]</f>
        <v>-14888185</v>
      </c>
      <c r="O81">
        <v>132</v>
      </c>
      <c r="P81" s="36">
        <f>IMDB_Table[[#This Row],[net_profit]]/IMDB_Table[[#This Row],[budget]]*100</f>
        <v>-8.7577558823529404</v>
      </c>
    </row>
    <row r="82" spans="1:16" x14ac:dyDescent="0.3">
      <c r="A82" t="s">
        <v>167</v>
      </c>
      <c r="B82">
        <v>401</v>
      </c>
      <c r="C82" s="4">
        <v>241407328</v>
      </c>
      <c r="D82" t="s">
        <v>168</v>
      </c>
      <c r="E82" t="s">
        <v>169</v>
      </c>
      <c r="F82" t="s">
        <v>4112</v>
      </c>
      <c r="G82">
        <v>252257</v>
      </c>
      <c r="H82">
        <v>634</v>
      </c>
      <c r="I82" t="s">
        <v>16</v>
      </c>
      <c r="J82" t="s">
        <v>17</v>
      </c>
      <c r="K82" s="4">
        <v>180000000</v>
      </c>
      <c r="L82">
        <v>2014</v>
      </c>
      <c r="M82" s="2">
        <v>7</v>
      </c>
      <c r="N82" s="4">
        <f>IMDB_Table[[#This Row],[gross]]-IMDB_Table[[#This Row],[budget]]</f>
        <v>61407328</v>
      </c>
      <c r="O82">
        <v>97</v>
      </c>
      <c r="P82" s="36">
        <f>IMDB_Table[[#This Row],[net_profit]]/IMDB_Table[[#This Row],[budget]]*100</f>
        <v>34.115182222222224</v>
      </c>
    </row>
    <row r="83" spans="1:16" x14ac:dyDescent="0.3">
      <c r="A83" t="s">
        <v>170</v>
      </c>
      <c r="B83">
        <v>521</v>
      </c>
      <c r="C83" s="4">
        <v>208543795</v>
      </c>
      <c r="D83" t="s">
        <v>171</v>
      </c>
      <c r="E83" t="s">
        <v>172</v>
      </c>
      <c r="F83" t="s">
        <v>6796</v>
      </c>
      <c r="G83">
        <v>317542</v>
      </c>
      <c r="H83">
        <v>620</v>
      </c>
      <c r="I83" t="s">
        <v>16</v>
      </c>
      <c r="J83" t="s">
        <v>17</v>
      </c>
      <c r="K83" s="4">
        <v>170000000</v>
      </c>
      <c r="L83">
        <v>2014</v>
      </c>
      <c r="M83" s="2">
        <v>7.6</v>
      </c>
      <c r="N83" s="4">
        <f>IMDB_Table[[#This Row],[gross]]-IMDB_Table[[#This Row],[budget]]</f>
        <v>38543795</v>
      </c>
      <c r="O83">
        <v>130</v>
      </c>
      <c r="P83" s="36">
        <f>IMDB_Table[[#This Row],[net_profit]]/IMDB_Table[[#This Row],[budget]]*100</f>
        <v>22.672820588235293</v>
      </c>
    </row>
    <row r="84" spans="1:16" x14ac:dyDescent="0.3">
      <c r="A84" t="s">
        <v>173</v>
      </c>
      <c r="B84">
        <v>218</v>
      </c>
      <c r="C84" s="4">
        <v>38297305</v>
      </c>
      <c r="D84" t="s">
        <v>166</v>
      </c>
      <c r="E84" t="s">
        <v>174</v>
      </c>
      <c r="F84" t="s">
        <v>4113</v>
      </c>
      <c r="G84">
        <v>116994</v>
      </c>
      <c r="H84">
        <v>324</v>
      </c>
      <c r="I84" t="s">
        <v>16</v>
      </c>
      <c r="J84" t="s">
        <v>17</v>
      </c>
      <c r="K84" s="4">
        <v>175000000</v>
      </c>
      <c r="L84">
        <v>2013</v>
      </c>
      <c r="M84" s="2">
        <v>6.3</v>
      </c>
      <c r="N84" s="4">
        <f>IMDB_Table[[#This Row],[gross]]-IMDB_Table[[#This Row],[budget]]</f>
        <v>-136702695</v>
      </c>
      <c r="O84">
        <v>128</v>
      </c>
      <c r="P84" s="36">
        <f>IMDB_Table[[#This Row],[net_profit]]/IMDB_Table[[#This Row],[budget]]*100</f>
        <v>-78.11582571428572</v>
      </c>
    </row>
    <row r="85" spans="1:16" x14ac:dyDescent="0.3">
      <c r="A85" t="s">
        <v>73</v>
      </c>
      <c r="B85">
        <v>576</v>
      </c>
      <c r="C85" s="4">
        <v>259746958</v>
      </c>
      <c r="D85" t="s">
        <v>29</v>
      </c>
      <c r="E85" t="s">
        <v>164</v>
      </c>
      <c r="F85" t="s">
        <v>4114</v>
      </c>
      <c r="G85">
        <v>496749</v>
      </c>
      <c r="H85">
        <v>742</v>
      </c>
      <c r="I85" t="s">
        <v>16</v>
      </c>
      <c r="J85" t="s">
        <v>17</v>
      </c>
      <c r="K85" s="4">
        <v>170000000</v>
      </c>
      <c r="L85">
        <v>2014</v>
      </c>
      <c r="M85" s="2">
        <v>7.8</v>
      </c>
      <c r="N85" s="4">
        <f>IMDB_Table[[#This Row],[gross]]-IMDB_Table[[#This Row],[budget]]</f>
        <v>89746958</v>
      </c>
      <c r="O85">
        <v>136</v>
      </c>
      <c r="P85" s="36">
        <f>IMDB_Table[[#This Row],[net_profit]]/IMDB_Table[[#This Row],[budget]]*100</f>
        <v>52.792328235294114</v>
      </c>
    </row>
    <row r="86" spans="1:16" x14ac:dyDescent="0.3">
      <c r="A86" t="s">
        <v>175</v>
      </c>
      <c r="B86">
        <v>226</v>
      </c>
      <c r="C86" s="4">
        <v>238371987</v>
      </c>
      <c r="D86" t="s">
        <v>89</v>
      </c>
      <c r="E86" t="s">
        <v>176</v>
      </c>
      <c r="F86" t="s">
        <v>4115</v>
      </c>
      <c r="G86">
        <v>138661</v>
      </c>
      <c r="H86">
        <v>173</v>
      </c>
      <c r="I86" t="s">
        <v>16</v>
      </c>
      <c r="J86" t="s">
        <v>17</v>
      </c>
      <c r="K86" s="4">
        <v>165000000</v>
      </c>
      <c r="L86">
        <v>2010</v>
      </c>
      <c r="M86" s="2">
        <v>6.4</v>
      </c>
      <c r="N86" s="4">
        <f>IMDB_Table[[#This Row],[gross]]-IMDB_Table[[#This Row],[budget]]</f>
        <v>73371987</v>
      </c>
      <c r="O86">
        <v>93</v>
      </c>
      <c r="P86" s="36">
        <f>IMDB_Table[[#This Row],[net_profit]]/IMDB_Table[[#This Row],[budget]]*100</f>
        <v>44.467870909090905</v>
      </c>
    </row>
    <row r="87" spans="1:16" x14ac:dyDescent="0.3">
      <c r="A87" t="s">
        <v>177</v>
      </c>
      <c r="B87">
        <v>443</v>
      </c>
      <c r="C87" s="4">
        <v>93417865</v>
      </c>
      <c r="D87" t="s">
        <v>178</v>
      </c>
      <c r="E87" t="s">
        <v>179</v>
      </c>
      <c r="F87" t="s">
        <v>4116</v>
      </c>
      <c r="G87">
        <v>128306</v>
      </c>
      <c r="H87">
        <v>497</v>
      </c>
      <c r="I87" t="s">
        <v>16</v>
      </c>
      <c r="J87" t="s">
        <v>17</v>
      </c>
      <c r="K87" s="4">
        <v>190000000</v>
      </c>
      <c r="L87">
        <v>2015</v>
      </c>
      <c r="M87" s="2">
        <v>6.5</v>
      </c>
      <c r="N87" s="4">
        <f>IMDB_Table[[#This Row],[gross]]-IMDB_Table[[#This Row],[budget]]</f>
        <v>-96582135</v>
      </c>
      <c r="O87">
        <v>130</v>
      </c>
      <c r="P87" s="36">
        <f>IMDB_Table[[#This Row],[net_profit]]/IMDB_Table[[#This Row],[budget]]*100</f>
        <v>-50.832702631578954</v>
      </c>
    </row>
    <row r="88" spans="1:16" x14ac:dyDescent="0.3">
      <c r="A88" t="s">
        <v>180</v>
      </c>
      <c r="B88">
        <v>384</v>
      </c>
      <c r="C88" s="4">
        <v>222487711</v>
      </c>
      <c r="D88" t="s">
        <v>181</v>
      </c>
      <c r="E88" t="s">
        <v>182</v>
      </c>
      <c r="F88" t="s">
        <v>4117</v>
      </c>
      <c r="G88">
        <v>279093</v>
      </c>
      <c r="H88">
        <v>433</v>
      </c>
      <c r="I88" t="s">
        <v>16</v>
      </c>
      <c r="J88" t="s">
        <v>17</v>
      </c>
      <c r="K88" s="4">
        <v>165000000</v>
      </c>
      <c r="L88">
        <v>2014</v>
      </c>
      <c r="M88" s="2">
        <v>7.9</v>
      </c>
      <c r="N88" s="4">
        <f>IMDB_Table[[#This Row],[gross]]-IMDB_Table[[#This Row],[budget]]</f>
        <v>57487711</v>
      </c>
      <c r="O88">
        <v>102</v>
      </c>
      <c r="P88" s="36">
        <f>IMDB_Table[[#This Row],[net_profit]]/IMDB_Table[[#This Row],[budget]]*100</f>
        <v>34.841036969696972</v>
      </c>
    </row>
    <row r="89" spans="1:16" x14ac:dyDescent="0.3">
      <c r="A89" t="s">
        <v>183</v>
      </c>
      <c r="B89">
        <v>377</v>
      </c>
      <c r="C89" s="4">
        <v>189412677</v>
      </c>
      <c r="D89" t="s">
        <v>184</v>
      </c>
      <c r="E89" t="s">
        <v>185</v>
      </c>
      <c r="F89" t="s">
        <v>4118</v>
      </c>
      <c r="G89">
        <v>272534</v>
      </c>
      <c r="H89">
        <v>345</v>
      </c>
      <c r="I89" t="s">
        <v>16</v>
      </c>
      <c r="J89" t="s">
        <v>17</v>
      </c>
      <c r="K89" s="4">
        <v>165000000</v>
      </c>
      <c r="L89">
        <v>2012</v>
      </c>
      <c r="M89" s="2">
        <v>7.8</v>
      </c>
      <c r="N89" s="4">
        <f>IMDB_Table[[#This Row],[gross]]-IMDB_Table[[#This Row],[budget]]</f>
        <v>24412677</v>
      </c>
      <c r="O89">
        <v>101</v>
      </c>
      <c r="P89" s="36">
        <f>IMDB_Table[[#This Row],[net_profit]]/IMDB_Table[[#This Row],[budget]]*100</f>
        <v>14.795561818181818</v>
      </c>
    </row>
    <row r="90" spans="1:16" x14ac:dyDescent="0.3">
      <c r="A90" t="s">
        <v>131</v>
      </c>
      <c r="B90">
        <v>188</v>
      </c>
      <c r="C90" s="4">
        <v>665426</v>
      </c>
      <c r="D90" t="s">
        <v>186</v>
      </c>
      <c r="E90" t="s">
        <v>103</v>
      </c>
      <c r="F90" t="s">
        <v>4119</v>
      </c>
      <c r="G90">
        <v>120798</v>
      </c>
      <c r="H90">
        <v>444</v>
      </c>
      <c r="I90" t="s">
        <v>16</v>
      </c>
      <c r="J90" t="s">
        <v>17</v>
      </c>
      <c r="K90" s="4">
        <v>165000000</v>
      </c>
      <c r="L90">
        <v>2004</v>
      </c>
      <c r="M90" s="2">
        <v>6.6</v>
      </c>
      <c r="N90" s="4">
        <f>IMDB_Table[[#This Row],[gross]]-IMDB_Table[[#This Row],[budget]]</f>
        <v>-164334574</v>
      </c>
      <c r="O90">
        <v>100</v>
      </c>
      <c r="P90" s="36">
        <f>IMDB_Table[[#This Row],[net_profit]]/IMDB_Table[[#This Row],[budget]]*100</f>
        <v>-99.596711515151512</v>
      </c>
    </row>
    <row r="91" spans="1:16" x14ac:dyDescent="0.3">
      <c r="A91" t="s">
        <v>129</v>
      </c>
      <c r="B91">
        <v>286</v>
      </c>
      <c r="C91" s="4">
        <v>102315545</v>
      </c>
      <c r="D91" t="s">
        <v>29</v>
      </c>
      <c r="E91" t="s">
        <v>187</v>
      </c>
      <c r="F91" t="s">
        <v>4120</v>
      </c>
      <c r="G91">
        <v>58137</v>
      </c>
      <c r="H91">
        <v>520</v>
      </c>
      <c r="I91" t="s">
        <v>16</v>
      </c>
      <c r="J91" t="s">
        <v>17</v>
      </c>
      <c r="K91" s="4">
        <v>165000000</v>
      </c>
      <c r="L91">
        <v>2016</v>
      </c>
      <c r="M91" s="2">
        <v>5.5</v>
      </c>
      <c r="N91" s="4">
        <f>IMDB_Table[[#This Row],[gross]]-IMDB_Table[[#This Row],[budget]]</f>
        <v>-62684455</v>
      </c>
      <c r="O91">
        <v>120</v>
      </c>
      <c r="P91" s="36">
        <f>IMDB_Table[[#This Row],[net_profit]]/IMDB_Table[[#This Row],[budget]]*100</f>
        <v>-37.990578787878789</v>
      </c>
    </row>
    <row r="92" spans="1:16" x14ac:dyDescent="0.3">
      <c r="A92" t="s">
        <v>3958</v>
      </c>
      <c r="B92">
        <v>288</v>
      </c>
      <c r="C92" s="4">
        <v>217387997</v>
      </c>
      <c r="D92" t="s">
        <v>186</v>
      </c>
      <c r="E92" t="s">
        <v>188</v>
      </c>
      <c r="F92" t="s">
        <v>6797</v>
      </c>
      <c r="G92">
        <v>485430</v>
      </c>
      <c r="H92">
        <v>492</v>
      </c>
      <c r="I92" t="s">
        <v>16</v>
      </c>
      <c r="J92" t="s">
        <v>17</v>
      </c>
      <c r="K92" s="4">
        <v>165000000</v>
      </c>
      <c r="L92">
        <v>2010</v>
      </c>
      <c r="M92" s="2">
        <v>8.1999999999999993</v>
      </c>
      <c r="N92" s="4">
        <f>IMDB_Table[[#This Row],[gross]]-IMDB_Table[[#This Row],[budget]]</f>
        <v>52387997</v>
      </c>
      <c r="O92">
        <v>98</v>
      </c>
      <c r="P92" s="36">
        <f>IMDB_Table[[#This Row],[net_profit]]/IMDB_Table[[#This Row],[budget]]*100</f>
        <v>31.750301212121212</v>
      </c>
    </row>
    <row r="93" spans="1:16" x14ac:dyDescent="0.3">
      <c r="A93" t="s">
        <v>189</v>
      </c>
      <c r="B93">
        <v>280</v>
      </c>
      <c r="C93" s="4">
        <v>150350192</v>
      </c>
      <c r="D93" t="s">
        <v>190</v>
      </c>
      <c r="E93" t="s">
        <v>191</v>
      </c>
      <c r="F93" t="s">
        <v>6798</v>
      </c>
      <c r="G93">
        <v>305340</v>
      </c>
      <c r="H93">
        <v>1676</v>
      </c>
      <c r="I93" t="s">
        <v>16</v>
      </c>
      <c r="J93" t="s">
        <v>17</v>
      </c>
      <c r="K93" s="4">
        <v>200000000</v>
      </c>
      <c r="L93">
        <v>2003</v>
      </c>
      <c r="M93" s="2">
        <v>6.4</v>
      </c>
      <c r="N93" s="4">
        <f>IMDB_Table[[#This Row],[gross]]-IMDB_Table[[#This Row],[budget]]</f>
        <v>-49649808</v>
      </c>
      <c r="O93">
        <v>109</v>
      </c>
      <c r="P93" s="36">
        <f>IMDB_Table[[#This Row],[net_profit]]/IMDB_Table[[#This Row],[budget]]*100</f>
        <v>-24.824904</v>
      </c>
    </row>
    <row r="94" spans="1:16" x14ac:dyDescent="0.3">
      <c r="A94" t="s">
        <v>192</v>
      </c>
      <c r="B94">
        <v>653</v>
      </c>
      <c r="C94" s="4">
        <v>333130696</v>
      </c>
      <c r="D94" t="s">
        <v>29</v>
      </c>
      <c r="E94" t="s">
        <v>193</v>
      </c>
      <c r="F94" t="s">
        <v>6799</v>
      </c>
      <c r="G94">
        <v>682155</v>
      </c>
      <c r="H94">
        <v>1097</v>
      </c>
      <c r="I94" t="s">
        <v>16</v>
      </c>
      <c r="J94" t="s">
        <v>17</v>
      </c>
      <c r="K94" s="4">
        <v>170000000</v>
      </c>
      <c r="L94">
        <v>2014</v>
      </c>
      <c r="M94" s="2">
        <v>8.1</v>
      </c>
      <c r="N94" s="4">
        <f>IMDB_Table[[#This Row],[gross]]-IMDB_Table[[#This Row],[budget]]</f>
        <v>163130696</v>
      </c>
      <c r="O94">
        <v>121</v>
      </c>
      <c r="P94" s="36">
        <f>IMDB_Table[[#This Row],[net_profit]]/IMDB_Table[[#This Row],[budget]]*100</f>
        <v>95.959232941176481</v>
      </c>
    </row>
    <row r="95" spans="1:16" x14ac:dyDescent="0.3">
      <c r="A95" t="s">
        <v>25</v>
      </c>
      <c r="B95">
        <v>712</v>
      </c>
      <c r="C95" s="4">
        <v>187991439</v>
      </c>
      <c r="D95" t="s">
        <v>194</v>
      </c>
      <c r="E95" t="s">
        <v>195</v>
      </c>
      <c r="F95" t="s">
        <v>4121</v>
      </c>
      <c r="G95">
        <v>928227</v>
      </c>
      <c r="H95">
        <v>2725</v>
      </c>
      <c r="I95" t="s">
        <v>16</v>
      </c>
      <c r="J95" t="s">
        <v>17</v>
      </c>
      <c r="K95" s="4">
        <v>165000000</v>
      </c>
      <c r="L95">
        <v>2014</v>
      </c>
      <c r="M95" s="2">
        <v>8.6</v>
      </c>
      <c r="N95" s="4">
        <f>IMDB_Table[[#This Row],[gross]]-IMDB_Table[[#This Row],[budget]]</f>
        <v>22991439</v>
      </c>
      <c r="O95">
        <v>169</v>
      </c>
      <c r="P95" s="36">
        <f>IMDB_Table[[#This Row],[net_profit]]/IMDB_Table[[#This Row],[budget]]*100</f>
        <v>13.934205454545454</v>
      </c>
    </row>
    <row r="96" spans="1:16" x14ac:dyDescent="0.3">
      <c r="A96" t="s">
        <v>25</v>
      </c>
      <c r="B96">
        <v>642</v>
      </c>
      <c r="C96" s="4">
        <v>292568851</v>
      </c>
      <c r="D96" t="s">
        <v>76</v>
      </c>
      <c r="E96" t="s">
        <v>72</v>
      </c>
      <c r="F96" t="s">
        <v>4122</v>
      </c>
      <c r="G96">
        <v>1468200</v>
      </c>
      <c r="H96">
        <v>2803</v>
      </c>
      <c r="I96" t="s">
        <v>16</v>
      </c>
      <c r="J96" t="s">
        <v>17</v>
      </c>
      <c r="K96" s="4">
        <v>160000000</v>
      </c>
      <c r="L96">
        <v>2010</v>
      </c>
      <c r="M96" s="2">
        <v>8.8000000000000007</v>
      </c>
      <c r="N96" s="4">
        <f>IMDB_Table[[#This Row],[gross]]-IMDB_Table[[#This Row],[budget]]</f>
        <v>132568851</v>
      </c>
      <c r="O96">
        <v>148</v>
      </c>
      <c r="P96" s="36">
        <f>IMDB_Table[[#This Row],[net_profit]]/IMDB_Table[[#This Row],[budget]]*100</f>
        <v>82.855531874999997</v>
      </c>
    </row>
    <row r="97" spans="1:16" x14ac:dyDescent="0.3">
      <c r="A97" t="s">
        <v>57</v>
      </c>
      <c r="B97">
        <v>645</v>
      </c>
      <c r="C97" s="4">
        <v>303001229</v>
      </c>
      <c r="D97" t="s">
        <v>58</v>
      </c>
      <c r="E97" t="s">
        <v>59</v>
      </c>
      <c r="F97" t="s">
        <v>4123</v>
      </c>
      <c r="G97">
        <v>637246</v>
      </c>
      <c r="H97">
        <v>1367</v>
      </c>
      <c r="I97" t="s">
        <v>16</v>
      </c>
      <c r="J97" t="s">
        <v>17</v>
      </c>
      <c r="K97" s="4">
        <v>180000000</v>
      </c>
      <c r="L97">
        <v>2012</v>
      </c>
      <c r="M97" s="2">
        <v>7.9</v>
      </c>
      <c r="N97" s="4">
        <f>IMDB_Table[[#This Row],[gross]]-IMDB_Table[[#This Row],[budget]]</f>
        <v>123001229</v>
      </c>
      <c r="O97">
        <v>182</v>
      </c>
      <c r="P97" s="36">
        <f>IMDB_Table[[#This Row],[net_profit]]/IMDB_Table[[#This Row],[budget]]*100</f>
        <v>68.334016111111112</v>
      </c>
    </row>
    <row r="98" spans="1:16" x14ac:dyDescent="0.3">
      <c r="A98" t="s">
        <v>148</v>
      </c>
      <c r="B98">
        <v>187</v>
      </c>
      <c r="C98" s="4">
        <v>144512310</v>
      </c>
      <c r="D98" t="s">
        <v>106</v>
      </c>
      <c r="E98" t="s">
        <v>196</v>
      </c>
      <c r="F98" t="s">
        <v>6800</v>
      </c>
      <c r="G98">
        <v>272223</v>
      </c>
      <c r="H98">
        <v>988</v>
      </c>
      <c r="I98" t="s">
        <v>16</v>
      </c>
      <c r="J98" t="s">
        <v>17</v>
      </c>
      <c r="K98" s="4">
        <v>38000000</v>
      </c>
      <c r="L98">
        <v>2001</v>
      </c>
      <c r="M98" s="2">
        <v>6.7</v>
      </c>
      <c r="N98" s="4">
        <f>IMDB_Table[[#This Row],[gross]]-IMDB_Table[[#This Row],[budget]]</f>
        <v>106512310</v>
      </c>
      <c r="O98">
        <v>106</v>
      </c>
      <c r="P98" s="36">
        <f>IMDB_Table[[#This Row],[net_profit]]/IMDB_Table[[#This Row],[budget]]*100</f>
        <v>280.29555263157897</v>
      </c>
    </row>
    <row r="99" spans="1:16" x14ac:dyDescent="0.3">
      <c r="A99" t="s">
        <v>197</v>
      </c>
      <c r="B99">
        <v>362</v>
      </c>
      <c r="C99" s="4">
        <v>127490802</v>
      </c>
      <c r="D99" t="s">
        <v>198</v>
      </c>
      <c r="E99" t="s">
        <v>199</v>
      </c>
      <c r="F99" t="s">
        <v>6801</v>
      </c>
      <c r="G99">
        <v>459346</v>
      </c>
      <c r="H99">
        <v>822</v>
      </c>
      <c r="I99" t="s">
        <v>16</v>
      </c>
      <c r="J99" t="s">
        <v>17</v>
      </c>
      <c r="K99" s="4">
        <v>150000000</v>
      </c>
      <c r="L99">
        <v>2008</v>
      </c>
      <c r="M99" s="2">
        <v>7.8</v>
      </c>
      <c r="N99" s="4">
        <f>IMDB_Table[[#This Row],[gross]]-IMDB_Table[[#This Row],[budget]]</f>
        <v>-22509198</v>
      </c>
      <c r="O99">
        <v>166</v>
      </c>
      <c r="P99" s="36">
        <f>IMDB_Table[[#This Row],[net_profit]]/IMDB_Table[[#This Row],[budget]]*100</f>
        <v>-15.006131999999999</v>
      </c>
    </row>
    <row r="100" spans="1:16" x14ac:dyDescent="0.3">
      <c r="A100" t="s">
        <v>200</v>
      </c>
      <c r="B100">
        <v>500</v>
      </c>
      <c r="C100" s="4">
        <v>146405371</v>
      </c>
      <c r="D100" t="s">
        <v>29</v>
      </c>
      <c r="E100" t="s">
        <v>110</v>
      </c>
      <c r="F100" t="s">
        <v>4124</v>
      </c>
      <c r="G100">
        <v>518537</v>
      </c>
      <c r="H100">
        <v>698</v>
      </c>
      <c r="I100" t="s">
        <v>16</v>
      </c>
      <c r="J100" t="s">
        <v>17</v>
      </c>
      <c r="K100" s="4">
        <v>160000000</v>
      </c>
      <c r="L100">
        <v>2011</v>
      </c>
      <c r="M100" s="2">
        <v>7.8</v>
      </c>
      <c r="N100" s="4">
        <f>IMDB_Table[[#This Row],[gross]]-IMDB_Table[[#This Row],[budget]]</f>
        <v>-13594629</v>
      </c>
      <c r="O100">
        <v>132</v>
      </c>
      <c r="P100" s="36">
        <f>IMDB_Table[[#This Row],[net_profit]]/IMDB_Table[[#This Row],[budget]]*100</f>
        <v>-8.4966431250000003</v>
      </c>
    </row>
    <row r="101" spans="1:16" x14ac:dyDescent="0.3">
      <c r="A101" t="s">
        <v>201</v>
      </c>
      <c r="B101">
        <v>389</v>
      </c>
      <c r="C101" s="4">
        <v>281666058</v>
      </c>
      <c r="D101" t="s">
        <v>202</v>
      </c>
      <c r="E101" t="s">
        <v>110</v>
      </c>
      <c r="F101" t="s">
        <v>4125</v>
      </c>
      <c r="G101">
        <v>166137</v>
      </c>
      <c r="H101">
        <v>383</v>
      </c>
      <c r="I101" t="s">
        <v>16</v>
      </c>
      <c r="J101" t="s">
        <v>17</v>
      </c>
      <c r="K101" s="4">
        <v>160000000</v>
      </c>
      <c r="L101">
        <v>2015</v>
      </c>
      <c r="M101" s="2">
        <v>6.6</v>
      </c>
      <c r="N101" s="4">
        <f>IMDB_Table[[#This Row],[gross]]-IMDB_Table[[#This Row],[budget]]</f>
        <v>121666058</v>
      </c>
      <c r="O101">
        <v>137</v>
      </c>
      <c r="P101" s="36">
        <f>IMDB_Table[[#This Row],[net_profit]]/IMDB_Table[[#This Row],[budget]]*100</f>
        <v>76.041286249999999</v>
      </c>
    </row>
    <row r="102" spans="1:16" x14ac:dyDescent="0.3">
      <c r="A102" t="s">
        <v>203</v>
      </c>
      <c r="B102">
        <v>235</v>
      </c>
      <c r="C102" s="4">
        <v>63143812</v>
      </c>
      <c r="D102" t="s">
        <v>51</v>
      </c>
      <c r="E102" t="s">
        <v>204</v>
      </c>
      <c r="F102" t="s">
        <v>6802</v>
      </c>
      <c r="G102">
        <v>124185</v>
      </c>
      <c r="H102">
        <v>238</v>
      </c>
      <c r="I102" t="s">
        <v>16</v>
      </c>
      <c r="J102" t="s">
        <v>17</v>
      </c>
      <c r="K102" s="4">
        <v>150000000</v>
      </c>
      <c r="L102">
        <v>2010</v>
      </c>
      <c r="M102" s="2">
        <v>6.1</v>
      </c>
      <c r="N102" s="4">
        <f>IMDB_Table[[#This Row],[gross]]-IMDB_Table[[#This Row],[budget]]</f>
        <v>-86856188</v>
      </c>
      <c r="O102">
        <v>109</v>
      </c>
      <c r="P102" s="36">
        <f>IMDB_Table[[#This Row],[net_profit]]/IMDB_Table[[#This Row],[budget]]*100</f>
        <v>-57.904125333333333</v>
      </c>
    </row>
    <row r="103" spans="1:16" x14ac:dyDescent="0.3">
      <c r="A103" t="s">
        <v>205</v>
      </c>
      <c r="B103">
        <v>231</v>
      </c>
      <c r="C103" s="4">
        <v>60655503</v>
      </c>
      <c r="D103" t="s">
        <v>206</v>
      </c>
      <c r="E103" t="s">
        <v>155</v>
      </c>
      <c r="F103" t="s">
        <v>4126</v>
      </c>
      <c r="G103">
        <v>82380</v>
      </c>
      <c r="H103">
        <v>629</v>
      </c>
      <c r="I103" t="s">
        <v>16</v>
      </c>
      <c r="J103" t="s">
        <v>17</v>
      </c>
      <c r="K103" s="4">
        <v>160000000</v>
      </c>
      <c r="L103">
        <v>2006</v>
      </c>
      <c r="M103" s="2">
        <v>5.6</v>
      </c>
      <c r="N103" s="4">
        <f>IMDB_Table[[#This Row],[gross]]-IMDB_Table[[#This Row],[budget]]</f>
        <v>-99344497</v>
      </c>
      <c r="O103">
        <v>98</v>
      </c>
      <c r="P103" s="36">
        <f>IMDB_Table[[#This Row],[net_profit]]/IMDB_Table[[#This Row],[budget]]*100</f>
        <v>-62.090310625000001</v>
      </c>
    </row>
    <row r="104" spans="1:16" x14ac:dyDescent="0.3">
      <c r="A104" t="s">
        <v>207</v>
      </c>
      <c r="B104">
        <v>218</v>
      </c>
      <c r="C104" s="4">
        <v>76846624</v>
      </c>
      <c r="D104" t="s">
        <v>67</v>
      </c>
      <c r="E104" t="s">
        <v>20</v>
      </c>
      <c r="F104" t="s">
        <v>6803</v>
      </c>
      <c r="G104">
        <v>21352</v>
      </c>
      <c r="H104">
        <v>131</v>
      </c>
      <c r="I104" t="s">
        <v>16</v>
      </c>
      <c r="J104" t="s">
        <v>17</v>
      </c>
      <c r="K104" s="4">
        <v>170000000</v>
      </c>
      <c r="L104">
        <v>2016</v>
      </c>
      <c r="M104" s="2">
        <v>6.4</v>
      </c>
      <c r="N104" s="4">
        <f>IMDB_Table[[#This Row],[gross]]-IMDB_Table[[#This Row],[budget]]</f>
        <v>-93153376</v>
      </c>
      <c r="O104">
        <v>113</v>
      </c>
      <c r="P104" s="36">
        <f>IMDB_Table[[#This Row],[net_profit]]/IMDB_Table[[#This Row],[budget]]*100</f>
        <v>-54.796103529411766</v>
      </c>
    </row>
    <row r="105" spans="1:16" x14ac:dyDescent="0.3">
      <c r="A105" t="s">
        <v>208</v>
      </c>
      <c r="B105">
        <v>227</v>
      </c>
      <c r="C105" s="4">
        <v>320706665</v>
      </c>
      <c r="D105" t="s">
        <v>89</v>
      </c>
      <c r="E105" t="s">
        <v>209</v>
      </c>
      <c r="F105" t="s">
        <v>6804</v>
      </c>
      <c r="G105">
        <v>211971</v>
      </c>
      <c r="H105">
        <v>326</v>
      </c>
      <c r="I105" t="s">
        <v>16</v>
      </c>
      <c r="J105" t="s">
        <v>17</v>
      </c>
      <c r="K105" s="4">
        <v>160000000</v>
      </c>
      <c r="L105">
        <v>2007</v>
      </c>
      <c r="M105" s="2">
        <v>6.1</v>
      </c>
      <c r="N105" s="4">
        <f>IMDB_Table[[#This Row],[gross]]-IMDB_Table[[#This Row],[budget]]</f>
        <v>160706665</v>
      </c>
      <c r="O105">
        <v>93</v>
      </c>
      <c r="P105" s="36">
        <f>IMDB_Table[[#This Row],[net_profit]]/IMDB_Table[[#This Row],[budget]]*100</f>
        <v>100.44166562500001</v>
      </c>
    </row>
    <row r="106" spans="1:16" x14ac:dyDescent="0.3">
      <c r="A106" t="s">
        <v>210</v>
      </c>
      <c r="B106">
        <v>275</v>
      </c>
      <c r="C106" s="4">
        <v>46978995</v>
      </c>
      <c r="D106" t="s">
        <v>19</v>
      </c>
      <c r="E106" t="s">
        <v>211</v>
      </c>
      <c r="F106" t="s">
        <v>4127</v>
      </c>
      <c r="G106">
        <v>111609</v>
      </c>
      <c r="H106">
        <v>781</v>
      </c>
      <c r="I106" t="s">
        <v>16</v>
      </c>
      <c r="J106" t="s">
        <v>17</v>
      </c>
      <c r="K106" s="4">
        <v>160000000</v>
      </c>
      <c r="L106">
        <v>2016</v>
      </c>
      <c r="M106" s="2">
        <v>7.3</v>
      </c>
      <c r="N106" s="4">
        <f>IMDB_Table[[#This Row],[gross]]-IMDB_Table[[#This Row],[budget]]</f>
        <v>-113021005</v>
      </c>
      <c r="O106">
        <v>123</v>
      </c>
      <c r="P106" s="36">
        <f>IMDB_Table[[#This Row],[net_profit]]/IMDB_Table[[#This Row],[budget]]*100</f>
        <v>-70.638128124999994</v>
      </c>
    </row>
    <row r="107" spans="1:16" x14ac:dyDescent="0.3">
      <c r="A107" t="s">
        <v>212</v>
      </c>
      <c r="B107">
        <v>474</v>
      </c>
      <c r="C107" s="4">
        <v>89732035</v>
      </c>
      <c r="D107" t="s">
        <v>29</v>
      </c>
      <c r="E107" t="s">
        <v>33</v>
      </c>
      <c r="F107" t="s">
        <v>4128</v>
      </c>
      <c r="G107">
        <v>188457</v>
      </c>
      <c r="H107">
        <v>867</v>
      </c>
      <c r="I107" t="s">
        <v>16</v>
      </c>
      <c r="J107" t="s">
        <v>17</v>
      </c>
      <c r="K107" s="4">
        <v>155000000</v>
      </c>
      <c r="L107">
        <v>2015</v>
      </c>
      <c r="M107" s="2">
        <v>6.6</v>
      </c>
      <c r="N107" s="4">
        <f>IMDB_Table[[#This Row],[gross]]-IMDB_Table[[#This Row],[budget]]</f>
        <v>-65267965</v>
      </c>
      <c r="O107">
        <v>126</v>
      </c>
      <c r="P107" s="36">
        <f>IMDB_Table[[#This Row],[net_profit]]/IMDB_Table[[#This Row],[budget]]*100</f>
        <v>-42.108364516129029</v>
      </c>
    </row>
    <row r="108" spans="1:16" x14ac:dyDescent="0.3">
      <c r="A108" t="s">
        <v>213</v>
      </c>
      <c r="B108">
        <v>228</v>
      </c>
      <c r="C108" s="4">
        <v>104383624</v>
      </c>
      <c r="D108" t="s">
        <v>67</v>
      </c>
      <c r="E108" t="s">
        <v>214</v>
      </c>
      <c r="F108" t="s">
        <v>6805</v>
      </c>
      <c r="G108">
        <v>106446</v>
      </c>
      <c r="H108">
        <v>227</v>
      </c>
      <c r="I108" t="s">
        <v>16</v>
      </c>
      <c r="J108" t="s">
        <v>17</v>
      </c>
      <c r="K108" s="4">
        <v>155000000</v>
      </c>
      <c r="L108">
        <v>2010</v>
      </c>
      <c r="M108" s="2">
        <v>6.3</v>
      </c>
      <c r="N108" s="4">
        <f>IMDB_Table[[#This Row],[gross]]-IMDB_Table[[#This Row],[budget]]</f>
        <v>-50616376</v>
      </c>
      <c r="O108">
        <v>113</v>
      </c>
      <c r="P108" s="36">
        <f>IMDB_Table[[#This Row],[net_profit]]/IMDB_Table[[#This Row],[budget]]*100</f>
        <v>-32.655726451612907</v>
      </c>
    </row>
    <row r="109" spans="1:16" x14ac:dyDescent="0.3">
      <c r="A109" t="s">
        <v>91</v>
      </c>
      <c r="B109">
        <v>191</v>
      </c>
      <c r="C109" s="4">
        <v>198539855</v>
      </c>
      <c r="D109" t="s">
        <v>215</v>
      </c>
      <c r="E109" t="s">
        <v>216</v>
      </c>
      <c r="F109" t="s">
        <v>4129</v>
      </c>
      <c r="G109">
        <v>254111</v>
      </c>
      <c r="H109">
        <v>1999</v>
      </c>
      <c r="I109" t="s">
        <v>16</v>
      </c>
      <c r="J109" t="s">
        <v>17</v>
      </c>
      <c r="K109" s="4">
        <v>140000000</v>
      </c>
      <c r="L109">
        <v>2001</v>
      </c>
      <c r="M109" s="2">
        <v>6.1</v>
      </c>
      <c r="N109" s="4">
        <f>IMDB_Table[[#This Row],[gross]]-IMDB_Table[[#This Row],[budget]]</f>
        <v>58539855</v>
      </c>
      <c r="O109">
        <v>184</v>
      </c>
      <c r="P109" s="36">
        <f>IMDB_Table[[#This Row],[net_profit]]/IMDB_Table[[#This Row],[budget]]*100</f>
        <v>41.814182142857142</v>
      </c>
    </row>
    <row r="110" spans="1:16" x14ac:dyDescent="0.3">
      <c r="A110" t="s">
        <v>91</v>
      </c>
      <c r="B110">
        <v>396</v>
      </c>
      <c r="C110" s="4">
        <v>318759914</v>
      </c>
      <c r="D110" t="s">
        <v>29</v>
      </c>
      <c r="E110" t="s">
        <v>217</v>
      </c>
      <c r="F110" t="s">
        <v>4130</v>
      </c>
      <c r="G110">
        <v>513158</v>
      </c>
      <c r="H110">
        <v>1782</v>
      </c>
      <c r="I110" t="s">
        <v>16</v>
      </c>
      <c r="J110" t="s">
        <v>17</v>
      </c>
      <c r="K110" s="4">
        <v>150000000</v>
      </c>
      <c r="L110">
        <v>2007</v>
      </c>
      <c r="M110" s="2">
        <v>7.1</v>
      </c>
      <c r="N110" s="4">
        <f>IMDB_Table[[#This Row],[gross]]-IMDB_Table[[#This Row],[budget]]</f>
        <v>168759914</v>
      </c>
      <c r="O110">
        <v>144</v>
      </c>
      <c r="P110" s="36">
        <f>IMDB_Table[[#This Row],[net_profit]]/IMDB_Table[[#This Row],[budget]]*100</f>
        <v>112.50660933333334</v>
      </c>
    </row>
    <row r="111" spans="1:16" x14ac:dyDescent="0.3">
      <c r="A111" t="s">
        <v>218</v>
      </c>
      <c r="B111">
        <v>248</v>
      </c>
      <c r="C111" s="4">
        <v>34293771</v>
      </c>
      <c r="D111" t="s">
        <v>219</v>
      </c>
      <c r="E111" t="s">
        <v>220</v>
      </c>
      <c r="F111" t="s">
        <v>4131</v>
      </c>
      <c r="G111">
        <v>138863</v>
      </c>
      <c r="H111">
        <v>1390</v>
      </c>
      <c r="I111" t="s">
        <v>16</v>
      </c>
      <c r="J111" t="s">
        <v>221</v>
      </c>
      <c r="K111" s="4">
        <v>155000000</v>
      </c>
      <c r="L111">
        <v>2004</v>
      </c>
      <c r="M111" s="2">
        <v>5.5</v>
      </c>
      <c r="N111" s="4">
        <f>IMDB_Table[[#This Row],[gross]]-IMDB_Table[[#This Row],[budget]]</f>
        <v>-120706229</v>
      </c>
      <c r="O111">
        <v>206</v>
      </c>
      <c r="P111" s="36">
        <f>IMDB_Table[[#This Row],[net_profit]]/IMDB_Table[[#This Row],[budget]]*100</f>
        <v>-77.874986451612898</v>
      </c>
    </row>
    <row r="112" spans="1:16" x14ac:dyDescent="0.3">
      <c r="A112" t="s">
        <v>39</v>
      </c>
      <c r="B112">
        <v>329</v>
      </c>
      <c r="C112" s="4">
        <v>292000866</v>
      </c>
      <c r="D112" t="s">
        <v>40</v>
      </c>
      <c r="E112" t="s">
        <v>222</v>
      </c>
      <c r="F112" t="s">
        <v>6806</v>
      </c>
      <c r="G112">
        <v>355137</v>
      </c>
      <c r="H112">
        <v>1108</v>
      </c>
      <c r="I112" t="s">
        <v>16</v>
      </c>
      <c r="J112" t="s">
        <v>24</v>
      </c>
      <c r="K112" s="4">
        <v>150000000</v>
      </c>
      <c r="L112">
        <v>2007</v>
      </c>
      <c r="M112" s="2">
        <v>7.5</v>
      </c>
      <c r="N112" s="4">
        <f>IMDB_Table[[#This Row],[gross]]-IMDB_Table[[#This Row],[budget]]</f>
        <v>142000866</v>
      </c>
      <c r="O112">
        <v>138</v>
      </c>
      <c r="P112" s="36">
        <f>IMDB_Table[[#This Row],[net_profit]]/IMDB_Table[[#This Row],[budget]]*100</f>
        <v>94.667243999999997</v>
      </c>
    </row>
    <row r="113" spans="1:16" x14ac:dyDescent="0.3">
      <c r="A113" t="s">
        <v>116</v>
      </c>
      <c r="B113">
        <v>295</v>
      </c>
      <c r="C113" s="4">
        <v>289994397</v>
      </c>
      <c r="D113" t="s">
        <v>40</v>
      </c>
      <c r="E113" t="s">
        <v>222</v>
      </c>
      <c r="F113" t="s">
        <v>6807</v>
      </c>
      <c r="G113">
        <v>385670</v>
      </c>
      <c r="H113">
        <v>1896</v>
      </c>
      <c r="I113" t="s">
        <v>16</v>
      </c>
      <c r="J113" t="s">
        <v>24</v>
      </c>
      <c r="K113" s="4">
        <v>150000000</v>
      </c>
      <c r="L113">
        <v>2005</v>
      </c>
      <c r="M113" s="2">
        <v>7.6</v>
      </c>
      <c r="N113" s="4">
        <f>IMDB_Table[[#This Row],[gross]]-IMDB_Table[[#This Row],[budget]]</f>
        <v>139994397</v>
      </c>
      <c r="O113">
        <v>157</v>
      </c>
      <c r="P113" s="36">
        <f>IMDB_Table[[#This Row],[net_profit]]/IMDB_Table[[#This Row],[budget]]*100</f>
        <v>93.329598000000004</v>
      </c>
    </row>
    <row r="114" spans="1:16" x14ac:dyDescent="0.3">
      <c r="A114" t="s">
        <v>75</v>
      </c>
      <c r="B114">
        <v>318</v>
      </c>
      <c r="C114" s="4">
        <v>227946274</v>
      </c>
      <c r="D114" t="s">
        <v>223</v>
      </c>
      <c r="E114" t="s">
        <v>56</v>
      </c>
      <c r="F114" t="s">
        <v>4132</v>
      </c>
      <c r="G114">
        <v>343648</v>
      </c>
      <c r="H114">
        <v>590</v>
      </c>
      <c r="I114" t="s">
        <v>16</v>
      </c>
      <c r="J114" t="s">
        <v>17</v>
      </c>
      <c r="K114" s="4">
        <v>150000000</v>
      </c>
      <c r="L114">
        <v>2008</v>
      </c>
      <c r="M114" s="2">
        <v>6.4</v>
      </c>
      <c r="N114" s="4">
        <f>IMDB_Table[[#This Row],[gross]]-IMDB_Table[[#This Row],[budget]]</f>
        <v>77946274</v>
      </c>
      <c r="O114">
        <v>102</v>
      </c>
      <c r="P114" s="36">
        <f>IMDB_Table[[#This Row],[net_profit]]/IMDB_Table[[#This Row],[budget]]*100</f>
        <v>51.964182666666673</v>
      </c>
    </row>
    <row r="115" spans="1:16" x14ac:dyDescent="0.3">
      <c r="A115" t="s">
        <v>201</v>
      </c>
      <c r="B115">
        <v>323</v>
      </c>
      <c r="C115" s="4">
        <v>256386216</v>
      </c>
      <c r="D115" t="s">
        <v>224</v>
      </c>
      <c r="E115" t="s">
        <v>56</v>
      </c>
      <c r="F115" t="s">
        <v>4133</v>
      </c>
      <c r="G115">
        <v>530870</v>
      </c>
      <c r="H115">
        <v>1413</v>
      </c>
      <c r="I115" t="s">
        <v>16</v>
      </c>
      <c r="J115" t="s">
        <v>17</v>
      </c>
      <c r="K115" s="4">
        <v>150000000</v>
      </c>
      <c r="L115">
        <v>2007</v>
      </c>
      <c r="M115" s="2">
        <v>7.2</v>
      </c>
      <c r="N115" s="4">
        <f>IMDB_Table[[#This Row],[gross]]-IMDB_Table[[#This Row],[budget]]</f>
        <v>106386216</v>
      </c>
      <c r="O115">
        <v>104</v>
      </c>
      <c r="P115" s="36">
        <f>IMDB_Table[[#This Row],[net_profit]]/IMDB_Table[[#This Row],[budget]]*100</f>
        <v>70.924143999999998</v>
      </c>
    </row>
    <row r="116" spans="1:16" x14ac:dyDescent="0.3">
      <c r="A116" t="s">
        <v>83</v>
      </c>
      <c r="B116">
        <v>276</v>
      </c>
      <c r="C116" s="4">
        <v>206456431</v>
      </c>
      <c r="D116" t="s">
        <v>225</v>
      </c>
      <c r="E116" t="s">
        <v>20</v>
      </c>
      <c r="F116" t="s">
        <v>6808</v>
      </c>
      <c r="G116">
        <v>320284</v>
      </c>
      <c r="H116">
        <v>1361</v>
      </c>
      <c r="I116" t="s">
        <v>16</v>
      </c>
      <c r="J116" t="s">
        <v>17</v>
      </c>
      <c r="K116" s="4">
        <v>150000000</v>
      </c>
      <c r="L116">
        <v>2005</v>
      </c>
      <c r="M116" s="2">
        <v>6.7</v>
      </c>
      <c r="N116" s="4">
        <f>IMDB_Table[[#This Row],[gross]]-IMDB_Table[[#This Row],[budget]]</f>
        <v>56456431</v>
      </c>
      <c r="O116">
        <v>115</v>
      </c>
      <c r="P116" s="36">
        <f>IMDB_Table[[#This Row],[net_profit]]/IMDB_Table[[#This Row],[budget]]*100</f>
        <v>37.637620666666663</v>
      </c>
    </row>
    <row r="117" spans="1:16" x14ac:dyDescent="0.3">
      <c r="A117" t="s">
        <v>177</v>
      </c>
      <c r="B117">
        <v>318</v>
      </c>
      <c r="C117" s="4">
        <v>206435493</v>
      </c>
      <c r="D117" t="s">
        <v>226</v>
      </c>
      <c r="E117" t="s">
        <v>227</v>
      </c>
      <c r="F117" t="s">
        <v>4134</v>
      </c>
      <c r="G117">
        <v>473887</v>
      </c>
      <c r="H117">
        <v>626</v>
      </c>
      <c r="I117" t="s">
        <v>16</v>
      </c>
      <c r="J117" t="s">
        <v>17</v>
      </c>
      <c r="K117" s="4">
        <v>150000000</v>
      </c>
      <c r="L117">
        <v>2007</v>
      </c>
      <c r="M117" s="2">
        <v>8</v>
      </c>
      <c r="N117" s="4">
        <f>IMDB_Table[[#This Row],[gross]]-IMDB_Table[[#This Row],[budget]]</f>
        <v>56435493</v>
      </c>
      <c r="O117">
        <v>111</v>
      </c>
      <c r="P117" s="36">
        <f>IMDB_Table[[#This Row],[net_profit]]/IMDB_Table[[#This Row],[budget]]*100</f>
        <v>37.623662000000003</v>
      </c>
    </row>
    <row r="118" spans="1:16" x14ac:dyDescent="0.3">
      <c r="A118" t="s">
        <v>25</v>
      </c>
      <c r="B118">
        <v>478</v>
      </c>
      <c r="C118" s="4">
        <v>205343774</v>
      </c>
      <c r="D118" t="s">
        <v>47</v>
      </c>
      <c r="E118" t="s">
        <v>104</v>
      </c>
      <c r="F118" t="s">
        <v>4135</v>
      </c>
      <c r="G118">
        <v>980946</v>
      </c>
      <c r="H118">
        <v>2685</v>
      </c>
      <c r="I118" t="s">
        <v>16</v>
      </c>
      <c r="J118" t="s">
        <v>17</v>
      </c>
      <c r="K118" s="4">
        <v>150000000</v>
      </c>
      <c r="L118">
        <v>2005</v>
      </c>
      <c r="M118" s="2">
        <v>8.3000000000000007</v>
      </c>
      <c r="N118" s="4">
        <f>IMDB_Table[[#This Row],[gross]]-IMDB_Table[[#This Row],[budget]]</f>
        <v>55343774</v>
      </c>
      <c r="O118">
        <v>128</v>
      </c>
      <c r="P118" s="36">
        <f>IMDB_Table[[#This Row],[net_profit]]/IMDB_Table[[#This Row],[budget]]*100</f>
        <v>36.895849333333338</v>
      </c>
    </row>
    <row r="119" spans="1:16" x14ac:dyDescent="0.3">
      <c r="A119" t="s">
        <v>228</v>
      </c>
      <c r="B119">
        <v>167</v>
      </c>
      <c r="C119" s="4">
        <v>179982968</v>
      </c>
      <c r="D119" t="s">
        <v>229</v>
      </c>
      <c r="E119" t="s">
        <v>230</v>
      </c>
      <c r="F119" t="s">
        <v>4136</v>
      </c>
      <c r="G119">
        <v>146019</v>
      </c>
      <c r="H119">
        <v>119</v>
      </c>
      <c r="I119" t="s">
        <v>16</v>
      </c>
      <c r="J119" t="s">
        <v>17</v>
      </c>
      <c r="K119" s="4">
        <v>150000000</v>
      </c>
      <c r="L119">
        <v>2008</v>
      </c>
      <c r="M119" s="2">
        <v>6.7</v>
      </c>
      <c r="N119" s="4">
        <f>IMDB_Table[[#This Row],[gross]]-IMDB_Table[[#This Row],[budget]]</f>
        <v>29982968</v>
      </c>
      <c r="O119">
        <v>89</v>
      </c>
      <c r="P119" s="36">
        <f>IMDB_Table[[#This Row],[net_profit]]/IMDB_Table[[#This Row],[budget]]*100</f>
        <v>19.988645333333331</v>
      </c>
    </row>
    <row r="120" spans="1:16" x14ac:dyDescent="0.3">
      <c r="A120" t="s">
        <v>231</v>
      </c>
      <c r="B120">
        <v>185</v>
      </c>
      <c r="C120" s="4">
        <v>177243721</v>
      </c>
      <c r="D120" t="s">
        <v>225</v>
      </c>
      <c r="E120" t="s">
        <v>232</v>
      </c>
      <c r="F120" t="s">
        <v>6809</v>
      </c>
      <c r="G120">
        <v>130272</v>
      </c>
      <c r="H120">
        <v>209</v>
      </c>
      <c r="I120" t="s">
        <v>16</v>
      </c>
      <c r="J120" t="s">
        <v>17</v>
      </c>
      <c r="K120" s="4">
        <v>150000000</v>
      </c>
      <c r="L120">
        <v>2009</v>
      </c>
      <c r="M120" s="2">
        <v>5.9</v>
      </c>
      <c r="N120" s="4">
        <f>IMDB_Table[[#This Row],[gross]]-IMDB_Table[[#This Row],[budget]]</f>
        <v>27243721</v>
      </c>
      <c r="O120">
        <v>105</v>
      </c>
      <c r="P120" s="36">
        <f>IMDB_Table[[#This Row],[net_profit]]/IMDB_Table[[#This Row],[budget]]*100</f>
        <v>18.162480666666667</v>
      </c>
    </row>
    <row r="121" spans="1:16" x14ac:dyDescent="0.3">
      <c r="A121" t="s">
        <v>233</v>
      </c>
      <c r="B121">
        <v>350</v>
      </c>
      <c r="C121" s="4">
        <v>179883016</v>
      </c>
      <c r="D121" t="s">
        <v>85</v>
      </c>
      <c r="E121" t="s">
        <v>86</v>
      </c>
      <c r="F121" t="s">
        <v>4137</v>
      </c>
      <c r="G121">
        <v>361924</v>
      </c>
      <c r="H121">
        <v>641</v>
      </c>
      <c r="I121" t="s">
        <v>16</v>
      </c>
      <c r="J121" t="s">
        <v>17</v>
      </c>
      <c r="K121" s="4">
        <v>150000000</v>
      </c>
      <c r="L121">
        <v>2009</v>
      </c>
      <c r="M121" s="2">
        <v>6.7</v>
      </c>
      <c r="N121" s="4">
        <f>IMDB_Table[[#This Row],[gross]]-IMDB_Table[[#This Row],[budget]]</f>
        <v>29883016</v>
      </c>
      <c r="O121">
        <v>119</v>
      </c>
      <c r="P121" s="36">
        <f>IMDB_Table[[#This Row],[net_profit]]/IMDB_Table[[#This Row],[budget]]*100</f>
        <v>19.922010666666669</v>
      </c>
    </row>
    <row r="122" spans="1:16" x14ac:dyDescent="0.3">
      <c r="A122" t="s">
        <v>134</v>
      </c>
      <c r="B122">
        <v>245</v>
      </c>
      <c r="C122" s="4">
        <v>139259759</v>
      </c>
      <c r="D122" t="s">
        <v>190</v>
      </c>
      <c r="E122" t="s">
        <v>234</v>
      </c>
      <c r="F122" t="s">
        <v>4138</v>
      </c>
      <c r="G122">
        <v>364948</v>
      </c>
      <c r="H122">
        <v>2121</v>
      </c>
      <c r="I122" t="s">
        <v>16</v>
      </c>
      <c r="J122" t="s">
        <v>115</v>
      </c>
      <c r="K122" s="4">
        <v>150000000</v>
      </c>
      <c r="L122">
        <v>2003</v>
      </c>
      <c r="M122" s="2">
        <v>6.7</v>
      </c>
      <c r="N122" s="4">
        <f>IMDB_Table[[#This Row],[gross]]-IMDB_Table[[#This Row],[budget]]</f>
        <v>-10740241</v>
      </c>
      <c r="O122">
        <v>129</v>
      </c>
      <c r="P122" s="36">
        <f>IMDB_Table[[#This Row],[net_profit]]/IMDB_Table[[#This Row],[budget]]*100</f>
        <v>-7.1601606666666662</v>
      </c>
    </row>
    <row r="123" spans="1:16" x14ac:dyDescent="0.3">
      <c r="A123" t="s">
        <v>235</v>
      </c>
      <c r="B123">
        <v>406</v>
      </c>
      <c r="C123" s="4">
        <v>400736600</v>
      </c>
      <c r="D123" t="s">
        <v>236</v>
      </c>
      <c r="E123" t="s">
        <v>237</v>
      </c>
      <c r="F123" t="s">
        <v>4139</v>
      </c>
      <c r="G123">
        <v>421658</v>
      </c>
      <c r="H123">
        <v>904</v>
      </c>
      <c r="I123" t="s">
        <v>16</v>
      </c>
      <c r="J123" t="s">
        <v>17</v>
      </c>
      <c r="K123" s="4">
        <v>150000000</v>
      </c>
      <c r="L123">
        <v>2013</v>
      </c>
      <c r="M123" s="2">
        <v>7.6</v>
      </c>
      <c r="N123" s="4">
        <f>IMDB_Table[[#This Row],[gross]]-IMDB_Table[[#This Row],[budget]]</f>
        <v>250736600</v>
      </c>
      <c r="O123">
        <v>102</v>
      </c>
      <c r="P123" s="36">
        <f>IMDB_Table[[#This Row],[net_profit]]/IMDB_Table[[#This Row],[budget]]*100</f>
        <v>167.15773333333331</v>
      </c>
    </row>
    <row r="124" spans="1:16" x14ac:dyDescent="0.3">
      <c r="A124" t="s">
        <v>134</v>
      </c>
      <c r="B124">
        <v>275</v>
      </c>
      <c r="C124" s="4">
        <v>281492479</v>
      </c>
      <c r="D124" t="s">
        <v>190</v>
      </c>
      <c r="E124" t="s">
        <v>238</v>
      </c>
      <c r="F124" t="s">
        <v>4140</v>
      </c>
      <c r="G124">
        <v>421818</v>
      </c>
      <c r="H124">
        <v>2789</v>
      </c>
      <c r="I124" t="s">
        <v>16</v>
      </c>
      <c r="J124" t="s">
        <v>17</v>
      </c>
      <c r="K124" s="4">
        <v>150000000</v>
      </c>
      <c r="L124">
        <v>2003</v>
      </c>
      <c r="M124" s="2">
        <v>7.2</v>
      </c>
      <c r="N124" s="4">
        <f>IMDB_Table[[#This Row],[gross]]-IMDB_Table[[#This Row],[budget]]</f>
        <v>131492479</v>
      </c>
      <c r="O124">
        <v>138</v>
      </c>
      <c r="P124" s="36">
        <f>IMDB_Table[[#This Row],[net_profit]]/IMDB_Table[[#This Row],[budget]]*100</f>
        <v>87.661652666666669</v>
      </c>
    </row>
    <row r="125" spans="1:16" x14ac:dyDescent="0.3">
      <c r="A125" t="s">
        <v>212</v>
      </c>
      <c r="B125">
        <v>486</v>
      </c>
      <c r="C125" s="4">
        <v>206360018</v>
      </c>
      <c r="D125" t="s">
        <v>19</v>
      </c>
      <c r="E125" t="s">
        <v>38</v>
      </c>
      <c r="F125" t="s">
        <v>4141</v>
      </c>
      <c r="G125">
        <v>414070</v>
      </c>
      <c r="H125">
        <v>532</v>
      </c>
      <c r="I125" t="s">
        <v>16</v>
      </c>
      <c r="J125" t="s">
        <v>17</v>
      </c>
      <c r="K125" s="4">
        <v>170000000</v>
      </c>
      <c r="L125">
        <v>2013</v>
      </c>
      <c r="M125" s="2">
        <v>7.1</v>
      </c>
      <c r="N125" s="4">
        <f>IMDB_Table[[#This Row],[gross]]-IMDB_Table[[#This Row],[budget]]</f>
        <v>36360018</v>
      </c>
      <c r="O125">
        <v>112</v>
      </c>
      <c r="P125" s="36">
        <f>IMDB_Table[[#This Row],[net_profit]]/IMDB_Table[[#This Row],[budget]]*100</f>
        <v>21.38824588235294</v>
      </c>
    </row>
    <row r="126" spans="1:16" x14ac:dyDescent="0.3">
      <c r="A126" t="s">
        <v>239</v>
      </c>
      <c r="B126">
        <v>739</v>
      </c>
      <c r="C126" s="4">
        <v>153629485</v>
      </c>
      <c r="D126" t="s">
        <v>76</v>
      </c>
      <c r="E126" t="s">
        <v>27</v>
      </c>
      <c r="F126" t="s">
        <v>4142</v>
      </c>
      <c r="G126">
        <v>552503</v>
      </c>
      <c r="H126">
        <v>1588</v>
      </c>
      <c r="I126" t="s">
        <v>16</v>
      </c>
      <c r="J126" t="s">
        <v>115</v>
      </c>
      <c r="K126" s="4">
        <v>150000000</v>
      </c>
      <c r="L126">
        <v>2015</v>
      </c>
      <c r="M126" s="2">
        <v>8.1</v>
      </c>
      <c r="N126" s="4">
        <f>IMDB_Table[[#This Row],[gross]]-IMDB_Table[[#This Row],[budget]]</f>
        <v>3629485</v>
      </c>
      <c r="O126">
        <v>120</v>
      </c>
      <c r="P126" s="36">
        <f>IMDB_Table[[#This Row],[net_profit]]/IMDB_Table[[#This Row],[budget]]*100</f>
        <v>2.4196566666666666</v>
      </c>
    </row>
    <row r="127" spans="1:16" x14ac:dyDescent="0.3">
      <c r="A127" t="s">
        <v>240</v>
      </c>
      <c r="B127">
        <v>298</v>
      </c>
      <c r="C127" s="4">
        <v>133375846</v>
      </c>
      <c r="D127" t="s">
        <v>241</v>
      </c>
      <c r="E127" t="s">
        <v>103</v>
      </c>
      <c r="F127" t="s">
        <v>4143</v>
      </c>
      <c r="G127">
        <v>207839</v>
      </c>
      <c r="H127">
        <v>435</v>
      </c>
      <c r="I127" t="s">
        <v>16</v>
      </c>
      <c r="J127" t="s">
        <v>17</v>
      </c>
      <c r="K127" s="4">
        <v>150000000</v>
      </c>
      <c r="L127">
        <v>2009</v>
      </c>
      <c r="M127" s="2">
        <v>6.7</v>
      </c>
      <c r="N127" s="4">
        <f>IMDB_Table[[#This Row],[gross]]-IMDB_Table[[#This Row],[budget]]</f>
        <v>-16624154</v>
      </c>
      <c r="O127">
        <v>146</v>
      </c>
      <c r="P127" s="36">
        <f>IMDB_Table[[#This Row],[net_profit]]/IMDB_Table[[#This Row],[budget]]*100</f>
        <v>-11.082769333333333</v>
      </c>
    </row>
    <row r="128" spans="1:16" x14ac:dyDescent="0.3">
      <c r="A128" t="s">
        <v>242</v>
      </c>
      <c r="B128">
        <v>516</v>
      </c>
      <c r="C128" s="4">
        <v>181015141</v>
      </c>
      <c r="D128" t="s">
        <v>19</v>
      </c>
      <c r="E128" t="s">
        <v>38</v>
      </c>
      <c r="F128" t="s">
        <v>4144</v>
      </c>
      <c r="G128">
        <v>536314</v>
      </c>
      <c r="H128">
        <v>738</v>
      </c>
      <c r="I128" t="s">
        <v>16</v>
      </c>
      <c r="J128" t="s">
        <v>17</v>
      </c>
      <c r="K128" s="4">
        <v>150000000</v>
      </c>
      <c r="L128">
        <v>2011</v>
      </c>
      <c r="M128" s="2">
        <v>7</v>
      </c>
      <c r="N128" s="4">
        <f>IMDB_Table[[#This Row],[gross]]-IMDB_Table[[#This Row],[budget]]</f>
        <v>31015141</v>
      </c>
      <c r="O128">
        <v>115</v>
      </c>
      <c r="P128" s="36">
        <f>IMDB_Table[[#This Row],[net_profit]]/IMDB_Table[[#This Row],[budget]]*100</f>
        <v>20.676760666666667</v>
      </c>
    </row>
    <row r="129" spans="1:16" x14ac:dyDescent="0.3">
      <c r="A129" t="s">
        <v>243</v>
      </c>
      <c r="B129">
        <v>225</v>
      </c>
      <c r="C129" s="4">
        <v>114053579</v>
      </c>
      <c r="D129" t="s">
        <v>244</v>
      </c>
      <c r="E129" t="s">
        <v>146</v>
      </c>
      <c r="F129" t="s">
        <v>4145</v>
      </c>
      <c r="G129">
        <v>146766</v>
      </c>
      <c r="H129">
        <v>178</v>
      </c>
      <c r="I129" t="s">
        <v>16</v>
      </c>
      <c r="J129" t="s">
        <v>17</v>
      </c>
      <c r="K129" s="4">
        <v>150000000</v>
      </c>
      <c r="L129">
        <v>2008</v>
      </c>
      <c r="M129" s="2">
        <v>6.9</v>
      </c>
      <c r="N129" s="4">
        <f>IMDB_Table[[#This Row],[gross]]-IMDB_Table[[#This Row],[budget]]</f>
        <v>-35946421</v>
      </c>
      <c r="O129">
        <v>96</v>
      </c>
      <c r="P129" s="36">
        <f>IMDB_Table[[#This Row],[net_profit]]/IMDB_Table[[#This Row],[budget]]*100</f>
        <v>-23.964280666666667</v>
      </c>
    </row>
    <row r="130" spans="1:16" x14ac:dyDescent="0.3">
      <c r="A130" t="s">
        <v>245</v>
      </c>
      <c r="B130">
        <v>145</v>
      </c>
      <c r="C130" s="4">
        <v>119420252</v>
      </c>
      <c r="D130" t="s">
        <v>246</v>
      </c>
      <c r="E130" t="s">
        <v>247</v>
      </c>
      <c r="F130" t="s">
        <v>4146</v>
      </c>
      <c r="G130">
        <v>33042</v>
      </c>
      <c r="H130">
        <v>90</v>
      </c>
      <c r="I130" t="s">
        <v>16</v>
      </c>
      <c r="J130" t="s">
        <v>17</v>
      </c>
      <c r="K130" s="4">
        <v>150000000</v>
      </c>
      <c r="L130">
        <v>2009</v>
      </c>
      <c r="M130" s="2">
        <v>5.0999999999999996</v>
      </c>
      <c r="N130" s="4">
        <f>IMDB_Table[[#This Row],[gross]]-IMDB_Table[[#This Row],[budget]]</f>
        <v>-30579748</v>
      </c>
      <c r="O130">
        <v>88</v>
      </c>
      <c r="P130" s="36">
        <f>IMDB_Table[[#This Row],[net_profit]]/IMDB_Table[[#This Row],[budget]]*100</f>
        <v>-20.386498666666668</v>
      </c>
    </row>
    <row r="131" spans="1:16" x14ac:dyDescent="0.3">
      <c r="A131" t="s">
        <v>248</v>
      </c>
      <c r="B131">
        <v>310</v>
      </c>
      <c r="C131" s="4">
        <v>83640426</v>
      </c>
      <c r="D131" t="s">
        <v>19</v>
      </c>
      <c r="E131" t="s">
        <v>77</v>
      </c>
      <c r="F131" t="s">
        <v>6810</v>
      </c>
      <c r="G131">
        <v>152826</v>
      </c>
      <c r="H131">
        <v>253</v>
      </c>
      <c r="I131" t="s">
        <v>16</v>
      </c>
      <c r="J131" t="s">
        <v>17</v>
      </c>
      <c r="K131" s="4">
        <v>150000000</v>
      </c>
      <c r="L131">
        <v>2012</v>
      </c>
      <c r="M131" s="2">
        <v>5.8</v>
      </c>
      <c r="N131" s="4">
        <f>IMDB_Table[[#This Row],[gross]]-IMDB_Table[[#This Row],[budget]]</f>
        <v>-66359574</v>
      </c>
      <c r="O131">
        <v>99</v>
      </c>
      <c r="P131" s="36">
        <f>IMDB_Table[[#This Row],[net_profit]]/IMDB_Table[[#This Row],[budget]]*100</f>
        <v>-44.239716000000001</v>
      </c>
    </row>
    <row r="132" spans="1:16" x14ac:dyDescent="0.3">
      <c r="A132" t="s">
        <v>83</v>
      </c>
      <c r="B132">
        <v>526</v>
      </c>
      <c r="C132" s="4">
        <v>79711678</v>
      </c>
      <c r="D132" t="s">
        <v>249</v>
      </c>
      <c r="E132" t="s">
        <v>20</v>
      </c>
      <c r="F132" t="s">
        <v>4147</v>
      </c>
      <c r="G132">
        <v>199039</v>
      </c>
      <c r="H132">
        <v>479</v>
      </c>
      <c r="I132" t="s">
        <v>16</v>
      </c>
      <c r="J132" t="s">
        <v>17</v>
      </c>
      <c r="K132" s="4">
        <v>100000000</v>
      </c>
      <c r="L132">
        <v>2012</v>
      </c>
      <c r="M132" s="2">
        <v>6.2</v>
      </c>
      <c r="N132" s="4">
        <f>IMDB_Table[[#This Row],[gross]]-IMDB_Table[[#This Row],[budget]]</f>
        <v>-20288322</v>
      </c>
      <c r="O132">
        <v>113</v>
      </c>
      <c r="P132" s="36">
        <f>IMDB_Table[[#This Row],[net_profit]]/IMDB_Table[[#This Row],[budget]]*100</f>
        <v>-20.288322000000001</v>
      </c>
    </row>
    <row r="133" spans="1:16" x14ac:dyDescent="0.3">
      <c r="A133" t="s">
        <v>3959</v>
      </c>
      <c r="B133">
        <v>465</v>
      </c>
      <c r="C133" s="4">
        <v>195000874</v>
      </c>
      <c r="D133" t="s">
        <v>22</v>
      </c>
      <c r="E133" t="s">
        <v>157</v>
      </c>
      <c r="F133" t="s">
        <v>4148</v>
      </c>
      <c r="G133">
        <v>232187</v>
      </c>
      <c r="H133">
        <v>440</v>
      </c>
      <c r="I133" t="s">
        <v>16</v>
      </c>
      <c r="J133" t="s">
        <v>250</v>
      </c>
      <c r="K133" s="4">
        <v>150000000</v>
      </c>
      <c r="L133">
        <v>2015</v>
      </c>
      <c r="M133" s="2">
        <v>7.4</v>
      </c>
      <c r="N133" s="4">
        <f>IMDB_Table[[#This Row],[gross]]-IMDB_Table[[#This Row],[budget]]</f>
        <v>45000874</v>
      </c>
      <c r="O133">
        <v>131</v>
      </c>
      <c r="P133" s="36">
        <f>IMDB_Table[[#This Row],[net_profit]]/IMDB_Table[[#This Row],[budget]]*100</f>
        <v>30.000582666666663</v>
      </c>
    </row>
    <row r="134" spans="1:16" x14ac:dyDescent="0.3">
      <c r="A134" t="s">
        <v>251</v>
      </c>
      <c r="B134">
        <v>357</v>
      </c>
      <c r="C134" s="4">
        <v>61937495</v>
      </c>
      <c r="D134" t="s">
        <v>252</v>
      </c>
      <c r="E134" t="s">
        <v>220</v>
      </c>
      <c r="F134" t="s">
        <v>4149</v>
      </c>
      <c r="G134">
        <v>89442</v>
      </c>
      <c r="H134">
        <v>432</v>
      </c>
      <c r="I134" t="s">
        <v>16</v>
      </c>
      <c r="J134" t="s">
        <v>17</v>
      </c>
      <c r="K134" s="4">
        <v>150000000</v>
      </c>
      <c r="L134">
        <v>2010</v>
      </c>
      <c r="M134" s="2">
        <v>5.8</v>
      </c>
      <c r="N134" s="4">
        <f>IMDB_Table[[#This Row],[gross]]-IMDB_Table[[#This Row],[budget]]</f>
        <v>-88062505</v>
      </c>
      <c r="O134">
        <v>119</v>
      </c>
      <c r="P134" s="36">
        <f>IMDB_Table[[#This Row],[net_profit]]/IMDB_Table[[#This Row],[budget]]*100</f>
        <v>-58.708336666666675</v>
      </c>
    </row>
    <row r="135" spans="1:16" x14ac:dyDescent="0.3">
      <c r="A135" t="s">
        <v>253</v>
      </c>
      <c r="B135">
        <v>194</v>
      </c>
      <c r="C135" s="4">
        <v>126597121</v>
      </c>
      <c r="D135" t="s">
        <v>139</v>
      </c>
      <c r="E135" t="s">
        <v>254</v>
      </c>
      <c r="F135" t="s">
        <v>4150</v>
      </c>
      <c r="G135">
        <v>105902</v>
      </c>
      <c r="H135">
        <v>206</v>
      </c>
      <c r="I135" t="s">
        <v>16</v>
      </c>
      <c r="J135" t="s">
        <v>17</v>
      </c>
      <c r="K135" s="4">
        <v>150000000</v>
      </c>
      <c r="L135">
        <v>2007</v>
      </c>
      <c r="M135" s="2">
        <v>6.2</v>
      </c>
      <c r="N135" s="4">
        <f>IMDB_Table[[#This Row],[gross]]-IMDB_Table[[#This Row],[budget]]</f>
        <v>-23402879</v>
      </c>
      <c r="O135">
        <v>91</v>
      </c>
      <c r="P135" s="36">
        <f>IMDB_Table[[#This Row],[net_profit]]/IMDB_Table[[#This Row],[budget]]*100</f>
        <v>-15.601919333333333</v>
      </c>
    </row>
    <row r="136" spans="1:16" x14ac:dyDescent="0.3">
      <c r="A136" t="s">
        <v>255</v>
      </c>
      <c r="B136">
        <v>284</v>
      </c>
      <c r="C136" s="4">
        <v>165230261</v>
      </c>
      <c r="D136" t="s">
        <v>229</v>
      </c>
      <c r="E136" t="s">
        <v>169</v>
      </c>
      <c r="F136" t="s">
        <v>4151</v>
      </c>
      <c r="G136">
        <v>182718</v>
      </c>
      <c r="H136">
        <v>209</v>
      </c>
      <c r="I136" t="s">
        <v>16</v>
      </c>
      <c r="J136" t="s">
        <v>17</v>
      </c>
      <c r="K136" s="4">
        <v>150000000</v>
      </c>
      <c r="L136">
        <v>2011</v>
      </c>
      <c r="M136" s="2">
        <v>7.3</v>
      </c>
      <c r="N136" s="4">
        <f>IMDB_Table[[#This Row],[gross]]-IMDB_Table[[#This Row],[budget]]</f>
        <v>15230261</v>
      </c>
      <c r="O136">
        <v>90</v>
      </c>
      <c r="P136" s="36">
        <f>IMDB_Table[[#This Row],[net_profit]]/IMDB_Table[[#This Row],[budget]]*100</f>
        <v>10.153507333333334</v>
      </c>
    </row>
    <row r="137" spans="1:16" x14ac:dyDescent="0.3">
      <c r="A137" t="s">
        <v>256</v>
      </c>
      <c r="B137">
        <v>280</v>
      </c>
      <c r="C137" s="4">
        <v>131564731</v>
      </c>
      <c r="D137" t="s">
        <v>51</v>
      </c>
      <c r="E137" t="s">
        <v>257</v>
      </c>
      <c r="F137" t="s">
        <v>4152</v>
      </c>
      <c r="G137">
        <v>118951</v>
      </c>
      <c r="H137">
        <v>1382</v>
      </c>
      <c r="I137" t="s">
        <v>16</v>
      </c>
      <c r="J137" t="s">
        <v>17</v>
      </c>
      <c r="K137" s="4">
        <v>150000000</v>
      </c>
      <c r="L137">
        <v>2010</v>
      </c>
      <c r="M137" s="2">
        <v>4.2</v>
      </c>
      <c r="N137" s="4">
        <f>IMDB_Table[[#This Row],[gross]]-IMDB_Table[[#This Row],[budget]]</f>
        <v>-18435269</v>
      </c>
      <c r="O137">
        <v>103</v>
      </c>
      <c r="P137" s="36">
        <f>IMDB_Table[[#This Row],[net_profit]]/IMDB_Table[[#This Row],[budget]]*100</f>
        <v>-12.290179333333333</v>
      </c>
    </row>
    <row r="138" spans="1:16" x14ac:dyDescent="0.3">
      <c r="A138" t="s">
        <v>111</v>
      </c>
      <c r="B138">
        <v>310</v>
      </c>
      <c r="C138" s="4">
        <v>133382309</v>
      </c>
      <c r="D138" t="s">
        <v>22</v>
      </c>
      <c r="E138" t="s">
        <v>258</v>
      </c>
      <c r="F138" t="s">
        <v>6811</v>
      </c>
      <c r="G138">
        <v>256695</v>
      </c>
      <c r="H138">
        <v>871</v>
      </c>
      <c r="I138" t="s">
        <v>16</v>
      </c>
      <c r="J138" t="s">
        <v>17</v>
      </c>
      <c r="K138" s="4">
        <v>150000000</v>
      </c>
      <c r="L138">
        <v>2006</v>
      </c>
      <c r="M138" s="2">
        <v>6.9</v>
      </c>
      <c r="N138" s="4">
        <f>IMDB_Table[[#This Row],[gross]]-IMDB_Table[[#This Row],[budget]]</f>
        <v>-16617691</v>
      </c>
      <c r="O138">
        <v>124</v>
      </c>
      <c r="P138" s="36">
        <f>IMDB_Table[[#This Row],[net_profit]]/IMDB_Table[[#This Row],[budget]]*100</f>
        <v>-11.078460666666667</v>
      </c>
    </row>
    <row r="139" spans="1:16" x14ac:dyDescent="0.3">
      <c r="A139" t="s">
        <v>129</v>
      </c>
      <c r="B139">
        <v>339</v>
      </c>
      <c r="C139" s="4">
        <v>73103784</v>
      </c>
      <c r="D139" t="s">
        <v>259</v>
      </c>
      <c r="E139" t="s">
        <v>135</v>
      </c>
      <c r="F139" t="s">
        <v>4153</v>
      </c>
      <c r="G139">
        <v>164238</v>
      </c>
      <c r="H139">
        <v>434</v>
      </c>
      <c r="I139" t="s">
        <v>16</v>
      </c>
      <c r="J139" t="s">
        <v>17</v>
      </c>
      <c r="K139" s="4">
        <v>150000000</v>
      </c>
      <c r="L139">
        <v>2013</v>
      </c>
      <c r="M139" s="2">
        <v>6.4</v>
      </c>
      <c r="N139" s="4">
        <f>IMDB_Table[[#This Row],[gross]]-IMDB_Table[[#This Row],[budget]]</f>
        <v>-76896216</v>
      </c>
      <c r="O139">
        <v>131</v>
      </c>
      <c r="P139" s="36">
        <f>IMDB_Table[[#This Row],[net_profit]]/IMDB_Table[[#This Row],[budget]]*100</f>
        <v>-51.264144000000002</v>
      </c>
    </row>
    <row r="140" spans="1:16" x14ac:dyDescent="0.3">
      <c r="A140" t="s">
        <v>260</v>
      </c>
      <c r="B140">
        <v>132</v>
      </c>
      <c r="C140" s="4">
        <v>21379315</v>
      </c>
      <c r="D140" t="s">
        <v>141</v>
      </c>
      <c r="E140" t="s">
        <v>261</v>
      </c>
      <c r="F140" t="s">
        <v>4154</v>
      </c>
      <c r="G140">
        <v>17590</v>
      </c>
      <c r="H140">
        <v>112</v>
      </c>
      <c r="I140" t="s">
        <v>16</v>
      </c>
      <c r="J140" t="s">
        <v>17</v>
      </c>
      <c r="K140" s="4">
        <v>150000000</v>
      </c>
      <c r="L140">
        <v>2011</v>
      </c>
      <c r="M140" s="2">
        <v>5.4</v>
      </c>
      <c r="N140" s="4">
        <f>IMDB_Table[[#This Row],[gross]]-IMDB_Table[[#This Row],[budget]]</f>
        <v>-128620685</v>
      </c>
      <c r="O140">
        <v>88</v>
      </c>
      <c r="P140" s="36">
        <f>IMDB_Table[[#This Row],[net_profit]]/IMDB_Table[[#This Row],[budget]]*100</f>
        <v>-85.747123333333334</v>
      </c>
    </row>
    <row r="141" spans="1:16" x14ac:dyDescent="0.3">
      <c r="A141" t="s">
        <v>262</v>
      </c>
      <c r="B141">
        <v>135</v>
      </c>
      <c r="C141" s="4">
        <v>64459316</v>
      </c>
      <c r="D141" t="s">
        <v>139</v>
      </c>
      <c r="E141" t="s">
        <v>86</v>
      </c>
      <c r="F141" t="s">
        <v>4155</v>
      </c>
      <c r="G141">
        <v>85086</v>
      </c>
      <c r="H141">
        <v>122</v>
      </c>
      <c r="I141" t="s">
        <v>16</v>
      </c>
      <c r="J141" t="s">
        <v>24</v>
      </c>
      <c r="K141" s="4">
        <v>149000000</v>
      </c>
      <c r="L141">
        <v>2006</v>
      </c>
      <c r="M141" s="2">
        <v>6.7</v>
      </c>
      <c r="N141" s="4">
        <f>IMDB_Table[[#This Row],[gross]]-IMDB_Table[[#This Row],[budget]]</f>
        <v>-84540684</v>
      </c>
      <c r="O141">
        <v>85</v>
      </c>
      <c r="P141" s="36">
        <f>IMDB_Table[[#This Row],[net_profit]]/IMDB_Table[[#This Row],[budget]]*100</f>
        <v>-56.738714093959729</v>
      </c>
    </row>
    <row r="142" spans="1:16" x14ac:dyDescent="0.3">
      <c r="A142" t="s">
        <v>263</v>
      </c>
      <c r="B142">
        <v>256</v>
      </c>
      <c r="C142" s="4">
        <v>34964818</v>
      </c>
      <c r="D142" t="s">
        <v>67</v>
      </c>
      <c r="E142" t="s">
        <v>86</v>
      </c>
      <c r="F142" t="s">
        <v>4156</v>
      </c>
      <c r="G142">
        <v>39956</v>
      </c>
      <c r="H142">
        <v>186</v>
      </c>
      <c r="I142" t="s">
        <v>16</v>
      </c>
      <c r="J142" t="s">
        <v>17</v>
      </c>
      <c r="K142" s="4">
        <v>150000000</v>
      </c>
      <c r="L142">
        <v>2015</v>
      </c>
      <c r="M142" s="2">
        <v>5.8</v>
      </c>
      <c r="N142" s="4">
        <f>IMDB_Table[[#This Row],[gross]]-IMDB_Table[[#This Row],[budget]]</f>
        <v>-115035182</v>
      </c>
      <c r="O142">
        <v>111</v>
      </c>
      <c r="P142" s="36">
        <f>IMDB_Table[[#This Row],[net_profit]]/IMDB_Table[[#This Row],[budget]]*100</f>
        <v>-76.690121333333337</v>
      </c>
    </row>
    <row r="143" spans="1:16" x14ac:dyDescent="0.3">
      <c r="A143" t="s">
        <v>264</v>
      </c>
      <c r="B143">
        <v>196</v>
      </c>
      <c r="C143" s="4">
        <v>111505642</v>
      </c>
      <c r="D143" t="s">
        <v>184</v>
      </c>
      <c r="E143" t="s">
        <v>265</v>
      </c>
      <c r="F143" t="s">
        <v>4157</v>
      </c>
      <c r="G143">
        <v>47900</v>
      </c>
      <c r="H143">
        <v>130</v>
      </c>
      <c r="I143" t="s">
        <v>16</v>
      </c>
      <c r="J143" t="s">
        <v>17</v>
      </c>
      <c r="K143" s="4">
        <v>145000000</v>
      </c>
      <c r="L143">
        <v>2014</v>
      </c>
      <c r="M143" s="2">
        <v>6.9</v>
      </c>
      <c r="N143" s="4">
        <f>IMDB_Table[[#This Row],[gross]]-IMDB_Table[[#This Row],[budget]]</f>
        <v>-33494358</v>
      </c>
      <c r="O143">
        <v>92</v>
      </c>
      <c r="P143" s="36">
        <f>IMDB_Table[[#This Row],[net_profit]]/IMDB_Table[[#This Row],[budget]]*100</f>
        <v>-23.099557241379308</v>
      </c>
    </row>
    <row r="144" spans="1:16" x14ac:dyDescent="0.3">
      <c r="A144" t="s">
        <v>205</v>
      </c>
      <c r="B144">
        <v>220</v>
      </c>
      <c r="C144" s="4">
        <v>133228348</v>
      </c>
      <c r="D144" t="s">
        <v>266</v>
      </c>
      <c r="E144" t="s">
        <v>199</v>
      </c>
      <c r="F144" t="s">
        <v>4158</v>
      </c>
      <c r="G144">
        <v>381672</v>
      </c>
      <c r="H144">
        <v>1694</v>
      </c>
      <c r="I144" t="s">
        <v>16</v>
      </c>
      <c r="J144" t="s">
        <v>17</v>
      </c>
      <c r="K144" s="4">
        <v>175000000</v>
      </c>
      <c r="L144">
        <v>2004</v>
      </c>
      <c r="M144" s="2">
        <v>7.2</v>
      </c>
      <c r="N144" s="4">
        <f>IMDB_Table[[#This Row],[gross]]-IMDB_Table[[#This Row],[budget]]</f>
        <v>-41771652</v>
      </c>
      <c r="O144">
        <v>196</v>
      </c>
      <c r="P144" s="36">
        <f>IMDB_Table[[#This Row],[net_profit]]/IMDB_Table[[#This Row],[budget]]*100</f>
        <v>-23.869515428571429</v>
      </c>
    </row>
    <row r="145" spans="1:16" x14ac:dyDescent="0.3">
      <c r="A145" t="s">
        <v>228</v>
      </c>
      <c r="B145">
        <v>211</v>
      </c>
      <c r="C145" s="4">
        <v>216366733</v>
      </c>
      <c r="D145" t="s">
        <v>139</v>
      </c>
      <c r="E145" t="s">
        <v>267</v>
      </c>
      <c r="F145" t="s">
        <v>6812</v>
      </c>
      <c r="G145">
        <v>119213</v>
      </c>
      <c r="H145">
        <v>154</v>
      </c>
      <c r="I145" t="s">
        <v>16</v>
      </c>
      <c r="J145" t="s">
        <v>17</v>
      </c>
      <c r="K145" s="4">
        <v>145000000</v>
      </c>
      <c r="L145">
        <v>2012</v>
      </c>
      <c r="M145" s="2">
        <v>6.9</v>
      </c>
      <c r="N145" s="4">
        <f>IMDB_Table[[#This Row],[gross]]-IMDB_Table[[#This Row],[budget]]</f>
        <v>71366733</v>
      </c>
      <c r="O145">
        <v>93</v>
      </c>
      <c r="P145" s="36">
        <f>IMDB_Table[[#This Row],[net_profit]]/IMDB_Table[[#This Row],[budget]]*100</f>
        <v>49.218436551724139</v>
      </c>
    </row>
    <row r="146" spans="1:16" x14ac:dyDescent="0.3">
      <c r="A146" t="s">
        <v>268</v>
      </c>
      <c r="B146">
        <v>264</v>
      </c>
      <c r="C146" s="4">
        <v>160201106</v>
      </c>
      <c r="D146" t="s">
        <v>22</v>
      </c>
      <c r="E146" t="s">
        <v>269</v>
      </c>
      <c r="F146" t="s">
        <v>4159</v>
      </c>
      <c r="G146">
        <v>169914</v>
      </c>
      <c r="H146">
        <v>1185</v>
      </c>
      <c r="I146" t="s">
        <v>16</v>
      </c>
      <c r="J146" t="s">
        <v>24</v>
      </c>
      <c r="K146" s="4">
        <v>142000000</v>
      </c>
      <c r="L146">
        <v>2002</v>
      </c>
      <c r="M146" s="2">
        <v>6.1</v>
      </c>
      <c r="N146" s="4">
        <f>IMDB_Table[[#This Row],[gross]]-IMDB_Table[[#This Row],[budget]]</f>
        <v>18201106</v>
      </c>
      <c r="O146">
        <v>133</v>
      </c>
      <c r="P146" s="36">
        <f>IMDB_Table[[#This Row],[net_profit]]/IMDB_Table[[#This Row],[budget]]*100</f>
        <v>12.817680281690141</v>
      </c>
    </row>
    <row r="147" spans="1:16" x14ac:dyDescent="0.3">
      <c r="A147" t="s">
        <v>270</v>
      </c>
      <c r="B147">
        <v>464</v>
      </c>
      <c r="C147" s="4">
        <v>118099659</v>
      </c>
      <c r="D147" t="s">
        <v>271</v>
      </c>
      <c r="E147" t="s">
        <v>272</v>
      </c>
      <c r="F147" t="s">
        <v>4160</v>
      </c>
      <c r="G147">
        <v>69757</v>
      </c>
      <c r="H147">
        <v>1211</v>
      </c>
      <c r="I147" t="s">
        <v>16</v>
      </c>
      <c r="J147" t="s">
        <v>17</v>
      </c>
      <c r="K147" s="4">
        <v>144000000</v>
      </c>
      <c r="L147">
        <v>2016</v>
      </c>
      <c r="M147" s="2">
        <v>5.5</v>
      </c>
      <c r="N147" s="4">
        <f>IMDB_Table[[#This Row],[gross]]-IMDB_Table[[#This Row],[budget]]</f>
        <v>-25900341</v>
      </c>
      <c r="O147">
        <v>116</v>
      </c>
      <c r="P147" s="36">
        <f>IMDB_Table[[#This Row],[net_profit]]/IMDB_Table[[#This Row],[budget]]*100</f>
        <v>-17.986347916666666</v>
      </c>
    </row>
    <row r="148" spans="1:16" x14ac:dyDescent="0.3">
      <c r="A148" t="s">
        <v>91</v>
      </c>
      <c r="B148">
        <v>167</v>
      </c>
      <c r="C148" s="4">
        <v>201573391</v>
      </c>
      <c r="D148" t="s">
        <v>76</v>
      </c>
      <c r="E148" t="s">
        <v>273</v>
      </c>
      <c r="F148" t="s">
        <v>4161</v>
      </c>
      <c r="G148">
        <v>322395</v>
      </c>
      <c r="H148">
        <v>1171</v>
      </c>
      <c r="I148" t="s">
        <v>16</v>
      </c>
      <c r="J148" t="s">
        <v>17</v>
      </c>
      <c r="K148" s="4">
        <v>140000000</v>
      </c>
      <c r="L148">
        <v>1998</v>
      </c>
      <c r="M148" s="2">
        <v>6.6</v>
      </c>
      <c r="N148" s="4">
        <f>IMDB_Table[[#This Row],[gross]]-IMDB_Table[[#This Row],[budget]]</f>
        <v>61573391</v>
      </c>
      <c r="O148">
        <v>153</v>
      </c>
      <c r="P148" s="36">
        <f>IMDB_Table[[#This Row],[net_profit]]/IMDB_Table[[#This Row],[budget]]*100</f>
        <v>43.98099357142857</v>
      </c>
    </row>
    <row r="149" spans="1:16" x14ac:dyDescent="0.3">
      <c r="A149" t="s">
        <v>54</v>
      </c>
      <c r="B149">
        <v>208</v>
      </c>
      <c r="C149" s="4">
        <v>190418803</v>
      </c>
      <c r="D149" t="s">
        <v>274</v>
      </c>
      <c r="E149" t="s">
        <v>56</v>
      </c>
      <c r="F149" t="s">
        <v>6813</v>
      </c>
      <c r="G149">
        <v>270207</v>
      </c>
      <c r="H149">
        <v>606</v>
      </c>
      <c r="I149" t="s">
        <v>16</v>
      </c>
      <c r="J149" t="s">
        <v>17</v>
      </c>
      <c r="K149" s="4">
        <v>140000000</v>
      </c>
      <c r="L149">
        <v>2002</v>
      </c>
      <c r="M149" s="2">
        <v>6.1</v>
      </c>
      <c r="N149" s="4">
        <f>IMDB_Table[[#This Row],[gross]]-IMDB_Table[[#This Row],[budget]]</f>
        <v>50418803</v>
      </c>
      <c r="O149">
        <v>88</v>
      </c>
      <c r="P149" s="36">
        <f>IMDB_Table[[#This Row],[net_profit]]/IMDB_Table[[#This Row],[budget]]*100</f>
        <v>36.013430714285718</v>
      </c>
    </row>
    <row r="150" spans="1:16" x14ac:dyDescent="0.3">
      <c r="A150" t="s">
        <v>131</v>
      </c>
      <c r="B150">
        <v>287</v>
      </c>
      <c r="C150" s="4">
        <v>82161969</v>
      </c>
      <c r="D150" t="s">
        <v>275</v>
      </c>
      <c r="E150" t="s">
        <v>133</v>
      </c>
      <c r="F150" t="s">
        <v>4162</v>
      </c>
      <c r="G150">
        <v>142440</v>
      </c>
      <c r="H150">
        <v>505</v>
      </c>
      <c r="I150" t="s">
        <v>16</v>
      </c>
      <c r="J150" t="s">
        <v>17</v>
      </c>
      <c r="K150" s="4">
        <v>150000000</v>
      </c>
      <c r="L150">
        <v>2007</v>
      </c>
      <c r="M150" s="2">
        <v>6.3</v>
      </c>
      <c r="N150" s="4">
        <f>IMDB_Table[[#This Row],[gross]]-IMDB_Table[[#This Row],[budget]]</f>
        <v>-67838031</v>
      </c>
      <c r="O150">
        <v>115</v>
      </c>
      <c r="P150" s="36">
        <f>IMDB_Table[[#This Row],[net_profit]]/IMDB_Table[[#This Row],[budget]]*100</f>
        <v>-45.225354000000003</v>
      </c>
    </row>
    <row r="151" spans="1:16" x14ac:dyDescent="0.3">
      <c r="A151" t="s">
        <v>276</v>
      </c>
      <c r="B151">
        <v>210</v>
      </c>
      <c r="C151" s="4">
        <v>143523463</v>
      </c>
      <c r="D151" t="s">
        <v>229</v>
      </c>
      <c r="E151" t="s">
        <v>33</v>
      </c>
      <c r="F151" t="s">
        <v>4163</v>
      </c>
      <c r="G151">
        <v>64322</v>
      </c>
      <c r="H151">
        <v>145</v>
      </c>
      <c r="I151" t="s">
        <v>16</v>
      </c>
      <c r="J151" t="s">
        <v>17</v>
      </c>
      <c r="K151" s="4">
        <v>145000000</v>
      </c>
      <c r="L151">
        <v>2016</v>
      </c>
      <c r="M151" s="2">
        <v>7.2</v>
      </c>
      <c r="N151" s="4">
        <f>IMDB_Table[[#This Row],[gross]]-IMDB_Table[[#This Row],[budget]]</f>
        <v>-1476537</v>
      </c>
      <c r="O151">
        <v>95</v>
      </c>
      <c r="P151" s="36">
        <f>IMDB_Table[[#This Row],[net_profit]]/IMDB_Table[[#This Row],[budget]]*100</f>
        <v>-1.0183013793103448</v>
      </c>
    </row>
    <row r="152" spans="1:16" x14ac:dyDescent="0.3">
      <c r="A152" t="s">
        <v>177</v>
      </c>
      <c r="B152">
        <v>432</v>
      </c>
      <c r="C152" s="4">
        <v>209364921</v>
      </c>
      <c r="D152" t="s">
        <v>22</v>
      </c>
      <c r="E152" t="s">
        <v>157</v>
      </c>
      <c r="F152" t="s">
        <v>4164</v>
      </c>
      <c r="G152">
        <v>365104</v>
      </c>
      <c r="H152">
        <v>512</v>
      </c>
      <c r="I152" t="s">
        <v>16</v>
      </c>
      <c r="J152" t="s">
        <v>17</v>
      </c>
      <c r="K152" s="4">
        <v>145000000</v>
      </c>
      <c r="L152">
        <v>2011</v>
      </c>
      <c r="M152" s="2">
        <v>7.4</v>
      </c>
      <c r="N152" s="4">
        <f>IMDB_Table[[#This Row],[gross]]-IMDB_Table[[#This Row],[budget]]</f>
        <v>64364921</v>
      </c>
      <c r="O152">
        <v>133</v>
      </c>
      <c r="P152" s="36">
        <f>IMDB_Table[[#This Row],[net_profit]]/IMDB_Table[[#This Row],[budget]]*100</f>
        <v>44.389600689655175</v>
      </c>
    </row>
    <row r="153" spans="1:16" x14ac:dyDescent="0.3">
      <c r="A153" t="s">
        <v>277</v>
      </c>
      <c r="B153">
        <v>256</v>
      </c>
      <c r="C153" s="4">
        <v>103400692</v>
      </c>
      <c r="D153" t="s">
        <v>186</v>
      </c>
      <c r="E153" t="s">
        <v>86</v>
      </c>
      <c r="F153" t="s">
        <v>6814</v>
      </c>
      <c r="G153">
        <v>123553</v>
      </c>
      <c r="H153">
        <v>174</v>
      </c>
      <c r="I153" t="s">
        <v>16</v>
      </c>
      <c r="J153" t="s">
        <v>17</v>
      </c>
      <c r="K153" s="4">
        <v>145000000</v>
      </c>
      <c r="L153">
        <v>2012</v>
      </c>
      <c r="M153" s="2">
        <v>7.3</v>
      </c>
      <c r="N153" s="4">
        <f>IMDB_Table[[#This Row],[gross]]-IMDB_Table[[#This Row],[budget]]</f>
        <v>-41599308</v>
      </c>
      <c r="O153">
        <v>97</v>
      </c>
      <c r="P153" s="36">
        <f>IMDB_Table[[#This Row],[net_profit]]/IMDB_Table[[#This Row],[budget]]*100</f>
        <v>-28.689177931034482</v>
      </c>
    </row>
    <row r="154" spans="1:16" x14ac:dyDescent="0.3">
      <c r="A154" t="s">
        <v>278</v>
      </c>
      <c r="B154">
        <v>135</v>
      </c>
      <c r="C154" s="4">
        <v>110332737</v>
      </c>
      <c r="D154" t="s">
        <v>279</v>
      </c>
      <c r="E154" t="s">
        <v>280</v>
      </c>
      <c r="F154" t="s">
        <v>6815</v>
      </c>
      <c r="G154">
        <v>110788</v>
      </c>
      <c r="H154">
        <v>258</v>
      </c>
      <c r="I154" t="s">
        <v>16</v>
      </c>
      <c r="J154" t="s">
        <v>17</v>
      </c>
      <c r="K154" s="4">
        <v>100000000</v>
      </c>
      <c r="L154">
        <v>2005</v>
      </c>
      <c r="M154" s="2">
        <v>6.1</v>
      </c>
      <c r="N154" s="4">
        <f>IMDB_Table[[#This Row],[gross]]-IMDB_Table[[#This Row],[budget]]</f>
        <v>10332737</v>
      </c>
      <c r="O154">
        <v>90</v>
      </c>
      <c r="P154" s="36">
        <f>IMDB_Table[[#This Row],[net_profit]]/IMDB_Table[[#This Row],[budget]]*100</f>
        <v>10.332737</v>
      </c>
    </row>
    <row r="155" spans="1:16" x14ac:dyDescent="0.3">
      <c r="A155" t="s">
        <v>281</v>
      </c>
      <c r="B155">
        <v>190</v>
      </c>
      <c r="C155" s="4">
        <v>111110575</v>
      </c>
      <c r="D155" t="s">
        <v>282</v>
      </c>
      <c r="E155" t="s">
        <v>157</v>
      </c>
      <c r="F155" t="s">
        <v>4165</v>
      </c>
      <c r="G155">
        <v>317166</v>
      </c>
      <c r="H155">
        <v>928</v>
      </c>
      <c r="I155" t="s">
        <v>16</v>
      </c>
      <c r="J155" t="s">
        <v>17</v>
      </c>
      <c r="K155" s="4">
        <v>140000000</v>
      </c>
      <c r="L155">
        <v>2003</v>
      </c>
      <c r="M155" s="2">
        <v>7.7</v>
      </c>
      <c r="N155" s="4">
        <f>IMDB_Table[[#This Row],[gross]]-IMDB_Table[[#This Row],[budget]]</f>
        <v>-28889425</v>
      </c>
      <c r="O155">
        <v>154</v>
      </c>
      <c r="P155" s="36">
        <f>IMDB_Table[[#This Row],[net_profit]]/IMDB_Table[[#This Row],[budget]]*100</f>
        <v>-20.635303571428569</v>
      </c>
    </row>
    <row r="156" spans="1:16" x14ac:dyDescent="0.3">
      <c r="A156" t="s">
        <v>63</v>
      </c>
      <c r="B156">
        <v>314</v>
      </c>
      <c r="C156" s="4">
        <v>65007045</v>
      </c>
      <c r="D156" t="s">
        <v>283</v>
      </c>
      <c r="E156" t="s">
        <v>104</v>
      </c>
      <c r="F156" t="s">
        <v>6816</v>
      </c>
      <c r="G156">
        <v>128682</v>
      </c>
      <c r="H156">
        <v>657</v>
      </c>
      <c r="I156" t="s">
        <v>16</v>
      </c>
      <c r="J156" t="s">
        <v>24</v>
      </c>
      <c r="K156" s="4">
        <v>140000000</v>
      </c>
      <c r="L156">
        <v>2014</v>
      </c>
      <c r="M156" s="2">
        <v>6.1</v>
      </c>
      <c r="N156" s="4">
        <f>IMDB_Table[[#This Row],[gross]]-IMDB_Table[[#This Row],[budget]]</f>
        <v>-74992955</v>
      </c>
      <c r="O156">
        <v>150</v>
      </c>
      <c r="P156" s="36">
        <f>IMDB_Table[[#This Row],[net_profit]]/IMDB_Table[[#This Row],[budget]]*100</f>
        <v>-53.56639642857143</v>
      </c>
    </row>
    <row r="157" spans="1:16" x14ac:dyDescent="0.3">
      <c r="A157" t="s">
        <v>111</v>
      </c>
      <c r="B157">
        <v>518</v>
      </c>
      <c r="C157" s="4">
        <v>257704099</v>
      </c>
      <c r="D157" t="s">
        <v>29</v>
      </c>
      <c r="E157" t="s">
        <v>38</v>
      </c>
      <c r="F157" t="s">
        <v>4166</v>
      </c>
      <c r="G157">
        <v>504419</v>
      </c>
      <c r="H157">
        <v>1559</v>
      </c>
      <c r="I157" t="s">
        <v>16</v>
      </c>
      <c r="J157" t="s">
        <v>17</v>
      </c>
      <c r="K157" s="4">
        <v>150000000</v>
      </c>
      <c r="L157">
        <v>2009</v>
      </c>
      <c r="M157" s="2">
        <v>8</v>
      </c>
      <c r="N157" s="4">
        <f>IMDB_Table[[#This Row],[gross]]-IMDB_Table[[#This Row],[budget]]</f>
        <v>107704099</v>
      </c>
      <c r="O157">
        <v>127</v>
      </c>
      <c r="P157" s="36">
        <f>IMDB_Table[[#This Row],[net_profit]]/IMDB_Table[[#This Row],[budget]]*100</f>
        <v>71.802732666666671</v>
      </c>
    </row>
    <row r="158" spans="1:16" x14ac:dyDescent="0.3">
      <c r="A158" t="s">
        <v>31</v>
      </c>
      <c r="B158">
        <v>291</v>
      </c>
      <c r="C158" s="4">
        <v>403706375</v>
      </c>
      <c r="D158" t="s">
        <v>81</v>
      </c>
      <c r="E158" t="s">
        <v>33</v>
      </c>
      <c r="F158" t="s">
        <v>4167</v>
      </c>
      <c r="G158">
        <v>544665</v>
      </c>
      <c r="H158">
        <v>2012</v>
      </c>
      <c r="I158" t="s">
        <v>16</v>
      </c>
      <c r="J158" t="s">
        <v>17</v>
      </c>
      <c r="K158" s="4">
        <v>139000000</v>
      </c>
      <c r="L158">
        <v>2002</v>
      </c>
      <c r="M158" s="2">
        <v>7.3</v>
      </c>
      <c r="N158" s="4">
        <f>IMDB_Table[[#This Row],[gross]]-IMDB_Table[[#This Row],[budget]]</f>
        <v>264706375</v>
      </c>
      <c r="O158">
        <v>121</v>
      </c>
      <c r="P158" s="36">
        <f>IMDB_Table[[#This Row],[net_profit]]/IMDB_Table[[#This Row],[budget]]*100</f>
        <v>190.43624100719424</v>
      </c>
    </row>
    <row r="159" spans="1:16" x14ac:dyDescent="0.3">
      <c r="A159" t="s">
        <v>3958</v>
      </c>
      <c r="B159">
        <v>292</v>
      </c>
      <c r="C159" s="4">
        <v>176997107</v>
      </c>
      <c r="D159" t="s">
        <v>284</v>
      </c>
      <c r="E159" t="s">
        <v>188</v>
      </c>
      <c r="F159" t="s">
        <v>6817</v>
      </c>
      <c r="G159">
        <v>221128</v>
      </c>
      <c r="H159">
        <v>343</v>
      </c>
      <c r="I159" t="s">
        <v>16</v>
      </c>
      <c r="J159" t="s">
        <v>17</v>
      </c>
      <c r="K159" s="4">
        <v>145000000</v>
      </c>
      <c r="L159">
        <v>2014</v>
      </c>
      <c r="M159" s="2">
        <v>7.9</v>
      </c>
      <c r="N159" s="4">
        <f>IMDB_Table[[#This Row],[gross]]-IMDB_Table[[#This Row],[budget]]</f>
        <v>31997107</v>
      </c>
      <c r="O159">
        <v>102</v>
      </c>
      <c r="P159" s="36">
        <f>IMDB_Table[[#This Row],[net_profit]]/IMDB_Table[[#This Row],[budget]]*100</f>
        <v>22.066970344827585</v>
      </c>
    </row>
    <row r="160" spans="1:16" x14ac:dyDescent="0.3">
      <c r="A160" t="s">
        <v>285</v>
      </c>
      <c r="B160">
        <v>184</v>
      </c>
      <c r="C160" s="4">
        <v>31141074</v>
      </c>
      <c r="D160" t="s">
        <v>19</v>
      </c>
      <c r="E160" t="s">
        <v>188</v>
      </c>
      <c r="F160" t="s">
        <v>6818</v>
      </c>
      <c r="G160">
        <v>51892</v>
      </c>
      <c r="H160">
        <v>273</v>
      </c>
      <c r="I160" t="s">
        <v>16</v>
      </c>
      <c r="J160" t="s">
        <v>17</v>
      </c>
      <c r="K160" s="4">
        <v>140000000</v>
      </c>
      <c r="L160">
        <v>2016</v>
      </c>
      <c r="M160" s="2">
        <v>5.5</v>
      </c>
      <c r="N160" s="4">
        <f>IMDB_Table[[#This Row],[gross]]-IMDB_Table[[#This Row],[budget]]</f>
        <v>-108858926</v>
      </c>
      <c r="O160">
        <v>126</v>
      </c>
      <c r="P160" s="36">
        <f>IMDB_Table[[#This Row],[net_profit]]/IMDB_Table[[#This Row],[budget]]*100</f>
        <v>-77.756375714285724</v>
      </c>
    </row>
    <row r="161" spans="1:16" x14ac:dyDescent="0.3">
      <c r="A161" t="s">
        <v>148</v>
      </c>
      <c r="B161">
        <v>145</v>
      </c>
      <c r="C161" s="4">
        <v>31704416</v>
      </c>
      <c r="D161" t="s">
        <v>76</v>
      </c>
      <c r="E161" t="s">
        <v>286</v>
      </c>
      <c r="F161" t="s">
        <v>4168</v>
      </c>
      <c r="G161">
        <v>45455</v>
      </c>
      <c r="H161">
        <v>388</v>
      </c>
      <c r="I161" t="s">
        <v>16</v>
      </c>
      <c r="J161" t="s">
        <v>17</v>
      </c>
      <c r="K161" s="4">
        <v>135000000</v>
      </c>
      <c r="L161">
        <v>2005</v>
      </c>
      <c r="M161" s="2">
        <v>5</v>
      </c>
      <c r="N161" s="4">
        <f>IMDB_Table[[#This Row],[gross]]-IMDB_Table[[#This Row],[budget]]</f>
        <v>-103295584</v>
      </c>
      <c r="O161">
        <v>121</v>
      </c>
      <c r="P161" s="36">
        <f>IMDB_Table[[#This Row],[net_profit]]/IMDB_Table[[#This Row],[budget]]*100</f>
        <v>-76.515247407407401</v>
      </c>
    </row>
    <row r="162" spans="1:16" x14ac:dyDescent="0.3">
      <c r="A162" t="s">
        <v>42</v>
      </c>
      <c r="B162">
        <v>451</v>
      </c>
      <c r="C162" s="4">
        <v>107503316</v>
      </c>
      <c r="D162" t="s">
        <v>287</v>
      </c>
      <c r="E162" t="s">
        <v>288</v>
      </c>
      <c r="F162" t="s">
        <v>4169</v>
      </c>
      <c r="G162">
        <v>392474</v>
      </c>
      <c r="H162">
        <v>1229</v>
      </c>
      <c r="I162" t="s">
        <v>16</v>
      </c>
      <c r="J162" t="s">
        <v>17</v>
      </c>
      <c r="K162" s="4">
        <v>130000000</v>
      </c>
      <c r="L162">
        <v>2009</v>
      </c>
      <c r="M162" s="2">
        <v>7.7</v>
      </c>
      <c r="N162" s="4">
        <f>IMDB_Table[[#This Row],[gross]]-IMDB_Table[[#This Row],[budget]]</f>
        <v>-22496684</v>
      </c>
      <c r="O162">
        <v>215</v>
      </c>
      <c r="P162" s="36">
        <f>IMDB_Table[[#This Row],[net_profit]]/IMDB_Table[[#This Row],[budget]]*100</f>
        <v>-17.305141538461537</v>
      </c>
    </row>
    <row r="163" spans="1:16" x14ac:dyDescent="0.3">
      <c r="A163" t="s">
        <v>289</v>
      </c>
      <c r="B163">
        <v>141</v>
      </c>
      <c r="C163" s="4">
        <v>129734803</v>
      </c>
      <c r="D163" t="s">
        <v>106</v>
      </c>
      <c r="E163" t="s">
        <v>150</v>
      </c>
      <c r="F163" t="s">
        <v>4170</v>
      </c>
      <c r="G163">
        <v>127497</v>
      </c>
      <c r="H163">
        <v>287</v>
      </c>
      <c r="I163" t="s">
        <v>16</v>
      </c>
      <c r="J163" t="s">
        <v>17</v>
      </c>
      <c r="K163" s="4">
        <v>140000000</v>
      </c>
      <c r="L163">
        <v>1998</v>
      </c>
      <c r="M163" s="2">
        <v>6.6</v>
      </c>
      <c r="N163" s="4">
        <f>IMDB_Table[[#This Row],[gross]]-IMDB_Table[[#This Row],[budget]]</f>
        <v>-10265197</v>
      </c>
      <c r="O163">
        <v>127</v>
      </c>
      <c r="P163" s="36">
        <f>IMDB_Table[[#This Row],[net_profit]]/IMDB_Table[[#This Row],[budget]]*100</f>
        <v>-7.3322835714285715</v>
      </c>
    </row>
    <row r="164" spans="1:16" x14ac:dyDescent="0.3">
      <c r="A164" t="s">
        <v>290</v>
      </c>
      <c r="B164">
        <v>267</v>
      </c>
      <c r="C164" s="4">
        <v>132122995</v>
      </c>
      <c r="D164" t="s">
        <v>190</v>
      </c>
      <c r="E164" t="s">
        <v>291</v>
      </c>
      <c r="F164" t="s">
        <v>4171</v>
      </c>
      <c r="G164">
        <v>212106</v>
      </c>
      <c r="H164">
        <v>1445</v>
      </c>
      <c r="I164" t="s">
        <v>16</v>
      </c>
      <c r="J164" t="s">
        <v>17</v>
      </c>
      <c r="K164" s="4">
        <v>137000000</v>
      </c>
      <c r="L164">
        <v>2003</v>
      </c>
      <c r="M164" s="2">
        <v>5.7</v>
      </c>
      <c r="N164" s="4">
        <f>IMDB_Table[[#This Row],[gross]]-IMDB_Table[[#This Row],[budget]]</f>
        <v>-4877005</v>
      </c>
      <c r="O164">
        <v>138</v>
      </c>
      <c r="P164" s="36">
        <f>IMDB_Table[[#This Row],[net_profit]]/IMDB_Table[[#This Row],[budget]]*100</f>
        <v>-3.5598576642335766</v>
      </c>
    </row>
    <row r="165" spans="1:16" x14ac:dyDescent="0.3">
      <c r="A165" t="s">
        <v>292</v>
      </c>
      <c r="B165">
        <v>351</v>
      </c>
      <c r="C165" s="4">
        <v>122512052</v>
      </c>
      <c r="D165" t="s">
        <v>76</v>
      </c>
      <c r="E165" t="s">
        <v>135</v>
      </c>
      <c r="F165" t="s">
        <v>4172</v>
      </c>
      <c r="G165">
        <v>146352</v>
      </c>
      <c r="H165">
        <v>288</v>
      </c>
      <c r="I165" t="s">
        <v>16</v>
      </c>
      <c r="J165" t="s">
        <v>17</v>
      </c>
      <c r="K165" s="4">
        <v>130000000</v>
      </c>
      <c r="L165">
        <v>2013</v>
      </c>
      <c r="M165" s="2">
        <v>5.8</v>
      </c>
      <c r="N165" s="4">
        <f>IMDB_Table[[#This Row],[gross]]-IMDB_Table[[#This Row],[budget]]</f>
        <v>-7487948</v>
      </c>
      <c r="O165">
        <v>122</v>
      </c>
      <c r="P165" s="36">
        <f>IMDB_Table[[#This Row],[net_profit]]/IMDB_Table[[#This Row],[budget]]*100</f>
        <v>-5.7599600000000004</v>
      </c>
    </row>
    <row r="166" spans="1:16" x14ac:dyDescent="0.3">
      <c r="A166" t="s">
        <v>293</v>
      </c>
      <c r="B166">
        <v>163</v>
      </c>
      <c r="C166" s="4">
        <v>68642452</v>
      </c>
      <c r="D166" t="s">
        <v>294</v>
      </c>
      <c r="E166" t="s">
        <v>195</v>
      </c>
      <c r="F166" t="s">
        <v>4173</v>
      </c>
      <c r="G166">
        <v>77673</v>
      </c>
      <c r="H166">
        <v>463</v>
      </c>
      <c r="I166" t="s">
        <v>16</v>
      </c>
      <c r="J166" t="s">
        <v>24</v>
      </c>
      <c r="K166" s="4">
        <v>130000000</v>
      </c>
      <c r="L166">
        <v>2005</v>
      </c>
      <c r="M166" s="2">
        <v>6</v>
      </c>
      <c r="N166" s="4">
        <f>IMDB_Table[[#This Row],[gross]]-IMDB_Table[[#This Row],[budget]]</f>
        <v>-61357548</v>
      </c>
      <c r="O166">
        <v>124</v>
      </c>
      <c r="P166" s="36">
        <f>IMDB_Table[[#This Row],[net_profit]]/IMDB_Table[[#This Row],[budget]]*100</f>
        <v>-47.198113846153845</v>
      </c>
    </row>
    <row r="167" spans="1:16" x14ac:dyDescent="0.3">
      <c r="A167" t="s">
        <v>295</v>
      </c>
      <c r="B167">
        <v>166</v>
      </c>
      <c r="C167" s="4">
        <v>32131830</v>
      </c>
      <c r="D167" t="s">
        <v>296</v>
      </c>
      <c r="E167" t="s">
        <v>90</v>
      </c>
      <c r="F167" t="s">
        <v>4174</v>
      </c>
      <c r="G167">
        <v>72259</v>
      </c>
      <c r="H167">
        <v>788</v>
      </c>
      <c r="I167" t="s">
        <v>16</v>
      </c>
      <c r="J167" t="s">
        <v>17</v>
      </c>
      <c r="K167" s="4">
        <v>137000000</v>
      </c>
      <c r="L167">
        <v>2001</v>
      </c>
      <c r="M167" s="2">
        <v>6.4</v>
      </c>
      <c r="N167" s="4">
        <f>IMDB_Table[[#This Row],[gross]]-IMDB_Table[[#This Row],[budget]]</f>
        <v>-104868170</v>
      </c>
      <c r="O167">
        <v>106</v>
      </c>
      <c r="P167" s="36">
        <f>IMDB_Table[[#This Row],[net_profit]]/IMDB_Table[[#This Row],[budget]]*100</f>
        <v>-76.546109489051091</v>
      </c>
    </row>
    <row r="168" spans="1:16" x14ac:dyDescent="0.3">
      <c r="A168" t="s">
        <v>251</v>
      </c>
      <c r="B168">
        <v>510</v>
      </c>
      <c r="C168" s="4">
        <v>176636816</v>
      </c>
      <c r="D168" t="s">
        <v>29</v>
      </c>
      <c r="E168" t="s">
        <v>297</v>
      </c>
      <c r="F168" t="s">
        <v>4175</v>
      </c>
      <c r="G168">
        <v>508818</v>
      </c>
      <c r="H168">
        <v>679</v>
      </c>
      <c r="I168" t="s">
        <v>16</v>
      </c>
      <c r="J168" t="s">
        <v>17</v>
      </c>
      <c r="K168" s="4">
        <v>140000000</v>
      </c>
      <c r="L168">
        <v>2011</v>
      </c>
      <c r="M168" s="2">
        <v>6.9</v>
      </c>
      <c r="N168" s="4">
        <f>IMDB_Table[[#This Row],[gross]]-IMDB_Table[[#This Row],[budget]]</f>
        <v>36636816</v>
      </c>
      <c r="O168">
        <v>124</v>
      </c>
      <c r="P168" s="36">
        <f>IMDB_Table[[#This Row],[net_profit]]/IMDB_Table[[#This Row],[budget]]*100</f>
        <v>26.169154285714285</v>
      </c>
    </row>
    <row r="169" spans="1:16" x14ac:dyDescent="0.3">
      <c r="A169" t="s">
        <v>213</v>
      </c>
      <c r="B169">
        <v>197</v>
      </c>
      <c r="C169" s="4">
        <v>126930660</v>
      </c>
      <c r="D169" t="s">
        <v>22</v>
      </c>
      <c r="E169" t="s">
        <v>298</v>
      </c>
      <c r="F169" t="s">
        <v>4176</v>
      </c>
      <c r="G169">
        <v>157519</v>
      </c>
      <c r="H169">
        <v>683</v>
      </c>
      <c r="I169" t="s">
        <v>16</v>
      </c>
      <c r="J169" t="s">
        <v>24</v>
      </c>
      <c r="K169" s="4">
        <v>135000000</v>
      </c>
      <c r="L169">
        <v>1999</v>
      </c>
      <c r="M169" s="2">
        <v>6.4</v>
      </c>
      <c r="N169" s="4">
        <f>IMDB_Table[[#This Row],[gross]]-IMDB_Table[[#This Row],[budget]]</f>
        <v>-8069340</v>
      </c>
      <c r="O169">
        <v>128</v>
      </c>
      <c r="P169" s="36">
        <f>IMDB_Table[[#This Row],[net_profit]]/IMDB_Table[[#This Row],[budget]]*100</f>
        <v>-5.9772888888888893</v>
      </c>
    </row>
    <row r="170" spans="1:16" x14ac:dyDescent="0.3">
      <c r="A170" t="s">
        <v>299</v>
      </c>
      <c r="B170">
        <v>244</v>
      </c>
      <c r="C170" s="4">
        <v>93926386</v>
      </c>
      <c r="D170" t="s">
        <v>300</v>
      </c>
      <c r="E170" t="s">
        <v>301</v>
      </c>
      <c r="F170" t="s">
        <v>6819</v>
      </c>
      <c r="G170">
        <v>168207</v>
      </c>
      <c r="H170">
        <v>684</v>
      </c>
      <c r="I170" t="s">
        <v>16</v>
      </c>
      <c r="J170" t="s">
        <v>17</v>
      </c>
      <c r="K170" s="4">
        <v>150000000</v>
      </c>
      <c r="L170">
        <v>2003</v>
      </c>
      <c r="M170" s="2">
        <v>7.4</v>
      </c>
      <c r="N170" s="4">
        <f>IMDB_Table[[#This Row],[gross]]-IMDB_Table[[#This Row],[budget]]</f>
        <v>-56073614</v>
      </c>
      <c r="O170">
        <v>138</v>
      </c>
      <c r="P170" s="36">
        <f>IMDB_Table[[#This Row],[net_profit]]/IMDB_Table[[#This Row],[budget]]*100</f>
        <v>-37.382409333333335</v>
      </c>
    </row>
    <row r="171" spans="1:16" x14ac:dyDescent="0.3">
      <c r="A171" t="s">
        <v>302</v>
      </c>
      <c r="B171">
        <v>322</v>
      </c>
      <c r="C171" s="4">
        <v>292298923</v>
      </c>
      <c r="D171" t="s">
        <v>303</v>
      </c>
      <c r="E171" t="s">
        <v>222</v>
      </c>
      <c r="F171" t="s">
        <v>4177</v>
      </c>
      <c r="G171">
        <v>185394</v>
      </c>
      <c r="H171">
        <v>329</v>
      </c>
      <c r="I171" t="s">
        <v>16</v>
      </c>
      <c r="J171" t="s">
        <v>17</v>
      </c>
      <c r="K171" s="4">
        <v>120000000</v>
      </c>
      <c r="L171">
        <v>2012</v>
      </c>
      <c r="M171" s="2">
        <v>5.5</v>
      </c>
      <c r="N171" s="4">
        <f>IMDB_Table[[#This Row],[gross]]-IMDB_Table[[#This Row],[budget]]</f>
        <v>172298923</v>
      </c>
      <c r="O171">
        <v>115</v>
      </c>
      <c r="P171" s="36">
        <f>IMDB_Table[[#This Row],[net_profit]]/IMDB_Table[[#This Row],[budget]]*100</f>
        <v>143.58243583333334</v>
      </c>
    </row>
    <row r="172" spans="1:16" x14ac:dyDescent="0.3">
      <c r="A172" t="s">
        <v>239</v>
      </c>
      <c r="B172">
        <v>156</v>
      </c>
      <c r="C172" s="4">
        <v>63992328</v>
      </c>
      <c r="D172" t="s">
        <v>304</v>
      </c>
      <c r="E172" t="s">
        <v>232</v>
      </c>
      <c r="F172" t="s">
        <v>4178</v>
      </c>
      <c r="G172">
        <v>32399</v>
      </c>
      <c r="H172">
        <v>79</v>
      </c>
      <c r="I172" t="s">
        <v>16</v>
      </c>
      <c r="J172" t="s">
        <v>115</v>
      </c>
      <c r="K172" s="4">
        <v>135000000</v>
      </c>
      <c r="L172">
        <v>2011</v>
      </c>
      <c r="M172" s="2">
        <v>5.9</v>
      </c>
      <c r="N172" s="4">
        <f>IMDB_Table[[#This Row],[gross]]-IMDB_Table[[#This Row],[budget]]</f>
        <v>-71007672</v>
      </c>
      <c r="O172">
        <v>100</v>
      </c>
      <c r="P172" s="36">
        <f>IMDB_Table[[#This Row],[net_profit]]/IMDB_Table[[#This Row],[budget]]*100</f>
        <v>-52.598275555555553</v>
      </c>
    </row>
    <row r="173" spans="1:16" x14ac:dyDescent="0.3">
      <c r="A173" t="s">
        <v>305</v>
      </c>
      <c r="B173">
        <v>354</v>
      </c>
      <c r="C173" s="4">
        <v>134518390</v>
      </c>
      <c r="D173" t="s">
        <v>29</v>
      </c>
      <c r="E173" t="s">
        <v>265</v>
      </c>
      <c r="F173" t="s">
        <v>4179</v>
      </c>
      <c r="G173">
        <v>326286</v>
      </c>
      <c r="H173">
        <v>643</v>
      </c>
      <c r="I173" t="s">
        <v>16</v>
      </c>
      <c r="J173" t="s">
        <v>17</v>
      </c>
      <c r="K173" s="4">
        <v>150000000</v>
      </c>
      <c r="L173">
        <v>2008</v>
      </c>
      <c r="M173" s="2">
        <v>6.8</v>
      </c>
      <c r="N173" s="4">
        <f>IMDB_Table[[#This Row],[gross]]-IMDB_Table[[#This Row],[budget]]</f>
        <v>-15481610</v>
      </c>
      <c r="O173">
        <v>135</v>
      </c>
      <c r="P173" s="36">
        <f>IMDB_Table[[#This Row],[net_profit]]/IMDB_Table[[#This Row],[budget]]*100</f>
        <v>-10.321073333333333</v>
      </c>
    </row>
    <row r="174" spans="1:16" x14ac:dyDescent="0.3">
      <c r="A174" t="s">
        <v>119</v>
      </c>
      <c r="B174">
        <v>252</v>
      </c>
      <c r="C174" s="4">
        <v>52792307</v>
      </c>
      <c r="D174" t="s">
        <v>67</v>
      </c>
      <c r="E174" t="s">
        <v>306</v>
      </c>
      <c r="F174" t="s">
        <v>6820</v>
      </c>
      <c r="G174">
        <v>12572</v>
      </c>
      <c r="H174">
        <v>106</v>
      </c>
      <c r="I174" t="s">
        <v>16</v>
      </c>
      <c r="J174" t="s">
        <v>24</v>
      </c>
      <c r="K174" s="4">
        <v>140000000</v>
      </c>
      <c r="L174">
        <v>2016</v>
      </c>
      <c r="M174" s="2">
        <v>6.8</v>
      </c>
      <c r="N174" s="4">
        <f>IMDB_Table[[#This Row],[gross]]-IMDB_Table[[#This Row],[budget]]</f>
        <v>-87207693</v>
      </c>
      <c r="O174">
        <v>117</v>
      </c>
      <c r="P174" s="36">
        <f>IMDB_Table[[#This Row],[net_profit]]/IMDB_Table[[#This Row],[budget]]*100</f>
        <v>-62.291209285714288</v>
      </c>
    </row>
    <row r="175" spans="1:16" x14ac:dyDescent="0.3">
      <c r="A175" t="s">
        <v>3960</v>
      </c>
      <c r="B175">
        <v>556</v>
      </c>
      <c r="C175" s="4">
        <v>183635922</v>
      </c>
      <c r="D175" t="s">
        <v>307</v>
      </c>
      <c r="E175" t="s">
        <v>72</v>
      </c>
      <c r="F175" t="s">
        <v>4180</v>
      </c>
      <c r="G175">
        <v>406020</v>
      </c>
      <c r="H175">
        <v>1188</v>
      </c>
      <c r="I175" t="s">
        <v>16</v>
      </c>
      <c r="J175" t="s">
        <v>17</v>
      </c>
      <c r="K175" s="4">
        <v>135000000</v>
      </c>
      <c r="L175">
        <v>2015</v>
      </c>
      <c r="M175" s="2">
        <v>8.1</v>
      </c>
      <c r="N175" s="4">
        <f>IMDB_Table[[#This Row],[gross]]-IMDB_Table[[#This Row],[budget]]</f>
        <v>48635922</v>
      </c>
      <c r="O175">
        <v>156</v>
      </c>
      <c r="P175" s="36">
        <f>IMDB_Table[[#This Row],[net_profit]]/IMDB_Table[[#This Row],[budget]]*100</f>
        <v>36.026608888888887</v>
      </c>
    </row>
    <row r="176" spans="1:16" x14ac:dyDescent="0.3">
      <c r="A176" t="s">
        <v>308</v>
      </c>
      <c r="B176">
        <v>166</v>
      </c>
      <c r="C176" s="4">
        <v>83024900</v>
      </c>
      <c r="D176" t="s">
        <v>98</v>
      </c>
      <c r="E176" t="s">
        <v>101</v>
      </c>
      <c r="F176" t="s">
        <v>4181</v>
      </c>
      <c r="G176">
        <v>62424</v>
      </c>
      <c r="H176">
        <v>90</v>
      </c>
      <c r="I176" t="s">
        <v>16</v>
      </c>
      <c r="J176" t="s">
        <v>17</v>
      </c>
      <c r="K176" s="4">
        <v>135000000</v>
      </c>
      <c r="L176">
        <v>2013</v>
      </c>
      <c r="M176" s="2">
        <v>6.5</v>
      </c>
      <c r="N176" s="4">
        <f>IMDB_Table[[#This Row],[gross]]-IMDB_Table[[#This Row],[budget]]</f>
        <v>-51975100</v>
      </c>
      <c r="O176">
        <v>96</v>
      </c>
      <c r="P176" s="36">
        <f>IMDB_Table[[#This Row],[net_profit]]/IMDB_Table[[#This Row],[budget]]*100</f>
        <v>-38.500074074074078</v>
      </c>
    </row>
    <row r="177" spans="1:16" x14ac:dyDescent="0.3">
      <c r="A177" t="s">
        <v>18</v>
      </c>
      <c r="B177">
        <v>362</v>
      </c>
      <c r="C177" s="4">
        <v>123207194</v>
      </c>
      <c r="D177" t="s">
        <v>309</v>
      </c>
      <c r="E177" t="s">
        <v>20</v>
      </c>
      <c r="F177" t="s">
        <v>4182</v>
      </c>
      <c r="G177">
        <v>183208</v>
      </c>
      <c r="H177">
        <v>337</v>
      </c>
      <c r="I177" t="s">
        <v>16</v>
      </c>
      <c r="J177" t="s">
        <v>17</v>
      </c>
      <c r="K177" s="4">
        <v>135000000</v>
      </c>
      <c r="L177">
        <v>2011</v>
      </c>
      <c r="M177" s="2">
        <v>7.2</v>
      </c>
      <c r="N177" s="4">
        <f>IMDB_Table[[#This Row],[gross]]-IMDB_Table[[#This Row],[budget]]</f>
        <v>-11792806</v>
      </c>
      <c r="O177">
        <v>107</v>
      </c>
      <c r="P177" s="36">
        <f>IMDB_Table[[#This Row],[net_profit]]/IMDB_Table[[#This Row],[budget]]*100</f>
        <v>-8.7354118518518522</v>
      </c>
    </row>
    <row r="178" spans="1:16" x14ac:dyDescent="0.3">
      <c r="A178" t="s">
        <v>228</v>
      </c>
      <c r="B178">
        <v>153</v>
      </c>
      <c r="C178" s="4">
        <v>83348920</v>
      </c>
      <c r="D178" t="s">
        <v>139</v>
      </c>
      <c r="E178" t="s">
        <v>112</v>
      </c>
      <c r="F178" t="s">
        <v>6821</v>
      </c>
      <c r="G178">
        <v>60230</v>
      </c>
      <c r="H178">
        <v>118</v>
      </c>
      <c r="I178" t="s">
        <v>16</v>
      </c>
      <c r="J178" t="s">
        <v>17</v>
      </c>
      <c r="K178" s="4">
        <v>132000000</v>
      </c>
      <c r="L178">
        <v>2014</v>
      </c>
      <c r="M178" s="2">
        <v>6.7</v>
      </c>
      <c r="N178" s="4">
        <f>IMDB_Table[[#This Row],[gross]]-IMDB_Table[[#This Row],[budget]]</f>
        <v>-48651080</v>
      </c>
      <c r="O178">
        <v>92</v>
      </c>
      <c r="P178" s="36">
        <f>IMDB_Table[[#This Row],[net_profit]]/IMDB_Table[[#This Row],[budget]]*100</f>
        <v>-36.856878787878792</v>
      </c>
    </row>
    <row r="179" spans="1:16" x14ac:dyDescent="0.3">
      <c r="A179" t="s">
        <v>310</v>
      </c>
      <c r="B179">
        <v>329</v>
      </c>
      <c r="C179" s="4">
        <v>227137090</v>
      </c>
      <c r="D179" t="s">
        <v>311</v>
      </c>
      <c r="E179" t="s">
        <v>312</v>
      </c>
      <c r="F179" t="s">
        <v>4183</v>
      </c>
      <c r="G179">
        <v>491077</v>
      </c>
      <c r="H179">
        <v>820</v>
      </c>
      <c r="I179" t="s">
        <v>16</v>
      </c>
      <c r="J179" t="s">
        <v>17</v>
      </c>
      <c r="K179" s="4">
        <v>110000000</v>
      </c>
      <c r="L179">
        <v>2007</v>
      </c>
      <c r="M179" s="2">
        <v>8.1</v>
      </c>
      <c r="N179" s="4">
        <f>IMDB_Table[[#This Row],[gross]]-IMDB_Table[[#This Row],[budget]]</f>
        <v>117137090</v>
      </c>
      <c r="O179">
        <v>115</v>
      </c>
      <c r="P179" s="36">
        <f>IMDB_Table[[#This Row],[net_profit]]/IMDB_Table[[#This Row],[budget]]*100</f>
        <v>106.48826363636363</v>
      </c>
    </row>
    <row r="180" spans="1:16" x14ac:dyDescent="0.3">
      <c r="A180" t="s">
        <v>313</v>
      </c>
      <c r="B180">
        <v>266</v>
      </c>
      <c r="C180" s="4">
        <v>215395021</v>
      </c>
      <c r="D180" t="s">
        <v>229</v>
      </c>
      <c r="E180" t="s">
        <v>169</v>
      </c>
      <c r="F180" t="s">
        <v>4184</v>
      </c>
      <c r="G180">
        <v>307029</v>
      </c>
      <c r="H180">
        <v>360</v>
      </c>
      <c r="I180" t="s">
        <v>16</v>
      </c>
      <c r="J180" t="s">
        <v>17</v>
      </c>
      <c r="K180" s="4">
        <v>130000000</v>
      </c>
      <c r="L180">
        <v>2008</v>
      </c>
      <c r="M180" s="2">
        <v>7.6</v>
      </c>
      <c r="N180" s="4">
        <f>IMDB_Table[[#This Row],[gross]]-IMDB_Table[[#This Row],[budget]]</f>
        <v>85395021</v>
      </c>
      <c r="O180">
        <v>92</v>
      </c>
      <c r="P180" s="36">
        <f>IMDB_Table[[#This Row],[net_profit]]/IMDB_Table[[#This Row],[budget]]*100</f>
        <v>65.688477692307686</v>
      </c>
    </row>
    <row r="181" spans="1:16" x14ac:dyDescent="0.3">
      <c r="A181" t="s">
        <v>314</v>
      </c>
      <c r="B181">
        <v>517</v>
      </c>
      <c r="C181" s="4">
        <v>180191634</v>
      </c>
      <c r="D181" t="s">
        <v>152</v>
      </c>
      <c r="E181" t="s">
        <v>179</v>
      </c>
      <c r="F181" t="s">
        <v>4185</v>
      </c>
      <c r="G181">
        <v>313866</v>
      </c>
      <c r="H181">
        <v>549</v>
      </c>
      <c r="I181" t="s">
        <v>16</v>
      </c>
      <c r="J181" t="s">
        <v>17</v>
      </c>
      <c r="K181" s="4">
        <v>130000000</v>
      </c>
      <c r="L181">
        <v>2015</v>
      </c>
      <c r="M181" s="2">
        <v>7.4</v>
      </c>
      <c r="N181" s="4">
        <f>IMDB_Table[[#This Row],[gross]]-IMDB_Table[[#This Row],[budget]]</f>
        <v>50191634</v>
      </c>
      <c r="O181">
        <v>117</v>
      </c>
      <c r="P181" s="36">
        <f>IMDB_Table[[#This Row],[net_profit]]/IMDB_Table[[#This Row],[budget]]*100</f>
        <v>38.608949230769227</v>
      </c>
    </row>
    <row r="182" spans="1:16" x14ac:dyDescent="0.3">
      <c r="A182" t="s">
        <v>201</v>
      </c>
      <c r="B182">
        <v>502</v>
      </c>
      <c r="C182" s="4">
        <v>424645577</v>
      </c>
      <c r="D182" t="s">
        <v>315</v>
      </c>
      <c r="E182" t="s">
        <v>110</v>
      </c>
      <c r="F182" t="s">
        <v>4186</v>
      </c>
      <c r="G182">
        <v>498397</v>
      </c>
      <c r="H182">
        <v>706</v>
      </c>
      <c r="I182" t="s">
        <v>16</v>
      </c>
      <c r="J182" t="s">
        <v>17</v>
      </c>
      <c r="K182" s="4">
        <v>130000000</v>
      </c>
      <c r="L182">
        <v>2013</v>
      </c>
      <c r="M182" s="2">
        <v>7.6</v>
      </c>
      <c r="N182" s="4">
        <f>IMDB_Table[[#This Row],[gross]]-IMDB_Table[[#This Row],[budget]]</f>
        <v>294645577</v>
      </c>
      <c r="O182">
        <v>146</v>
      </c>
      <c r="P182" s="36">
        <f>IMDB_Table[[#This Row],[net_profit]]/IMDB_Table[[#This Row],[budget]]*100</f>
        <v>226.65044384615385</v>
      </c>
    </row>
    <row r="183" spans="1:16" x14ac:dyDescent="0.3">
      <c r="A183" t="s">
        <v>316</v>
      </c>
      <c r="B183">
        <v>165</v>
      </c>
      <c r="C183" s="4">
        <v>177343675</v>
      </c>
      <c r="D183" t="s">
        <v>317</v>
      </c>
      <c r="E183" t="s">
        <v>318</v>
      </c>
      <c r="F183" t="s">
        <v>4187</v>
      </c>
      <c r="G183">
        <v>70121</v>
      </c>
      <c r="H183">
        <v>214</v>
      </c>
      <c r="I183" t="s">
        <v>16</v>
      </c>
      <c r="J183" t="s">
        <v>17</v>
      </c>
      <c r="K183" s="4">
        <v>135000000</v>
      </c>
      <c r="L183">
        <v>2015</v>
      </c>
      <c r="M183" s="2">
        <v>6.7</v>
      </c>
      <c r="N183" s="4">
        <f>IMDB_Table[[#This Row],[gross]]-IMDB_Table[[#This Row],[budget]]</f>
        <v>42343675</v>
      </c>
      <c r="O183">
        <v>94</v>
      </c>
      <c r="P183" s="36">
        <f>IMDB_Table[[#This Row],[net_profit]]/IMDB_Table[[#This Row],[budget]]*100</f>
        <v>31.365685185185182</v>
      </c>
    </row>
    <row r="184" spans="1:16" x14ac:dyDescent="0.3">
      <c r="A184" t="s">
        <v>119</v>
      </c>
      <c r="B184">
        <v>401</v>
      </c>
      <c r="C184" s="4">
        <v>234277056</v>
      </c>
      <c r="D184" t="s">
        <v>315</v>
      </c>
      <c r="E184" t="s">
        <v>157</v>
      </c>
      <c r="F184" t="s">
        <v>6822</v>
      </c>
      <c r="G184">
        <v>334345</v>
      </c>
      <c r="H184">
        <v>2741</v>
      </c>
      <c r="I184" t="s">
        <v>16</v>
      </c>
      <c r="J184" t="s">
        <v>17</v>
      </c>
      <c r="K184" s="4">
        <v>132000000</v>
      </c>
      <c r="L184">
        <v>2005</v>
      </c>
      <c r="M184" s="2">
        <v>6.5</v>
      </c>
      <c r="N184" s="4">
        <f>IMDB_Table[[#This Row],[gross]]-IMDB_Table[[#This Row],[budget]]</f>
        <v>102277056</v>
      </c>
      <c r="O184">
        <v>116</v>
      </c>
      <c r="P184" s="36">
        <f>IMDB_Table[[#This Row],[net_profit]]/IMDB_Table[[#This Row],[budget]]*100</f>
        <v>77.482618181818182</v>
      </c>
    </row>
    <row r="185" spans="1:16" x14ac:dyDescent="0.3">
      <c r="A185" t="s">
        <v>91</v>
      </c>
      <c r="B185">
        <v>94</v>
      </c>
      <c r="C185" s="4">
        <v>138396624</v>
      </c>
      <c r="D185" t="s">
        <v>127</v>
      </c>
      <c r="E185" t="s">
        <v>56</v>
      </c>
      <c r="F185" t="s">
        <v>6823</v>
      </c>
      <c r="G185">
        <v>178126</v>
      </c>
      <c r="H185">
        <v>511</v>
      </c>
      <c r="I185" t="s">
        <v>16</v>
      </c>
      <c r="J185" t="s">
        <v>17</v>
      </c>
      <c r="K185" s="4">
        <v>130000000</v>
      </c>
      <c r="L185">
        <v>2003</v>
      </c>
      <c r="M185" s="2">
        <v>6.6</v>
      </c>
      <c r="N185" s="4">
        <f>IMDB_Table[[#This Row],[gross]]-IMDB_Table[[#This Row],[budget]]</f>
        <v>8396624</v>
      </c>
      <c r="O185">
        <v>147</v>
      </c>
      <c r="P185" s="36">
        <f>IMDB_Table[[#This Row],[net_profit]]/IMDB_Table[[#This Row],[budget]]*100</f>
        <v>6.4589415384615378</v>
      </c>
    </row>
    <row r="186" spans="1:16" x14ac:dyDescent="0.3">
      <c r="A186" t="s">
        <v>208</v>
      </c>
      <c r="B186">
        <v>246</v>
      </c>
      <c r="C186" s="4">
        <v>149234747</v>
      </c>
      <c r="D186" t="s">
        <v>284</v>
      </c>
      <c r="E186" t="s">
        <v>319</v>
      </c>
      <c r="F186" t="s">
        <v>6824</v>
      </c>
      <c r="G186">
        <v>114287</v>
      </c>
      <c r="H186">
        <v>137</v>
      </c>
      <c r="I186" t="s">
        <v>16</v>
      </c>
      <c r="J186" t="s">
        <v>17</v>
      </c>
      <c r="K186" s="4">
        <v>130000000</v>
      </c>
      <c r="L186">
        <v>2011</v>
      </c>
      <c r="M186" s="2">
        <v>6.7</v>
      </c>
      <c r="N186" s="4">
        <f>IMDB_Table[[#This Row],[gross]]-IMDB_Table[[#This Row],[budget]]</f>
        <v>19234747</v>
      </c>
      <c r="O186">
        <v>90</v>
      </c>
      <c r="P186" s="36">
        <f>IMDB_Table[[#This Row],[net_profit]]/IMDB_Table[[#This Row],[budget]]*100</f>
        <v>14.795959230769231</v>
      </c>
    </row>
    <row r="187" spans="1:16" x14ac:dyDescent="0.3">
      <c r="A187" t="s">
        <v>320</v>
      </c>
      <c r="B187">
        <v>330</v>
      </c>
      <c r="C187" s="4">
        <v>118311368</v>
      </c>
      <c r="D187" t="s">
        <v>321</v>
      </c>
      <c r="E187" t="s">
        <v>169</v>
      </c>
      <c r="F187" t="s">
        <v>4188</v>
      </c>
      <c r="G187">
        <v>245621</v>
      </c>
      <c r="H187">
        <v>514</v>
      </c>
      <c r="I187" t="s">
        <v>16</v>
      </c>
      <c r="J187" t="s">
        <v>17</v>
      </c>
      <c r="K187" s="4">
        <v>110000000</v>
      </c>
      <c r="L187">
        <v>2010</v>
      </c>
      <c r="M187" s="2">
        <v>6.4</v>
      </c>
      <c r="N187" s="4">
        <f>IMDB_Table[[#This Row],[gross]]-IMDB_Table[[#This Row],[budget]]</f>
        <v>8311368</v>
      </c>
      <c r="O187">
        <v>101</v>
      </c>
      <c r="P187" s="36">
        <f>IMDB_Table[[#This Row],[net_profit]]/IMDB_Table[[#This Row],[budget]]*100</f>
        <v>7.5557890909090899</v>
      </c>
    </row>
    <row r="188" spans="1:16" x14ac:dyDescent="0.3">
      <c r="A188" t="s">
        <v>322</v>
      </c>
      <c r="B188">
        <v>434</v>
      </c>
      <c r="C188" s="4">
        <v>101160529</v>
      </c>
      <c r="D188" t="s">
        <v>283</v>
      </c>
      <c r="E188" t="s">
        <v>220</v>
      </c>
      <c r="F188" t="s">
        <v>4189</v>
      </c>
      <c r="G188">
        <v>200022</v>
      </c>
      <c r="H188">
        <v>1240</v>
      </c>
      <c r="I188" t="s">
        <v>16</v>
      </c>
      <c r="J188" t="s">
        <v>17</v>
      </c>
      <c r="K188" s="4">
        <v>125000000</v>
      </c>
      <c r="L188">
        <v>2014</v>
      </c>
      <c r="M188" s="2">
        <v>5.8</v>
      </c>
      <c r="N188" s="4">
        <f>IMDB_Table[[#This Row],[gross]]-IMDB_Table[[#This Row],[budget]]</f>
        <v>-23839471</v>
      </c>
      <c r="O188">
        <v>138</v>
      </c>
      <c r="P188" s="36">
        <f>IMDB_Table[[#This Row],[net_profit]]/IMDB_Table[[#This Row],[budget]]*100</f>
        <v>-19.071576800000003</v>
      </c>
    </row>
    <row r="189" spans="1:16" x14ac:dyDescent="0.3">
      <c r="A189" t="s">
        <v>119</v>
      </c>
      <c r="B189">
        <v>440</v>
      </c>
      <c r="C189" s="4">
        <v>77564037</v>
      </c>
      <c r="D189" t="s">
        <v>323</v>
      </c>
      <c r="E189" t="s">
        <v>324</v>
      </c>
      <c r="F189" t="s">
        <v>6825</v>
      </c>
      <c r="G189">
        <v>177383</v>
      </c>
      <c r="H189">
        <v>447</v>
      </c>
      <c r="I189" t="s">
        <v>16</v>
      </c>
      <c r="J189" t="s">
        <v>17</v>
      </c>
      <c r="K189" s="4">
        <v>135000000</v>
      </c>
      <c r="L189">
        <v>2011</v>
      </c>
      <c r="M189" s="2">
        <v>7.4</v>
      </c>
      <c r="N189" s="4">
        <f>IMDB_Table[[#This Row],[gross]]-IMDB_Table[[#This Row],[budget]]</f>
        <v>-57435963</v>
      </c>
      <c r="O189">
        <v>107</v>
      </c>
      <c r="P189" s="36">
        <f>IMDB_Table[[#This Row],[net_profit]]/IMDB_Table[[#This Row],[budget]]*100</f>
        <v>-42.545157777777774</v>
      </c>
    </row>
    <row r="190" spans="1:16" x14ac:dyDescent="0.3">
      <c r="A190" t="s">
        <v>3961</v>
      </c>
      <c r="B190">
        <v>274</v>
      </c>
      <c r="C190" s="4">
        <v>249358727</v>
      </c>
      <c r="D190" t="s">
        <v>40</v>
      </c>
      <c r="E190" t="s">
        <v>325</v>
      </c>
      <c r="F190" t="s">
        <v>6826</v>
      </c>
      <c r="G190">
        <v>382255</v>
      </c>
      <c r="H190">
        <v>1504</v>
      </c>
      <c r="I190" t="s">
        <v>16</v>
      </c>
      <c r="J190" t="s">
        <v>24</v>
      </c>
      <c r="K190" s="4">
        <v>130000000</v>
      </c>
      <c r="L190">
        <v>2004</v>
      </c>
      <c r="M190" s="2">
        <v>7.8</v>
      </c>
      <c r="N190" s="4">
        <f>IMDB_Table[[#This Row],[gross]]-IMDB_Table[[#This Row],[budget]]</f>
        <v>119358727</v>
      </c>
      <c r="O190">
        <v>142</v>
      </c>
      <c r="P190" s="36">
        <f>IMDB_Table[[#This Row],[net_profit]]/IMDB_Table[[#This Row],[budget]]*100</f>
        <v>91.814405384615384</v>
      </c>
    </row>
    <row r="191" spans="1:16" x14ac:dyDescent="0.3">
      <c r="A191" t="s">
        <v>114</v>
      </c>
      <c r="B191">
        <v>245</v>
      </c>
      <c r="C191" s="4">
        <v>49551662</v>
      </c>
      <c r="D191" t="s">
        <v>326</v>
      </c>
      <c r="E191" t="s">
        <v>234</v>
      </c>
      <c r="F191" t="s">
        <v>115</v>
      </c>
      <c r="G191">
        <v>102338</v>
      </c>
      <c r="H191">
        <v>450</v>
      </c>
      <c r="I191" t="s">
        <v>16</v>
      </c>
      <c r="J191" t="s">
        <v>115</v>
      </c>
      <c r="K191" s="4">
        <v>130000000</v>
      </c>
      <c r="L191">
        <v>2008</v>
      </c>
      <c r="M191" s="2">
        <v>6.6</v>
      </c>
      <c r="N191" s="4">
        <f>IMDB_Table[[#This Row],[gross]]-IMDB_Table[[#This Row],[budget]]</f>
        <v>-80448338</v>
      </c>
      <c r="O191">
        <v>165</v>
      </c>
      <c r="P191" s="36">
        <f>IMDB_Table[[#This Row],[net_profit]]/IMDB_Table[[#This Row],[budget]]*100</f>
        <v>-61.883336923076925</v>
      </c>
    </row>
    <row r="192" spans="1:16" x14ac:dyDescent="0.3">
      <c r="A192" t="s">
        <v>256</v>
      </c>
      <c r="B192">
        <v>349</v>
      </c>
      <c r="C192" s="4">
        <v>60522097</v>
      </c>
      <c r="D192" t="s">
        <v>29</v>
      </c>
      <c r="E192" t="s">
        <v>56</v>
      </c>
      <c r="F192" t="s">
        <v>4190</v>
      </c>
      <c r="G192">
        <v>158720</v>
      </c>
      <c r="H192">
        <v>744</v>
      </c>
      <c r="I192" t="s">
        <v>16</v>
      </c>
      <c r="J192" t="s">
        <v>17</v>
      </c>
      <c r="K192" s="4">
        <v>130000000</v>
      </c>
      <c r="L192">
        <v>2013</v>
      </c>
      <c r="M192" s="2">
        <v>4.9000000000000004</v>
      </c>
      <c r="N192" s="4">
        <f>IMDB_Table[[#This Row],[gross]]-IMDB_Table[[#This Row],[budget]]</f>
        <v>-69477903</v>
      </c>
      <c r="O192">
        <v>100</v>
      </c>
      <c r="P192" s="36">
        <f>IMDB_Table[[#This Row],[net_profit]]/IMDB_Table[[#This Row],[budget]]*100</f>
        <v>-53.444540769230763</v>
      </c>
    </row>
    <row r="193" spans="1:16" x14ac:dyDescent="0.3">
      <c r="A193" t="s">
        <v>327</v>
      </c>
      <c r="B193">
        <v>145</v>
      </c>
      <c r="C193" s="4">
        <v>137748063</v>
      </c>
      <c r="D193" t="s">
        <v>328</v>
      </c>
      <c r="E193" t="s">
        <v>329</v>
      </c>
      <c r="F193" t="s">
        <v>4191</v>
      </c>
      <c r="G193">
        <v>38438</v>
      </c>
      <c r="H193">
        <v>241</v>
      </c>
      <c r="I193" t="s">
        <v>16</v>
      </c>
      <c r="J193" t="s">
        <v>17</v>
      </c>
      <c r="K193" s="4">
        <v>127500000</v>
      </c>
      <c r="L193">
        <v>2000</v>
      </c>
      <c r="M193" s="2">
        <v>6.5</v>
      </c>
      <c r="N193" s="4">
        <f>IMDB_Table[[#This Row],[gross]]-IMDB_Table[[#This Row],[budget]]</f>
        <v>10248063</v>
      </c>
      <c r="O193">
        <v>82</v>
      </c>
      <c r="P193" s="36">
        <f>IMDB_Table[[#This Row],[net_profit]]/IMDB_Table[[#This Row],[budget]]*100</f>
        <v>8.0376964705882354</v>
      </c>
    </row>
    <row r="194" spans="1:16" x14ac:dyDescent="0.3">
      <c r="A194" t="s">
        <v>231</v>
      </c>
      <c r="B194">
        <v>154</v>
      </c>
      <c r="C194" s="4">
        <v>113733726</v>
      </c>
      <c r="D194" t="s">
        <v>225</v>
      </c>
      <c r="E194" t="s">
        <v>232</v>
      </c>
      <c r="F194" t="s">
        <v>6827</v>
      </c>
      <c r="G194">
        <v>67223</v>
      </c>
      <c r="H194">
        <v>126</v>
      </c>
      <c r="I194" t="s">
        <v>16</v>
      </c>
      <c r="J194" t="s">
        <v>17</v>
      </c>
      <c r="K194" s="4">
        <v>127000000</v>
      </c>
      <c r="L194">
        <v>2014</v>
      </c>
      <c r="M194" s="2">
        <v>6.2</v>
      </c>
      <c r="N194" s="4">
        <f>IMDB_Table[[#This Row],[gross]]-IMDB_Table[[#This Row],[budget]]</f>
        <v>-13266274</v>
      </c>
      <c r="O194">
        <v>98</v>
      </c>
      <c r="P194" s="36">
        <f>IMDB_Table[[#This Row],[net_profit]]/IMDB_Table[[#This Row],[budget]]*100</f>
        <v>-10.445885039370079</v>
      </c>
    </row>
    <row r="195" spans="1:16" x14ac:dyDescent="0.3">
      <c r="A195" t="s">
        <v>3962</v>
      </c>
      <c r="B195">
        <v>233</v>
      </c>
      <c r="C195" s="4">
        <v>148337537</v>
      </c>
      <c r="D195" t="s">
        <v>330</v>
      </c>
      <c r="E195" t="s">
        <v>33</v>
      </c>
      <c r="F195" t="s">
        <v>4192</v>
      </c>
      <c r="G195">
        <v>172754</v>
      </c>
      <c r="H195">
        <v>187</v>
      </c>
      <c r="I195" t="s">
        <v>16</v>
      </c>
      <c r="J195" t="s">
        <v>17</v>
      </c>
      <c r="K195" s="4">
        <v>130000000</v>
      </c>
      <c r="L195">
        <v>2010</v>
      </c>
      <c r="M195" s="2">
        <v>7.3</v>
      </c>
      <c r="N195" s="4">
        <f>IMDB_Table[[#This Row],[gross]]-IMDB_Table[[#This Row],[budget]]</f>
        <v>18337537</v>
      </c>
      <c r="O195">
        <v>95</v>
      </c>
      <c r="P195" s="36">
        <f>IMDB_Table[[#This Row],[net_profit]]/IMDB_Table[[#This Row],[budget]]*100</f>
        <v>14.105797692307693</v>
      </c>
    </row>
    <row r="196" spans="1:16" x14ac:dyDescent="0.3">
      <c r="A196" t="s">
        <v>331</v>
      </c>
      <c r="B196">
        <v>258</v>
      </c>
      <c r="C196" s="4">
        <v>317557891</v>
      </c>
      <c r="D196" t="s">
        <v>67</v>
      </c>
      <c r="E196" t="s">
        <v>325</v>
      </c>
      <c r="F196" t="s">
        <v>6828</v>
      </c>
      <c r="G196">
        <v>444683</v>
      </c>
      <c r="H196">
        <v>1571</v>
      </c>
      <c r="I196" t="s">
        <v>16</v>
      </c>
      <c r="J196" t="s">
        <v>24</v>
      </c>
      <c r="K196" s="4">
        <v>125000000</v>
      </c>
      <c r="L196">
        <v>2001</v>
      </c>
      <c r="M196" s="2">
        <v>7.5</v>
      </c>
      <c r="N196" s="4">
        <f>IMDB_Table[[#This Row],[gross]]-IMDB_Table[[#This Row],[budget]]</f>
        <v>192557891</v>
      </c>
      <c r="O196">
        <v>159</v>
      </c>
      <c r="P196" s="36">
        <f>IMDB_Table[[#This Row],[net_profit]]/IMDB_Table[[#This Row],[budget]]*100</f>
        <v>154.04631280000001</v>
      </c>
    </row>
    <row r="197" spans="1:16" x14ac:dyDescent="0.3">
      <c r="A197" t="s">
        <v>332</v>
      </c>
      <c r="B197">
        <v>208</v>
      </c>
      <c r="C197" s="4">
        <v>33592415</v>
      </c>
      <c r="D197" t="s">
        <v>333</v>
      </c>
      <c r="E197" t="s">
        <v>101</v>
      </c>
      <c r="F197" t="s">
        <v>4193</v>
      </c>
      <c r="G197">
        <v>91640</v>
      </c>
      <c r="H197">
        <v>210</v>
      </c>
      <c r="I197" t="s">
        <v>16</v>
      </c>
      <c r="J197" t="s">
        <v>17</v>
      </c>
      <c r="K197" s="4">
        <v>130000000</v>
      </c>
      <c r="L197">
        <v>2013</v>
      </c>
      <c r="M197" s="2">
        <v>5.6</v>
      </c>
      <c r="N197" s="4">
        <f>IMDB_Table[[#This Row],[gross]]-IMDB_Table[[#This Row],[budget]]</f>
        <v>-96407585</v>
      </c>
      <c r="O197">
        <v>96</v>
      </c>
      <c r="P197" s="36">
        <f>IMDB_Table[[#This Row],[net_profit]]/IMDB_Table[[#This Row],[budget]]*100</f>
        <v>-74.159680769230775</v>
      </c>
    </row>
    <row r="198" spans="1:16" x14ac:dyDescent="0.3">
      <c r="A198" t="s">
        <v>18</v>
      </c>
      <c r="B198">
        <v>271</v>
      </c>
      <c r="C198" s="4">
        <v>305388685</v>
      </c>
      <c r="D198" t="s">
        <v>19</v>
      </c>
      <c r="E198" t="s">
        <v>20</v>
      </c>
      <c r="F198" t="s">
        <v>6829</v>
      </c>
      <c r="G198">
        <v>809474</v>
      </c>
      <c r="H198">
        <v>2113</v>
      </c>
      <c r="I198" t="s">
        <v>16</v>
      </c>
      <c r="J198" t="s">
        <v>17</v>
      </c>
      <c r="K198" s="4">
        <v>140000000</v>
      </c>
      <c r="L198">
        <v>2003</v>
      </c>
      <c r="M198" s="2">
        <v>8.1</v>
      </c>
      <c r="N198" s="4">
        <f>IMDB_Table[[#This Row],[gross]]-IMDB_Table[[#This Row],[budget]]</f>
        <v>165388685</v>
      </c>
      <c r="O198">
        <v>143</v>
      </c>
      <c r="P198" s="36">
        <f>IMDB_Table[[#This Row],[net_profit]]/IMDB_Table[[#This Row],[budget]]*100</f>
        <v>118.134775</v>
      </c>
    </row>
    <row r="199" spans="1:16" x14ac:dyDescent="0.3">
      <c r="A199" t="s">
        <v>201</v>
      </c>
      <c r="B199">
        <v>403</v>
      </c>
      <c r="C199" s="4">
        <v>337103873</v>
      </c>
      <c r="D199" t="s">
        <v>315</v>
      </c>
      <c r="E199" t="s">
        <v>110</v>
      </c>
      <c r="F199" t="s">
        <v>4194</v>
      </c>
      <c r="G199">
        <v>305008</v>
      </c>
      <c r="H199">
        <v>591</v>
      </c>
      <c r="I199" t="s">
        <v>16</v>
      </c>
      <c r="J199" t="s">
        <v>17</v>
      </c>
      <c r="K199" s="4">
        <v>125000000</v>
      </c>
      <c r="L199">
        <v>2014</v>
      </c>
      <c r="M199" s="2">
        <v>6.7</v>
      </c>
      <c r="N199" s="4">
        <f>IMDB_Table[[#This Row],[gross]]-IMDB_Table[[#This Row],[budget]]</f>
        <v>212103873</v>
      </c>
      <c r="O199">
        <v>123</v>
      </c>
      <c r="P199" s="36">
        <f>IMDB_Table[[#This Row],[net_profit]]/IMDB_Table[[#This Row],[budget]]*100</f>
        <v>169.68309840000001</v>
      </c>
    </row>
    <row r="200" spans="1:16" x14ac:dyDescent="0.3">
      <c r="A200" t="s">
        <v>240</v>
      </c>
      <c r="B200">
        <v>294</v>
      </c>
      <c r="C200" s="4">
        <v>217536138</v>
      </c>
      <c r="D200" t="s">
        <v>241</v>
      </c>
      <c r="E200" t="s">
        <v>103</v>
      </c>
      <c r="F200" t="s">
        <v>4195</v>
      </c>
      <c r="G200">
        <v>314253</v>
      </c>
      <c r="H200">
        <v>1966</v>
      </c>
      <c r="I200" t="s">
        <v>16</v>
      </c>
      <c r="J200" t="s">
        <v>17</v>
      </c>
      <c r="K200" s="4">
        <v>125000000</v>
      </c>
      <c r="L200">
        <v>2006</v>
      </c>
      <c r="M200" s="2">
        <v>6.6</v>
      </c>
      <c r="N200" s="4">
        <f>IMDB_Table[[#This Row],[gross]]-IMDB_Table[[#This Row],[budget]]</f>
        <v>92536138</v>
      </c>
      <c r="O200">
        <v>174</v>
      </c>
      <c r="P200" s="36">
        <f>IMDB_Table[[#This Row],[net_profit]]/IMDB_Table[[#This Row],[budget]]*100</f>
        <v>74.028910400000001</v>
      </c>
    </row>
    <row r="201" spans="1:16" x14ac:dyDescent="0.3">
      <c r="A201" t="s">
        <v>334</v>
      </c>
      <c r="B201">
        <v>159</v>
      </c>
      <c r="C201" s="4">
        <v>131536019</v>
      </c>
      <c r="D201" t="s">
        <v>335</v>
      </c>
      <c r="E201" t="s">
        <v>336</v>
      </c>
      <c r="F201" t="s">
        <v>4196</v>
      </c>
      <c r="G201">
        <v>58498</v>
      </c>
      <c r="H201">
        <v>99</v>
      </c>
      <c r="I201" t="s">
        <v>16</v>
      </c>
      <c r="J201" t="s">
        <v>17</v>
      </c>
      <c r="K201" s="4">
        <v>103000000</v>
      </c>
      <c r="L201">
        <v>2014</v>
      </c>
      <c r="M201" s="2">
        <v>6.4</v>
      </c>
      <c r="N201" s="4">
        <f>IMDB_Table[[#This Row],[gross]]-IMDB_Table[[#This Row],[budget]]</f>
        <v>28536019</v>
      </c>
      <c r="O201">
        <v>101</v>
      </c>
      <c r="P201" s="36">
        <f>IMDB_Table[[#This Row],[net_profit]]/IMDB_Table[[#This Row],[budget]]*100</f>
        <v>27.704872815533982</v>
      </c>
    </row>
    <row r="202" spans="1:16" x14ac:dyDescent="0.3">
      <c r="A202" t="s">
        <v>44</v>
      </c>
      <c r="B202">
        <v>289</v>
      </c>
      <c r="C202" s="4">
        <v>214948780</v>
      </c>
      <c r="D202" t="s">
        <v>85</v>
      </c>
      <c r="E202" t="s">
        <v>86</v>
      </c>
      <c r="F202" t="s">
        <v>4197</v>
      </c>
      <c r="G202">
        <v>405973</v>
      </c>
      <c r="H202">
        <v>1055</v>
      </c>
      <c r="I202" t="s">
        <v>16</v>
      </c>
      <c r="J202" t="s">
        <v>87</v>
      </c>
      <c r="K202" s="4">
        <v>110000000</v>
      </c>
      <c r="L202">
        <v>2003</v>
      </c>
      <c r="M202" s="2">
        <v>7.5</v>
      </c>
      <c r="N202" s="4">
        <f>IMDB_Table[[#This Row],[gross]]-IMDB_Table[[#This Row],[budget]]</f>
        <v>104948780</v>
      </c>
      <c r="O202">
        <v>134</v>
      </c>
      <c r="P202" s="36">
        <f>IMDB_Table[[#This Row],[net_profit]]/IMDB_Table[[#This Row],[budget]]*100</f>
        <v>95.407981818181824</v>
      </c>
    </row>
    <row r="203" spans="1:16" x14ac:dyDescent="0.3">
      <c r="A203" t="s">
        <v>123</v>
      </c>
      <c r="B203">
        <v>342</v>
      </c>
      <c r="C203" s="4">
        <v>209805005</v>
      </c>
      <c r="D203" t="s">
        <v>106</v>
      </c>
      <c r="E203" t="s">
        <v>196</v>
      </c>
      <c r="F203" t="s">
        <v>4198</v>
      </c>
      <c r="G203">
        <v>284792</v>
      </c>
      <c r="H203">
        <v>366</v>
      </c>
      <c r="I203" t="s">
        <v>16</v>
      </c>
      <c r="J203" t="s">
        <v>17</v>
      </c>
      <c r="K203" s="4">
        <v>125000000</v>
      </c>
      <c r="L203">
        <v>2011</v>
      </c>
      <c r="M203" s="2">
        <v>7.3</v>
      </c>
      <c r="N203" s="4">
        <f>IMDB_Table[[#This Row],[gross]]-IMDB_Table[[#This Row],[budget]]</f>
        <v>84805005</v>
      </c>
      <c r="O203">
        <v>132</v>
      </c>
      <c r="P203" s="36">
        <f>IMDB_Table[[#This Row],[net_profit]]/IMDB_Table[[#This Row],[budget]]*100</f>
        <v>67.844003999999998</v>
      </c>
    </row>
    <row r="204" spans="1:16" x14ac:dyDescent="0.3">
      <c r="A204" t="s">
        <v>337</v>
      </c>
      <c r="B204">
        <v>382</v>
      </c>
      <c r="C204" s="4">
        <v>186830669</v>
      </c>
      <c r="D204" t="s">
        <v>338</v>
      </c>
      <c r="E204" t="s">
        <v>74</v>
      </c>
      <c r="F204" t="s">
        <v>6830</v>
      </c>
      <c r="G204">
        <v>338635</v>
      </c>
      <c r="H204">
        <v>412</v>
      </c>
      <c r="I204" t="s">
        <v>16</v>
      </c>
      <c r="J204" t="s">
        <v>17</v>
      </c>
      <c r="K204" s="4">
        <v>125000000</v>
      </c>
      <c r="L204">
        <v>2011</v>
      </c>
      <c r="M204" s="2">
        <v>7.5</v>
      </c>
      <c r="N204" s="4">
        <f>IMDB_Table[[#This Row],[gross]]-IMDB_Table[[#This Row],[budget]]</f>
        <v>61830669</v>
      </c>
      <c r="O204">
        <v>129</v>
      </c>
      <c r="P204" s="36">
        <f>IMDB_Table[[#This Row],[net_profit]]/IMDB_Table[[#This Row],[budget]]*100</f>
        <v>49.4645352</v>
      </c>
    </row>
    <row r="205" spans="1:16" x14ac:dyDescent="0.3">
      <c r="A205" t="s">
        <v>305</v>
      </c>
      <c r="B205">
        <v>344</v>
      </c>
      <c r="C205" s="4">
        <v>163192114</v>
      </c>
      <c r="D205" t="s">
        <v>19</v>
      </c>
      <c r="E205" t="s">
        <v>77</v>
      </c>
      <c r="F205" t="s">
        <v>6831</v>
      </c>
      <c r="G205">
        <v>229679</v>
      </c>
      <c r="H205">
        <v>637</v>
      </c>
      <c r="I205" t="s">
        <v>16</v>
      </c>
      <c r="J205" t="s">
        <v>17</v>
      </c>
      <c r="K205" s="4">
        <v>125000000</v>
      </c>
      <c r="L205">
        <v>2010</v>
      </c>
      <c r="M205" s="2">
        <v>5.8</v>
      </c>
      <c r="N205" s="4">
        <f>IMDB_Table[[#This Row],[gross]]-IMDB_Table[[#This Row],[budget]]</f>
        <v>38192114</v>
      </c>
      <c r="O205">
        <v>106</v>
      </c>
      <c r="P205" s="36">
        <f>IMDB_Table[[#This Row],[net_profit]]/IMDB_Table[[#This Row],[budget]]*100</f>
        <v>30.553691199999999</v>
      </c>
    </row>
    <row r="206" spans="1:16" x14ac:dyDescent="0.3">
      <c r="A206" t="s">
        <v>339</v>
      </c>
      <c r="B206">
        <v>196</v>
      </c>
      <c r="C206" s="4">
        <v>119412921</v>
      </c>
      <c r="D206" t="s">
        <v>190</v>
      </c>
      <c r="E206" t="s">
        <v>340</v>
      </c>
      <c r="F206" t="s">
        <v>4199</v>
      </c>
      <c r="G206">
        <v>240241</v>
      </c>
      <c r="H206">
        <v>391</v>
      </c>
      <c r="I206" t="s">
        <v>16</v>
      </c>
      <c r="J206" t="s">
        <v>17</v>
      </c>
      <c r="K206" s="4">
        <v>65000000</v>
      </c>
      <c r="L206">
        <v>1990</v>
      </c>
      <c r="M206" s="2">
        <v>7.5</v>
      </c>
      <c r="N206" s="4">
        <f>IMDB_Table[[#This Row],[gross]]-IMDB_Table[[#This Row],[budget]]</f>
        <v>54412921</v>
      </c>
      <c r="O206">
        <v>113</v>
      </c>
      <c r="P206" s="36">
        <f>IMDB_Table[[#This Row],[net_profit]]/IMDB_Table[[#This Row],[budget]]*100</f>
        <v>83.712186153846162</v>
      </c>
    </row>
    <row r="207" spans="1:16" x14ac:dyDescent="0.3">
      <c r="A207" t="s">
        <v>3963</v>
      </c>
      <c r="B207">
        <v>85</v>
      </c>
      <c r="C207" s="4">
        <v>32694788</v>
      </c>
      <c r="D207" t="s">
        <v>341</v>
      </c>
      <c r="E207" t="s">
        <v>342</v>
      </c>
      <c r="F207" t="s">
        <v>6832</v>
      </c>
      <c r="G207">
        <v>101411</v>
      </c>
      <c r="H207">
        <v>546</v>
      </c>
      <c r="I207" t="s">
        <v>16</v>
      </c>
      <c r="J207" t="s">
        <v>17</v>
      </c>
      <c r="K207" s="4">
        <v>85000000</v>
      </c>
      <c r="L207">
        <v>1999</v>
      </c>
      <c r="M207" s="2">
        <v>6.6</v>
      </c>
      <c r="N207" s="4">
        <f>IMDB_Table[[#This Row],[gross]]-IMDB_Table[[#This Row],[budget]]</f>
        <v>-52305212</v>
      </c>
      <c r="O207">
        <v>102</v>
      </c>
      <c r="P207" s="36">
        <f>IMDB_Table[[#This Row],[net_profit]]/IMDB_Table[[#This Row],[budget]]*100</f>
        <v>-61.535543529411761</v>
      </c>
    </row>
    <row r="208" spans="1:16" x14ac:dyDescent="0.3">
      <c r="A208" t="s">
        <v>343</v>
      </c>
      <c r="B208">
        <v>436</v>
      </c>
      <c r="C208" s="4">
        <v>113165635</v>
      </c>
      <c r="D208" t="s">
        <v>22</v>
      </c>
      <c r="E208" t="s">
        <v>344</v>
      </c>
      <c r="F208" t="s">
        <v>4200</v>
      </c>
      <c r="G208">
        <v>229823</v>
      </c>
      <c r="H208">
        <v>504</v>
      </c>
      <c r="I208" t="s">
        <v>16</v>
      </c>
      <c r="J208" t="s">
        <v>17</v>
      </c>
      <c r="K208" s="4">
        <v>125000000</v>
      </c>
      <c r="L208">
        <v>2012</v>
      </c>
      <c r="M208" s="2">
        <v>6.7</v>
      </c>
      <c r="N208" s="4">
        <f>IMDB_Table[[#This Row],[gross]]-IMDB_Table[[#This Row],[budget]]</f>
        <v>-11834365</v>
      </c>
      <c r="O208">
        <v>135</v>
      </c>
      <c r="P208" s="36">
        <f>IMDB_Table[[#This Row],[net_profit]]/IMDB_Table[[#This Row],[budget]]*100</f>
        <v>-9.467492</v>
      </c>
    </row>
    <row r="209" spans="1:16" x14ac:dyDescent="0.3">
      <c r="A209" t="s">
        <v>345</v>
      </c>
      <c r="B209">
        <v>183</v>
      </c>
      <c r="C209" s="4">
        <v>107285004</v>
      </c>
      <c r="D209" t="s">
        <v>346</v>
      </c>
      <c r="E209" t="s">
        <v>347</v>
      </c>
      <c r="F209" t="s">
        <v>4201</v>
      </c>
      <c r="G209">
        <v>189855</v>
      </c>
      <c r="H209">
        <v>1018</v>
      </c>
      <c r="I209" t="s">
        <v>16</v>
      </c>
      <c r="J209" t="s">
        <v>17</v>
      </c>
      <c r="K209" s="4">
        <v>125000000</v>
      </c>
      <c r="L209">
        <v>1997</v>
      </c>
      <c r="M209" s="2">
        <v>3.7</v>
      </c>
      <c r="N209" s="4">
        <f>IMDB_Table[[#This Row],[gross]]-IMDB_Table[[#This Row],[budget]]</f>
        <v>-17714996</v>
      </c>
      <c r="O209">
        <v>125</v>
      </c>
      <c r="P209" s="36">
        <f>IMDB_Table[[#This Row],[net_profit]]/IMDB_Table[[#This Row],[budget]]*100</f>
        <v>-14.171996800000001</v>
      </c>
    </row>
    <row r="210" spans="1:16" x14ac:dyDescent="0.3">
      <c r="A210" t="s">
        <v>240</v>
      </c>
      <c r="B210">
        <v>175</v>
      </c>
      <c r="C210" s="4">
        <v>260031035</v>
      </c>
      <c r="D210" t="s">
        <v>154</v>
      </c>
      <c r="E210" t="s">
        <v>348</v>
      </c>
      <c r="F210" t="s">
        <v>6833</v>
      </c>
      <c r="G210">
        <v>141414</v>
      </c>
      <c r="H210">
        <v>482</v>
      </c>
      <c r="I210" t="s">
        <v>16</v>
      </c>
      <c r="J210" t="s">
        <v>17</v>
      </c>
      <c r="K210" s="4">
        <v>123000000</v>
      </c>
      <c r="L210">
        <v>2000</v>
      </c>
      <c r="M210" s="2">
        <v>6</v>
      </c>
      <c r="N210" s="4">
        <f>IMDB_Table[[#This Row],[gross]]-IMDB_Table[[#This Row],[budget]]</f>
        <v>137031035</v>
      </c>
      <c r="O210">
        <v>110</v>
      </c>
      <c r="P210" s="36">
        <f>IMDB_Table[[#This Row],[net_profit]]/IMDB_Table[[#This Row],[budget]]*100</f>
        <v>111.40734552845528</v>
      </c>
    </row>
    <row r="211" spans="1:16" x14ac:dyDescent="0.3">
      <c r="A211" t="s">
        <v>129</v>
      </c>
      <c r="B211">
        <v>239</v>
      </c>
      <c r="C211" s="4">
        <v>186739919</v>
      </c>
      <c r="D211" t="s">
        <v>76</v>
      </c>
      <c r="E211" t="s">
        <v>117</v>
      </c>
      <c r="F211" t="s">
        <v>4202</v>
      </c>
      <c r="G211">
        <v>333248</v>
      </c>
      <c r="H211">
        <v>1159</v>
      </c>
      <c r="I211" t="s">
        <v>16</v>
      </c>
      <c r="J211" t="s">
        <v>17</v>
      </c>
      <c r="K211" s="4">
        <v>125000000</v>
      </c>
      <c r="L211">
        <v>2004</v>
      </c>
      <c r="M211" s="2">
        <v>6.4</v>
      </c>
      <c r="N211" s="4">
        <f>IMDB_Table[[#This Row],[gross]]-IMDB_Table[[#This Row],[budget]]</f>
        <v>61739919</v>
      </c>
      <c r="O211">
        <v>124</v>
      </c>
      <c r="P211" s="36">
        <f>IMDB_Table[[#This Row],[net_profit]]/IMDB_Table[[#This Row],[budget]]*100</f>
        <v>49.391935199999999</v>
      </c>
    </row>
    <row r="212" spans="1:16" x14ac:dyDescent="0.3">
      <c r="A212" t="s">
        <v>349</v>
      </c>
      <c r="B212">
        <v>237</v>
      </c>
      <c r="C212" s="4">
        <v>215397307</v>
      </c>
      <c r="D212" t="s">
        <v>22</v>
      </c>
      <c r="E212" t="s">
        <v>157</v>
      </c>
      <c r="F212" t="s">
        <v>6834</v>
      </c>
      <c r="G212">
        <v>242188</v>
      </c>
      <c r="H212">
        <v>1426</v>
      </c>
      <c r="I212" t="s">
        <v>16</v>
      </c>
      <c r="J212" t="s">
        <v>17</v>
      </c>
      <c r="K212" s="4">
        <v>125000000</v>
      </c>
      <c r="L212">
        <v>2000</v>
      </c>
      <c r="M212" s="2">
        <v>6.1</v>
      </c>
      <c r="N212" s="4">
        <f>IMDB_Table[[#This Row],[gross]]-IMDB_Table[[#This Row],[budget]]</f>
        <v>90397307</v>
      </c>
      <c r="O212">
        <v>123</v>
      </c>
      <c r="P212" s="36">
        <f>IMDB_Table[[#This Row],[net_profit]]/IMDB_Table[[#This Row],[budget]]*100</f>
        <v>72.317845599999998</v>
      </c>
    </row>
    <row r="213" spans="1:16" x14ac:dyDescent="0.3">
      <c r="A213" t="s">
        <v>205</v>
      </c>
      <c r="B213">
        <v>231</v>
      </c>
      <c r="C213" s="4">
        <v>182618434</v>
      </c>
      <c r="D213" t="s">
        <v>206</v>
      </c>
      <c r="E213" t="s">
        <v>350</v>
      </c>
      <c r="F213" t="s">
        <v>4203</v>
      </c>
      <c r="G213">
        <v>133076</v>
      </c>
      <c r="H213">
        <v>779</v>
      </c>
      <c r="I213" t="s">
        <v>16</v>
      </c>
      <c r="J213" t="s">
        <v>17</v>
      </c>
      <c r="K213" s="4">
        <v>140000000</v>
      </c>
      <c r="L213">
        <v>2000</v>
      </c>
      <c r="M213" s="2">
        <v>6.4</v>
      </c>
      <c r="N213" s="4">
        <f>IMDB_Table[[#This Row],[gross]]-IMDB_Table[[#This Row],[budget]]</f>
        <v>42618434</v>
      </c>
      <c r="O213">
        <v>130</v>
      </c>
      <c r="P213" s="36">
        <f>IMDB_Table[[#This Row],[net_profit]]/IMDB_Table[[#This Row],[budget]]*100</f>
        <v>30.441738571428573</v>
      </c>
    </row>
    <row r="214" spans="1:16" x14ac:dyDescent="0.3">
      <c r="A214" t="s">
        <v>351</v>
      </c>
      <c r="B214">
        <v>262</v>
      </c>
      <c r="C214" s="4">
        <v>131920333</v>
      </c>
      <c r="D214" t="s">
        <v>76</v>
      </c>
      <c r="E214" t="s">
        <v>297</v>
      </c>
      <c r="F214" t="s">
        <v>6835</v>
      </c>
      <c r="G214">
        <v>213275</v>
      </c>
      <c r="H214">
        <v>436</v>
      </c>
      <c r="I214" t="s">
        <v>16</v>
      </c>
      <c r="J214" t="s">
        <v>17</v>
      </c>
      <c r="K214" s="4">
        <v>130000000</v>
      </c>
      <c r="L214">
        <v>2007</v>
      </c>
      <c r="M214" s="2">
        <v>5.6</v>
      </c>
      <c r="N214" s="4">
        <f>IMDB_Table[[#This Row],[gross]]-IMDB_Table[[#This Row],[budget]]</f>
        <v>1920333</v>
      </c>
      <c r="O214">
        <v>92</v>
      </c>
      <c r="P214" s="36">
        <f>IMDB_Table[[#This Row],[net_profit]]/IMDB_Table[[#This Row],[budget]]*100</f>
        <v>1.4771792307692309</v>
      </c>
    </row>
    <row r="215" spans="1:16" x14ac:dyDescent="0.3">
      <c r="A215" t="s">
        <v>290</v>
      </c>
      <c r="B215">
        <v>552</v>
      </c>
      <c r="C215" s="4">
        <v>124976634</v>
      </c>
      <c r="D215" t="s">
        <v>352</v>
      </c>
      <c r="E215" t="s">
        <v>353</v>
      </c>
      <c r="F215" t="s">
        <v>6836</v>
      </c>
      <c r="G215">
        <v>440084</v>
      </c>
      <c r="H215">
        <v>755</v>
      </c>
      <c r="I215" t="s">
        <v>16</v>
      </c>
      <c r="J215" t="s">
        <v>17</v>
      </c>
      <c r="K215" s="4">
        <v>120000000</v>
      </c>
      <c r="L215">
        <v>2012</v>
      </c>
      <c r="M215" s="2">
        <v>8</v>
      </c>
      <c r="N215" s="4">
        <f>IMDB_Table[[#This Row],[gross]]-IMDB_Table[[#This Row],[budget]]</f>
        <v>4976634</v>
      </c>
      <c r="O215">
        <v>127</v>
      </c>
      <c r="P215" s="36">
        <f>IMDB_Table[[#This Row],[net_profit]]/IMDB_Table[[#This Row],[budget]]*100</f>
        <v>4.147195</v>
      </c>
    </row>
    <row r="216" spans="1:16" x14ac:dyDescent="0.3">
      <c r="A216" t="s">
        <v>354</v>
      </c>
      <c r="B216">
        <v>276</v>
      </c>
      <c r="C216" s="4">
        <v>115802596</v>
      </c>
      <c r="D216" t="s">
        <v>355</v>
      </c>
      <c r="E216" t="s">
        <v>204</v>
      </c>
      <c r="F216" t="s">
        <v>4204</v>
      </c>
      <c r="G216">
        <v>182661</v>
      </c>
      <c r="H216">
        <v>681</v>
      </c>
      <c r="I216" t="s">
        <v>16</v>
      </c>
      <c r="J216" t="s">
        <v>17</v>
      </c>
      <c r="K216" s="4">
        <v>110000000</v>
      </c>
      <c r="L216">
        <v>2007</v>
      </c>
      <c r="M216" s="2">
        <v>5.2</v>
      </c>
      <c r="N216" s="4">
        <f>IMDB_Table[[#This Row],[gross]]-IMDB_Table[[#This Row],[budget]]</f>
        <v>5802596</v>
      </c>
      <c r="O216">
        <v>123</v>
      </c>
      <c r="P216" s="36">
        <f>IMDB_Table[[#This Row],[net_profit]]/IMDB_Table[[#This Row],[budget]]*100</f>
        <v>5.2750872727272728</v>
      </c>
    </row>
    <row r="217" spans="1:16" x14ac:dyDescent="0.3">
      <c r="A217" t="s">
        <v>310</v>
      </c>
      <c r="B217">
        <v>267</v>
      </c>
      <c r="C217" s="4">
        <v>108521835</v>
      </c>
      <c r="D217" t="s">
        <v>26</v>
      </c>
      <c r="E217" t="s">
        <v>312</v>
      </c>
      <c r="F217" t="s">
        <v>4205</v>
      </c>
      <c r="G217">
        <v>40123</v>
      </c>
      <c r="H217">
        <v>297</v>
      </c>
      <c r="I217" t="s">
        <v>16</v>
      </c>
      <c r="J217" t="s">
        <v>24</v>
      </c>
      <c r="K217" s="4">
        <v>120000000</v>
      </c>
      <c r="L217">
        <v>2016</v>
      </c>
      <c r="M217" s="2">
        <v>7.1</v>
      </c>
      <c r="N217" s="4">
        <f>IMDB_Table[[#This Row],[gross]]-IMDB_Table[[#This Row],[budget]]</f>
        <v>-11478165</v>
      </c>
      <c r="O217">
        <v>123</v>
      </c>
      <c r="P217" s="36">
        <f>IMDB_Table[[#This Row],[net_profit]]/IMDB_Table[[#This Row],[budget]]*100</f>
        <v>-9.5651375000000005</v>
      </c>
    </row>
    <row r="218" spans="1:16" x14ac:dyDescent="0.3">
      <c r="A218" t="s">
        <v>3956</v>
      </c>
      <c r="B218">
        <v>102</v>
      </c>
      <c r="C218" s="4">
        <v>100685880</v>
      </c>
      <c r="D218" t="s">
        <v>356</v>
      </c>
      <c r="E218" t="s">
        <v>357</v>
      </c>
      <c r="F218" t="s">
        <v>6837</v>
      </c>
      <c r="G218">
        <v>100821</v>
      </c>
      <c r="H218">
        <v>554</v>
      </c>
      <c r="I218" t="s">
        <v>16</v>
      </c>
      <c r="J218" t="s">
        <v>17</v>
      </c>
      <c r="K218" s="4">
        <v>120000000</v>
      </c>
      <c r="L218">
        <v>2003</v>
      </c>
      <c r="M218" s="2">
        <v>4.8</v>
      </c>
      <c r="N218" s="4">
        <f>IMDB_Table[[#This Row],[gross]]-IMDB_Table[[#This Row],[budget]]</f>
        <v>-19314120</v>
      </c>
      <c r="O218">
        <v>107</v>
      </c>
      <c r="P218" s="36">
        <f>IMDB_Table[[#This Row],[net_profit]]/IMDB_Table[[#This Row],[budget]]*100</f>
        <v>-16.095100000000002</v>
      </c>
    </row>
    <row r="219" spans="1:16" x14ac:dyDescent="0.3">
      <c r="A219" t="s">
        <v>63</v>
      </c>
      <c r="B219">
        <v>775</v>
      </c>
      <c r="C219" s="4">
        <v>126464904</v>
      </c>
      <c r="D219" t="s">
        <v>358</v>
      </c>
      <c r="E219" t="s">
        <v>359</v>
      </c>
      <c r="F219" t="s">
        <v>4206</v>
      </c>
      <c r="G219">
        <v>456260</v>
      </c>
      <c r="H219">
        <v>2326</v>
      </c>
      <c r="I219" t="s">
        <v>16</v>
      </c>
      <c r="J219" t="s">
        <v>17</v>
      </c>
      <c r="K219" s="4">
        <v>130000000</v>
      </c>
      <c r="L219">
        <v>2012</v>
      </c>
      <c r="M219" s="2">
        <v>7</v>
      </c>
      <c r="N219" s="4">
        <f>IMDB_Table[[#This Row],[gross]]-IMDB_Table[[#This Row],[budget]]</f>
        <v>-3535096</v>
      </c>
      <c r="O219">
        <v>124</v>
      </c>
      <c r="P219" s="36">
        <f>IMDB_Table[[#This Row],[net_profit]]/IMDB_Table[[#This Row],[budget]]*100</f>
        <v>-2.7193046153846154</v>
      </c>
    </row>
    <row r="220" spans="1:16" x14ac:dyDescent="0.3">
      <c r="A220" t="s">
        <v>264</v>
      </c>
      <c r="B220">
        <v>71</v>
      </c>
      <c r="C220" s="4">
        <v>64736114</v>
      </c>
      <c r="D220" t="s">
        <v>89</v>
      </c>
      <c r="E220" t="s">
        <v>360</v>
      </c>
      <c r="F220" t="s">
        <v>4207</v>
      </c>
      <c r="G220">
        <v>36471</v>
      </c>
      <c r="H220">
        <v>69</v>
      </c>
      <c r="I220" t="s">
        <v>16</v>
      </c>
      <c r="J220" t="s">
        <v>17</v>
      </c>
      <c r="K220" s="4">
        <v>120000000</v>
      </c>
      <c r="L220">
        <v>2002</v>
      </c>
      <c r="M220" s="2">
        <v>5.4</v>
      </c>
      <c r="N220" s="4">
        <f>IMDB_Table[[#This Row],[gross]]-IMDB_Table[[#This Row],[budget]]</f>
        <v>-55263886</v>
      </c>
      <c r="O220">
        <v>77</v>
      </c>
      <c r="P220" s="36">
        <f>IMDB_Table[[#This Row],[net_profit]]/IMDB_Table[[#This Row],[budget]]*100</f>
        <v>-46.053238333333333</v>
      </c>
    </row>
    <row r="221" spans="1:16" x14ac:dyDescent="0.3">
      <c r="A221" t="s">
        <v>361</v>
      </c>
      <c r="B221">
        <v>476</v>
      </c>
      <c r="C221" s="4">
        <v>93050117</v>
      </c>
      <c r="D221" t="s">
        <v>362</v>
      </c>
      <c r="E221" t="s">
        <v>312</v>
      </c>
      <c r="F221" t="s">
        <v>4208</v>
      </c>
      <c r="G221">
        <v>338087</v>
      </c>
      <c r="H221">
        <v>814</v>
      </c>
      <c r="I221" t="s">
        <v>16</v>
      </c>
      <c r="J221" t="s">
        <v>17</v>
      </c>
      <c r="K221" s="4">
        <v>115000000</v>
      </c>
      <c r="L221">
        <v>2013</v>
      </c>
      <c r="M221" s="2">
        <v>6.6</v>
      </c>
      <c r="N221" s="4">
        <f>IMDB_Table[[#This Row],[gross]]-IMDB_Table[[#This Row],[budget]]</f>
        <v>-21949883</v>
      </c>
      <c r="O221">
        <v>109</v>
      </c>
      <c r="P221" s="36">
        <f>IMDB_Table[[#This Row],[net_profit]]/IMDB_Table[[#This Row],[budget]]*100</f>
        <v>-19.086854782608693</v>
      </c>
    </row>
    <row r="222" spans="1:16" x14ac:dyDescent="0.3">
      <c r="A222" t="s">
        <v>363</v>
      </c>
      <c r="B222">
        <v>207</v>
      </c>
      <c r="C222" s="4">
        <v>57637485</v>
      </c>
      <c r="D222" t="s">
        <v>76</v>
      </c>
      <c r="E222" t="s">
        <v>364</v>
      </c>
      <c r="F222" t="s">
        <v>6838</v>
      </c>
      <c r="G222">
        <v>183909</v>
      </c>
      <c r="H222">
        <v>666</v>
      </c>
      <c r="I222" t="s">
        <v>16</v>
      </c>
      <c r="J222" t="s">
        <v>17</v>
      </c>
      <c r="K222" s="4">
        <v>105000000</v>
      </c>
      <c r="L222">
        <v>2004</v>
      </c>
      <c r="M222" s="2">
        <v>6.7</v>
      </c>
      <c r="N222" s="4">
        <f>IMDB_Table[[#This Row],[gross]]-IMDB_Table[[#This Row],[budget]]</f>
        <v>-47362515</v>
      </c>
      <c r="O222">
        <v>134</v>
      </c>
      <c r="P222" s="36">
        <f>IMDB_Table[[#This Row],[net_profit]]/IMDB_Table[[#This Row],[budget]]*100</f>
        <v>-45.10715714285714</v>
      </c>
    </row>
    <row r="223" spans="1:16" x14ac:dyDescent="0.3">
      <c r="A223" t="s">
        <v>3964</v>
      </c>
      <c r="B223">
        <v>492</v>
      </c>
      <c r="C223" s="4">
        <v>58607007</v>
      </c>
      <c r="D223" t="s">
        <v>365</v>
      </c>
      <c r="E223" t="s">
        <v>172</v>
      </c>
      <c r="F223" t="s">
        <v>6839</v>
      </c>
      <c r="G223">
        <v>182899</v>
      </c>
      <c r="H223">
        <v>630</v>
      </c>
      <c r="I223" t="s">
        <v>16</v>
      </c>
      <c r="J223" t="s">
        <v>17</v>
      </c>
      <c r="K223" s="4">
        <v>100000000</v>
      </c>
      <c r="L223">
        <v>2014</v>
      </c>
      <c r="M223" s="2">
        <v>6.2</v>
      </c>
      <c r="N223" s="4">
        <f>IMDB_Table[[#This Row],[gross]]-IMDB_Table[[#This Row],[budget]]</f>
        <v>-41392993</v>
      </c>
      <c r="O223">
        <v>117</v>
      </c>
      <c r="P223" s="36">
        <f>IMDB_Table[[#This Row],[net_profit]]/IMDB_Table[[#This Row],[budget]]*100</f>
        <v>-41.392992999999997</v>
      </c>
    </row>
    <row r="224" spans="1:16" x14ac:dyDescent="0.3">
      <c r="A224" t="s">
        <v>134</v>
      </c>
      <c r="B224">
        <v>284</v>
      </c>
      <c r="C224" s="4">
        <v>43929341</v>
      </c>
      <c r="D224" t="s">
        <v>366</v>
      </c>
      <c r="E224" t="s">
        <v>367</v>
      </c>
      <c r="F224" t="s">
        <v>4209</v>
      </c>
      <c r="G224">
        <v>57873</v>
      </c>
      <c r="H224">
        <v>414</v>
      </c>
      <c r="I224" t="s">
        <v>16</v>
      </c>
      <c r="J224" t="s">
        <v>17</v>
      </c>
      <c r="K224" s="4">
        <v>120000000</v>
      </c>
      <c r="L224">
        <v>2008</v>
      </c>
      <c r="M224" s="2">
        <v>6.1</v>
      </c>
      <c r="N224" s="4">
        <f>IMDB_Table[[#This Row],[gross]]-IMDB_Table[[#This Row],[budget]]</f>
        <v>-76070659</v>
      </c>
      <c r="O224">
        <v>135</v>
      </c>
      <c r="P224" s="36">
        <f>IMDB_Table[[#This Row],[net_profit]]/IMDB_Table[[#This Row],[budget]]*100</f>
        <v>-63.392215833333331</v>
      </c>
    </row>
    <row r="225" spans="1:16" x14ac:dyDescent="0.3">
      <c r="A225" t="s">
        <v>368</v>
      </c>
      <c r="B225">
        <v>168</v>
      </c>
      <c r="C225" s="4">
        <v>30212620</v>
      </c>
      <c r="D225" t="s">
        <v>369</v>
      </c>
      <c r="E225" t="s">
        <v>370</v>
      </c>
      <c r="F225" t="s">
        <v>4210</v>
      </c>
      <c r="G225">
        <v>35066</v>
      </c>
      <c r="H225">
        <v>196</v>
      </c>
      <c r="I225" t="s">
        <v>16</v>
      </c>
      <c r="J225" t="s">
        <v>17</v>
      </c>
      <c r="K225" s="4">
        <v>120000000</v>
      </c>
      <c r="L225">
        <v>2010</v>
      </c>
      <c r="M225" s="2">
        <v>5.3</v>
      </c>
      <c r="N225" s="4">
        <f>IMDB_Table[[#This Row],[gross]]-IMDB_Table[[#This Row],[budget]]</f>
        <v>-89787380</v>
      </c>
      <c r="O225">
        <v>121</v>
      </c>
      <c r="P225" s="36">
        <f>IMDB_Table[[#This Row],[net_profit]]/IMDB_Table[[#This Row],[budget]]*100</f>
        <v>-74.822816666666668</v>
      </c>
    </row>
    <row r="226" spans="1:16" x14ac:dyDescent="0.3">
      <c r="A226" t="s">
        <v>371</v>
      </c>
      <c r="B226">
        <v>283</v>
      </c>
      <c r="C226" s="4">
        <v>76418654</v>
      </c>
      <c r="D226" t="s">
        <v>372</v>
      </c>
      <c r="E226" t="s">
        <v>157</v>
      </c>
      <c r="F226" t="s">
        <v>6840</v>
      </c>
      <c r="G226">
        <v>148280</v>
      </c>
      <c r="H226">
        <v>348</v>
      </c>
      <c r="I226" t="s">
        <v>16</v>
      </c>
      <c r="J226" t="s">
        <v>17</v>
      </c>
      <c r="K226" s="4">
        <v>117000000</v>
      </c>
      <c r="L226">
        <v>2010</v>
      </c>
      <c r="M226" s="2">
        <v>6.3</v>
      </c>
      <c r="N226" s="4">
        <f>IMDB_Table[[#This Row],[gross]]-IMDB_Table[[#This Row],[budget]]</f>
        <v>-40581346</v>
      </c>
      <c r="O226">
        <v>117</v>
      </c>
      <c r="P226" s="36">
        <f>IMDB_Table[[#This Row],[net_profit]]/IMDB_Table[[#This Row],[budget]]*100</f>
        <v>-34.684911111111113</v>
      </c>
    </row>
    <row r="227" spans="1:16" x14ac:dyDescent="0.3">
      <c r="A227" t="s">
        <v>95</v>
      </c>
      <c r="B227">
        <v>539</v>
      </c>
      <c r="C227" s="4">
        <v>89021735</v>
      </c>
      <c r="D227" t="s">
        <v>373</v>
      </c>
      <c r="E227" t="s">
        <v>374</v>
      </c>
      <c r="F227" t="s">
        <v>4211</v>
      </c>
      <c r="G227">
        <v>387436</v>
      </c>
      <c r="H227">
        <v>892</v>
      </c>
      <c r="I227" t="s">
        <v>16</v>
      </c>
      <c r="J227" t="s">
        <v>17</v>
      </c>
      <c r="K227" s="4">
        <v>120000000</v>
      </c>
      <c r="L227">
        <v>2013</v>
      </c>
      <c r="M227" s="2">
        <v>7</v>
      </c>
      <c r="N227" s="4">
        <f>IMDB_Table[[#This Row],[gross]]-IMDB_Table[[#This Row],[budget]]</f>
        <v>-30978265</v>
      </c>
      <c r="O227">
        <v>124</v>
      </c>
      <c r="P227" s="36">
        <f>IMDB_Table[[#This Row],[net_profit]]/IMDB_Table[[#This Row],[budget]]*100</f>
        <v>-25.815220833333335</v>
      </c>
    </row>
    <row r="228" spans="1:16" x14ac:dyDescent="0.3">
      <c r="A228" t="s">
        <v>375</v>
      </c>
      <c r="B228">
        <v>359</v>
      </c>
      <c r="C228" s="4">
        <v>380262555</v>
      </c>
      <c r="D228" t="s">
        <v>14</v>
      </c>
      <c r="E228" t="s">
        <v>376</v>
      </c>
      <c r="F228" t="s">
        <v>6841</v>
      </c>
      <c r="G228">
        <v>520104</v>
      </c>
      <c r="H228">
        <v>3286</v>
      </c>
      <c r="I228" t="s">
        <v>16</v>
      </c>
      <c r="J228" t="s">
        <v>17</v>
      </c>
      <c r="K228" s="4">
        <v>113000000</v>
      </c>
      <c r="L228">
        <v>2005</v>
      </c>
      <c r="M228" s="2">
        <v>7.6</v>
      </c>
      <c r="N228" s="4">
        <f>IMDB_Table[[#This Row],[gross]]-IMDB_Table[[#This Row],[budget]]</f>
        <v>267262555</v>
      </c>
      <c r="O228">
        <v>140</v>
      </c>
      <c r="P228" s="36">
        <f>IMDB_Table[[#This Row],[net_profit]]/IMDB_Table[[#This Row],[budget]]*100</f>
        <v>236.5155353982301</v>
      </c>
    </row>
    <row r="229" spans="1:16" x14ac:dyDescent="0.3">
      <c r="A229" t="s">
        <v>375</v>
      </c>
      <c r="B229">
        <v>284</v>
      </c>
      <c r="C229" s="4">
        <v>310675583</v>
      </c>
      <c r="D229" t="s">
        <v>14</v>
      </c>
      <c r="E229" t="s">
        <v>376</v>
      </c>
      <c r="F229" t="s">
        <v>6842</v>
      </c>
      <c r="G229">
        <v>464310</v>
      </c>
      <c r="H229">
        <v>3516</v>
      </c>
      <c r="I229" t="s">
        <v>16</v>
      </c>
      <c r="J229" t="s">
        <v>17</v>
      </c>
      <c r="K229" s="4">
        <v>115000000</v>
      </c>
      <c r="L229">
        <v>2002</v>
      </c>
      <c r="M229" s="2">
        <v>6.7</v>
      </c>
      <c r="N229" s="4">
        <f>IMDB_Table[[#This Row],[gross]]-IMDB_Table[[#This Row],[budget]]</f>
        <v>195675583</v>
      </c>
      <c r="O229">
        <v>142</v>
      </c>
      <c r="P229" s="36">
        <f>IMDB_Table[[#This Row],[net_profit]]/IMDB_Table[[#This Row],[budget]]*100</f>
        <v>170.15268086956522</v>
      </c>
    </row>
    <row r="230" spans="1:16" x14ac:dyDescent="0.3">
      <c r="A230" t="s">
        <v>138</v>
      </c>
      <c r="B230">
        <v>250</v>
      </c>
      <c r="C230" s="4">
        <v>289907418</v>
      </c>
      <c r="D230" t="s">
        <v>89</v>
      </c>
      <c r="E230" t="s">
        <v>90</v>
      </c>
      <c r="F230" t="s">
        <v>4212</v>
      </c>
      <c r="G230">
        <v>585659</v>
      </c>
      <c r="H230">
        <v>593</v>
      </c>
      <c r="I230" t="s">
        <v>16</v>
      </c>
      <c r="J230" t="s">
        <v>17</v>
      </c>
      <c r="K230" s="4">
        <v>115000000</v>
      </c>
      <c r="L230">
        <v>2001</v>
      </c>
      <c r="M230" s="2">
        <v>8.1</v>
      </c>
      <c r="N230" s="4">
        <f>IMDB_Table[[#This Row],[gross]]-IMDB_Table[[#This Row],[budget]]</f>
        <v>174907418</v>
      </c>
      <c r="O230">
        <v>92</v>
      </c>
      <c r="P230" s="36">
        <f>IMDB_Table[[#This Row],[net_profit]]/IMDB_Table[[#This Row],[budget]]*100</f>
        <v>152.09340695652173</v>
      </c>
    </row>
    <row r="231" spans="1:16" x14ac:dyDescent="0.3">
      <c r="A231" t="s">
        <v>371</v>
      </c>
      <c r="B231">
        <v>440</v>
      </c>
      <c r="C231" s="4">
        <v>132550960</v>
      </c>
      <c r="D231" t="s">
        <v>76</v>
      </c>
      <c r="E231" t="s">
        <v>86</v>
      </c>
      <c r="F231" t="s">
        <v>4213</v>
      </c>
      <c r="G231">
        <v>328067</v>
      </c>
      <c r="H231">
        <v>533</v>
      </c>
      <c r="I231" t="s">
        <v>16</v>
      </c>
      <c r="J231" t="s">
        <v>17</v>
      </c>
      <c r="K231" s="4">
        <v>120000000</v>
      </c>
      <c r="L231">
        <v>2013</v>
      </c>
      <c r="M231" s="2">
        <v>6.7</v>
      </c>
      <c r="N231" s="4">
        <f>IMDB_Table[[#This Row],[gross]]-IMDB_Table[[#This Row],[budget]]</f>
        <v>12550960</v>
      </c>
      <c r="O231">
        <v>138</v>
      </c>
      <c r="P231" s="36">
        <f>IMDB_Table[[#This Row],[net_profit]]/IMDB_Table[[#This Row],[budget]]*100</f>
        <v>10.459133333333332</v>
      </c>
    </row>
    <row r="232" spans="1:16" x14ac:dyDescent="0.3">
      <c r="A232" t="s">
        <v>375</v>
      </c>
      <c r="B232">
        <v>320</v>
      </c>
      <c r="C232" s="4">
        <v>474544677</v>
      </c>
      <c r="D232" t="s">
        <v>14</v>
      </c>
      <c r="E232" t="s">
        <v>376</v>
      </c>
      <c r="F232" t="s">
        <v>4214</v>
      </c>
      <c r="G232">
        <v>534658</v>
      </c>
      <c r="H232">
        <v>3597</v>
      </c>
      <c r="I232" t="s">
        <v>16</v>
      </c>
      <c r="J232" t="s">
        <v>17</v>
      </c>
      <c r="K232" s="4">
        <v>115000000</v>
      </c>
      <c r="L232">
        <v>1999</v>
      </c>
      <c r="M232" s="2">
        <v>6.5</v>
      </c>
      <c r="N232" s="4">
        <f>IMDB_Table[[#This Row],[gross]]-IMDB_Table[[#This Row],[budget]]</f>
        <v>359544677</v>
      </c>
      <c r="O232">
        <v>136</v>
      </c>
      <c r="P232" s="36">
        <f>IMDB_Table[[#This Row],[net_profit]]/IMDB_Table[[#This Row],[budget]]*100</f>
        <v>312.64754521739133</v>
      </c>
    </row>
    <row r="233" spans="1:16" x14ac:dyDescent="0.3">
      <c r="A233" t="s">
        <v>377</v>
      </c>
      <c r="B233">
        <v>257</v>
      </c>
      <c r="C233" s="4">
        <v>187165546</v>
      </c>
      <c r="D233" t="s">
        <v>89</v>
      </c>
      <c r="E233" t="s">
        <v>101</v>
      </c>
      <c r="F233" t="s">
        <v>4215</v>
      </c>
      <c r="G233">
        <v>150618</v>
      </c>
      <c r="H233">
        <v>195</v>
      </c>
      <c r="I233" t="s">
        <v>16</v>
      </c>
      <c r="J233" t="s">
        <v>17</v>
      </c>
      <c r="K233" s="4">
        <v>135000000</v>
      </c>
      <c r="L233">
        <v>2013</v>
      </c>
      <c r="M233" s="2">
        <v>7.3</v>
      </c>
      <c r="N233" s="4">
        <f>IMDB_Table[[#This Row],[gross]]-IMDB_Table[[#This Row],[budget]]</f>
        <v>52165546</v>
      </c>
      <c r="O233">
        <v>98</v>
      </c>
      <c r="P233" s="36">
        <f>IMDB_Table[[#This Row],[net_profit]]/IMDB_Table[[#This Row],[budget]]*100</f>
        <v>38.641145185185181</v>
      </c>
    </row>
    <row r="234" spans="1:16" x14ac:dyDescent="0.3">
      <c r="A234" t="s">
        <v>349</v>
      </c>
      <c r="B234">
        <v>152</v>
      </c>
      <c r="C234" s="4">
        <v>40911830</v>
      </c>
      <c r="D234" t="s">
        <v>378</v>
      </c>
      <c r="E234" t="s">
        <v>204</v>
      </c>
      <c r="F234" t="s">
        <v>4216</v>
      </c>
      <c r="G234">
        <v>55994</v>
      </c>
      <c r="H234">
        <v>454</v>
      </c>
      <c r="I234" t="s">
        <v>16</v>
      </c>
      <c r="J234" t="s">
        <v>17</v>
      </c>
      <c r="K234" s="4">
        <v>115000000</v>
      </c>
      <c r="L234">
        <v>2002</v>
      </c>
      <c r="M234" s="2">
        <v>6</v>
      </c>
      <c r="N234" s="4">
        <f>IMDB_Table[[#This Row],[gross]]-IMDB_Table[[#This Row],[budget]]</f>
        <v>-74088170</v>
      </c>
      <c r="O234">
        <v>153</v>
      </c>
      <c r="P234" s="36">
        <f>IMDB_Table[[#This Row],[net_profit]]/IMDB_Table[[#This Row],[budget]]*100</f>
        <v>-64.424495652173903</v>
      </c>
    </row>
    <row r="235" spans="1:16" x14ac:dyDescent="0.3">
      <c r="A235" t="s">
        <v>379</v>
      </c>
      <c r="B235">
        <v>231</v>
      </c>
      <c r="C235" s="4">
        <v>47952020</v>
      </c>
      <c r="D235" t="s">
        <v>166</v>
      </c>
      <c r="E235" t="s">
        <v>38</v>
      </c>
      <c r="F235" t="s">
        <v>6843</v>
      </c>
      <c r="G235">
        <v>37750</v>
      </c>
      <c r="H235">
        <v>134</v>
      </c>
      <c r="I235" t="s">
        <v>16</v>
      </c>
      <c r="J235" t="s">
        <v>17</v>
      </c>
      <c r="K235" s="4">
        <v>115000000</v>
      </c>
      <c r="L235">
        <v>2016</v>
      </c>
      <c r="M235" s="2">
        <v>6.1</v>
      </c>
      <c r="N235" s="4">
        <f>IMDB_Table[[#This Row],[gross]]-IMDB_Table[[#This Row],[budget]]</f>
        <v>-67047980</v>
      </c>
      <c r="O235">
        <v>120</v>
      </c>
      <c r="P235" s="36">
        <f>IMDB_Table[[#This Row],[net_profit]]/IMDB_Table[[#This Row],[budget]]*100</f>
        <v>-58.302591304347828</v>
      </c>
    </row>
    <row r="236" spans="1:16" x14ac:dyDescent="0.3">
      <c r="A236" t="s">
        <v>248</v>
      </c>
      <c r="B236">
        <v>348</v>
      </c>
      <c r="C236" s="4">
        <v>190871240</v>
      </c>
      <c r="D236" t="s">
        <v>152</v>
      </c>
      <c r="E236" t="s">
        <v>380</v>
      </c>
      <c r="F236" t="s">
        <v>4217</v>
      </c>
      <c r="G236">
        <v>167085</v>
      </c>
      <c r="H236">
        <v>491</v>
      </c>
      <c r="I236" t="s">
        <v>16</v>
      </c>
      <c r="J236" t="s">
        <v>17</v>
      </c>
      <c r="K236" s="4">
        <v>125000000</v>
      </c>
      <c r="L236">
        <v>2014</v>
      </c>
      <c r="M236" s="2">
        <v>5.9</v>
      </c>
      <c r="N236" s="4">
        <f>IMDB_Table[[#This Row],[gross]]-IMDB_Table[[#This Row],[budget]]</f>
        <v>65871240</v>
      </c>
      <c r="O236">
        <v>101</v>
      </c>
      <c r="P236" s="36">
        <f>IMDB_Table[[#This Row],[net_profit]]/IMDB_Table[[#This Row],[budget]]*100</f>
        <v>52.696991999999995</v>
      </c>
    </row>
    <row r="237" spans="1:16" x14ac:dyDescent="0.3">
      <c r="A237" t="s">
        <v>3961</v>
      </c>
      <c r="B237">
        <v>738</v>
      </c>
      <c r="C237" s="4">
        <v>274084951</v>
      </c>
      <c r="D237" t="s">
        <v>381</v>
      </c>
      <c r="E237" t="s">
        <v>382</v>
      </c>
      <c r="F237" t="s">
        <v>4218</v>
      </c>
      <c r="G237">
        <v>582917</v>
      </c>
      <c r="H237">
        <v>1885</v>
      </c>
      <c r="I237" t="s">
        <v>16</v>
      </c>
      <c r="J237" t="s">
        <v>24</v>
      </c>
      <c r="K237" s="4">
        <v>100000000</v>
      </c>
      <c r="L237">
        <v>2013</v>
      </c>
      <c r="M237" s="2">
        <v>7.8</v>
      </c>
      <c r="N237" s="4">
        <f>IMDB_Table[[#This Row],[gross]]-IMDB_Table[[#This Row],[budget]]</f>
        <v>174084951</v>
      </c>
      <c r="O237">
        <v>91</v>
      </c>
      <c r="P237" s="36">
        <f>IMDB_Table[[#This Row],[net_profit]]/IMDB_Table[[#This Row],[budget]]*100</f>
        <v>174.08495100000002</v>
      </c>
    </row>
    <row r="238" spans="1:16" x14ac:dyDescent="0.3">
      <c r="A238" t="s">
        <v>383</v>
      </c>
      <c r="B238">
        <v>93</v>
      </c>
      <c r="C238" s="4">
        <v>67155742</v>
      </c>
      <c r="D238" t="s">
        <v>22</v>
      </c>
      <c r="E238" t="s">
        <v>384</v>
      </c>
      <c r="F238" t="s">
        <v>6844</v>
      </c>
      <c r="G238">
        <v>62271</v>
      </c>
      <c r="H238">
        <v>277</v>
      </c>
      <c r="I238" t="s">
        <v>16</v>
      </c>
      <c r="J238" t="s">
        <v>17</v>
      </c>
      <c r="K238" s="4">
        <v>116000000</v>
      </c>
      <c r="L238">
        <v>1997</v>
      </c>
      <c r="M238" s="2">
        <v>5.8</v>
      </c>
      <c r="N238" s="4">
        <f>IMDB_Table[[#This Row],[gross]]-IMDB_Table[[#This Row],[budget]]</f>
        <v>-48844258</v>
      </c>
      <c r="O238">
        <v>108</v>
      </c>
      <c r="P238" s="36">
        <f>IMDB_Table[[#This Row],[net_profit]]/IMDB_Table[[#This Row],[budget]]*100</f>
        <v>-42.107118965517245</v>
      </c>
    </row>
    <row r="239" spans="1:16" x14ac:dyDescent="0.3">
      <c r="A239" t="s">
        <v>385</v>
      </c>
      <c r="B239">
        <v>181</v>
      </c>
      <c r="C239" s="4">
        <v>81638674</v>
      </c>
      <c r="D239" t="s">
        <v>152</v>
      </c>
      <c r="E239" t="s">
        <v>386</v>
      </c>
      <c r="F239" t="s">
        <v>6845</v>
      </c>
      <c r="G239">
        <v>17533</v>
      </c>
      <c r="H239">
        <v>115</v>
      </c>
      <c r="I239" t="s">
        <v>16</v>
      </c>
      <c r="J239" t="s">
        <v>17</v>
      </c>
      <c r="K239" s="4">
        <v>135000000</v>
      </c>
      <c r="L239">
        <v>2016</v>
      </c>
      <c r="M239" s="2">
        <v>6.3</v>
      </c>
      <c r="N239" s="4">
        <f>IMDB_Table[[#This Row],[gross]]-IMDB_Table[[#This Row],[budget]]</f>
        <v>-53361326</v>
      </c>
      <c r="O239">
        <v>112</v>
      </c>
      <c r="P239" s="36">
        <f>IMDB_Table[[#This Row],[net_profit]]/IMDB_Table[[#This Row],[budget]]*100</f>
        <v>-39.526908148148152</v>
      </c>
    </row>
    <row r="240" spans="1:16" x14ac:dyDescent="0.3">
      <c r="A240" t="s">
        <v>387</v>
      </c>
      <c r="B240">
        <v>369</v>
      </c>
      <c r="C240" s="4">
        <v>56114221</v>
      </c>
      <c r="D240" t="s">
        <v>29</v>
      </c>
      <c r="E240" t="s">
        <v>388</v>
      </c>
      <c r="F240" t="s">
        <v>4219</v>
      </c>
      <c r="G240">
        <v>110486</v>
      </c>
      <c r="H240">
        <v>695</v>
      </c>
      <c r="I240" t="s">
        <v>16</v>
      </c>
      <c r="J240" t="s">
        <v>17</v>
      </c>
      <c r="K240" s="4">
        <v>120000000</v>
      </c>
      <c r="L240">
        <v>2015</v>
      </c>
      <c r="M240" s="2">
        <v>4.3</v>
      </c>
      <c r="N240" s="4">
        <f>IMDB_Table[[#This Row],[gross]]-IMDB_Table[[#This Row],[budget]]</f>
        <v>-63885779</v>
      </c>
      <c r="O240">
        <v>100</v>
      </c>
      <c r="P240" s="36">
        <f>IMDB_Table[[#This Row],[net_profit]]/IMDB_Table[[#This Row],[budget]]*100</f>
        <v>-53.238149166666673</v>
      </c>
    </row>
    <row r="241" spans="1:16" x14ac:dyDescent="0.3">
      <c r="A241" t="s">
        <v>231</v>
      </c>
      <c r="B241">
        <v>179</v>
      </c>
      <c r="C241" s="4">
        <v>250863268</v>
      </c>
      <c r="D241" t="s">
        <v>389</v>
      </c>
      <c r="E241" t="s">
        <v>232</v>
      </c>
      <c r="F241" t="s">
        <v>6846</v>
      </c>
      <c r="G241">
        <v>234480</v>
      </c>
      <c r="H241">
        <v>444</v>
      </c>
      <c r="I241" t="s">
        <v>16</v>
      </c>
      <c r="J241" t="s">
        <v>17</v>
      </c>
      <c r="K241" s="4">
        <v>110000000</v>
      </c>
      <c r="L241">
        <v>2006</v>
      </c>
      <c r="M241" s="2">
        <v>6.4</v>
      </c>
      <c r="N241" s="4">
        <f>IMDB_Table[[#This Row],[gross]]-IMDB_Table[[#This Row],[budget]]</f>
        <v>140863268</v>
      </c>
      <c r="O241">
        <v>108</v>
      </c>
      <c r="P241" s="36">
        <f>IMDB_Table[[#This Row],[net_profit]]/IMDB_Table[[#This Row],[budget]]*100</f>
        <v>128.05751636363635</v>
      </c>
    </row>
    <row r="242" spans="1:16" x14ac:dyDescent="0.3">
      <c r="A242" t="s">
        <v>390</v>
      </c>
      <c r="B242">
        <v>358</v>
      </c>
      <c r="C242" s="4">
        <v>155181732</v>
      </c>
      <c r="D242" t="s">
        <v>206</v>
      </c>
      <c r="E242" t="s">
        <v>391</v>
      </c>
      <c r="F242" t="s">
        <v>4220</v>
      </c>
      <c r="G242">
        <v>147497</v>
      </c>
      <c r="H242">
        <v>499</v>
      </c>
      <c r="I242" t="s">
        <v>16</v>
      </c>
      <c r="J242" t="s">
        <v>17</v>
      </c>
      <c r="K242" s="4">
        <v>110000000</v>
      </c>
      <c r="L242">
        <v>2015</v>
      </c>
      <c r="M242" s="2">
        <v>6.1</v>
      </c>
      <c r="N242" s="4">
        <f>IMDB_Table[[#This Row],[gross]]-IMDB_Table[[#This Row],[budget]]</f>
        <v>45181732</v>
      </c>
      <c r="O242">
        <v>114</v>
      </c>
      <c r="P242" s="36">
        <f>IMDB_Table[[#This Row],[net_profit]]/IMDB_Table[[#This Row],[budget]]*100</f>
        <v>41.074301818181816</v>
      </c>
    </row>
    <row r="243" spans="1:16" x14ac:dyDescent="0.3">
      <c r="A243" t="s">
        <v>392</v>
      </c>
      <c r="B243">
        <v>160</v>
      </c>
      <c r="C243" s="4">
        <v>125332007</v>
      </c>
      <c r="D243" t="s">
        <v>22</v>
      </c>
      <c r="E243" t="s">
        <v>393</v>
      </c>
      <c r="F243" t="s">
        <v>4221</v>
      </c>
      <c r="G243">
        <v>149680</v>
      </c>
      <c r="H243">
        <v>328</v>
      </c>
      <c r="I243" t="s">
        <v>16</v>
      </c>
      <c r="J243" t="s">
        <v>24</v>
      </c>
      <c r="K243" s="4">
        <v>110000000</v>
      </c>
      <c r="L243">
        <v>1997</v>
      </c>
      <c r="M243" s="2">
        <v>6.5</v>
      </c>
      <c r="N243" s="4">
        <f>IMDB_Table[[#This Row],[gross]]-IMDB_Table[[#This Row],[budget]]</f>
        <v>15332007</v>
      </c>
      <c r="O243">
        <v>119</v>
      </c>
      <c r="P243" s="36">
        <f>IMDB_Table[[#This Row],[net_profit]]/IMDB_Table[[#This Row],[budget]]*100</f>
        <v>13.938188181818182</v>
      </c>
    </row>
    <row r="244" spans="1:16" x14ac:dyDescent="0.3">
      <c r="A244" t="s">
        <v>129</v>
      </c>
      <c r="B244">
        <v>192</v>
      </c>
      <c r="C244" s="4">
        <v>113330342</v>
      </c>
      <c r="D244" t="s">
        <v>282</v>
      </c>
      <c r="E244" t="s">
        <v>394</v>
      </c>
      <c r="F244" t="s">
        <v>4222</v>
      </c>
      <c r="G244">
        <v>207613</v>
      </c>
      <c r="H244">
        <v>1144</v>
      </c>
      <c r="I244" t="s">
        <v>16</v>
      </c>
      <c r="J244" t="s">
        <v>17</v>
      </c>
      <c r="K244" s="4">
        <v>110000000</v>
      </c>
      <c r="L244">
        <v>2000</v>
      </c>
      <c r="M244" s="2">
        <v>7.1</v>
      </c>
      <c r="N244" s="4">
        <f>IMDB_Table[[#This Row],[gross]]-IMDB_Table[[#This Row],[budget]]</f>
        <v>3330342</v>
      </c>
      <c r="O244">
        <v>142</v>
      </c>
      <c r="P244" s="36">
        <f>IMDB_Table[[#This Row],[net_profit]]/IMDB_Table[[#This Row],[budget]]*100</f>
        <v>3.0275836363636364</v>
      </c>
    </row>
    <row r="245" spans="1:16" x14ac:dyDescent="0.3">
      <c r="A245" t="s">
        <v>395</v>
      </c>
      <c r="B245">
        <v>198</v>
      </c>
      <c r="C245" s="4">
        <v>125531634</v>
      </c>
      <c r="D245" t="s">
        <v>396</v>
      </c>
      <c r="E245" t="s">
        <v>199</v>
      </c>
      <c r="F245" t="s">
        <v>6847</v>
      </c>
      <c r="G245">
        <v>284852</v>
      </c>
      <c r="H245">
        <v>627</v>
      </c>
      <c r="I245" t="s">
        <v>16</v>
      </c>
      <c r="J245" t="s">
        <v>17</v>
      </c>
      <c r="K245" s="4">
        <v>110000000</v>
      </c>
      <c r="L245">
        <v>2004</v>
      </c>
      <c r="M245" s="2">
        <v>6.4</v>
      </c>
      <c r="N245" s="4">
        <f>IMDB_Table[[#This Row],[gross]]-IMDB_Table[[#This Row],[budget]]</f>
        <v>15531634</v>
      </c>
      <c r="O245">
        <v>125</v>
      </c>
      <c r="P245" s="36">
        <f>IMDB_Table[[#This Row],[net_profit]]/IMDB_Table[[#This Row],[budget]]*100</f>
        <v>14.119667272727273</v>
      </c>
    </row>
    <row r="246" spans="1:16" x14ac:dyDescent="0.3">
      <c r="A246" t="s">
        <v>156</v>
      </c>
      <c r="B246">
        <v>233</v>
      </c>
      <c r="C246" s="4">
        <v>186336103</v>
      </c>
      <c r="D246" t="s">
        <v>397</v>
      </c>
      <c r="E246" t="s">
        <v>199</v>
      </c>
      <c r="F246" t="s">
        <v>4223</v>
      </c>
      <c r="G246">
        <v>348861</v>
      </c>
      <c r="H246">
        <v>798</v>
      </c>
      <c r="I246" t="s">
        <v>16</v>
      </c>
      <c r="J246" t="s">
        <v>17</v>
      </c>
      <c r="K246" s="4">
        <v>120000000</v>
      </c>
      <c r="L246">
        <v>2005</v>
      </c>
      <c r="M246" s="2">
        <v>6.5</v>
      </c>
      <c r="N246" s="4">
        <f>IMDB_Table[[#This Row],[gross]]-IMDB_Table[[#This Row],[budget]]</f>
        <v>66336103</v>
      </c>
      <c r="O246">
        <v>126</v>
      </c>
      <c r="P246" s="36">
        <f>IMDB_Table[[#This Row],[net_profit]]/IMDB_Table[[#This Row],[budget]]*100</f>
        <v>55.280085833333338</v>
      </c>
    </row>
    <row r="247" spans="1:16" x14ac:dyDescent="0.3">
      <c r="A247" t="s">
        <v>332</v>
      </c>
      <c r="B247">
        <v>263</v>
      </c>
      <c r="C247" s="4">
        <v>129995817</v>
      </c>
      <c r="D247" t="s">
        <v>315</v>
      </c>
      <c r="E247" t="s">
        <v>398</v>
      </c>
      <c r="F247" t="s">
        <v>4224</v>
      </c>
      <c r="G247">
        <v>154621</v>
      </c>
      <c r="H247">
        <v>258</v>
      </c>
      <c r="I247" t="s">
        <v>16</v>
      </c>
      <c r="J247" t="s">
        <v>17</v>
      </c>
      <c r="K247" s="4">
        <v>110000000</v>
      </c>
      <c r="L247">
        <v>2015</v>
      </c>
      <c r="M247" s="2">
        <v>6.3</v>
      </c>
      <c r="N247" s="4">
        <f>IMDB_Table[[#This Row],[gross]]-IMDB_Table[[#This Row],[budget]]</f>
        <v>19995817</v>
      </c>
      <c r="O247">
        <v>119</v>
      </c>
      <c r="P247" s="36">
        <f>IMDB_Table[[#This Row],[net_profit]]/IMDB_Table[[#This Row],[budget]]*100</f>
        <v>18.178015454545456</v>
      </c>
    </row>
    <row r="248" spans="1:16" x14ac:dyDescent="0.3">
      <c r="A248" t="s">
        <v>144</v>
      </c>
      <c r="B248">
        <v>267</v>
      </c>
      <c r="C248" s="4">
        <v>102608827</v>
      </c>
      <c r="D248" t="s">
        <v>399</v>
      </c>
      <c r="E248" t="s">
        <v>72</v>
      </c>
      <c r="F248" t="s">
        <v>4225</v>
      </c>
      <c r="G248">
        <v>264318</v>
      </c>
      <c r="H248">
        <v>799</v>
      </c>
      <c r="I248" t="s">
        <v>16</v>
      </c>
      <c r="J248" t="s">
        <v>17</v>
      </c>
      <c r="K248" s="4">
        <v>110000000</v>
      </c>
      <c r="L248">
        <v>2004</v>
      </c>
      <c r="M248" s="2">
        <v>7.5</v>
      </c>
      <c r="N248" s="4">
        <f>IMDB_Table[[#This Row],[gross]]-IMDB_Table[[#This Row],[budget]]</f>
        <v>-7391173</v>
      </c>
      <c r="O248">
        <v>170</v>
      </c>
      <c r="P248" s="36">
        <f>IMDB_Table[[#This Row],[net_profit]]/IMDB_Table[[#This Row],[budget]]*100</f>
        <v>-6.7192481818181813</v>
      </c>
    </row>
    <row r="249" spans="1:16" x14ac:dyDescent="0.3">
      <c r="A249" t="s">
        <v>140</v>
      </c>
      <c r="B249">
        <v>184</v>
      </c>
      <c r="C249" s="4">
        <v>42776259</v>
      </c>
      <c r="D249" t="s">
        <v>225</v>
      </c>
      <c r="E249" t="s">
        <v>400</v>
      </c>
      <c r="F249" t="s">
        <v>6848</v>
      </c>
      <c r="G249">
        <v>53160</v>
      </c>
      <c r="H249">
        <v>121</v>
      </c>
      <c r="I249" t="s">
        <v>16</v>
      </c>
      <c r="J249" t="s">
        <v>17</v>
      </c>
      <c r="K249" s="4">
        <v>112000000</v>
      </c>
      <c r="L249">
        <v>2010</v>
      </c>
      <c r="M249" s="2">
        <v>4.9000000000000004</v>
      </c>
      <c r="N249" s="4">
        <f>IMDB_Table[[#This Row],[gross]]-IMDB_Table[[#This Row],[budget]]</f>
        <v>-69223741</v>
      </c>
      <c r="O249">
        <v>85</v>
      </c>
      <c r="P249" s="36">
        <f>IMDB_Table[[#This Row],[net_profit]]/IMDB_Table[[#This Row],[budget]]*100</f>
        <v>-61.806911607142858</v>
      </c>
    </row>
    <row r="250" spans="1:16" x14ac:dyDescent="0.3">
      <c r="A250" t="s">
        <v>401</v>
      </c>
      <c r="B250">
        <v>447</v>
      </c>
      <c r="C250" s="4">
        <v>98780042</v>
      </c>
      <c r="D250" t="s">
        <v>402</v>
      </c>
      <c r="E250" t="s">
        <v>23</v>
      </c>
      <c r="F250" t="s">
        <v>4226</v>
      </c>
      <c r="G250">
        <v>136019</v>
      </c>
      <c r="H250">
        <v>443</v>
      </c>
      <c r="I250" t="s">
        <v>16</v>
      </c>
      <c r="J250" t="s">
        <v>17</v>
      </c>
      <c r="K250" s="4">
        <v>120000000</v>
      </c>
      <c r="L250">
        <v>2011</v>
      </c>
      <c r="M250" s="2">
        <v>5.8</v>
      </c>
      <c r="N250" s="4">
        <f>IMDB_Table[[#This Row],[gross]]-IMDB_Table[[#This Row],[budget]]</f>
        <v>-21219958</v>
      </c>
      <c r="O250">
        <v>119</v>
      </c>
      <c r="P250" s="36">
        <f>IMDB_Table[[#This Row],[net_profit]]/IMDB_Table[[#This Row],[budget]]*100</f>
        <v>-17.683298333333333</v>
      </c>
    </row>
    <row r="251" spans="1:16" x14ac:dyDescent="0.3">
      <c r="A251" t="s">
        <v>403</v>
      </c>
      <c r="B251">
        <v>366</v>
      </c>
      <c r="C251" s="4">
        <v>106369117</v>
      </c>
      <c r="D251" t="s">
        <v>404</v>
      </c>
      <c r="E251" t="s">
        <v>405</v>
      </c>
      <c r="F251" t="s">
        <v>6849</v>
      </c>
      <c r="G251">
        <v>225273</v>
      </c>
      <c r="H251">
        <v>523</v>
      </c>
      <c r="I251" t="s">
        <v>16</v>
      </c>
      <c r="J251" t="s">
        <v>17</v>
      </c>
      <c r="K251" s="4">
        <v>110000000</v>
      </c>
      <c r="L251">
        <v>2014</v>
      </c>
      <c r="M251" s="2">
        <v>6.2</v>
      </c>
      <c r="N251" s="4">
        <f>IMDB_Table[[#This Row],[gross]]-IMDB_Table[[#This Row],[budget]]</f>
        <v>-3630883</v>
      </c>
      <c r="O251">
        <v>102</v>
      </c>
      <c r="P251" s="36">
        <f>IMDB_Table[[#This Row],[net_profit]]/IMDB_Table[[#This Row],[budget]]*100</f>
        <v>-3.3008027272727274</v>
      </c>
    </row>
    <row r="252" spans="1:16" x14ac:dyDescent="0.3">
      <c r="A252" t="s">
        <v>406</v>
      </c>
      <c r="B252">
        <v>172</v>
      </c>
      <c r="C252" s="4">
        <v>142614158</v>
      </c>
      <c r="D252" t="s">
        <v>89</v>
      </c>
      <c r="E252" t="s">
        <v>407</v>
      </c>
      <c r="F252" t="s">
        <v>4227</v>
      </c>
      <c r="G252">
        <v>66593</v>
      </c>
      <c r="H252">
        <v>153</v>
      </c>
      <c r="I252" t="s">
        <v>16</v>
      </c>
      <c r="J252" t="s">
        <v>17</v>
      </c>
      <c r="K252" s="4">
        <v>110000000</v>
      </c>
      <c r="L252">
        <v>2011</v>
      </c>
      <c r="M252" s="2">
        <v>5.5</v>
      </c>
      <c r="N252" s="4">
        <f>IMDB_Table[[#This Row],[gross]]-IMDB_Table[[#This Row],[budget]]</f>
        <v>32614158</v>
      </c>
      <c r="O252">
        <v>103</v>
      </c>
      <c r="P252" s="36">
        <f>IMDB_Table[[#This Row],[net_profit]]/IMDB_Table[[#This Row],[budget]]*100</f>
        <v>29.649234545454544</v>
      </c>
    </row>
    <row r="253" spans="1:16" x14ac:dyDescent="0.3">
      <c r="A253" t="s">
        <v>408</v>
      </c>
      <c r="B253">
        <v>104</v>
      </c>
      <c r="C253" s="4">
        <v>50026353</v>
      </c>
      <c r="D253" t="s">
        <v>409</v>
      </c>
      <c r="E253" t="s">
        <v>90</v>
      </c>
      <c r="F253" t="s">
        <v>6850</v>
      </c>
      <c r="G253">
        <v>13581</v>
      </c>
      <c r="H253">
        <v>88</v>
      </c>
      <c r="I253" t="s">
        <v>16</v>
      </c>
      <c r="J253" t="s">
        <v>17</v>
      </c>
      <c r="K253" s="4">
        <v>110000000</v>
      </c>
      <c r="L253">
        <v>2004</v>
      </c>
      <c r="M253" s="2">
        <v>5.4</v>
      </c>
      <c r="N253" s="4">
        <f>IMDB_Table[[#This Row],[gross]]-IMDB_Table[[#This Row],[budget]]</f>
        <v>-59973647</v>
      </c>
      <c r="O253">
        <v>76</v>
      </c>
      <c r="P253" s="36">
        <f>IMDB_Table[[#This Row],[net_profit]]/IMDB_Table[[#This Row],[budget]]*100</f>
        <v>-54.521497272727274</v>
      </c>
    </row>
    <row r="254" spans="1:16" x14ac:dyDescent="0.3">
      <c r="A254" t="s">
        <v>332</v>
      </c>
      <c r="B254">
        <v>181</v>
      </c>
      <c r="C254" s="4">
        <v>66002193</v>
      </c>
      <c r="D254" t="s">
        <v>410</v>
      </c>
      <c r="E254" t="s">
        <v>70</v>
      </c>
      <c r="F254" t="s">
        <v>4228</v>
      </c>
      <c r="G254">
        <v>44296</v>
      </c>
      <c r="H254">
        <v>144</v>
      </c>
      <c r="I254" t="s">
        <v>16</v>
      </c>
      <c r="J254" t="s">
        <v>17</v>
      </c>
      <c r="K254" s="4">
        <v>110000000</v>
      </c>
      <c r="L254">
        <v>2016</v>
      </c>
      <c r="M254" s="2">
        <v>5.8</v>
      </c>
      <c r="N254" s="4">
        <f>IMDB_Table[[#This Row],[gross]]-IMDB_Table[[#This Row],[budget]]</f>
        <v>-43997807</v>
      </c>
      <c r="O254">
        <v>120</v>
      </c>
      <c r="P254" s="36">
        <f>IMDB_Table[[#This Row],[net_profit]]/IMDB_Table[[#This Row],[budget]]*100</f>
        <v>-39.998006363636364</v>
      </c>
    </row>
    <row r="255" spans="1:16" x14ac:dyDescent="0.3">
      <c r="A255" t="s">
        <v>231</v>
      </c>
      <c r="B255">
        <v>327</v>
      </c>
      <c r="C255" s="4">
        <v>85463309</v>
      </c>
      <c r="D255" t="s">
        <v>411</v>
      </c>
      <c r="E255" t="s">
        <v>86</v>
      </c>
      <c r="F255" t="s">
        <v>4229</v>
      </c>
      <c r="G255">
        <v>254841</v>
      </c>
      <c r="H255">
        <v>426</v>
      </c>
      <c r="I255" t="s">
        <v>16</v>
      </c>
      <c r="J255" t="s">
        <v>17</v>
      </c>
      <c r="K255" s="4">
        <v>110000000</v>
      </c>
      <c r="L255">
        <v>2011</v>
      </c>
      <c r="M255" s="2">
        <v>7.1</v>
      </c>
      <c r="N255" s="4">
        <f>IMDB_Table[[#This Row],[gross]]-IMDB_Table[[#This Row],[budget]]</f>
        <v>-24536691</v>
      </c>
      <c r="O255">
        <v>127</v>
      </c>
      <c r="P255" s="36">
        <f>IMDB_Table[[#This Row],[net_profit]]/IMDB_Table[[#This Row],[budget]]*100</f>
        <v>-22.306082727272727</v>
      </c>
    </row>
    <row r="256" spans="1:16" x14ac:dyDescent="0.3">
      <c r="A256" t="s">
        <v>406</v>
      </c>
      <c r="B256">
        <v>125</v>
      </c>
      <c r="C256" s="4">
        <v>71017784</v>
      </c>
      <c r="D256" t="s">
        <v>89</v>
      </c>
      <c r="E256" t="s">
        <v>412</v>
      </c>
      <c r="F256" t="s">
        <v>4230</v>
      </c>
      <c r="G256">
        <v>27257</v>
      </c>
      <c r="H256">
        <v>59</v>
      </c>
      <c r="I256" t="s">
        <v>16</v>
      </c>
      <c r="J256" t="s">
        <v>17</v>
      </c>
      <c r="K256" s="4">
        <v>105000000</v>
      </c>
      <c r="L256">
        <v>2013</v>
      </c>
      <c r="M256" s="2">
        <v>5.4</v>
      </c>
      <c r="N256" s="4">
        <f>IMDB_Table[[#This Row],[gross]]-IMDB_Table[[#This Row],[budget]]</f>
        <v>-33982216</v>
      </c>
      <c r="O256">
        <v>105</v>
      </c>
      <c r="P256" s="36">
        <f>IMDB_Table[[#This Row],[net_profit]]/IMDB_Table[[#This Row],[budget]]*100</f>
        <v>-32.364015238095242</v>
      </c>
    </row>
    <row r="257" spans="1:16" x14ac:dyDescent="0.3">
      <c r="A257" t="s">
        <v>3965</v>
      </c>
      <c r="B257">
        <v>79</v>
      </c>
      <c r="C257" s="4">
        <v>48068396</v>
      </c>
      <c r="D257" t="s">
        <v>413</v>
      </c>
      <c r="E257" t="s">
        <v>414</v>
      </c>
      <c r="F257" t="s">
        <v>4231</v>
      </c>
      <c r="G257">
        <v>60573</v>
      </c>
      <c r="H257">
        <v>248</v>
      </c>
      <c r="I257" t="s">
        <v>16</v>
      </c>
      <c r="J257" t="s">
        <v>17</v>
      </c>
      <c r="K257" s="4">
        <v>160000000</v>
      </c>
      <c r="L257">
        <v>1997</v>
      </c>
      <c r="M257" s="2">
        <v>3.7</v>
      </c>
      <c r="N257" s="4">
        <f>IMDB_Table[[#This Row],[gross]]-IMDB_Table[[#This Row],[budget]]</f>
        <v>-111931604</v>
      </c>
      <c r="O257">
        <v>121</v>
      </c>
      <c r="P257" s="36">
        <f>IMDB_Table[[#This Row],[net_profit]]/IMDB_Table[[#This Row],[budget]]*100</f>
        <v>-69.957252499999996</v>
      </c>
    </row>
    <row r="258" spans="1:16" x14ac:dyDescent="0.3">
      <c r="A258" t="s">
        <v>233</v>
      </c>
      <c r="B258">
        <v>326</v>
      </c>
      <c r="C258" s="4">
        <v>61656849</v>
      </c>
      <c r="D258" t="s">
        <v>190</v>
      </c>
      <c r="E258" t="s">
        <v>120</v>
      </c>
      <c r="F258" t="s">
        <v>6851</v>
      </c>
      <c r="G258">
        <v>184561</v>
      </c>
      <c r="H258">
        <v>554</v>
      </c>
      <c r="I258" t="s">
        <v>16</v>
      </c>
      <c r="J258" t="s">
        <v>17</v>
      </c>
      <c r="K258" s="4">
        <v>110000000</v>
      </c>
      <c r="L258">
        <v>2013</v>
      </c>
      <c r="M258" s="2">
        <v>6.7</v>
      </c>
      <c r="N258" s="4">
        <f>IMDB_Table[[#This Row],[gross]]-IMDB_Table[[#This Row],[budget]]</f>
        <v>-48343151</v>
      </c>
      <c r="O258">
        <v>114</v>
      </c>
      <c r="P258" s="36">
        <f>IMDB_Table[[#This Row],[net_profit]]/IMDB_Table[[#This Row],[budget]]*100</f>
        <v>-43.948319090909088</v>
      </c>
    </row>
    <row r="259" spans="1:16" x14ac:dyDescent="0.3">
      <c r="A259" t="s">
        <v>415</v>
      </c>
      <c r="B259">
        <v>354</v>
      </c>
      <c r="C259" s="4">
        <v>134520804</v>
      </c>
      <c r="D259" t="s">
        <v>22</v>
      </c>
      <c r="E259" t="s">
        <v>273</v>
      </c>
      <c r="F259" t="s">
        <v>6852</v>
      </c>
      <c r="G259">
        <v>336235</v>
      </c>
      <c r="H259">
        <v>782</v>
      </c>
      <c r="I259" t="s">
        <v>16</v>
      </c>
      <c r="J259" t="s">
        <v>17</v>
      </c>
      <c r="K259" s="4">
        <v>110000000</v>
      </c>
      <c r="L259">
        <v>2007</v>
      </c>
      <c r="M259" s="2">
        <v>7.2</v>
      </c>
      <c r="N259" s="4">
        <f>IMDB_Table[[#This Row],[gross]]-IMDB_Table[[#This Row],[budget]]</f>
        <v>24520804</v>
      </c>
      <c r="O259">
        <v>129</v>
      </c>
      <c r="P259" s="36">
        <f>IMDB_Table[[#This Row],[net_profit]]/IMDB_Table[[#This Row],[budget]]*100</f>
        <v>22.291639999999997</v>
      </c>
    </row>
    <row r="260" spans="1:16" x14ac:dyDescent="0.3">
      <c r="A260" t="s">
        <v>57</v>
      </c>
      <c r="B260">
        <v>297</v>
      </c>
      <c r="C260" s="4">
        <v>313837577</v>
      </c>
      <c r="D260" t="s">
        <v>166</v>
      </c>
      <c r="E260" t="s">
        <v>68</v>
      </c>
      <c r="F260" t="s">
        <v>6853</v>
      </c>
      <c r="G260">
        <v>1238746</v>
      </c>
      <c r="H260">
        <v>5060</v>
      </c>
      <c r="I260" t="s">
        <v>16</v>
      </c>
      <c r="J260" t="s">
        <v>60</v>
      </c>
      <c r="K260" s="4">
        <v>93000000</v>
      </c>
      <c r="L260">
        <v>2001</v>
      </c>
      <c r="M260" s="2">
        <v>8.8000000000000007</v>
      </c>
      <c r="N260" s="4">
        <f>IMDB_Table[[#This Row],[gross]]-IMDB_Table[[#This Row],[budget]]</f>
        <v>220837577</v>
      </c>
      <c r="O260">
        <v>171</v>
      </c>
      <c r="P260" s="36">
        <f>IMDB_Table[[#This Row],[net_profit]]/IMDB_Table[[#This Row],[budget]]*100</f>
        <v>237.45976021505376</v>
      </c>
    </row>
    <row r="261" spans="1:16" x14ac:dyDescent="0.3">
      <c r="A261" t="s">
        <v>416</v>
      </c>
      <c r="B261">
        <v>188</v>
      </c>
      <c r="C261" s="4">
        <v>24004159</v>
      </c>
      <c r="D261" t="s">
        <v>417</v>
      </c>
      <c r="E261" t="s">
        <v>136</v>
      </c>
      <c r="F261" t="s">
        <v>6854</v>
      </c>
      <c r="G261">
        <v>68720</v>
      </c>
      <c r="H261">
        <v>191</v>
      </c>
      <c r="I261" t="s">
        <v>16</v>
      </c>
      <c r="J261" t="s">
        <v>17</v>
      </c>
      <c r="K261" s="4">
        <v>110000000</v>
      </c>
      <c r="L261">
        <v>2004</v>
      </c>
      <c r="M261" s="2">
        <v>5.8</v>
      </c>
      <c r="N261" s="4">
        <f>IMDB_Table[[#This Row],[gross]]-IMDB_Table[[#This Row],[budget]]</f>
        <v>-85995841</v>
      </c>
      <c r="O261">
        <v>120</v>
      </c>
      <c r="P261" s="36">
        <f>IMDB_Table[[#This Row],[net_profit]]/IMDB_Table[[#This Row],[budget]]*100</f>
        <v>-78.178037272727281</v>
      </c>
    </row>
    <row r="262" spans="1:16" x14ac:dyDescent="0.3">
      <c r="A262" t="s">
        <v>418</v>
      </c>
      <c r="B262">
        <v>174</v>
      </c>
      <c r="C262" s="4">
        <v>58183966</v>
      </c>
      <c r="D262" t="s">
        <v>419</v>
      </c>
      <c r="E262" t="s">
        <v>56</v>
      </c>
      <c r="F262" t="s">
        <v>4232</v>
      </c>
      <c r="G262">
        <v>79186</v>
      </c>
      <c r="H262">
        <v>386</v>
      </c>
      <c r="I262" t="s">
        <v>16</v>
      </c>
      <c r="J262" t="s">
        <v>17</v>
      </c>
      <c r="K262" s="4">
        <v>107000000</v>
      </c>
      <c r="L262">
        <v>2001</v>
      </c>
      <c r="M262" s="2">
        <v>6.8</v>
      </c>
      <c r="N262" s="4">
        <f>IMDB_Table[[#This Row],[gross]]-IMDB_Table[[#This Row],[budget]]</f>
        <v>-48816034</v>
      </c>
      <c r="O262">
        <v>165</v>
      </c>
      <c r="P262" s="36">
        <f>IMDB_Table[[#This Row],[net_profit]]/IMDB_Table[[#This Row],[budget]]*100</f>
        <v>-45.622461682242992</v>
      </c>
    </row>
    <row r="263" spans="1:16" x14ac:dyDescent="0.3">
      <c r="A263" t="s">
        <v>420</v>
      </c>
      <c r="B263">
        <v>109</v>
      </c>
      <c r="C263" s="4">
        <v>100446895</v>
      </c>
      <c r="D263" t="s">
        <v>225</v>
      </c>
      <c r="E263" t="s">
        <v>421</v>
      </c>
      <c r="F263" t="s">
        <v>6855</v>
      </c>
      <c r="G263">
        <v>36033</v>
      </c>
      <c r="H263">
        <v>456</v>
      </c>
      <c r="I263" t="s">
        <v>16</v>
      </c>
      <c r="J263" t="s">
        <v>17</v>
      </c>
      <c r="K263" s="4">
        <v>109000000</v>
      </c>
      <c r="L263">
        <v>2003</v>
      </c>
      <c r="M263" s="2">
        <v>3.8</v>
      </c>
      <c r="N263" s="4">
        <f>IMDB_Table[[#This Row],[gross]]-IMDB_Table[[#This Row],[budget]]</f>
        <v>-8553105</v>
      </c>
      <c r="O263">
        <v>82</v>
      </c>
      <c r="P263" s="36">
        <f>IMDB_Table[[#This Row],[net_profit]]/IMDB_Table[[#This Row],[budget]]*100</f>
        <v>-7.8468853211009177</v>
      </c>
    </row>
    <row r="264" spans="1:16" x14ac:dyDescent="0.3">
      <c r="A264" t="s">
        <v>285</v>
      </c>
      <c r="B264">
        <v>225</v>
      </c>
      <c r="C264" s="4">
        <v>144795350</v>
      </c>
      <c r="D264" t="s">
        <v>422</v>
      </c>
      <c r="E264" t="s">
        <v>56</v>
      </c>
      <c r="F264" t="s">
        <v>4233</v>
      </c>
      <c r="G264">
        <v>387632</v>
      </c>
      <c r="H264">
        <v>789</v>
      </c>
      <c r="I264" t="s">
        <v>16</v>
      </c>
      <c r="J264" t="s">
        <v>17</v>
      </c>
      <c r="K264" s="4">
        <v>120000000</v>
      </c>
      <c r="L264">
        <v>2004</v>
      </c>
      <c r="M264" s="2">
        <v>7.1</v>
      </c>
      <c r="N264" s="4">
        <f>IMDB_Table[[#This Row],[gross]]-IMDB_Table[[#This Row],[budget]]</f>
        <v>24795350</v>
      </c>
      <c r="O264">
        <v>115</v>
      </c>
      <c r="P264" s="36">
        <f>IMDB_Table[[#This Row],[net_profit]]/IMDB_Table[[#This Row],[budget]]*100</f>
        <v>20.662791666666667</v>
      </c>
    </row>
    <row r="265" spans="1:16" x14ac:dyDescent="0.3">
      <c r="A265" t="s">
        <v>63</v>
      </c>
      <c r="B265">
        <v>239</v>
      </c>
      <c r="C265" s="4">
        <v>47396698</v>
      </c>
      <c r="D265" t="s">
        <v>300</v>
      </c>
      <c r="E265" t="s">
        <v>77</v>
      </c>
      <c r="F265" t="s">
        <v>6856</v>
      </c>
      <c r="G265">
        <v>217373</v>
      </c>
      <c r="H265">
        <v>942</v>
      </c>
      <c r="I265" t="s">
        <v>16</v>
      </c>
      <c r="J265" t="s">
        <v>17</v>
      </c>
      <c r="K265" s="4">
        <v>130000000</v>
      </c>
      <c r="L265">
        <v>2005</v>
      </c>
      <c r="M265" s="2">
        <v>7.2</v>
      </c>
      <c r="N265" s="4">
        <f>IMDB_Table[[#This Row],[gross]]-IMDB_Table[[#This Row],[budget]]</f>
        <v>-82603302</v>
      </c>
      <c r="O265">
        <v>194</v>
      </c>
      <c r="P265" s="36">
        <f>IMDB_Table[[#This Row],[net_profit]]/IMDB_Table[[#This Row],[budget]]*100</f>
        <v>-63.541001538461536</v>
      </c>
    </row>
    <row r="266" spans="1:16" x14ac:dyDescent="0.3">
      <c r="A266" t="s">
        <v>264</v>
      </c>
      <c r="B266">
        <v>101</v>
      </c>
      <c r="C266" s="4">
        <v>140015224</v>
      </c>
      <c r="D266" t="s">
        <v>225</v>
      </c>
      <c r="E266" t="s">
        <v>423</v>
      </c>
      <c r="F266" t="s">
        <v>4234</v>
      </c>
      <c r="G266">
        <v>94172</v>
      </c>
      <c r="H266">
        <v>179</v>
      </c>
      <c r="I266" t="s">
        <v>16</v>
      </c>
      <c r="J266" t="s">
        <v>221</v>
      </c>
      <c r="K266" s="4">
        <v>133000000</v>
      </c>
      <c r="L266">
        <v>1999</v>
      </c>
      <c r="M266" s="2">
        <v>5.9</v>
      </c>
      <c r="N266" s="4">
        <f>IMDB_Table[[#This Row],[gross]]-IMDB_Table[[#This Row],[budget]]</f>
        <v>7015224</v>
      </c>
      <c r="O266">
        <v>84</v>
      </c>
      <c r="P266" s="36">
        <f>IMDB_Table[[#This Row],[net_profit]]/IMDB_Table[[#This Row],[budget]]*100</f>
        <v>5.2746045112781959</v>
      </c>
    </row>
    <row r="267" spans="1:16" x14ac:dyDescent="0.3">
      <c r="A267" t="s">
        <v>424</v>
      </c>
      <c r="B267">
        <v>228</v>
      </c>
      <c r="C267" s="4">
        <v>104374107</v>
      </c>
      <c r="D267" t="s">
        <v>425</v>
      </c>
      <c r="E267" t="s">
        <v>426</v>
      </c>
      <c r="F267" t="s">
        <v>6857</v>
      </c>
      <c r="G267">
        <v>89351</v>
      </c>
      <c r="H267">
        <v>214</v>
      </c>
      <c r="I267" t="s">
        <v>16</v>
      </c>
      <c r="J267" t="s">
        <v>17</v>
      </c>
      <c r="K267" s="4">
        <v>105000000</v>
      </c>
      <c r="L267">
        <v>2009</v>
      </c>
      <c r="M267" s="2">
        <v>7.1</v>
      </c>
      <c r="N267" s="4">
        <f>IMDB_Table[[#This Row],[gross]]-IMDB_Table[[#This Row],[budget]]</f>
        <v>-625893</v>
      </c>
      <c r="O267">
        <v>97</v>
      </c>
      <c r="P267" s="36">
        <f>IMDB_Table[[#This Row],[net_profit]]/IMDB_Table[[#This Row],[budget]]*100</f>
        <v>-0.59608857142857141</v>
      </c>
    </row>
    <row r="268" spans="1:16" x14ac:dyDescent="0.3">
      <c r="A268" t="s">
        <v>63</v>
      </c>
      <c r="B268">
        <v>568</v>
      </c>
      <c r="C268" s="4">
        <v>228430993</v>
      </c>
      <c r="D268" t="s">
        <v>194</v>
      </c>
      <c r="E268" t="s">
        <v>312</v>
      </c>
      <c r="F268" t="s">
        <v>4235</v>
      </c>
      <c r="G268">
        <v>472488</v>
      </c>
      <c r="H268">
        <v>1023</v>
      </c>
      <c r="I268" t="s">
        <v>16</v>
      </c>
      <c r="J268" t="s">
        <v>17</v>
      </c>
      <c r="K268" s="4">
        <v>108000000</v>
      </c>
      <c r="L268">
        <v>2015</v>
      </c>
      <c r="M268" s="2">
        <v>8.1</v>
      </c>
      <c r="N268" s="4">
        <f>IMDB_Table[[#This Row],[gross]]-IMDB_Table[[#This Row],[budget]]</f>
        <v>120430993</v>
      </c>
      <c r="O268">
        <v>151</v>
      </c>
      <c r="P268" s="36">
        <f>IMDB_Table[[#This Row],[net_profit]]/IMDB_Table[[#This Row],[budget]]*100</f>
        <v>111.5101787037037</v>
      </c>
    </row>
    <row r="269" spans="1:16" x14ac:dyDescent="0.3">
      <c r="A269" t="s">
        <v>91</v>
      </c>
      <c r="B269">
        <v>257</v>
      </c>
      <c r="C269" s="4">
        <v>35799026</v>
      </c>
      <c r="D269" t="s">
        <v>427</v>
      </c>
      <c r="E269" t="s">
        <v>164</v>
      </c>
      <c r="F269" t="s">
        <v>4236</v>
      </c>
      <c r="G269">
        <v>263329</v>
      </c>
      <c r="H269">
        <v>899</v>
      </c>
      <c r="I269" t="s">
        <v>16</v>
      </c>
      <c r="J269" t="s">
        <v>17</v>
      </c>
      <c r="K269" s="4">
        <v>126000000</v>
      </c>
      <c r="L269">
        <v>2005</v>
      </c>
      <c r="M269" s="2">
        <v>6.9</v>
      </c>
      <c r="N269" s="4">
        <f>IMDB_Table[[#This Row],[gross]]-IMDB_Table[[#This Row],[budget]]</f>
        <v>-90200974</v>
      </c>
      <c r="O269">
        <v>136</v>
      </c>
      <c r="P269" s="36">
        <f>IMDB_Table[[#This Row],[net_profit]]/IMDB_Table[[#This Row],[budget]]*100</f>
        <v>-71.588074603174604</v>
      </c>
    </row>
    <row r="270" spans="1:16" x14ac:dyDescent="0.3">
      <c r="A270" t="s">
        <v>428</v>
      </c>
      <c r="B270">
        <v>62</v>
      </c>
      <c r="C270" s="4">
        <v>6712451</v>
      </c>
      <c r="D270" t="s">
        <v>429</v>
      </c>
      <c r="E270" t="s">
        <v>430</v>
      </c>
      <c r="F270" t="s">
        <v>4237</v>
      </c>
      <c r="G270">
        <v>4102</v>
      </c>
      <c r="H270">
        <v>89</v>
      </c>
      <c r="I270" t="s">
        <v>16</v>
      </c>
      <c r="J270" t="s">
        <v>431</v>
      </c>
      <c r="K270" s="4">
        <v>90000000</v>
      </c>
      <c r="L270">
        <v>2001</v>
      </c>
      <c r="M270" s="2">
        <v>4.4000000000000004</v>
      </c>
      <c r="N270" s="4">
        <f>IMDB_Table[[#This Row],[gross]]-IMDB_Table[[#This Row],[budget]]</f>
        <v>-83287549</v>
      </c>
      <c r="O270">
        <v>104</v>
      </c>
      <c r="P270" s="36">
        <f>IMDB_Table[[#This Row],[net_profit]]/IMDB_Table[[#This Row],[budget]]*100</f>
        <v>-92.541721111111102</v>
      </c>
    </row>
    <row r="271" spans="1:16" x14ac:dyDescent="0.3">
      <c r="A271" t="s">
        <v>432</v>
      </c>
      <c r="B271">
        <v>175</v>
      </c>
      <c r="C271" s="4">
        <v>101643008</v>
      </c>
      <c r="D271" t="s">
        <v>106</v>
      </c>
      <c r="E271" t="s">
        <v>204</v>
      </c>
      <c r="F271" t="s">
        <v>6858</v>
      </c>
      <c r="G271">
        <v>218341</v>
      </c>
      <c r="H271">
        <v>498</v>
      </c>
      <c r="I271" t="s">
        <v>16</v>
      </c>
      <c r="J271" t="s">
        <v>17</v>
      </c>
      <c r="K271" s="4">
        <v>90000000</v>
      </c>
      <c r="L271">
        <v>2000</v>
      </c>
      <c r="M271" s="2">
        <v>6.5</v>
      </c>
      <c r="N271" s="4">
        <f>IMDB_Table[[#This Row],[gross]]-IMDB_Table[[#This Row],[budget]]</f>
        <v>11643008</v>
      </c>
      <c r="O271">
        <v>127</v>
      </c>
      <c r="P271" s="36">
        <f>IMDB_Table[[#This Row],[net_profit]]/IMDB_Table[[#This Row],[budget]]*100</f>
        <v>12.936675555555555</v>
      </c>
    </row>
    <row r="272" spans="1:16" x14ac:dyDescent="0.3">
      <c r="A272" t="s">
        <v>63</v>
      </c>
      <c r="B272">
        <v>265</v>
      </c>
      <c r="C272" s="4">
        <v>187670866</v>
      </c>
      <c r="D272" t="s">
        <v>433</v>
      </c>
      <c r="E272" t="s">
        <v>434</v>
      </c>
      <c r="F272" t="s">
        <v>4238</v>
      </c>
      <c r="G272">
        <v>982637</v>
      </c>
      <c r="H272">
        <v>2368</v>
      </c>
      <c r="I272" t="s">
        <v>16</v>
      </c>
      <c r="J272" t="s">
        <v>17</v>
      </c>
      <c r="K272" s="4">
        <v>103000000</v>
      </c>
      <c r="L272">
        <v>2000</v>
      </c>
      <c r="M272" s="2">
        <v>8.5</v>
      </c>
      <c r="N272" s="4">
        <f>IMDB_Table[[#This Row],[gross]]-IMDB_Table[[#This Row],[budget]]</f>
        <v>84670866</v>
      </c>
      <c r="O272">
        <v>171</v>
      </c>
      <c r="P272" s="36">
        <f>IMDB_Table[[#This Row],[net_profit]]/IMDB_Table[[#This Row],[budget]]*100</f>
        <v>82.204724271844668</v>
      </c>
    </row>
    <row r="273" spans="1:16" x14ac:dyDescent="0.3">
      <c r="A273" t="s">
        <v>119</v>
      </c>
      <c r="B273">
        <v>252</v>
      </c>
      <c r="C273" s="4">
        <v>132014112</v>
      </c>
      <c r="D273" t="s">
        <v>422</v>
      </c>
      <c r="E273" t="s">
        <v>157</v>
      </c>
      <c r="F273" t="s">
        <v>4239</v>
      </c>
      <c r="G273">
        <v>399651</v>
      </c>
      <c r="H273">
        <v>1331</v>
      </c>
      <c r="I273" t="s">
        <v>16</v>
      </c>
      <c r="J273" t="s">
        <v>17</v>
      </c>
      <c r="K273" s="4">
        <v>102000000</v>
      </c>
      <c r="L273">
        <v>2002</v>
      </c>
      <c r="M273" s="2">
        <v>7.7</v>
      </c>
      <c r="N273" s="4">
        <f>IMDB_Table[[#This Row],[gross]]-IMDB_Table[[#This Row],[budget]]</f>
        <v>30014112</v>
      </c>
      <c r="O273">
        <v>145</v>
      </c>
      <c r="P273" s="36">
        <f>IMDB_Table[[#This Row],[net_profit]]/IMDB_Table[[#This Row],[budget]]*100</f>
        <v>29.425600000000003</v>
      </c>
    </row>
    <row r="274" spans="1:16" x14ac:dyDescent="0.3">
      <c r="A274" t="s">
        <v>331</v>
      </c>
      <c r="B274">
        <v>232</v>
      </c>
      <c r="C274" s="4">
        <v>261970615</v>
      </c>
      <c r="D274" t="s">
        <v>40</v>
      </c>
      <c r="E274" t="s">
        <v>325</v>
      </c>
      <c r="F274" t="s">
        <v>6859</v>
      </c>
      <c r="G274">
        <v>387616</v>
      </c>
      <c r="H274">
        <v>858</v>
      </c>
      <c r="I274" t="s">
        <v>16</v>
      </c>
      <c r="J274" t="s">
        <v>24</v>
      </c>
      <c r="K274" s="4">
        <v>100000000</v>
      </c>
      <c r="L274">
        <v>2002</v>
      </c>
      <c r="M274" s="2">
        <v>7.4</v>
      </c>
      <c r="N274" s="4">
        <f>IMDB_Table[[#This Row],[gross]]-IMDB_Table[[#This Row],[budget]]</f>
        <v>161970615</v>
      </c>
      <c r="O274">
        <v>174</v>
      </c>
      <c r="P274" s="36">
        <f>IMDB_Table[[#This Row],[net_profit]]/IMDB_Table[[#This Row],[budget]]*100</f>
        <v>161.97061500000001</v>
      </c>
    </row>
    <row r="275" spans="1:16" x14ac:dyDescent="0.3">
      <c r="A275" t="s">
        <v>100</v>
      </c>
      <c r="B275">
        <v>400</v>
      </c>
      <c r="C275" s="4">
        <v>167007184</v>
      </c>
      <c r="D275" t="s">
        <v>22</v>
      </c>
      <c r="E275" t="s">
        <v>405</v>
      </c>
      <c r="F275" t="s">
        <v>4240</v>
      </c>
      <c r="G275">
        <v>470483</v>
      </c>
      <c r="H275">
        <v>2301</v>
      </c>
      <c r="I275" t="s">
        <v>16</v>
      </c>
      <c r="J275" t="s">
        <v>24</v>
      </c>
      <c r="K275" s="4">
        <v>150000000</v>
      </c>
      <c r="L275">
        <v>2006</v>
      </c>
      <c r="M275" s="2">
        <v>8</v>
      </c>
      <c r="N275" s="4">
        <f>IMDB_Table[[#This Row],[gross]]-IMDB_Table[[#This Row],[budget]]</f>
        <v>17007184</v>
      </c>
      <c r="O275">
        <v>144</v>
      </c>
      <c r="P275" s="36">
        <f>IMDB_Table[[#This Row],[net_profit]]/IMDB_Table[[#This Row],[budget]]*100</f>
        <v>11.338122666666667</v>
      </c>
    </row>
    <row r="276" spans="1:16" x14ac:dyDescent="0.3">
      <c r="A276" t="s">
        <v>83</v>
      </c>
      <c r="B276">
        <v>230</v>
      </c>
      <c r="C276" s="4">
        <v>180011740</v>
      </c>
      <c r="D276" t="s">
        <v>76</v>
      </c>
      <c r="E276" t="s">
        <v>435</v>
      </c>
      <c r="F276" t="s">
        <v>6860</v>
      </c>
      <c r="G276">
        <v>177725</v>
      </c>
      <c r="H276">
        <v>1368</v>
      </c>
      <c r="I276" t="s">
        <v>16</v>
      </c>
      <c r="J276" t="s">
        <v>17</v>
      </c>
      <c r="K276" s="4">
        <v>100000000</v>
      </c>
      <c r="L276">
        <v>2001</v>
      </c>
      <c r="M276" s="2">
        <v>5.7</v>
      </c>
      <c r="N276" s="4">
        <f>IMDB_Table[[#This Row],[gross]]-IMDB_Table[[#This Row],[budget]]</f>
        <v>80011740</v>
      </c>
      <c r="O276">
        <v>119</v>
      </c>
      <c r="P276" s="36">
        <f>IMDB_Table[[#This Row],[net_profit]]/IMDB_Table[[#This Row],[budget]]*100</f>
        <v>80.011740000000003</v>
      </c>
    </row>
    <row r="277" spans="1:16" x14ac:dyDescent="0.3">
      <c r="A277" t="s">
        <v>13</v>
      </c>
      <c r="B277">
        <v>210</v>
      </c>
      <c r="C277" s="4">
        <v>204843350</v>
      </c>
      <c r="D277" t="s">
        <v>190</v>
      </c>
      <c r="E277" t="s">
        <v>436</v>
      </c>
      <c r="F277" t="s">
        <v>4241</v>
      </c>
      <c r="G277">
        <v>744891</v>
      </c>
      <c r="H277">
        <v>983</v>
      </c>
      <c r="I277" t="s">
        <v>16</v>
      </c>
      <c r="J277" t="s">
        <v>17</v>
      </c>
      <c r="K277" s="4">
        <v>102000000</v>
      </c>
      <c r="L277">
        <v>1991</v>
      </c>
      <c r="M277" s="2">
        <v>8.5</v>
      </c>
      <c r="N277" s="4">
        <f>IMDB_Table[[#This Row],[gross]]-IMDB_Table[[#This Row],[budget]]</f>
        <v>102843350</v>
      </c>
      <c r="O277">
        <v>153</v>
      </c>
      <c r="P277" s="36">
        <f>IMDB_Table[[#This Row],[net_profit]]/IMDB_Table[[#This Row],[budget]]*100</f>
        <v>100.82681372549021</v>
      </c>
    </row>
    <row r="278" spans="1:16" x14ac:dyDescent="0.3">
      <c r="A278" t="s">
        <v>418</v>
      </c>
      <c r="B278">
        <v>357</v>
      </c>
      <c r="C278" s="4">
        <v>97030725</v>
      </c>
      <c r="D278" t="s">
        <v>437</v>
      </c>
      <c r="E278" t="s">
        <v>20</v>
      </c>
      <c r="F278" t="s">
        <v>4242</v>
      </c>
      <c r="G278">
        <v>230931</v>
      </c>
      <c r="H278">
        <v>585</v>
      </c>
      <c r="I278" t="s">
        <v>16</v>
      </c>
      <c r="J278" t="s">
        <v>17</v>
      </c>
      <c r="K278" s="4">
        <v>100000000</v>
      </c>
      <c r="L278">
        <v>2009</v>
      </c>
      <c r="M278" s="2">
        <v>7</v>
      </c>
      <c r="N278" s="4">
        <f>IMDB_Table[[#This Row],[gross]]-IMDB_Table[[#This Row],[budget]]</f>
        <v>-2969275</v>
      </c>
      <c r="O278">
        <v>140</v>
      </c>
      <c r="P278" s="36">
        <f>IMDB_Table[[#This Row],[net_profit]]/IMDB_Table[[#This Row],[budget]]*100</f>
        <v>-2.9692750000000001</v>
      </c>
    </row>
    <row r="279" spans="1:16" x14ac:dyDescent="0.3">
      <c r="A279" t="s">
        <v>63</v>
      </c>
      <c r="B279">
        <v>300</v>
      </c>
      <c r="C279" s="4">
        <v>130127620</v>
      </c>
      <c r="D279" t="s">
        <v>438</v>
      </c>
      <c r="E279" t="s">
        <v>439</v>
      </c>
      <c r="F279" t="s">
        <v>4243</v>
      </c>
      <c r="G279">
        <v>324671</v>
      </c>
      <c r="H279">
        <v>458</v>
      </c>
      <c r="I279" t="s">
        <v>16</v>
      </c>
      <c r="J279" t="s">
        <v>17</v>
      </c>
      <c r="K279" s="4">
        <v>100000000</v>
      </c>
      <c r="L279">
        <v>2007</v>
      </c>
      <c r="M279" s="2">
        <v>7.8</v>
      </c>
      <c r="N279" s="4">
        <f>IMDB_Table[[#This Row],[gross]]-IMDB_Table[[#This Row],[budget]]</f>
        <v>30127620</v>
      </c>
      <c r="O279">
        <v>176</v>
      </c>
      <c r="P279" s="36">
        <f>IMDB_Table[[#This Row],[net_profit]]/IMDB_Table[[#This Row],[budget]]*100</f>
        <v>30.12762</v>
      </c>
    </row>
    <row r="280" spans="1:16" x14ac:dyDescent="0.3">
      <c r="A280" t="s">
        <v>13</v>
      </c>
      <c r="B280">
        <v>94</v>
      </c>
      <c r="C280" s="4">
        <v>146282411</v>
      </c>
      <c r="D280" t="s">
        <v>440</v>
      </c>
      <c r="E280" t="s">
        <v>441</v>
      </c>
      <c r="F280" t="s">
        <v>4244</v>
      </c>
      <c r="G280">
        <v>190439</v>
      </c>
      <c r="H280">
        <v>351</v>
      </c>
      <c r="I280" t="s">
        <v>16</v>
      </c>
      <c r="J280" t="s">
        <v>17</v>
      </c>
      <c r="K280" s="4">
        <v>115000000</v>
      </c>
      <c r="L280">
        <v>1994</v>
      </c>
      <c r="M280" s="2">
        <v>7.2</v>
      </c>
      <c r="N280" s="4">
        <f>IMDB_Table[[#This Row],[gross]]-IMDB_Table[[#This Row],[budget]]</f>
        <v>31282411</v>
      </c>
      <c r="O280">
        <v>141</v>
      </c>
      <c r="P280" s="36">
        <f>IMDB_Table[[#This Row],[net_profit]]/IMDB_Table[[#This Row],[budget]]*100</f>
        <v>27.202096521739133</v>
      </c>
    </row>
    <row r="281" spans="1:16" x14ac:dyDescent="0.3">
      <c r="A281" t="s">
        <v>442</v>
      </c>
      <c r="B281">
        <v>267</v>
      </c>
      <c r="C281" s="4">
        <v>65452312</v>
      </c>
      <c r="D281" t="s">
        <v>106</v>
      </c>
      <c r="E281" t="s">
        <v>439</v>
      </c>
      <c r="F281" t="s">
        <v>6861</v>
      </c>
      <c r="G281">
        <v>149998</v>
      </c>
      <c r="H281">
        <v>285</v>
      </c>
      <c r="I281" t="s">
        <v>16</v>
      </c>
      <c r="J281" t="s">
        <v>17</v>
      </c>
      <c r="K281" s="4">
        <v>100000000</v>
      </c>
      <c r="L281">
        <v>2009</v>
      </c>
      <c r="M281" s="2">
        <v>6.4</v>
      </c>
      <c r="N281" s="4">
        <f>IMDB_Table[[#This Row],[gross]]-IMDB_Table[[#This Row],[budget]]</f>
        <v>-34547688</v>
      </c>
      <c r="O281">
        <v>106</v>
      </c>
      <c r="P281" s="36">
        <f>IMDB_Table[[#This Row],[net_profit]]/IMDB_Table[[#This Row],[budget]]*100</f>
        <v>-34.547688000000001</v>
      </c>
    </row>
    <row r="282" spans="1:16" x14ac:dyDescent="0.3">
      <c r="A282" t="s">
        <v>443</v>
      </c>
      <c r="B282">
        <v>180</v>
      </c>
      <c r="C282" s="4">
        <v>148383780</v>
      </c>
      <c r="D282" t="s">
        <v>429</v>
      </c>
      <c r="E282" t="s">
        <v>444</v>
      </c>
      <c r="F282" t="s">
        <v>4245</v>
      </c>
      <c r="G282">
        <v>85531</v>
      </c>
      <c r="H282">
        <v>152</v>
      </c>
      <c r="I282" t="s">
        <v>16</v>
      </c>
      <c r="J282" t="s">
        <v>17</v>
      </c>
      <c r="K282" s="4">
        <v>100000000</v>
      </c>
      <c r="L282">
        <v>2010</v>
      </c>
      <c r="M282" s="2">
        <v>5.5</v>
      </c>
      <c r="N282" s="4">
        <f>IMDB_Table[[#This Row],[gross]]-IMDB_Table[[#This Row],[budget]]</f>
        <v>48383780</v>
      </c>
      <c r="O282">
        <v>98</v>
      </c>
      <c r="P282" s="36">
        <f>IMDB_Table[[#This Row],[net_profit]]/IMDB_Table[[#This Row],[budget]]*100</f>
        <v>48.383780000000002</v>
      </c>
    </row>
    <row r="283" spans="1:16" x14ac:dyDescent="0.3">
      <c r="A283" t="s">
        <v>3966</v>
      </c>
      <c r="B283">
        <v>265</v>
      </c>
      <c r="C283" s="4">
        <v>119219978</v>
      </c>
      <c r="D283" t="s">
        <v>445</v>
      </c>
      <c r="E283" t="s">
        <v>391</v>
      </c>
      <c r="F283" t="s">
        <v>4246</v>
      </c>
      <c r="G283">
        <v>189806</v>
      </c>
      <c r="H283">
        <v>316</v>
      </c>
      <c r="I283" t="s">
        <v>16</v>
      </c>
      <c r="J283" t="s">
        <v>17</v>
      </c>
      <c r="K283" s="4">
        <v>100000000</v>
      </c>
      <c r="L283">
        <v>2010</v>
      </c>
      <c r="M283" s="2">
        <v>6.7</v>
      </c>
      <c r="N283" s="4">
        <f>IMDB_Table[[#This Row],[gross]]-IMDB_Table[[#This Row],[budget]]</f>
        <v>19219978</v>
      </c>
      <c r="O283">
        <v>116</v>
      </c>
      <c r="P283" s="36">
        <f>IMDB_Table[[#This Row],[net_profit]]/IMDB_Table[[#This Row],[budget]]*100</f>
        <v>19.219977999999998</v>
      </c>
    </row>
    <row r="284" spans="1:16" x14ac:dyDescent="0.3">
      <c r="A284" t="s">
        <v>446</v>
      </c>
      <c r="B284">
        <v>81</v>
      </c>
      <c r="C284" s="4">
        <v>101228120</v>
      </c>
      <c r="D284" t="s">
        <v>447</v>
      </c>
      <c r="E284" t="s">
        <v>448</v>
      </c>
      <c r="F284" t="s">
        <v>4247</v>
      </c>
      <c r="G284">
        <v>84424</v>
      </c>
      <c r="H284">
        <v>131</v>
      </c>
      <c r="I284" t="s">
        <v>16</v>
      </c>
      <c r="J284" t="s">
        <v>17</v>
      </c>
      <c r="K284" s="4">
        <v>100000000</v>
      </c>
      <c r="L284">
        <v>1996</v>
      </c>
      <c r="M284" s="2">
        <v>6.1</v>
      </c>
      <c r="N284" s="4">
        <f>IMDB_Table[[#This Row],[gross]]-IMDB_Table[[#This Row],[budget]]</f>
        <v>1228120</v>
      </c>
      <c r="O284">
        <v>115</v>
      </c>
      <c r="P284" s="36">
        <f>IMDB_Table[[#This Row],[net_profit]]/IMDB_Table[[#This Row],[budget]]*100</f>
        <v>1.2281200000000001</v>
      </c>
    </row>
    <row r="285" spans="1:16" x14ac:dyDescent="0.3">
      <c r="A285" t="s">
        <v>449</v>
      </c>
      <c r="B285">
        <v>765</v>
      </c>
      <c r="C285" s="4">
        <v>162804648</v>
      </c>
      <c r="D285" t="s">
        <v>450</v>
      </c>
      <c r="E285" t="s">
        <v>72</v>
      </c>
      <c r="F285" t="s">
        <v>4248</v>
      </c>
      <c r="G285">
        <v>955174</v>
      </c>
      <c r="H285">
        <v>1193</v>
      </c>
      <c r="I285" t="s">
        <v>16</v>
      </c>
      <c r="J285" t="s">
        <v>17</v>
      </c>
      <c r="K285" s="4">
        <v>100000000</v>
      </c>
      <c r="L285">
        <v>2012</v>
      </c>
      <c r="M285" s="2">
        <v>8.5</v>
      </c>
      <c r="N285" s="4">
        <f>IMDB_Table[[#This Row],[gross]]-IMDB_Table[[#This Row],[budget]]</f>
        <v>62804648</v>
      </c>
      <c r="O285">
        <v>165</v>
      </c>
      <c r="P285" s="36">
        <f>IMDB_Table[[#This Row],[net_profit]]/IMDB_Table[[#This Row],[budget]]*100</f>
        <v>62.804647999999993</v>
      </c>
    </row>
    <row r="286" spans="1:16" x14ac:dyDescent="0.3">
      <c r="A286" t="s">
        <v>451</v>
      </c>
      <c r="B286">
        <v>80</v>
      </c>
      <c r="C286" s="4">
        <v>100117603</v>
      </c>
      <c r="D286" t="s">
        <v>452</v>
      </c>
      <c r="E286" t="s">
        <v>357</v>
      </c>
      <c r="F286" t="s">
        <v>6862</v>
      </c>
      <c r="G286">
        <v>102933</v>
      </c>
      <c r="H286">
        <v>230</v>
      </c>
      <c r="I286" t="s">
        <v>16</v>
      </c>
      <c r="J286" t="s">
        <v>17</v>
      </c>
      <c r="K286" s="4">
        <v>100000000</v>
      </c>
      <c r="L286">
        <v>1996</v>
      </c>
      <c r="M286" s="2">
        <v>6.9</v>
      </c>
      <c r="N286" s="4">
        <f>IMDB_Table[[#This Row],[gross]]-IMDB_Table[[#This Row],[budget]]</f>
        <v>117603</v>
      </c>
      <c r="O286">
        <v>91</v>
      </c>
      <c r="P286" s="36">
        <f>IMDB_Table[[#This Row],[net_profit]]/IMDB_Table[[#This Row],[budget]]*100</f>
        <v>0.117603</v>
      </c>
    </row>
    <row r="287" spans="1:16" x14ac:dyDescent="0.3">
      <c r="A287" t="s">
        <v>453</v>
      </c>
      <c r="B287">
        <v>141</v>
      </c>
      <c r="C287" s="4">
        <v>89296573</v>
      </c>
      <c r="D287" t="s">
        <v>89</v>
      </c>
      <c r="E287" t="s">
        <v>454</v>
      </c>
      <c r="F287" t="s">
        <v>6863</v>
      </c>
      <c r="G287">
        <v>128285</v>
      </c>
      <c r="H287">
        <v>297</v>
      </c>
      <c r="I287" t="s">
        <v>16</v>
      </c>
      <c r="J287" t="s">
        <v>17</v>
      </c>
      <c r="K287" s="4">
        <v>100000000</v>
      </c>
      <c r="L287">
        <v>2000</v>
      </c>
      <c r="M287" s="2">
        <v>7.3</v>
      </c>
      <c r="N287" s="4">
        <f>IMDB_Table[[#This Row],[gross]]-IMDB_Table[[#This Row],[budget]]</f>
        <v>-10703427</v>
      </c>
      <c r="O287">
        <v>78</v>
      </c>
      <c r="P287" s="36">
        <f>IMDB_Table[[#This Row],[net_profit]]/IMDB_Table[[#This Row],[budget]]*100</f>
        <v>-10.703427</v>
      </c>
    </row>
    <row r="288" spans="1:16" x14ac:dyDescent="0.3">
      <c r="A288" t="s">
        <v>455</v>
      </c>
      <c r="B288">
        <v>383</v>
      </c>
      <c r="C288" s="4">
        <v>85017401</v>
      </c>
      <c r="D288" t="s">
        <v>22</v>
      </c>
      <c r="E288" t="s">
        <v>107</v>
      </c>
      <c r="F288" t="s">
        <v>4249</v>
      </c>
      <c r="G288">
        <v>246803</v>
      </c>
      <c r="H288">
        <v>474</v>
      </c>
      <c r="I288" t="s">
        <v>16</v>
      </c>
      <c r="J288" t="s">
        <v>17</v>
      </c>
      <c r="K288" s="4">
        <v>92000000</v>
      </c>
      <c r="L288">
        <v>2012</v>
      </c>
      <c r="M288" s="2">
        <v>6.7</v>
      </c>
      <c r="N288" s="4">
        <f>IMDB_Table[[#This Row],[gross]]-IMDB_Table[[#This Row],[budget]]</f>
        <v>-6982599</v>
      </c>
      <c r="O288">
        <v>103</v>
      </c>
      <c r="P288" s="36">
        <f>IMDB_Table[[#This Row],[net_profit]]/IMDB_Table[[#This Row],[budget]]*100</f>
        <v>-7.5897815217391305</v>
      </c>
    </row>
    <row r="289" spans="1:16" x14ac:dyDescent="0.3">
      <c r="A289" t="s">
        <v>203</v>
      </c>
      <c r="B289">
        <v>193</v>
      </c>
      <c r="C289" s="4">
        <v>173005002</v>
      </c>
      <c r="D289" t="s">
        <v>456</v>
      </c>
      <c r="E289" t="s">
        <v>204</v>
      </c>
      <c r="F289" t="s">
        <v>4250</v>
      </c>
      <c r="G289">
        <v>255447</v>
      </c>
      <c r="H289">
        <v>692</v>
      </c>
      <c r="I289" t="s">
        <v>16</v>
      </c>
      <c r="J289" t="s">
        <v>17</v>
      </c>
      <c r="K289" s="4">
        <v>100000000</v>
      </c>
      <c r="L289">
        <v>2004</v>
      </c>
      <c r="M289" s="2">
        <v>6.9</v>
      </c>
      <c r="N289" s="4">
        <f>IMDB_Table[[#This Row],[gross]]-IMDB_Table[[#This Row],[budget]]</f>
        <v>73005002</v>
      </c>
      <c r="O289">
        <v>131</v>
      </c>
      <c r="P289" s="36">
        <f>IMDB_Table[[#This Row],[net_profit]]/IMDB_Table[[#This Row],[budget]]*100</f>
        <v>73.00500199999999</v>
      </c>
    </row>
    <row r="290" spans="1:16" x14ac:dyDescent="0.3">
      <c r="A290" t="s">
        <v>457</v>
      </c>
      <c r="B290">
        <v>170</v>
      </c>
      <c r="C290" s="4">
        <v>75030163</v>
      </c>
      <c r="D290" t="s">
        <v>51</v>
      </c>
      <c r="E290" t="s">
        <v>434</v>
      </c>
      <c r="F290" t="s">
        <v>4251</v>
      </c>
      <c r="G290">
        <v>108076</v>
      </c>
      <c r="H290">
        <v>1690</v>
      </c>
      <c r="I290" t="s">
        <v>16</v>
      </c>
      <c r="J290" t="s">
        <v>17</v>
      </c>
      <c r="K290" s="4">
        <v>100000000</v>
      </c>
      <c r="L290">
        <v>2006</v>
      </c>
      <c r="M290" s="2">
        <v>5.0999999999999996</v>
      </c>
      <c r="N290" s="4">
        <f>IMDB_Table[[#This Row],[gross]]-IMDB_Table[[#This Row],[budget]]</f>
        <v>-24969837</v>
      </c>
      <c r="O290">
        <v>104</v>
      </c>
      <c r="P290" s="36">
        <f>IMDB_Table[[#This Row],[net_profit]]/IMDB_Table[[#This Row],[budget]]*100</f>
        <v>-24.969837000000002</v>
      </c>
    </row>
    <row r="291" spans="1:16" x14ac:dyDescent="0.3">
      <c r="A291" t="s">
        <v>458</v>
      </c>
      <c r="B291">
        <v>333</v>
      </c>
      <c r="C291" s="4">
        <v>77222184</v>
      </c>
      <c r="D291" t="s">
        <v>163</v>
      </c>
      <c r="E291" t="s">
        <v>459</v>
      </c>
      <c r="F291" t="s">
        <v>6864</v>
      </c>
      <c r="G291">
        <v>87677</v>
      </c>
      <c r="H291">
        <v>388</v>
      </c>
      <c r="I291" t="s">
        <v>16</v>
      </c>
      <c r="J291" t="s">
        <v>221</v>
      </c>
      <c r="K291" s="4">
        <v>100000000</v>
      </c>
      <c r="L291">
        <v>2009</v>
      </c>
      <c r="M291" s="2">
        <v>6.8</v>
      </c>
      <c r="N291" s="4">
        <f>IMDB_Table[[#This Row],[gross]]-IMDB_Table[[#This Row],[budget]]</f>
        <v>-22777816</v>
      </c>
      <c r="O291">
        <v>101</v>
      </c>
      <c r="P291" s="36">
        <f>IMDB_Table[[#This Row],[net_profit]]/IMDB_Table[[#This Row],[budget]]*100</f>
        <v>-22.777816000000001</v>
      </c>
    </row>
    <row r="292" spans="1:16" x14ac:dyDescent="0.3">
      <c r="A292" t="s">
        <v>460</v>
      </c>
      <c r="B292">
        <v>203</v>
      </c>
      <c r="C292" s="4">
        <v>107515297</v>
      </c>
      <c r="D292" t="s">
        <v>186</v>
      </c>
      <c r="E292" t="s">
        <v>461</v>
      </c>
      <c r="F292" t="s">
        <v>4252</v>
      </c>
      <c r="G292">
        <v>85833</v>
      </c>
      <c r="H292">
        <v>113</v>
      </c>
      <c r="I292" t="s">
        <v>16</v>
      </c>
      <c r="J292" t="s">
        <v>17</v>
      </c>
      <c r="K292" s="4">
        <v>100000000</v>
      </c>
      <c r="L292">
        <v>2013</v>
      </c>
      <c r="M292" s="2">
        <v>6.7</v>
      </c>
      <c r="N292" s="4">
        <f>IMDB_Table[[#This Row],[gross]]-IMDB_Table[[#This Row],[budget]]</f>
        <v>7515297</v>
      </c>
      <c r="O292">
        <v>102</v>
      </c>
      <c r="P292" s="36">
        <f>IMDB_Table[[#This Row],[net_profit]]/IMDB_Table[[#This Row],[budget]]*100</f>
        <v>7.5152970000000003</v>
      </c>
    </row>
    <row r="293" spans="1:16" x14ac:dyDescent="0.3">
      <c r="A293" t="s">
        <v>3967</v>
      </c>
      <c r="B293">
        <v>321</v>
      </c>
      <c r="C293" s="4">
        <v>67631157</v>
      </c>
      <c r="D293" t="s">
        <v>462</v>
      </c>
      <c r="E293" t="s">
        <v>20</v>
      </c>
      <c r="F293" t="s">
        <v>4253</v>
      </c>
      <c r="G293">
        <v>176598</v>
      </c>
      <c r="H293">
        <v>374</v>
      </c>
      <c r="I293" t="s">
        <v>16</v>
      </c>
      <c r="J293" t="s">
        <v>17</v>
      </c>
      <c r="K293" s="4">
        <v>100000000</v>
      </c>
      <c r="L293">
        <v>2010</v>
      </c>
      <c r="M293" s="2">
        <v>6</v>
      </c>
      <c r="N293" s="4">
        <f>IMDB_Table[[#This Row],[gross]]-IMDB_Table[[#This Row],[budget]]</f>
        <v>-32368843</v>
      </c>
      <c r="O293">
        <v>103</v>
      </c>
      <c r="P293" s="36">
        <f>IMDB_Table[[#This Row],[net_profit]]/IMDB_Table[[#This Row],[budget]]*100</f>
        <v>-32.368843000000005</v>
      </c>
    </row>
    <row r="294" spans="1:16" x14ac:dyDescent="0.3">
      <c r="A294" t="s">
        <v>463</v>
      </c>
      <c r="B294">
        <v>174</v>
      </c>
      <c r="C294" s="4">
        <v>66862068</v>
      </c>
      <c r="D294" t="s">
        <v>464</v>
      </c>
      <c r="E294" t="s">
        <v>15</v>
      </c>
      <c r="F294" t="s">
        <v>6865</v>
      </c>
      <c r="G294">
        <v>89509</v>
      </c>
      <c r="H294">
        <v>524</v>
      </c>
      <c r="I294" t="s">
        <v>16</v>
      </c>
      <c r="J294" t="s">
        <v>17</v>
      </c>
      <c r="K294" s="4">
        <v>83000000</v>
      </c>
      <c r="L294">
        <v>1999</v>
      </c>
      <c r="M294" s="2">
        <v>5.7</v>
      </c>
      <c r="N294" s="4">
        <f>IMDB_Table[[#This Row],[gross]]-IMDB_Table[[#This Row],[budget]]</f>
        <v>-16137932</v>
      </c>
      <c r="O294">
        <v>121</v>
      </c>
      <c r="P294" s="36">
        <f>IMDB_Table[[#This Row],[net_profit]]/IMDB_Table[[#This Row],[budget]]*100</f>
        <v>-19.44329156626506</v>
      </c>
    </row>
    <row r="295" spans="1:16" x14ac:dyDescent="0.3">
      <c r="A295" t="s">
        <v>281</v>
      </c>
      <c r="B295">
        <v>166</v>
      </c>
      <c r="C295" s="4">
        <v>57366262</v>
      </c>
      <c r="D295" t="s">
        <v>465</v>
      </c>
      <c r="E295" t="s">
        <v>72</v>
      </c>
      <c r="F295" t="s">
        <v>4254</v>
      </c>
      <c r="G295">
        <v>400292</v>
      </c>
      <c r="H295">
        <v>657</v>
      </c>
      <c r="I295" t="s">
        <v>16</v>
      </c>
      <c r="J295" t="s">
        <v>221</v>
      </c>
      <c r="K295" s="4">
        <v>100000000</v>
      </c>
      <c r="L295">
        <v>2006</v>
      </c>
      <c r="M295" s="2">
        <v>8</v>
      </c>
      <c r="N295" s="4">
        <f>IMDB_Table[[#This Row],[gross]]-IMDB_Table[[#This Row],[budget]]</f>
        <v>-42633738</v>
      </c>
      <c r="O295">
        <v>143</v>
      </c>
      <c r="P295" s="36">
        <f>IMDB_Table[[#This Row],[net_profit]]/IMDB_Table[[#This Row],[budget]]*100</f>
        <v>-42.633738000000001</v>
      </c>
    </row>
    <row r="296" spans="1:16" x14ac:dyDescent="0.3">
      <c r="A296" t="s">
        <v>144</v>
      </c>
      <c r="B296">
        <v>606</v>
      </c>
      <c r="C296" s="4">
        <v>116866727</v>
      </c>
      <c r="D296" t="s">
        <v>466</v>
      </c>
      <c r="E296" t="s">
        <v>72</v>
      </c>
      <c r="F296" t="s">
        <v>6866</v>
      </c>
      <c r="G296">
        <v>780588</v>
      </c>
      <c r="H296">
        <v>1138</v>
      </c>
      <c r="I296" t="s">
        <v>16</v>
      </c>
      <c r="J296" t="s">
        <v>17</v>
      </c>
      <c r="K296" s="4">
        <v>100000000</v>
      </c>
      <c r="L296">
        <v>2013</v>
      </c>
      <c r="M296" s="2">
        <v>8.1999999999999993</v>
      </c>
      <c r="N296" s="4">
        <f>IMDB_Table[[#This Row],[gross]]-IMDB_Table[[#This Row],[budget]]</f>
        <v>16866727</v>
      </c>
      <c r="O296">
        <v>240</v>
      </c>
      <c r="P296" s="36">
        <f>IMDB_Table[[#This Row],[net_profit]]/IMDB_Table[[#This Row],[budget]]*100</f>
        <v>16.866727000000001</v>
      </c>
    </row>
    <row r="297" spans="1:16" x14ac:dyDescent="0.3">
      <c r="A297" t="s">
        <v>345</v>
      </c>
      <c r="B297">
        <v>144</v>
      </c>
      <c r="C297" s="4">
        <v>184031112</v>
      </c>
      <c r="D297" t="s">
        <v>19</v>
      </c>
      <c r="E297" t="s">
        <v>347</v>
      </c>
      <c r="F297" t="s">
        <v>4255</v>
      </c>
      <c r="G297">
        <v>190786</v>
      </c>
      <c r="H297">
        <v>539</v>
      </c>
      <c r="I297" t="s">
        <v>16</v>
      </c>
      <c r="J297" t="s">
        <v>17</v>
      </c>
      <c r="K297" s="4">
        <v>100000000</v>
      </c>
      <c r="L297">
        <v>1995</v>
      </c>
      <c r="M297" s="2">
        <v>5.4</v>
      </c>
      <c r="N297" s="4">
        <f>IMDB_Table[[#This Row],[gross]]-IMDB_Table[[#This Row],[budget]]</f>
        <v>84031112</v>
      </c>
      <c r="O297">
        <v>121</v>
      </c>
      <c r="P297" s="36">
        <f>IMDB_Table[[#This Row],[net_profit]]/IMDB_Table[[#This Row],[budget]]*100</f>
        <v>84.031111999999993</v>
      </c>
    </row>
    <row r="298" spans="1:16" x14ac:dyDescent="0.3">
      <c r="A298" t="s">
        <v>339</v>
      </c>
      <c r="B298">
        <v>192</v>
      </c>
      <c r="C298" s="4">
        <v>54700065</v>
      </c>
      <c r="D298" t="s">
        <v>467</v>
      </c>
      <c r="E298" t="s">
        <v>468</v>
      </c>
      <c r="F298" t="s">
        <v>4256</v>
      </c>
      <c r="G298">
        <v>221521</v>
      </c>
      <c r="H298">
        <v>1049</v>
      </c>
      <c r="I298" t="s">
        <v>16</v>
      </c>
      <c r="J298" t="s">
        <v>17</v>
      </c>
      <c r="K298" s="4">
        <v>105000000</v>
      </c>
      <c r="L298">
        <v>1997</v>
      </c>
      <c r="M298" s="2">
        <v>7.2</v>
      </c>
      <c r="N298" s="4">
        <f>IMDB_Table[[#This Row],[gross]]-IMDB_Table[[#This Row],[budget]]</f>
        <v>-50299935</v>
      </c>
      <c r="O298">
        <v>129</v>
      </c>
      <c r="P298" s="36">
        <f>IMDB_Table[[#This Row],[net_profit]]/IMDB_Table[[#This Row],[budget]]*100</f>
        <v>-47.904699999999998</v>
      </c>
    </row>
    <row r="299" spans="1:16" x14ac:dyDescent="0.3">
      <c r="A299" t="s">
        <v>469</v>
      </c>
      <c r="B299">
        <v>511</v>
      </c>
      <c r="C299" s="4">
        <v>27098580</v>
      </c>
      <c r="D299" t="s">
        <v>470</v>
      </c>
      <c r="E299" t="s">
        <v>103</v>
      </c>
      <c r="F299" t="s">
        <v>4257</v>
      </c>
      <c r="G299">
        <v>284825</v>
      </c>
      <c r="H299">
        <v>828</v>
      </c>
      <c r="I299" t="s">
        <v>16</v>
      </c>
      <c r="J299" t="s">
        <v>221</v>
      </c>
      <c r="K299" s="4">
        <v>102000000</v>
      </c>
      <c r="L299">
        <v>2012</v>
      </c>
      <c r="M299" s="2">
        <v>7.5</v>
      </c>
      <c r="N299" s="4">
        <f>IMDB_Table[[#This Row],[gross]]-IMDB_Table[[#This Row],[budget]]</f>
        <v>-74901420</v>
      </c>
      <c r="O299">
        <v>172</v>
      </c>
      <c r="P299" s="36">
        <f>IMDB_Table[[#This Row],[net_profit]]/IMDB_Table[[#This Row],[budget]]*100</f>
        <v>-73.432764705882363</v>
      </c>
    </row>
    <row r="300" spans="1:16" x14ac:dyDescent="0.3">
      <c r="A300" t="s">
        <v>42</v>
      </c>
      <c r="B300">
        <v>188</v>
      </c>
      <c r="C300" s="4">
        <v>55673333</v>
      </c>
      <c r="D300" t="s">
        <v>471</v>
      </c>
      <c r="E300" t="s">
        <v>472</v>
      </c>
      <c r="F300" t="s">
        <v>6867</v>
      </c>
      <c r="G300">
        <v>65785</v>
      </c>
      <c r="H300">
        <v>160</v>
      </c>
      <c r="I300" t="s">
        <v>16</v>
      </c>
      <c r="J300" t="s">
        <v>17</v>
      </c>
      <c r="K300" s="4">
        <v>80000000</v>
      </c>
      <c r="L300">
        <v>2010</v>
      </c>
      <c r="M300" s="2">
        <v>7</v>
      </c>
      <c r="N300" s="4">
        <f>IMDB_Table[[#This Row],[gross]]-IMDB_Table[[#This Row],[budget]]</f>
        <v>-24326667</v>
      </c>
      <c r="O300">
        <v>101</v>
      </c>
      <c r="P300" s="36">
        <f>IMDB_Table[[#This Row],[net_profit]]/IMDB_Table[[#This Row],[budget]]*100</f>
        <v>-30.408333750000001</v>
      </c>
    </row>
    <row r="301" spans="1:16" x14ac:dyDescent="0.3">
      <c r="A301" t="s">
        <v>473</v>
      </c>
      <c r="B301">
        <v>212</v>
      </c>
      <c r="C301" s="4">
        <v>40198710</v>
      </c>
      <c r="D301" t="s">
        <v>474</v>
      </c>
      <c r="E301" t="s">
        <v>475</v>
      </c>
      <c r="F301" t="s">
        <v>4258</v>
      </c>
      <c r="G301">
        <v>87451</v>
      </c>
      <c r="H301">
        <v>660</v>
      </c>
      <c r="I301" t="s">
        <v>16</v>
      </c>
      <c r="J301" t="s">
        <v>17</v>
      </c>
      <c r="K301" s="4">
        <v>100000000</v>
      </c>
      <c r="L301">
        <v>2004</v>
      </c>
      <c r="M301" s="2">
        <v>3.3</v>
      </c>
      <c r="N301" s="4">
        <f>IMDB_Table[[#This Row],[gross]]-IMDB_Table[[#This Row],[budget]]</f>
        <v>-59801290</v>
      </c>
      <c r="O301">
        <v>87</v>
      </c>
      <c r="P301" s="36">
        <f>IMDB_Table[[#This Row],[net_profit]]/IMDB_Table[[#This Row],[budget]]*100</f>
        <v>-59.801289999999995</v>
      </c>
    </row>
    <row r="302" spans="1:16" x14ac:dyDescent="0.3">
      <c r="A302" t="s">
        <v>84</v>
      </c>
      <c r="B302">
        <v>245</v>
      </c>
      <c r="C302" s="4">
        <v>72660029</v>
      </c>
      <c r="D302" t="s">
        <v>47</v>
      </c>
      <c r="E302" t="s">
        <v>391</v>
      </c>
      <c r="F302" t="s">
        <v>4259</v>
      </c>
      <c r="G302">
        <v>115687</v>
      </c>
      <c r="H302">
        <v>269</v>
      </c>
      <c r="I302" t="s">
        <v>16</v>
      </c>
      <c r="J302" t="s">
        <v>17</v>
      </c>
      <c r="K302" s="4">
        <v>100000000</v>
      </c>
      <c r="L302">
        <v>2014</v>
      </c>
      <c r="M302" s="2">
        <v>6</v>
      </c>
      <c r="N302" s="4">
        <f>IMDB_Table[[#This Row],[gross]]-IMDB_Table[[#This Row],[budget]]</f>
        <v>-27339971</v>
      </c>
      <c r="O302">
        <v>101</v>
      </c>
      <c r="P302" s="36">
        <f>IMDB_Table[[#This Row],[net_profit]]/IMDB_Table[[#This Row],[budget]]*100</f>
        <v>-27.339971000000002</v>
      </c>
    </row>
    <row r="303" spans="1:16" x14ac:dyDescent="0.3">
      <c r="A303" t="s">
        <v>424</v>
      </c>
      <c r="B303">
        <v>127</v>
      </c>
      <c r="C303" s="4">
        <v>38120554</v>
      </c>
      <c r="D303" t="s">
        <v>125</v>
      </c>
      <c r="E303" t="s">
        <v>161</v>
      </c>
      <c r="F303" t="s">
        <v>4260</v>
      </c>
      <c r="G303">
        <v>71527</v>
      </c>
      <c r="H303">
        <v>217</v>
      </c>
      <c r="I303" t="s">
        <v>16</v>
      </c>
      <c r="J303" t="s">
        <v>17</v>
      </c>
      <c r="K303" s="4">
        <v>140000000</v>
      </c>
      <c r="L303">
        <v>2002</v>
      </c>
      <c r="M303" s="2">
        <v>7.1</v>
      </c>
      <c r="N303" s="4">
        <f>IMDB_Table[[#This Row],[gross]]-IMDB_Table[[#This Row],[budget]]</f>
        <v>-101879446</v>
      </c>
      <c r="O303">
        <v>95</v>
      </c>
      <c r="P303" s="36">
        <f>IMDB_Table[[#This Row],[net_profit]]/IMDB_Table[[#This Row],[budget]]*100</f>
        <v>-72.771032857142856</v>
      </c>
    </row>
    <row r="304" spans="1:16" x14ac:dyDescent="0.3">
      <c r="A304" t="s">
        <v>476</v>
      </c>
      <c r="B304">
        <v>167</v>
      </c>
      <c r="C304" s="4">
        <v>49392095</v>
      </c>
      <c r="D304" t="s">
        <v>477</v>
      </c>
      <c r="E304" t="s">
        <v>478</v>
      </c>
      <c r="F304" t="s">
        <v>6868</v>
      </c>
      <c r="G304">
        <v>52029</v>
      </c>
      <c r="H304">
        <v>224</v>
      </c>
      <c r="I304" t="s">
        <v>16</v>
      </c>
      <c r="J304" t="s">
        <v>17</v>
      </c>
      <c r="K304" s="4">
        <v>100000000</v>
      </c>
      <c r="L304">
        <v>2009</v>
      </c>
      <c r="M304" s="2">
        <v>5.4</v>
      </c>
      <c r="N304" s="4">
        <f>IMDB_Table[[#This Row],[gross]]-IMDB_Table[[#This Row],[budget]]</f>
        <v>-50607905</v>
      </c>
      <c r="O304">
        <v>102</v>
      </c>
      <c r="P304" s="36">
        <f>IMDB_Table[[#This Row],[net_profit]]/IMDB_Table[[#This Row],[budget]]*100</f>
        <v>-50.607904999999995</v>
      </c>
    </row>
    <row r="305" spans="1:16" x14ac:dyDescent="0.3">
      <c r="A305" t="s">
        <v>479</v>
      </c>
      <c r="B305">
        <v>320</v>
      </c>
      <c r="C305" s="4">
        <v>39292022</v>
      </c>
      <c r="D305" t="s">
        <v>22</v>
      </c>
      <c r="E305" t="s">
        <v>107</v>
      </c>
      <c r="F305" t="s">
        <v>4261</v>
      </c>
      <c r="G305">
        <v>127258</v>
      </c>
      <c r="H305">
        <v>351</v>
      </c>
      <c r="I305" t="s">
        <v>16</v>
      </c>
      <c r="J305" t="s">
        <v>17</v>
      </c>
      <c r="K305" s="4">
        <v>90000000</v>
      </c>
      <c r="L305">
        <v>2014</v>
      </c>
      <c r="M305" s="2">
        <v>6.1</v>
      </c>
      <c r="N305" s="4">
        <f>IMDB_Table[[#This Row],[gross]]-IMDB_Table[[#This Row],[budget]]</f>
        <v>-50707978</v>
      </c>
      <c r="O305">
        <v>131</v>
      </c>
      <c r="P305" s="36">
        <f>IMDB_Table[[#This Row],[net_profit]]/IMDB_Table[[#This Row],[budget]]*100</f>
        <v>-56.342197777777784</v>
      </c>
    </row>
    <row r="306" spans="1:16" x14ac:dyDescent="0.3">
      <c r="A306" t="s">
        <v>480</v>
      </c>
      <c r="B306">
        <v>163</v>
      </c>
      <c r="C306" s="4">
        <v>28772222</v>
      </c>
      <c r="D306" t="s">
        <v>481</v>
      </c>
      <c r="E306" t="s">
        <v>482</v>
      </c>
      <c r="F306" t="s">
        <v>4262</v>
      </c>
      <c r="G306">
        <v>33953</v>
      </c>
      <c r="H306">
        <v>163</v>
      </c>
      <c r="I306" t="s">
        <v>16</v>
      </c>
      <c r="J306" t="s">
        <v>17</v>
      </c>
      <c r="K306" s="4">
        <v>105000000</v>
      </c>
      <c r="L306">
        <v>2015</v>
      </c>
      <c r="M306" s="2">
        <v>5.3</v>
      </c>
      <c r="N306" s="4">
        <f>IMDB_Table[[#This Row],[gross]]-IMDB_Table[[#This Row],[budget]]</f>
        <v>-76227778</v>
      </c>
      <c r="O306">
        <v>114</v>
      </c>
      <c r="P306" s="36">
        <f>IMDB_Table[[#This Row],[net_profit]]/IMDB_Table[[#This Row],[budget]]*100</f>
        <v>-72.597883809523807</v>
      </c>
    </row>
    <row r="307" spans="1:16" x14ac:dyDescent="0.3">
      <c r="A307" t="s">
        <v>483</v>
      </c>
      <c r="B307">
        <v>78</v>
      </c>
      <c r="C307" s="4">
        <v>17010646</v>
      </c>
      <c r="D307" t="s">
        <v>154</v>
      </c>
      <c r="E307" t="s">
        <v>484</v>
      </c>
      <c r="F307" t="s">
        <v>6869</v>
      </c>
      <c r="G307">
        <v>40751</v>
      </c>
      <c r="H307">
        <v>239</v>
      </c>
      <c r="I307" t="s">
        <v>16</v>
      </c>
      <c r="J307" t="s">
        <v>17</v>
      </c>
      <c r="K307" s="4">
        <v>84000000</v>
      </c>
      <c r="L307">
        <v>2005</v>
      </c>
      <c r="M307" s="2">
        <v>2.2000000000000002</v>
      </c>
      <c r="N307" s="4">
        <f>IMDB_Table[[#This Row],[gross]]-IMDB_Table[[#This Row],[budget]]</f>
        <v>-66989354</v>
      </c>
      <c r="O307">
        <v>94</v>
      </c>
      <c r="P307" s="36">
        <f>IMDB_Table[[#This Row],[net_profit]]/IMDB_Table[[#This Row],[budget]]*100</f>
        <v>-79.749230952380955</v>
      </c>
    </row>
    <row r="308" spans="1:16" x14ac:dyDescent="0.3">
      <c r="A308" t="s">
        <v>240</v>
      </c>
      <c r="B308">
        <v>289</v>
      </c>
      <c r="C308" s="4">
        <v>24985612</v>
      </c>
      <c r="D308" t="s">
        <v>485</v>
      </c>
      <c r="E308" t="s">
        <v>38</v>
      </c>
      <c r="F308" t="s">
        <v>6870</v>
      </c>
      <c r="G308">
        <v>71782</v>
      </c>
      <c r="H308">
        <v>161</v>
      </c>
      <c r="I308" t="s">
        <v>16</v>
      </c>
      <c r="J308" t="s">
        <v>17</v>
      </c>
      <c r="K308" s="4">
        <v>100000000</v>
      </c>
      <c r="L308">
        <v>2015</v>
      </c>
      <c r="M308" s="2">
        <v>7</v>
      </c>
      <c r="N308" s="4">
        <f>IMDB_Table[[#This Row],[gross]]-IMDB_Table[[#This Row],[budget]]</f>
        <v>-75014388</v>
      </c>
      <c r="O308">
        <v>122</v>
      </c>
      <c r="P308" s="36">
        <f>IMDB_Table[[#This Row],[net_profit]]/IMDB_Table[[#This Row],[budget]]*100</f>
        <v>-75.014387999999997</v>
      </c>
    </row>
    <row r="309" spans="1:16" x14ac:dyDescent="0.3">
      <c r="A309" t="s">
        <v>486</v>
      </c>
      <c r="B309">
        <v>66</v>
      </c>
      <c r="C309" s="4">
        <v>4411102</v>
      </c>
      <c r="D309" t="s">
        <v>487</v>
      </c>
      <c r="E309" t="s">
        <v>488</v>
      </c>
      <c r="F309" t="s">
        <v>6871</v>
      </c>
      <c r="G309">
        <v>20295</v>
      </c>
      <c r="H309">
        <v>164</v>
      </c>
      <c r="I309" t="s">
        <v>16</v>
      </c>
      <c r="J309" t="s">
        <v>17</v>
      </c>
      <c r="K309" s="4">
        <v>100000000</v>
      </c>
      <c r="L309">
        <v>2002</v>
      </c>
      <c r="M309" s="2">
        <v>3.8</v>
      </c>
      <c r="N309" s="4">
        <f>IMDB_Table[[#This Row],[gross]]-IMDB_Table[[#This Row],[budget]]</f>
        <v>-95588898</v>
      </c>
      <c r="O309">
        <v>95</v>
      </c>
      <c r="P309" s="36">
        <f>IMDB_Table[[#This Row],[net_profit]]/IMDB_Table[[#This Row],[budget]]*100</f>
        <v>-95.588898</v>
      </c>
    </row>
    <row r="310" spans="1:16" x14ac:dyDescent="0.3">
      <c r="A310" t="s">
        <v>310</v>
      </c>
      <c r="B310">
        <v>266</v>
      </c>
      <c r="C310" s="4">
        <v>35024475</v>
      </c>
      <c r="D310" t="s">
        <v>489</v>
      </c>
      <c r="E310" t="s">
        <v>312</v>
      </c>
      <c r="F310" t="s">
        <v>4263</v>
      </c>
      <c r="G310">
        <v>110364</v>
      </c>
      <c r="H310">
        <v>261</v>
      </c>
      <c r="I310" t="s">
        <v>16</v>
      </c>
      <c r="J310" t="s">
        <v>490</v>
      </c>
      <c r="K310" s="4">
        <v>100000000</v>
      </c>
      <c r="L310">
        <v>2010</v>
      </c>
      <c r="M310" s="2">
        <v>6.9</v>
      </c>
      <c r="N310" s="4">
        <f>IMDB_Table[[#This Row],[gross]]-IMDB_Table[[#This Row],[budget]]</f>
        <v>-64975525</v>
      </c>
      <c r="O310">
        <v>115</v>
      </c>
      <c r="P310" s="36">
        <f>IMDB_Table[[#This Row],[net_profit]]/IMDB_Table[[#This Row],[budget]]*100</f>
        <v>-64.975525000000005</v>
      </c>
    </row>
    <row r="311" spans="1:16" x14ac:dyDescent="0.3">
      <c r="A311" t="s">
        <v>491</v>
      </c>
      <c r="B311">
        <v>208</v>
      </c>
      <c r="C311" s="4">
        <v>130174897</v>
      </c>
      <c r="D311" t="s">
        <v>139</v>
      </c>
      <c r="E311" t="s">
        <v>492</v>
      </c>
      <c r="F311" t="s">
        <v>4264</v>
      </c>
      <c r="G311">
        <v>27918</v>
      </c>
      <c r="H311">
        <v>155</v>
      </c>
      <c r="I311" t="s">
        <v>16</v>
      </c>
      <c r="J311" t="s">
        <v>17</v>
      </c>
      <c r="K311" s="4">
        <v>99000000</v>
      </c>
      <c r="L311">
        <v>2015</v>
      </c>
      <c r="M311" s="2">
        <v>7.2</v>
      </c>
      <c r="N311" s="4">
        <f>IMDB_Table[[#This Row],[gross]]-IMDB_Table[[#This Row],[budget]]</f>
        <v>31174897</v>
      </c>
      <c r="O311">
        <v>88</v>
      </c>
      <c r="P311" s="36">
        <f>IMDB_Table[[#This Row],[net_profit]]/IMDB_Table[[#This Row],[budget]]*100</f>
        <v>31.489794949494947</v>
      </c>
    </row>
    <row r="312" spans="1:16" x14ac:dyDescent="0.3">
      <c r="A312" t="s">
        <v>493</v>
      </c>
      <c r="B312">
        <v>97</v>
      </c>
      <c r="C312" s="4">
        <v>10200000</v>
      </c>
      <c r="D312" t="s">
        <v>494</v>
      </c>
      <c r="E312" t="s">
        <v>495</v>
      </c>
      <c r="F312" t="s">
        <v>4265</v>
      </c>
      <c r="G312">
        <v>18697</v>
      </c>
      <c r="H312">
        <v>263</v>
      </c>
      <c r="I312" t="s">
        <v>16</v>
      </c>
      <c r="J312" t="s">
        <v>17</v>
      </c>
      <c r="K312" s="4">
        <v>10000000</v>
      </c>
      <c r="L312">
        <v>1997</v>
      </c>
      <c r="M312" s="2">
        <v>7.3</v>
      </c>
      <c r="N312" s="4">
        <f>IMDB_Table[[#This Row],[gross]]-IMDB_Table[[#This Row],[budget]]</f>
        <v>200000</v>
      </c>
      <c r="O312">
        <v>110</v>
      </c>
      <c r="P312" s="36">
        <f>IMDB_Table[[#This Row],[net_profit]]/IMDB_Table[[#This Row],[budget]]*100</f>
        <v>2</v>
      </c>
    </row>
    <row r="313" spans="1:16" x14ac:dyDescent="0.3">
      <c r="A313" t="s">
        <v>160</v>
      </c>
      <c r="B313">
        <v>202</v>
      </c>
      <c r="C313" s="4">
        <v>202007640</v>
      </c>
      <c r="D313" t="s">
        <v>496</v>
      </c>
      <c r="E313" t="s">
        <v>391</v>
      </c>
      <c r="F313" t="s">
        <v>4266</v>
      </c>
      <c r="G313">
        <v>248045</v>
      </c>
      <c r="H313">
        <v>890</v>
      </c>
      <c r="I313" t="s">
        <v>16</v>
      </c>
      <c r="J313" t="s">
        <v>17</v>
      </c>
      <c r="K313" s="4">
        <v>98000000</v>
      </c>
      <c r="L313">
        <v>2001</v>
      </c>
      <c r="M313" s="2">
        <v>6.3</v>
      </c>
      <c r="N313" s="4">
        <f>IMDB_Table[[#This Row],[gross]]-IMDB_Table[[#This Row],[budget]]</f>
        <v>104007640</v>
      </c>
      <c r="O313">
        <v>130</v>
      </c>
      <c r="P313" s="36">
        <f>IMDB_Table[[#This Row],[net_profit]]/IMDB_Table[[#This Row],[budget]]*100</f>
        <v>106.13024489795919</v>
      </c>
    </row>
    <row r="314" spans="1:16" x14ac:dyDescent="0.3">
      <c r="A314" t="s">
        <v>144</v>
      </c>
      <c r="B314">
        <v>233</v>
      </c>
      <c r="C314" s="4">
        <v>77679638</v>
      </c>
      <c r="D314" t="s">
        <v>497</v>
      </c>
      <c r="E314" t="s">
        <v>72</v>
      </c>
      <c r="F314" t="s">
        <v>6872</v>
      </c>
      <c r="G314">
        <v>314033</v>
      </c>
      <c r="H314">
        <v>1166</v>
      </c>
      <c r="I314" t="s">
        <v>16</v>
      </c>
      <c r="J314" t="s">
        <v>17</v>
      </c>
      <c r="K314" s="4">
        <v>100000000</v>
      </c>
      <c r="L314">
        <v>2002</v>
      </c>
      <c r="M314" s="2">
        <v>7.5</v>
      </c>
      <c r="N314" s="4">
        <f>IMDB_Table[[#This Row],[gross]]-IMDB_Table[[#This Row],[budget]]</f>
        <v>-22320362</v>
      </c>
      <c r="O314">
        <v>216</v>
      </c>
      <c r="P314" s="36">
        <f>IMDB_Table[[#This Row],[net_profit]]/IMDB_Table[[#This Row],[budget]]*100</f>
        <v>-22.320361999999999</v>
      </c>
    </row>
    <row r="315" spans="1:16" x14ac:dyDescent="0.3">
      <c r="A315" t="s">
        <v>498</v>
      </c>
      <c r="B315">
        <v>136</v>
      </c>
      <c r="C315" s="4">
        <v>9213</v>
      </c>
      <c r="D315" t="s">
        <v>499</v>
      </c>
      <c r="E315" t="s">
        <v>104</v>
      </c>
      <c r="F315" t="s">
        <v>6873</v>
      </c>
      <c r="G315">
        <v>38690</v>
      </c>
      <c r="H315">
        <v>130</v>
      </c>
      <c r="I315" t="s">
        <v>500</v>
      </c>
      <c r="J315" t="s">
        <v>250</v>
      </c>
      <c r="K315" s="4">
        <v>94000000</v>
      </c>
      <c r="L315">
        <v>2011</v>
      </c>
      <c r="M315" s="2">
        <v>7.6</v>
      </c>
      <c r="N315" s="4">
        <f>IMDB_Table[[#This Row],[gross]]-IMDB_Table[[#This Row],[budget]]</f>
        <v>-93990787</v>
      </c>
      <c r="O315">
        <v>146</v>
      </c>
      <c r="P315" s="36">
        <f>IMDB_Table[[#This Row],[net_profit]]/IMDB_Table[[#This Row],[budget]]*100</f>
        <v>-99.990198936170216</v>
      </c>
    </row>
    <row r="316" spans="1:16" x14ac:dyDescent="0.3">
      <c r="A316" t="s">
        <v>501</v>
      </c>
      <c r="B316">
        <v>154</v>
      </c>
      <c r="C316" s="4">
        <v>58867694</v>
      </c>
      <c r="D316" t="s">
        <v>502</v>
      </c>
      <c r="E316" t="s">
        <v>96</v>
      </c>
      <c r="F316" t="s">
        <v>6874</v>
      </c>
      <c r="G316">
        <v>54077</v>
      </c>
      <c r="H316">
        <v>112</v>
      </c>
      <c r="I316" t="s">
        <v>16</v>
      </c>
      <c r="J316" t="s">
        <v>17</v>
      </c>
      <c r="K316" s="4">
        <v>100000000</v>
      </c>
      <c r="L316">
        <v>2007</v>
      </c>
      <c r="M316" s="2">
        <v>6.8</v>
      </c>
      <c r="N316" s="4">
        <f>IMDB_Table[[#This Row],[gross]]-IMDB_Table[[#This Row],[budget]]</f>
        <v>-41132306</v>
      </c>
      <c r="O316">
        <v>85</v>
      </c>
      <c r="P316" s="36">
        <f>IMDB_Table[[#This Row],[net_profit]]/IMDB_Table[[#This Row],[budget]]*100</f>
        <v>-41.132306</v>
      </c>
    </row>
    <row r="317" spans="1:16" x14ac:dyDescent="0.3">
      <c r="A317" t="s">
        <v>503</v>
      </c>
      <c r="B317">
        <v>169</v>
      </c>
      <c r="C317" s="4">
        <v>59475623</v>
      </c>
      <c r="D317" t="s">
        <v>504</v>
      </c>
      <c r="E317" t="s">
        <v>505</v>
      </c>
      <c r="F317" t="s">
        <v>4267</v>
      </c>
      <c r="G317">
        <v>49739</v>
      </c>
      <c r="H317">
        <v>407</v>
      </c>
      <c r="I317" t="s">
        <v>16</v>
      </c>
      <c r="J317" t="s">
        <v>17</v>
      </c>
      <c r="K317" s="4">
        <v>90000000</v>
      </c>
      <c r="L317">
        <v>2004</v>
      </c>
      <c r="M317" s="2">
        <v>5.2</v>
      </c>
      <c r="N317" s="4">
        <f>IMDB_Table[[#This Row],[gross]]-IMDB_Table[[#This Row],[budget]]</f>
        <v>-30524377</v>
      </c>
      <c r="O317">
        <v>93</v>
      </c>
      <c r="P317" s="36">
        <f>IMDB_Table[[#This Row],[net_profit]]/IMDB_Table[[#This Row],[budget]]*100</f>
        <v>-33.915974444444444</v>
      </c>
    </row>
    <row r="318" spans="1:16" x14ac:dyDescent="0.3">
      <c r="A318" t="s">
        <v>63</v>
      </c>
      <c r="B318">
        <v>200</v>
      </c>
      <c r="C318" s="4">
        <v>108638745</v>
      </c>
      <c r="D318" t="s">
        <v>506</v>
      </c>
      <c r="E318" t="s">
        <v>507</v>
      </c>
      <c r="F318" t="s">
        <v>4268</v>
      </c>
      <c r="G318">
        <v>292022</v>
      </c>
      <c r="H318">
        <v>1103</v>
      </c>
      <c r="I318" t="s">
        <v>16</v>
      </c>
      <c r="J318" t="s">
        <v>17</v>
      </c>
      <c r="K318" s="4">
        <v>92000000</v>
      </c>
      <c r="L318">
        <v>2001</v>
      </c>
      <c r="M318" s="2">
        <v>7.7</v>
      </c>
      <c r="N318" s="4">
        <f>IMDB_Table[[#This Row],[gross]]-IMDB_Table[[#This Row],[budget]]</f>
        <v>16638745</v>
      </c>
      <c r="O318">
        <v>152</v>
      </c>
      <c r="P318" s="36">
        <f>IMDB_Table[[#This Row],[net_profit]]/IMDB_Table[[#This Row],[budget]]*100</f>
        <v>18.085592391304349</v>
      </c>
    </row>
    <row r="319" spans="1:16" x14ac:dyDescent="0.3">
      <c r="A319" t="s">
        <v>508</v>
      </c>
      <c r="B319">
        <v>255</v>
      </c>
      <c r="C319" s="4">
        <v>86897182</v>
      </c>
      <c r="D319" t="s">
        <v>509</v>
      </c>
      <c r="E319" t="s">
        <v>478</v>
      </c>
      <c r="F319" t="s">
        <v>4269</v>
      </c>
      <c r="G319">
        <v>106790</v>
      </c>
      <c r="H319">
        <v>177</v>
      </c>
      <c r="I319" t="s">
        <v>16</v>
      </c>
      <c r="J319" t="s">
        <v>17</v>
      </c>
      <c r="K319" s="4">
        <v>95000000</v>
      </c>
      <c r="L319">
        <v>2012</v>
      </c>
      <c r="M319" s="2">
        <v>6.2</v>
      </c>
      <c r="N319" s="4">
        <f>IMDB_Table[[#This Row],[gross]]-IMDB_Table[[#This Row],[budget]]</f>
        <v>-8102818</v>
      </c>
      <c r="O319">
        <v>85</v>
      </c>
      <c r="P319" s="36">
        <f>IMDB_Table[[#This Row],[net_profit]]/IMDB_Table[[#This Row],[budget]]*100</f>
        <v>-8.5292821052631584</v>
      </c>
    </row>
    <row r="320" spans="1:16" x14ac:dyDescent="0.3">
      <c r="A320" t="s">
        <v>510</v>
      </c>
      <c r="B320">
        <v>173</v>
      </c>
      <c r="C320" s="4">
        <v>63540020</v>
      </c>
      <c r="D320" t="s">
        <v>29</v>
      </c>
      <c r="E320" t="s">
        <v>511</v>
      </c>
      <c r="F320" t="s">
        <v>4270</v>
      </c>
      <c r="G320">
        <v>343274</v>
      </c>
      <c r="H320">
        <v>742</v>
      </c>
      <c r="I320" t="s">
        <v>16</v>
      </c>
      <c r="J320" t="s">
        <v>490</v>
      </c>
      <c r="K320" s="4">
        <v>93000000</v>
      </c>
      <c r="L320">
        <v>1997</v>
      </c>
      <c r="M320" s="2">
        <v>7.7</v>
      </c>
      <c r="N320" s="4">
        <f>IMDB_Table[[#This Row],[gross]]-IMDB_Table[[#This Row],[budget]]</f>
        <v>-29459980</v>
      </c>
      <c r="O320">
        <v>126</v>
      </c>
      <c r="P320" s="36">
        <f>IMDB_Table[[#This Row],[net_profit]]/IMDB_Table[[#This Row],[budget]]*100</f>
        <v>-31.677397849462363</v>
      </c>
    </row>
    <row r="321" spans="1:16" x14ac:dyDescent="0.3">
      <c r="A321" t="s">
        <v>512</v>
      </c>
      <c r="B321">
        <v>221</v>
      </c>
      <c r="C321" s="4">
        <v>95328937</v>
      </c>
      <c r="D321" t="s">
        <v>369</v>
      </c>
      <c r="E321" t="s">
        <v>513</v>
      </c>
      <c r="F321" t="s">
        <v>6875</v>
      </c>
      <c r="G321">
        <v>59581</v>
      </c>
      <c r="H321">
        <v>293</v>
      </c>
      <c r="I321" t="s">
        <v>16</v>
      </c>
      <c r="J321" t="s">
        <v>17</v>
      </c>
      <c r="K321" s="4">
        <v>100000000</v>
      </c>
      <c r="L321">
        <v>2010</v>
      </c>
      <c r="M321" s="2">
        <v>4.3</v>
      </c>
      <c r="N321" s="4">
        <f>IMDB_Table[[#This Row],[gross]]-IMDB_Table[[#This Row],[budget]]</f>
        <v>-4671063</v>
      </c>
      <c r="O321">
        <v>146</v>
      </c>
      <c r="P321" s="36">
        <f>IMDB_Table[[#This Row],[net_profit]]/IMDB_Table[[#This Row],[budget]]*100</f>
        <v>-4.6710630000000002</v>
      </c>
    </row>
    <row r="322" spans="1:16" x14ac:dyDescent="0.3">
      <c r="A322" t="s">
        <v>514</v>
      </c>
      <c r="B322">
        <v>82</v>
      </c>
      <c r="C322" s="4">
        <v>50802661</v>
      </c>
      <c r="D322" t="s">
        <v>515</v>
      </c>
      <c r="E322" t="s">
        <v>516</v>
      </c>
      <c r="F322" t="s">
        <v>6876</v>
      </c>
      <c r="G322">
        <v>58300</v>
      </c>
      <c r="H322">
        <v>139</v>
      </c>
      <c r="I322" t="s">
        <v>16</v>
      </c>
      <c r="J322" t="s">
        <v>17</v>
      </c>
      <c r="K322" s="4">
        <v>95000000</v>
      </c>
      <c r="L322">
        <v>2000</v>
      </c>
      <c r="M322" s="2">
        <v>6.9</v>
      </c>
      <c r="N322" s="4">
        <f>IMDB_Table[[#This Row],[gross]]-IMDB_Table[[#This Row],[budget]]</f>
        <v>-44197339</v>
      </c>
      <c r="O322">
        <v>89</v>
      </c>
      <c r="P322" s="36">
        <f>IMDB_Table[[#This Row],[net_profit]]/IMDB_Table[[#This Row],[budget]]*100</f>
        <v>-46.523514736842102</v>
      </c>
    </row>
    <row r="323" spans="1:16" x14ac:dyDescent="0.3">
      <c r="A323" t="s">
        <v>491</v>
      </c>
      <c r="B323">
        <v>233</v>
      </c>
      <c r="C323" s="4">
        <v>161317423</v>
      </c>
      <c r="D323" t="s">
        <v>139</v>
      </c>
      <c r="E323" t="s">
        <v>52</v>
      </c>
      <c r="F323" t="s">
        <v>4271</v>
      </c>
      <c r="G323">
        <v>145321</v>
      </c>
      <c r="H323">
        <v>139</v>
      </c>
      <c r="I323" t="s">
        <v>16</v>
      </c>
      <c r="J323" t="s">
        <v>17</v>
      </c>
      <c r="K323" s="4">
        <v>95000000</v>
      </c>
      <c r="L323">
        <v>2012</v>
      </c>
      <c r="M323" s="2">
        <v>6.6</v>
      </c>
      <c r="N323" s="4">
        <f>IMDB_Table[[#This Row],[gross]]-IMDB_Table[[#This Row],[budget]]</f>
        <v>66317423</v>
      </c>
      <c r="O323">
        <v>88</v>
      </c>
      <c r="P323" s="36">
        <f>IMDB_Table[[#This Row],[net_profit]]/IMDB_Table[[#This Row],[budget]]*100</f>
        <v>69.807813684210529</v>
      </c>
    </row>
    <row r="324" spans="1:16" x14ac:dyDescent="0.3">
      <c r="A324" t="s">
        <v>242</v>
      </c>
      <c r="B324">
        <v>343</v>
      </c>
      <c r="C324" s="4">
        <v>201148159</v>
      </c>
      <c r="D324" t="s">
        <v>517</v>
      </c>
      <c r="E324" t="s">
        <v>518</v>
      </c>
      <c r="F324" t="s">
        <v>4272</v>
      </c>
      <c r="G324">
        <v>103737</v>
      </c>
      <c r="H324">
        <v>322</v>
      </c>
      <c r="I324" t="s">
        <v>16</v>
      </c>
      <c r="J324" t="s">
        <v>17</v>
      </c>
      <c r="K324" s="4">
        <v>95000000</v>
      </c>
      <c r="L324">
        <v>2015</v>
      </c>
      <c r="M324" s="2">
        <v>7</v>
      </c>
      <c r="N324" s="4">
        <f>IMDB_Table[[#This Row],[gross]]-IMDB_Table[[#This Row],[budget]]</f>
        <v>106148159</v>
      </c>
      <c r="O324">
        <v>105</v>
      </c>
      <c r="P324" s="36">
        <f>IMDB_Table[[#This Row],[net_profit]]/IMDB_Table[[#This Row],[budget]]*100</f>
        <v>111.73490421052632</v>
      </c>
    </row>
    <row r="325" spans="1:16" x14ac:dyDescent="0.3">
      <c r="A325" t="s">
        <v>57</v>
      </c>
      <c r="B325">
        <v>308</v>
      </c>
      <c r="C325" s="4">
        <v>43982842</v>
      </c>
      <c r="D325" t="s">
        <v>519</v>
      </c>
      <c r="E325" t="s">
        <v>520</v>
      </c>
      <c r="F325" t="s">
        <v>4273</v>
      </c>
      <c r="G325">
        <v>125109</v>
      </c>
      <c r="H325">
        <v>593</v>
      </c>
      <c r="I325" t="s">
        <v>16</v>
      </c>
      <c r="J325" t="s">
        <v>17</v>
      </c>
      <c r="K325" s="4">
        <v>65000000</v>
      </c>
      <c r="L325">
        <v>2009</v>
      </c>
      <c r="M325" s="2">
        <v>6.7</v>
      </c>
      <c r="N325" s="4">
        <f>IMDB_Table[[#This Row],[gross]]-IMDB_Table[[#This Row],[budget]]</f>
        <v>-21017158</v>
      </c>
      <c r="O325">
        <v>135</v>
      </c>
      <c r="P325" s="36">
        <f>IMDB_Table[[#This Row],[net_profit]]/IMDB_Table[[#This Row],[budget]]*100</f>
        <v>-32.33408923076923</v>
      </c>
    </row>
    <row r="326" spans="1:16" x14ac:dyDescent="0.3">
      <c r="A326" t="s">
        <v>28</v>
      </c>
      <c r="B326">
        <v>301</v>
      </c>
      <c r="C326" s="4">
        <v>380838870</v>
      </c>
      <c r="D326" t="s">
        <v>139</v>
      </c>
      <c r="E326" t="s">
        <v>521</v>
      </c>
      <c r="F326" t="s">
        <v>4274</v>
      </c>
      <c r="G326">
        <v>692482</v>
      </c>
      <c r="H326">
        <v>866</v>
      </c>
      <c r="I326" t="s">
        <v>16</v>
      </c>
      <c r="J326" t="s">
        <v>17</v>
      </c>
      <c r="K326" s="4">
        <v>94000000</v>
      </c>
      <c r="L326">
        <v>2003</v>
      </c>
      <c r="M326" s="2">
        <v>8.1999999999999993</v>
      </c>
      <c r="N326" s="4">
        <f>IMDB_Table[[#This Row],[gross]]-IMDB_Table[[#This Row],[budget]]</f>
        <v>286838870</v>
      </c>
      <c r="O326">
        <v>100</v>
      </c>
      <c r="P326" s="36">
        <f>IMDB_Table[[#This Row],[net_profit]]/IMDB_Table[[#This Row],[budget]]*100</f>
        <v>305.14773404255322</v>
      </c>
    </row>
    <row r="327" spans="1:16" x14ac:dyDescent="0.3">
      <c r="A327" t="s">
        <v>57</v>
      </c>
      <c r="B327">
        <v>328</v>
      </c>
      <c r="C327" s="4">
        <v>377019252</v>
      </c>
      <c r="D327" t="s">
        <v>166</v>
      </c>
      <c r="E327" t="s">
        <v>522</v>
      </c>
      <c r="F327" t="s">
        <v>6877</v>
      </c>
      <c r="G327">
        <v>1215718</v>
      </c>
      <c r="H327">
        <v>3189</v>
      </c>
      <c r="I327" t="s">
        <v>16</v>
      </c>
      <c r="J327" t="s">
        <v>17</v>
      </c>
      <c r="K327" s="4">
        <v>94000000</v>
      </c>
      <c r="L327">
        <v>2003</v>
      </c>
      <c r="M327" s="2">
        <v>8.9</v>
      </c>
      <c r="N327" s="4">
        <f>IMDB_Table[[#This Row],[gross]]-IMDB_Table[[#This Row],[budget]]</f>
        <v>283019252</v>
      </c>
      <c r="O327">
        <v>192</v>
      </c>
      <c r="P327" s="36">
        <f>IMDB_Table[[#This Row],[net_profit]]/IMDB_Table[[#This Row],[budget]]*100</f>
        <v>301.08431063829789</v>
      </c>
    </row>
    <row r="328" spans="1:16" x14ac:dyDescent="0.3">
      <c r="A328" t="s">
        <v>57</v>
      </c>
      <c r="B328">
        <v>294</v>
      </c>
      <c r="C328" s="4">
        <v>340478898</v>
      </c>
      <c r="D328" t="s">
        <v>166</v>
      </c>
      <c r="E328" t="s">
        <v>68</v>
      </c>
      <c r="F328" t="s">
        <v>6878</v>
      </c>
      <c r="G328">
        <v>1100446</v>
      </c>
      <c r="H328">
        <v>2417</v>
      </c>
      <c r="I328" t="s">
        <v>16</v>
      </c>
      <c r="J328" t="s">
        <v>17</v>
      </c>
      <c r="K328" s="4">
        <v>94000000</v>
      </c>
      <c r="L328">
        <v>2002</v>
      </c>
      <c r="M328" s="2">
        <v>8.6999999999999993</v>
      </c>
      <c r="N328" s="4">
        <f>IMDB_Table[[#This Row],[gross]]-IMDB_Table[[#This Row],[budget]]</f>
        <v>246478898</v>
      </c>
      <c r="O328">
        <v>172</v>
      </c>
      <c r="P328" s="36">
        <f>IMDB_Table[[#This Row],[net_profit]]/IMDB_Table[[#This Row],[budget]]*100</f>
        <v>262.21159361702126</v>
      </c>
    </row>
    <row r="329" spans="1:16" x14ac:dyDescent="0.3">
      <c r="A329" t="s">
        <v>523</v>
      </c>
      <c r="B329">
        <v>175</v>
      </c>
      <c r="C329" s="4">
        <v>17176900</v>
      </c>
      <c r="D329" t="s">
        <v>19</v>
      </c>
      <c r="E329" t="s">
        <v>96</v>
      </c>
      <c r="F329" t="s">
        <v>4275</v>
      </c>
      <c r="G329">
        <v>54501</v>
      </c>
      <c r="H329">
        <v>154</v>
      </c>
      <c r="I329" t="s">
        <v>16</v>
      </c>
      <c r="J329" t="s">
        <v>17</v>
      </c>
      <c r="K329" s="4">
        <v>95000000</v>
      </c>
      <c r="L329">
        <v>2014</v>
      </c>
      <c r="M329" s="2">
        <v>5.5</v>
      </c>
      <c r="N329" s="4">
        <f>IMDB_Table[[#This Row],[gross]]-IMDB_Table[[#This Row],[budget]]</f>
        <v>-77823100</v>
      </c>
      <c r="O329">
        <v>102</v>
      </c>
      <c r="P329" s="36">
        <f>IMDB_Table[[#This Row],[net_profit]]/IMDB_Table[[#This Row],[budget]]*100</f>
        <v>-81.91905263157895</v>
      </c>
    </row>
    <row r="330" spans="1:16" x14ac:dyDescent="0.3">
      <c r="A330" t="s">
        <v>455</v>
      </c>
      <c r="B330">
        <v>199</v>
      </c>
      <c r="C330" s="4">
        <v>131144183</v>
      </c>
      <c r="D330" t="s">
        <v>496</v>
      </c>
      <c r="E330" t="s">
        <v>169</v>
      </c>
      <c r="F330" t="s">
        <v>4276</v>
      </c>
      <c r="G330">
        <v>157016</v>
      </c>
      <c r="H330">
        <v>824</v>
      </c>
      <c r="I330" t="s">
        <v>16</v>
      </c>
      <c r="J330" t="s">
        <v>17</v>
      </c>
      <c r="K330" s="4">
        <v>115000000</v>
      </c>
      <c r="L330">
        <v>2001</v>
      </c>
      <c r="M330" s="2">
        <v>5.7</v>
      </c>
      <c r="N330" s="4">
        <f>IMDB_Table[[#This Row],[gross]]-IMDB_Table[[#This Row],[budget]]</f>
        <v>16144183</v>
      </c>
      <c r="O330">
        <v>100</v>
      </c>
      <c r="P330" s="36">
        <f>IMDB_Table[[#This Row],[net_profit]]/IMDB_Table[[#This Row],[budget]]*100</f>
        <v>14.038419999999999</v>
      </c>
    </row>
    <row r="331" spans="1:16" x14ac:dyDescent="0.3">
      <c r="A331" t="s">
        <v>524</v>
      </c>
      <c r="B331">
        <v>355</v>
      </c>
      <c r="C331" s="4">
        <v>23014504</v>
      </c>
      <c r="D331" t="s">
        <v>525</v>
      </c>
      <c r="E331" t="s">
        <v>20</v>
      </c>
      <c r="F331" t="s">
        <v>4277</v>
      </c>
      <c r="G331">
        <v>172707</v>
      </c>
      <c r="H331">
        <v>462</v>
      </c>
      <c r="I331" t="s">
        <v>16</v>
      </c>
      <c r="J331" t="s">
        <v>24</v>
      </c>
      <c r="K331" s="4">
        <v>100000000</v>
      </c>
      <c r="L331">
        <v>2014</v>
      </c>
      <c r="M331" s="2">
        <v>6.3</v>
      </c>
      <c r="N331" s="4">
        <f>IMDB_Table[[#This Row],[gross]]-IMDB_Table[[#This Row],[budget]]</f>
        <v>-76985496</v>
      </c>
      <c r="O331">
        <v>119</v>
      </c>
      <c r="P331" s="36">
        <f>IMDB_Table[[#This Row],[net_profit]]/IMDB_Table[[#This Row],[budget]]*100</f>
        <v>-76.985495999999998</v>
      </c>
    </row>
    <row r="332" spans="1:16" x14ac:dyDescent="0.3">
      <c r="A332" t="s">
        <v>251</v>
      </c>
      <c r="B332">
        <v>198</v>
      </c>
      <c r="C332" s="4">
        <v>181166115</v>
      </c>
      <c r="D332" t="s">
        <v>76</v>
      </c>
      <c r="E332" t="s">
        <v>526</v>
      </c>
      <c r="F332" t="s">
        <v>6879</v>
      </c>
      <c r="G332">
        <v>219501</v>
      </c>
      <c r="H332">
        <v>1236</v>
      </c>
      <c r="I332" t="s">
        <v>16</v>
      </c>
      <c r="J332" t="s">
        <v>17</v>
      </c>
      <c r="K332" s="4">
        <v>93000000</v>
      </c>
      <c r="L332">
        <v>2001</v>
      </c>
      <c r="M332" s="2">
        <v>5.9</v>
      </c>
      <c r="N332" s="4">
        <f>IMDB_Table[[#This Row],[gross]]-IMDB_Table[[#This Row],[budget]]</f>
        <v>88166115</v>
      </c>
      <c r="O332">
        <v>92</v>
      </c>
      <c r="P332" s="36">
        <f>IMDB_Table[[#This Row],[net_profit]]/IMDB_Table[[#This Row],[budget]]*100</f>
        <v>94.802274193548385</v>
      </c>
    </row>
    <row r="333" spans="1:16" x14ac:dyDescent="0.3">
      <c r="A333" t="s">
        <v>527</v>
      </c>
      <c r="B333">
        <v>529</v>
      </c>
      <c r="C333" s="4">
        <v>176740650</v>
      </c>
      <c r="D333" t="s">
        <v>362</v>
      </c>
      <c r="E333" t="s">
        <v>528</v>
      </c>
      <c r="F333" t="s">
        <v>6880</v>
      </c>
      <c r="G333">
        <v>403836</v>
      </c>
      <c r="H333">
        <v>646</v>
      </c>
      <c r="I333" t="s">
        <v>16</v>
      </c>
      <c r="J333" t="s">
        <v>17</v>
      </c>
      <c r="K333" s="4">
        <v>93000000</v>
      </c>
      <c r="L333">
        <v>2011</v>
      </c>
      <c r="M333" s="2">
        <v>7.6</v>
      </c>
      <c r="N333" s="4">
        <f>IMDB_Table[[#This Row],[gross]]-IMDB_Table[[#This Row],[budget]]</f>
        <v>83740650</v>
      </c>
      <c r="O333">
        <v>105</v>
      </c>
      <c r="P333" s="36">
        <f>IMDB_Table[[#This Row],[net_profit]]/IMDB_Table[[#This Row],[budget]]*100</f>
        <v>90.043709677419358</v>
      </c>
    </row>
    <row r="334" spans="1:16" x14ac:dyDescent="0.3">
      <c r="A334" t="s">
        <v>529</v>
      </c>
      <c r="B334">
        <v>198</v>
      </c>
      <c r="C334" s="4">
        <v>71148699</v>
      </c>
      <c r="D334" t="s">
        <v>67</v>
      </c>
      <c r="E334" t="s">
        <v>530</v>
      </c>
      <c r="F334" t="s">
        <v>4278</v>
      </c>
      <c r="G334">
        <v>68935</v>
      </c>
      <c r="H334">
        <v>125</v>
      </c>
      <c r="I334" t="s">
        <v>16</v>
      </c>
      <c r="J334" t="s">
        <v>17</v>
      </c>
      <c r="K334" s="4">
        <v>90000000</v>
      </c>
      <c r="L334">
        <v>2008</v>
      </c>
      <c r="M334" s="2">
        <v>6.6</v>
      </c>
      <c r="N334" s="4">
        <f>IMDB_Table[[#This Row],[gross]]-IMDB_Table[[#This Row],[budget]]</f>
        <v>-18851301</v>
      </c>
      <c r="O334">
        <v>107</v>
      </c>
      <c r="P334" s="36">
        <f>IMDB_Table[[#This Row],[net_profit]]/IMDB_Table[[#This Row],[budget]]*100</f>
        <v>-20.945889999999999</v>
      </c>
    </row>
    <row r="335" spans="1:16" x14ac:dyDescent="0.3">
      <c r="A335" t="s">
        <v>531</v>
      </c>
      <c r="B335">
        <v>412</v>
      </c>
      <c r="C335" s="4">
        <v>67344392</v>
      </c>
      <c r="D335" t="s">
        <v>26</v>
      </c>
      <c r="E335" t="s">
        <v>273</v>
      </c>
      <c r="F335" t="s">
        <v>6881</v>
      </c>
      <c r="G335">
        <v>165618</v>
      </c>
      <c r="H335">
        <v>503</v>
      </c>
      <c r="I335" t="s">
        <v>16</v>
      </c>
      <c r="J335" t="s">
        <v>17</v>
      </c>
      <c r="K335" s="4">
        <v>92000000</v>
      </c>
      <c r="L335">
        <v>2013</v>
      </c>
      <c r="M335" s="2">
        <v>5.3</v>
      </c>
      <c r="N335" s="4">
        <f>IMDB_Table[[#This Row],[gross]]-IMDB_Table[[#This Row],[budget]]</f>
        <v>-24655608</v>
      </c>
      <c r="O335">
        <v>101</v>
      </c>
      <c r="P335" s="36">
        <f>IMDB_Table[[#This Row],[net_profit]]/IMDB_Table[[#This Row],[budget]]*100</f>
        <v>-26.799573913043478</v>
      </c>
    </row>
    <row r="336" spans="1:16" x14ac:dyDescent="0.3">
      <c r="A336" t="s">
        <v>532</v>
      </c>
      <c r="B336">
        <v>106</v>
      </c>
      <c r="C336" s="4">
        <v>22406362</v>
      </c>
      <c r="D336" t="s">
        <v>533</v>
      </c>
      <c r="E336" t="s">
        <v>534</v>
      </c>
      <c r="F336" t="s">
        <v>4279</v>
      </c>
      <c r="G336">
        <v>16832</v>
      </c>
      <c r="H336">
        <v>267</v>
      </c>
      <c r="I336" t="s">
        <v>16</v>
      </c>
      <c r="J336" t="s">
        <v>17</v>
      </c>
      <c r="K336" s="4">
        <v>107000000</v>
      </c>
      <c r="L336">
        <v>2004</v>
      </c>
      <c r="M336" s="2">
        <v>6</v>
      </c>
      <c r="N336" s="4">
        <f>IMDB_Table[[#This Row],[gross]]-IMDB_Table[[#This Row],[budget]]</f>
        <v>-84593638</v>
      </c>
      <c r="O336">
        <v>137</v>
      </c>
      <c r="P336" s="36">
        <f>IMDB_Table[[#This Row],[net_profit]]/IMDB_Table[[#This Row],[budget]]*100</f>
        <v>-79.059474766355137</v>
      </c>
    </row>
    <row r="337" spans="1:16" x14ac:dyDescent="0.3">
      <c r="A337" t="s">
        <v>177</v>
      </c>
      <c r="B337">
        <v>283</v>
      </c>
      <c r="C337" s="4">
        <v>261437578</v>
      </c>
      <c r="D337" t="s">
        <v>535</v>
      </c>
      <c r="E337" t="s">
        <v>536</v>
      </c>
      <c r="F337" t="s">
        <v>4280</v>
      </c>
      <c r="G337">
        <v>479166</v>
      </c>
      <c r="H337">
        <v>815</v>
      </c>
      <c r="I337" t="s">
        <v>16</v>
      </c>
      <c r="J337" t="s">
        <v>17</v>
      </c>
      <c r="K337" s="4">
        <v>92000000</v>
      </c>
      <c r="L337">
        <v>2004</v>
      </c>
      <c r="M337" s="2">
        <v>8</v>
      </c>
      <c r="N337" s="4">
        <f>IMDB_Table[[#This Row],[gross]]-IMDB_Table[[#This Row],[budget]]</f>
        <v>169437578</v>
      </c>
      <c r="O337">
        <v>115</v>
      </c>
      <c r="P337" s="36">
        <f>IMDB_Table[[#This Row],[net_profit]]/IMDB_Table[[#This Row],[budget]]*100</f>
        <v>184.1712804347826</v>
      </c>
    </row>
    <row r="338" spans="1:16" x14ac:dyDescent="0.3">
      <c r="A338" t="s">
        <v>537</v>
      </c>
      <c r="B338">
        <v>61</v>
      </c>
      <c r="C338" s="4">
        <v>11000000</v>
      </c>
      <c r="D338" t="s">
        <v>417</v>
      </c>
      <c r="E338" t="s">
        <v>538</v>
      </c>
      <c r="F338" t="s">
        <v>4281</v>
      </c>
      <c r="G338">
        <v>21102</v>
      </c>
      <c r="H338">
        <v>169</v>
      </c>
      <c r="I338" t="s">
        <v>16</v>
      </c>
      <c r="J338" t="s">
        <v>17</v>
      </c>
      <c r="K338" s="4">
        <v>98000000</v>
      </c>
      <c r="L338">
        <v>1995</v>
      </c>
      <c r="M338" s="2">
        <v>5.6</v>
      </c>
      <c r="N338" s="4">
        <f>IMDB_Table[[#This Row],[gross]]-IMDB_Table[[#This Row],[budget]]</f>
        <v>-87000000</v>
      </c>
      <c r="O338">
        <v>124</v>
      </c>
      <c r="P338" s="36">
        <f>IMDB_Table[[#This Row],[net_profit]]/IMDB_Table[[#This Row],[budget]]*100</f>
        <v>-88.775510204081627</v>
      </c>
    </row>
    <row r="339" spans="1:16" x14ac:dyDescent="0.3">
      <c r="A339" t="s">
        <v>331</v>
      </c>
      <c r="B339">
        <v>217</v>
      </c>
      <c r="C339" s="4">
        <v>88761720</v>
      </c>
      <c r="D339" t="s">
        <v>67</v>
      </c>
      <c r="E339" t="s">
        <v>539</v>
      </c>
      <c r="F339" t="s">
        <v>6882</v>
      </c>
      <c r="G339">
        <v>141179</v>
      </c>
      <c r="H339">
        <v>419</v>
      </c>
      <c r="I339" t="s">
        <v>16</v>
      </c>
      <c r="J339" t="s">
        <v>24</v>
      </c>
      <c r="K339" s="4">
        <v>95000000</v>
      </c>
      <c r="L339">
        <v>2010</v>
      </c>
      <c r="M339" s="2">
        <v>5.9</v>
      </c>
      <c r="N339" s="4">
        <f>IMDB_Table[[#This Row],[gross]]-IMDB_Table[[#This Row],[budget]]</f>
        <v>-6238280</v>
      </c>
      <c r="O339">
        <v>118</v>
      </c>
      <c r="P339" s="36">
        <f>IMDB_Table[[#This Row],[net_profit]]/IMDB_Table[[#This Row],[budget]]*100</f>
        <v>-6.5666105263157899</v>
      </c>
    </row>
    <row r="340" spans="1:16" x14ac:dyDescent="0.3">
      <c r="A340" t="s">
        <v>54</v>
      </c>
      <c r="B340">
        <v>175</v>
      </c>
      <c r="C340" s="4">
        <v>250147615</v>
      </c>
      <c r="D340" t="s">
        <v>540</v>
      </c>
      <c r="E340" t="s">
        <v>56</v>
      </c>
      <c r="F340" t="s">
        <v>6883</v>
      </c>
      <c r="G340">
        <v>403014</v>
      </c>
      <c r="H340">
        <v>289</v>
      </c>
      <c r="I340" t="s">
        <v>16</v>
      </c>
      <c r="J340" t="s">
        <v>17</v>
      </c>
      <c r="K340" s="4">
        <v>90000000</v>
      </c>
      <c r="L340">
        <v>1997</v>
      </c>
      <c r="M340" s="2">
        <v>7.3</v>
      </c>
      <c r="N340" s="4">
        <f>IMDB_Table[[#This Row],[gross]]-IMDB_Table[[#This Row],[budget]]</f>
        <v>160147615</v>
      </c>
      <c r="O340">
        <v>98</v>
      </c>
      <c r="P340" s="36">
        <f>IMDB_Table[[#This Row],[net_profit]]/IMDB_Table[[#This Row],[budget]]*100</f>
        <v>177.94179444444444</v>
      </c>
    </row>
    <row r="341" spans="1:16" x14ac:dyDescent="0.3">
      <c r="A341" t="s">
        <v>97</v>
      </c>
      <c r="B341">
        <v>191</v>
      </c>
      <c r="C341" s="4">
        <v>245823397</v>
      </c>
      <c r="D341" t="s">
        <v>89</v>
      </c>
      <c r="E341" t="s">
        <v>103</v>
      </c>
      <c r="F341" t="s">
        <v>4282</v>
      </c>
      <c r="G341">
        <v>385871</v>
      </c>
      <c r="H341">
        <v>515</v>
      </c>
      <c r="I341" t="s">
        <v>16</v>
      </c>
      <c r="J341" t="s">
        <v>17</v>
      </c>
      <c r="K341" s="4">
        <v>90000000</v>
      </c>
      <c r="L341">
        <v>1999</v>
      </c>
      <c r="M341" s="2">
        <v>7.9</v>
      </c>
      <c r="N341" s="4">
        <f>IMDB_Table[[#This Row],[gross]]-IMDB_Table[[#This Row],[budget]]</f>
        <v>155823397</v>
      </c>
      <c r="O341">
        <v>82</v>
      </c>
      <c r="P341" s="36">
        <f>IMDB_Table[[#This Row],[net_profit]]/IMDB_Table[[#This Row],[budget]]*100</f>
        <v>173.13710777777777</v>
      </c>
    </row>
    <row r="342" spans="1:16" x14ac:dyDescent="0.3">
      <c r="A342" t="s">
        <v>442</v>
      </c>
      <c r="B342">
        <v>316</v>
      </c>
      <c r="C342" s="4">
        <v>81557479</v>
      </c>
      <c r="D342" t="s">
        <v>26</v>
      </c>
      <c r="E342" t="s">
        <v>439</v>
      </c>
      <c r="F342" t="s">
        <v>4283</v>
      </c>
      <c r="G342">
        <v>149947</v>
      </c>
      <c r="H342">
        <v>326</v>
      </c>
      <c r="I342" t="s">
        <v>16</v>
      </c>
      <c r="J342" t="s">
        <v>17</v>
      </c>
      <c r="K342" s="4">
        <v>100000000</v>
      </c>
      <c r="L342">
        <v>2010</v>
      </c>
      <c r="M342" s="2">
        <v>6.8</v>
      </c>
      <c r="N342" s="4">
        <f>IMDB_Table[[#This Row],[gross]]-IMDB_Table[[#This Row],[budget]]</f>
        <v>-18442521</v>
      </c>
      <c r="O342">
        <v>98</v>
      </c>
      <c r="P342" s="36">
        <f>IMDB_Table[[#This Row],[net_profit]]/IMDB_Table[[#This Row],[budget]]*100</f>
        <v>-18.442520999999999</v>
      </c>
    </row>
    <row r="343" spans="1:16" x14ac:dyDescent="0.3">
      <c r="A343" t="s">
        <v>84</v>
      </c>
      <c r="B343">
        <v>127</v>
      </c>
      <c r="C343" s="4">
        <v>226138454</v>
      </c>
      <c r="D343" t="s">
        <v>127</v>
      </c>
      <c r="E343" t="s">
        <v>541</v>
      </c>
      <c r="F343" t="s">
        <v>4284</v>
      </c>
      <c r="G343">
        <v>160440</v>
      </c>
      <c r="H343">
        <v>394</v>
      </c>
      <c r="I343" t="s">
        <v>16</v>
      </c>
      <c r="J343" t="s">
        <v>17</v>
      </c>
      <c r="K343" s="4">
        <v>90000000</v>
      </c>
      <c r="L343">
        <v>2001</v>
      </c>
      <c r="M343" s="2">
        <v>6.6</v>
      </c>
      <c r="N343" s="4">
        <f>IMDB_Table[[#This Row],[gross]]-IMDB_Table[[#This Row],[budget]]</f>
        <v>136138454</v>
      </c>
      <c r="O343">
        <v>90</v>
      </c>
      <c r="P343" s="36">
        <f>IMDB_Table[[#This Row],[net_profit]]/IMDB_Table[[#This Row],[budget]]*100</f>
        <v>151.26494888888888</v>
      </c>
    </row>
    <row r="344" spans="1:16" x14ac:dyDescent="0.3">
      <c r="A344" t="s">
        <v>131</v>
      </c>
      <c r="B344">
        <v>185</v>
      </c>
      <c r="C344" s="4">
        <v>155370362</v>
      </c>
      <c r="D344" t="s">
        <v>542</v>
      </c>
      <c r="E344" t="s">
        <v>120</v>
      </c>
      <c r="F344" t="s">
        <v>4285</v>
      </c>
      <c r="G344">
        <v>98403</v>
      </c>
      <c r="H344">
        <v>683</v>
      </c>
      <c r="I344" t="s">
        <v>16</v>
      </c>
      <c r="J344" t="s">
        <v>17</v>
      </c>
      <c r="K344" s="4">
        <v>100000000</v>
      </c>
      <c r="L344">
        <v>2000</v>
      </c>
      <c r="M344" s="2">
        <v>6.6</v>
      </c>
      <c r="N344" s="4">
        <f>IMDB_Table[[#This Row],[gross]]-IMDB_Table[[#This Row],[budget]]</f>
        <v>55370362</v>
      </c>
      <c r="O344">
        <v>130</v>
      </c>
      <c r="P344" s="36">
        <f>IMDB_Table[[#This Row],[net_profit]]/IMDB_Table[[#This Row],[budget]]*100</f>
        <v>55.370361999999993</v>
      </c>
    </row>
    <row r="345" spans="1:16" x14ac:dyDescent="0.3">
      <c r="A345" t="s">
        <v>543</v>
      </c>
      <c r="B345">
        <v>191</v>
      </c>
      <c r="C345" s="4">
        <v>124870275</v>
      </c>
      <c r="D345" t="s">
        <v>544</v>
      </c>
      <c r="E345" t="s">
        <v>545</v>
      </c>
      <c r="F345" t="s">
        <v>6884</v>
      </c>
      <c r="G345">
        <v>152601</v>
      </c>
      <c r="H345">
        <v>156</v>
      </c>
      <c r="I345" t="s">
        <v>16</v>
      </c>
      <c r="J345" t="s">
        <v>17</v>
      </c>
      <c r="K345" s="4">
        <v>100000000</v>
      </c>
      <c r="L345">
        <v>2009</v>
      </c>
      <c r="M345" s="2">
        <v>7</v>
      </c>
      <c r="N345" s="4">
        <f>IMDB_Table[[#This Row],[gross]]-IMDB_Table[[#This Row],[budget]]</f>
        <v>24870275</v>
      </c>
      <c r="O345">
        <v>90</v>
      </c>
      <c r="P345" s="36">
        <f>IMDB_Table[[#This Row],[net_profit]]/IMDB_Table[[#This Row],[budget]]*100</f>
        <v>24.870274999999999</v>
      </c>
    </row>
    <row r="346" spans="1:16" x14ac:dyDescent="0.3">
      <c r="A346" t="s">
        <v>334</v>
      </c>
      <c r="B346">
        <v>188</v>
      </c>
      <c r="C346" s="4">
        <v>196573705</v>
      </c>
      <c r="D346" t="s">
        <v>229</v>
      </c>
      <c r="E346" t="s">
        <v>546</v>
      </c>
      <c r="F346" t="s">
        <v>6885</v>
      </c>
      <c r="G346">
        <v>166791</v>
      </c>
      <c r="H346">
        <v>132</v>
      </c>
      <c r="I346" t="s">
        <v>16</v>
      </c>
      <c r="J346" t="s">
        <v>17</v>
      </c>
      <c r="K346" s="4">
        <v>90000000</v>
      </c>
      <c r="L346">
        <v>2009</v>
      </c>
      <c r="M346" s="2">
        <v>7</v>
      </c>
      <c r="N346" s="4">
        <f>IMDB_Table[[#This Row],[gross]]-IMDB_Table[[#This Row],[budget]]</f>
        <v>106573705</v>
      </c>
      <c r="O346">
        <v>94</v>
      </c>
      <c r="P346" s="36">
        <f>IMDB_Table[[#This Row],[net_profit]]/IMDB_Table[[#This Row],[budget]]*100</f>
        <v>118.41522777777777</v>
      </c>
    </row>
    <row r="347" spans="1:16" x14ac:dyDescent="0.3">
      <c r="A347" t="s">
        <v>547</v>
      </c>
      <c r="B347">
        <v>362</v>
      </c>
      <c r="C347" s="4">
        <v>58229120</v>
      </c>
      <c r="D347" t="s">
        <v>548</v>
      </c>
      <c r="E347" t="s">
        <v>549</v>
      </c>
      <c r="F347" t="s">
        <v>6886</v>
      </c>
      <c r="G347">
        <v>236421</v>
      </c>
      <c r="H347">
        <v>515</v>
      </c>
      <c r="I347" t="s">
        <v>16</v>
      </c>
      <c r="J347" t="s">
        <v>17</v>
      </c>
      <c r="K347" s="4">
        <v>90000000</v>
      </c>
      <c r="L347">
        <v>2013</v>
      </c>
      <c r="M347" s="2">
        <v>7.3</v>
      </c>
      <c r="N347" s="4">
        <f>IMDB_Table[[#This Row],[gross]]-IMDB_Table[[#This Row],[budget]]</f>
        <v>-31770880</v>
      </c>
      <c r="O347">
        <v>114</v>
      </c>
      <c r="P347" s="36">
        <f>IMDB_Table[[#This Row],[net_profit]]/IMDB_Table[[#This Row],[budget]]*100</f>
        <v>-35.300977777777774</v>
      </c>
    </row>
    <row r="348" spans="1:16" x14ac:dyDescent="0.3">
      <c r="A348" t="s">
        <v>3956</v>
      </c>
      <c r="B348">
        <v>181</v>
      </c>
      <c r="C348" s="4">
        <v>125305545</v>
      </c>
      <c r="D348" t="s">
        <v>550</v>
      </c>
      <c r="E348" t="s">
        <v>551</v>
      </c>
      <c r="F348" t="s">
        <v>6887</v>
      </c>
      <c r="G348">
        <v>145350</v>
      </c>
      <c r="H348">
        <v>643</v>
      </c>
      <c r="I348" t="s">
        <v>16</v>
      </c>
      <c r="J348" t="s">
        <v>17</v>
      </c>
      <c r="K348" s="4">
        <v>92000000</v>
      </c>
      <c r="L348">
        <v>2000</v>
      </c>
      <c r="M348" s="2">
        <v>5.5</v>
      </c>
      <c r="N348" s="4">
        <f>IMDB_Table[[#This Row],[gross]]-IMDB_Table[[#This Row],[budget]]</f>
        <v>33305545</v>
      </c>
      <c r="O348">
        <v>94</v>
      </c>
      <c r="P348" s="36">
        <f>IMDB_Table[[#This Row],[net_profit]]/IMDB_Table[[#This Row],[budget]]*100</f>
        <v>36.201679347826087</v>
      </c>
    </row>
    <row r="349" spans="1:16" x14ac:dyDescent="0.3">
      <c r="A349" t="s">
        <v>144</v>
      </c>
      <c r="B349">
        <v>352</v>
      </c>
      <c r="C349" s="4">
        <v>132373442</v>
      </c>
      <c r="D349" t="s">
        <v>552</v>
      </c>
      <c r="E349" t="s">
        <v>72</v>
      </c>
      <c r="F349" t="s">
        <v>4286</v>
      </c>
      <c r="G349">
        <v>873649</v>
      </c>
      <c r="H349">
        <v>2054</v>
      </c>
      <c r="I349" t="s">
        <v>16</v>
      </c>
      <c r="J349" t="s">
        <v>17</v>
      </c>
      <c r="K349" s="4">
        <v>90000000</v>
      </c>
      <c r="L349">
        <v>2006</v>
      </c>
      <c r="M349" s="2">
        <v>8.5</v>
      </c>
      <c r="N349" s="4">
        <f>IMDB_Table[[#This Row],[gross]]-IMDB_Table[[#This Row],[budget]]</f>
        <v>42373442</v>
      </c>
      <c r="O349">
        <v>151</v>
      </c>
      <c r="P349" s="36">
        <f>IMDB_Table[[#This Row],[net_profit]]/IMDB_Table[[#This Row],[budget]]*100</f>
        <v>47.081602222222223</v>
      </c>
    </row>
    <row r="350" spans="1:16" x14ac:dyDescent="0.3">
      <c r="A350" t="s">
        <v>553</v>
      </c>
      <c r="B350">
        <v>143</v>
      </c>
      <c r="C350" s="4">
        <v>120618403</v>
      </c>
      <c r="D350" t="s">
        <v>554</v>
      </c>
      <c r="E350" t="s">
        <v>555</v>
      </c>
      <c r="F350" t="s">
        <v>4287</v>
      </c>
      <c r="G350">
        <v>171792</v>
      </c>
      <c r="H350">
        <v>222</v>
      </c>
      <c r="I350" t="s">
        <v>16</v>
      </c>
      <c r="J350" t="s">
        <v>17</v>
      </c>
      <c r="K350" s="4">
        <v>90000000</v>
      </c>
      <c r="L350">
        <v>1998</v>
      </c>
      <c r="M350" s="2">
        <v>7.5</v>
      </c>
      <c r="N350" s="4">
        <f>IMDB_Table[[#This Row],[gross]]-IMDB_Table[[#This Row],[budget]]</f>
        <v>30618403</v>
      </c>
      <c r="O350">
        <v>88</v>
      </c>
      <c r="P350" s="36">
        <f>IMDB_Table[[#This Row],[net_profit]]/IMDB_Table[[#This Row],[budget]]*100</f>
        <v>34.020447777777783</v>
      </c>
    </row>
    <row r="351" spans="1:16" x14ac:dyDescent="0.3">
      <c r="A351" t="s">
        <v>547</v>
      </c>
      <c r="B351">
        <v>308</v>
      </c>
      <c r="C351" s="4">
        <v>110416702</v>
      </c>
      <c r="D351" t="s">
        <v>556</v>
      </c>
      <c r="E351" t="s">
        <v>74</v>
      </c>
      <c r="F351" t="s">
        <v>4288</v>
      </c>
      <c r="G351">
        <v>307539</v>
      </c>
      <c r="H351">
        <v>577</v>
      </c>
      <c r="I351" t="s">
        <v>16</v>
      </c>
      <c r="J351" t="s">
        <v>17</v>
      </c>
      <c r="K351" s="4">
        <v>92000000</v>
      </c>
      <c r="L351">
        <v>2008</v>
      </c>
      <c r="M351" s="2">
        <v>7</v>
      </c>
      <c r="N351" s="4">
        <f>IMDB_Table[[#This Row],[gross]]-IMDB_Table[[#This Row],[budget]]</f>
        <v>18416702</v>
      </c>
      <c r="O351">
        <v>121</v>
      </c>
      <c r="P351" s="36">
        <f>IMDB_Table[[#This Row],[net_profit]]/IMDB_Table[[#This Row],[budget]]*100</f>
        <v>20.018154347826087</v>
      </c>
    </row>
    <row r="352" spans="1:16" x14ac:dyDescent="0.3">
      <c r="A352" t="s">
        <v>197</v>
      </c>
      <c r="B352">
        <v>517</v>
      </c>
      <c r="C352" s="4">
        <v>102515793</v>
      </c>
      <c r="D352" t="s">
        <v>557</v>
      </c>
      <c r="E352" t="s">
        <v>133</v>
      </c>
      <c r="F352" t="s">
        <v>6888</v>
      </c>
      <c r="G352">
        <v>330152</v>
      </c>
      <c r="H352">
        <v>632</v>
      </c>
      <c r="I352" t="s">
        <v>16</v>
      </c>
      <c r="J352" t="s">
        <v>17</v>
      </c>
      <c r="K352" s="4">
        <v>90000000</v>
      </c>
      <c r="L352">
        <v>2011</v>
      </c>
      <c r="M352" s="2">
        <v>7.8</v>
      </c>
      <c r="N352" s="4">
        <f>IMDB_Table[[#This Row],[gross]]-IMDB_Table[[#This Row],[budget]]</f>
        <v>12515793</v>
      </c>
      <c r="O352">
        <v>158</v>
      </c>
      <c r="P352" s="36">
        <f>IMDB_Table[[#This Row],[net_profit]]/IMDB_Table[[#This Row],[budget]]*100</f>
        <v>13.906436666666666</v>
      </c>
    </row>
    <row r="353" spans="1:16" x14ac:dyDescent="0.3">
      <c r="A353" t="s">
        <v>3963</v>
      </c>
      <c r="B353">
        <v>148</v>
      </c>
      <c r="C353" s="4">
        <v>100012500</v>
      </c>
      <c r="D353" t="s">
        <v>22</v>
      </c>
      <c r="E353" t="s">
        <v>273</v>
      </c>
      <c r="F353" t="s">
        <v>6889</v>
      </c>
      <c r="G353">
        <v>299258</v>
      </c>
      <c r="H353">
        <v>346</v>
      </c>
      <c r="I353" t="s">
        <v>16</v>
      </c>
      <c r="J353" t="s">
        <v>17</v>
      </c>
      <c r="K353" s="4">
        <v>90000000</v>
      </c>
      <c r="L353">
        <v>1995</v>
      </c>
      <c r="M353" s="2">
        <v>7.6</v>
      </c>
      <c r="N353" s="4">
        <f>IMDB_Table[[#This Row],[gross]]-IMDB_Table[[#This Row],[budget]]</f>
        <v>10012500</v>
      </c>
      <c r="O353">
        <v>128</v>
      </c>
      <c r="P353" s="36">
        <f>IMDB_Table[[#This Row],[net_profit]]/IMDB_Table[[#This Row],[budget]]*100</f>
        <v>11.125</v>
      </c>
    </row>
    <row r="354" spans="1:16" x14ac:dyDescent="0.3">
      <c r="A354" t="s">
        <v>337</v>
      </c>
      <c r="B354">
        <v>415</v>
      </c>
      <c r="C354" s="4">
        <v>209019489</v>
      </c>
      <c r="D354" t="s">
        <v>338</v>
      </c>
      <c r="E354" t="s">
        <v>74</v>
      </c>
      <c r="F354" t="s">
        <v>4289</v>
      </c>
      <c r="G354">
        <v>477300</v>
      </c>
      <c r="H354">
        <v>621</v>
      </c>
      <c r="I354" t="s">
        <v>16</v>
      </c>
      <c r="J354" t="s">
        <v>17</v>
      </c>
      <c r="K354" s="4">
        <v>90000000</v>
      </c>
      <c r="L354">
        <v>2009</v>
      </c>
      <c r="M354" s="2">
        <v>7.6</v>
      </c>
      <c r="N354" s="4">
        <f>IMDB_Table[[#This Row],[gross]]-IMDB_Table[[#This Row],[budget]]</f>
        <v>119019489</v>
      </c>
      <c r="O354">
        <v>128</v>
      </c>
      <c r="P354" s="36">
        <f>IMDB_Table[[#This Row],[net_profit]]/IMDB_Table[[#This Row],[budget]]*100</f>
        <v>132.24387666666667</v>
      </c>
    </row>
    <row r="355" spans="1:16" x14ac:dyDescent="0.3">
      <c r="A355" t="s">
        <v>451</v>
      </c>
      <c r="B355">
        <v>146</v>
      </c>
      <c r="C355" s="4">
        <v>84037039</v>
      </c>
      <c r="D355" t="s">
        <v>558</v>
      </c>
      <c r="E355" t="s">
        <v>559</v>
      </c>
      <c r="F355" t="s">
        <v>4290</v>
      </c>
      <c r="G355">
        <v>72591</v>
      </c>
      <c r="H355">
        <v>289</v>
      </c>
      <c r="I355" t="s">
        <v>16</v>
      </c>
      <c r="J355" t="s">
        <v>17</v>
      </c>
      <c r="K355" s="4">
        <v>120000000</v>
      </c>
      <c r="L355">
        <v>2001</v>
      </c>
      <c r="M355" s="2">
        <v>6.8</v>
      </c>
      <c r="N355" s="4">
        <f>IMDB_Table[[#This Row],[gross]]-IMDB_Table[[#This Row],[budget]]</f>
        <v>-35962961</v>
      </c>
      <c r="O355">
        <v>95</v>
      </c>
      <c r="P355" s="36">
        <f>IMDB_Table[[#This Row],[net_profit]]/IMDB_Table[[#This Row],[budget]]*100</f>
        <v>-29.969134166666667</v>
      </c>
    </row>
    <row r="356" spans="1:16" x14ac:dyDescent="0.3">
      <c r="A356" t="s">
        <v>560</v>
      </c>
      <c r="B356">
        <v>70</v>
      </c>
      <c r="C356" s="4">
        <v>85884815</v>
      </c>
      <c r="D356" t="s">
        <v>561</v>
      </c>
      <c r="E356" t="s">
        <v>562</v>
      </c>
      <c r="F356" t="s">
        <v>6890</v>
      </c>
      <c r="G356">
        <v>9418</v>
      </c>
      <c r="H356">
        <v>53</v>
      </c>
      <c r="I356" t="s">
        <v>16</v>
      </c>
      <c r="J356" t="s">
        <v>17</v>
      </c>
      <c r="K356" s="4">
        <v>90000000</v>
      </c>
      <c r="L356">
        <v>2015</v>
      </c>
      <c r="M356" s="2">
        <v>5</v>
      </c>
      <c r="N356" s="4">
        <f>IMDB_Table[[#This Row],[gross]]-IMDB_Table[[#This Row],[budget]]</f>
        <v>-4115185</v>
      </c>
      <c r="O356">
        <v>92</v>
      </c>
      <c r="P356" s="36">
        <f>IMDB_Table[[#This Row],[net_profit]]/IMDB_Table[[#This Row],[budget]]*100</f>
        <v>-4.5724277777777784</v>
      </c>
    </row>
    <row r="357" spans="1:16" x14ac:dyDescent="0.3">
      <c r="A357" t="s">
        <v>44</v>
      </c>
      <c r="B357">
        <v>269</v>
      </c>
      <c r="C357" s="4">
        <v>83077470</v>
      </c>
      <c r="D357" t="s">
        <v>563</v>
      </c>
      <c r="E357" t="s">
        <v>157</v>
      </c>
      <c r="F357" t="s">
        <v>4291</v>
      </c>
      <c r="G357">
        <v>183247</v>
      </c>
      <c r="H357">
        <v>440</v>
      </c>
      <c r="I357" t="s">
        <v>16</v>
      </c>
      <c r="J357" t="s">
        <v>17</v>
      </c>
      <c r="K357" s="4">
        <v>75000000</v>
      </c>
      <c r="L357">
        <v>2008</v>
      </c>
      <c r="M357" s="2">
        <v>7.1</v>
      </c>
      <c r="N357" s="4">
        <f>IMDB_Table[[#This Row],[gross]]-IMDB_Table[[#This Row],[budget]]</f>
        <v>8077470</v>
      </c>
      <c r="O357">
        <v>121</v>
      </c>
      <c r="P357" s="36">
        <f>IMDB_Table[[#This Row],[net_profit]]/IMDB_Table[[#This Row],[budget]]*100</f>
        <v>10.769960000000001</v>
      </c>
    </row>
    <row r="358" spans="1:16" x14ac:dyDescent="0.3">
      <c r="A358" t="s">
        <v>564</v>
      </c>
      <c r="B358">
        <v>198</v>
      </c>
      <c r="C358" s="4">
        <v>100018837</v>
      </c>
      <c r="D358" t="s">
        <v>556</v>
      </c>
      <c r="E358" t="s">
        <v>565</v>
      </c>
      <c r="F358" t="s">
        <v>6891</v>
      </c>
      <c r="G358">
        <v>156348</v>
      </c>
      <c r="H358">
        <v>380</v>
      </c>
      <c r="I358" t="s">
        <v>16</v>
      </c>
      <c r="J358" t="s">
        <v>17</v>
      </c>
      <c r="K358" s="4">
        <v>90000000</v>
      </c>
      <c r="L358">
        <v>2008</v>
      </c>
      <c r="M358" s="2">
        <v>5.5</v>
      </c>
      <c r="N358" s="4">
        <f>IMDB_Table[[#This Row],[gross]]-IMDB_Table[[#This Row],[budget]]</f>
        <v>10018837</v>
      </c>
      <c r="O358">
        <v>113</v>
      </c>
      <c r="P358" s="36">
        <f>IMDB_Table[[#This Row],[net_profit]]/IMDB_Table[[#This Row],[budget]]*100</f>
        <v>11.132041111111111</v>
      </c>
    </row>
    <row r="359" spans="1:16" x14ac:dyDescent="0.3">
      <c r="A359" t="s">
        <v>331</v>
      </c>
      <c r="B359">
        <v>253</v>
      </c>
      <c r="C359" s="4">
        <v>78747585</v>
      </c>
      <c r="D359" t="s">
        <v>566</v>
      </c>
      <c r="E359" t="s">
        <v>52</v>
      </c>
      <c r="F359" t="s">
        <v>4292</v>
      </c>
      <c r="G359">
        <v>89770</v>
      </c>
      <c r="H359">
        <v>342</v>
      </c>
      <c r="I359" t="s">
        <v>16</v>
      </c>
      <c r="J359" t="s">
        <v>17</v>
      </c>
      <c r="K359" s="4">
        <v>88000000</v>
      </c>
      <c r="L359">
        <v>2015</v>
      </c>
      <c r="M359" s="2">
        <v>5.6</v>
      </c>
      <c r="N359" s="4">
        <f>IMDB_Table[[#This Row],[gross]]-IMDB_Table[[#This Row],[budget]]</f>
        <v>-9252415</v>
      </c>
      <c r="O359">
        <v>106</v>
      </c>
      <c r="P359" s="36">
        <f>IMDB_Table[[#This Row],[net_profit]]/IMDB_Table[[#This Row],[budget]]*100</f>
        <v>-10.514107954545453</v>
      </c>
    </row>
    <row r="360" spans="1:16" x14ac:dyDescent="0.3">
      <c r="A360" t="s">
        <v>119</v>
      </c>
      <c r="B360">
        <v>281</v>
      </c>
      <c r="C360" s="4">
        <v>78616689</v>
      </c>
      <c r="D360" t="s">
        <v>194</v>
      </c>
      <c r="E360" t="s">
        <v>567</v>
      </c>
      <c r="F360" t="s">
        <v>4293</v>
      </c>
      <c r="G360">
        <v>238747</v>
      </c>
      <c r="H360">
        <v>2153</v>
      </c>
      <c r="I360" t="s">
        <v>16</v>
      </c>
      <c r="J360" t="s">
        <v>17</v>
      </c>
      <c r="K360" s="4">
        <v>100000000</v>
      </c>
      <c r="L360">
        <v>2001</v>
      </c>
      <c r="M360" s="2">
        <v>7.1</v>
      </c>
      <c r="N360" s="4">
        <f>IMDB_Table[[#This Row],[gross]]-IMDB_Table[[#This Row],[budget]]</f>
        <v>-21383311</v>
      </c>
      <c r="O360">
        <v>146</v>
      </c>
      <c r="P360" s="36">
        <f>IMDB_Table[[#This Row],[net_profit]]/IMDB_Table[[#This Row],[budget]]*100</f>
        <v>-21.383310999999999</v>
      </c>
    </row>
    <row r="361" spans="1:16" x14ac:dyDescent="0.3">
      <c r="A361" t="s">
        <v>264</v>
      </c>
      <c r="B361">
        <v>122</v>
      </c>
      <c r="C361" s="4">
        <v>75817994</v>
      </c>
      <c r="D361" t="s">
        <v>568</v>
      </c>
      <c r="E361" t="s">
        <v>569</v>
      </c>
      <c r="F361" t="s">
        <v>4294</v>
      </c>
      <c r="G361">
        <v>32049</v>
      </c>
      <c r="H361">
        <v>179</v>
      </c>
      <c r="I361" t="s">
        <v>16</v>
      </c>
      <c r="J361" t="s">
        <v>17</v>
      </c>
      <c r="K361" s="4">
        <v>90000000</v>
      </c>
      <c r="L361">
        <v>2003</v>
      </c>
      <c r="M361" s="2">
        <v>4.9000000000000004</v>
      </c>
      <c r="N361" s="4">
        <f>IMDB_Table[[#This Row],[gross]]-IMDB_Table[[#This Row],[budget]]</f>
        <v>-14182006</v>
      </c>
      <c r="O361">
        <v>88</v>
      </c>
      <c r="P361" s="36">
        <f>IMDB_Table[[#This Row],[net_profit]]/IMDB_Table[[#This Row],[budget]]*100</f>
        <v>-15.757784444444445</v>
      </c>
    </row>
    <row r="362" spans="1:16" x14ac:dyDescent="0.3">
      <c r="A362" t="s">
        <v>131</v>
      </c>
      <c r="B362">
        <v>159</v>
      </c>
      <c r="C362" s="4">
        <v>100853835</v>
      </c>
      <c r="D362" t="s">
        <v>570</v>
      </c>
      <c r="E362" t="s">
        <v>195</v>
      </c>
      <c r="F362" t="s">
        <v>4295</v>
      </c>
      <c r="G362">
        <v>200556</v>
      </c>
      <c r="H362">
        <v>611</v>
      </c>
      <c r="I362" t="s">
        <v>16</v>
      </c>
      <c r="J362" t="s">
        <v>17</v>
      </c>
      <c r="K362" s="4">
        <v>90000000</v>
      </c>
      <c r="L362">
        <v>1997</v>
      </c>
      <c r="M362" s="2">
        <v>7.4</v>
      </c>
      <c r="N362" s="4">
        <f>IMDB_Table[[#This Row],[gross]]-IMDB_Table[[#This Row],[budget]]</f>
        <v>10853835</v>
      </c>
      <c r="O362">
        <v>150</v>
      </c>
      <c r="P362" s="36">
        <f>IMDB_Table[[#This Row],[net_profit]]/IMDB_Table[[#This Row],[budget]]*100</f>
        <v>12.059816666666666</v>
      </c>
    </row>
    <row r="363" spans="1:16" x14ac:dyDescent="0.3">
      <c r="A363" t="s">
        <v>339</v>
      </c>
      <c r="B363">
        <v>180</v>
      </c>
      <c r="C363" s="4">
        <v>73209340</v>
      </c>
      <c r="D363" t="s">
        <v>571</v>
      </c>
      <c r="E363" t="s">
        <v>572</v>
      </c>
      <c r="F363" t="s">
        <v>4296</v>
      </c>
      <c r="G363">
        <v>101834</v>
      </c>
      <c r="H363">
        <v>628</v>
      </c>
      <c r="I363" t="s">
        <v>16</v>
      </c>
      <c r="J363" t="s">
        <v>17</v>
      </c>
      <c r="K363" s="4">
        <v>95000000</v>
      </c>
      <c r="L363">
        <v>2000</v>
      </c>
      <c r="M363" s="2">
        <v>5.7</v>
      </c>
      <c r="N363" s="4">
        <f>IMDB_Table[[#This Row],[gross]]-IMDB_Table[[#This Row],[budget]]</f>
        <v>-21790660</v>
      </c>
      <c r="O363">
        <v>119</v>
      </c>
      <c r="P363" s="36">
        <f>IMDB_Table[[#This Row],[net_profit]]/IMDB_Table[[#This Row],[budget]]*100</f>
        <v>-22.937536842105263</v>
      </c>
    </row>
    <row r="364" spans="1:16" x14ac:dyDescent="0.3">
      <c r="A364" t="s">
        <v>573</v>
      </c>
      <c r="B364">
        <v>227</v>
      </c>
      <c r="C364" s="4">
        <v>72515360</v>
      </c>
      <c r="D364" t="s">
        <v>574</v>
      </c>
      <c r="E364" t="s">
        <v>575</v>
      </c>
      <c r="F364" t="s">
        <v>4297</v>
      </c>
      <c r="G364">
        <v>86152</v>
      </c>
      <c r="H364">
        <v>411</v>
      </c>
      <c r="I364" t="s">
        <v>576</v>
      </c>
      <c r="J364" t="s">
        <v>24</v>
      </c>
      <c r="K364" s="4">
        <v>80000000</v>
      </c>
      <c r="L364">
        <v>2005</v>
      </c>
      <c r="M364" s="2">
        <v>6.4</v>
      </c>
      <c r="N364" s="4">
        <f>IMDB_Table[[#This Row],[gross]]-IMDB_Table[[#This Row],[budget]]</f>
        <v>-7484640</v>
      </c>
      <c r="O364">
        <v>128</v>
      </c>
      <c r="P364" s="36">
        <f>IMDB_Table[[#This Row],[net_profit]]/IMDB_Table[[#This Row],[budget]]*100</f>
        <v>-9.3558000000000003</v>
      </c>
    </row>
    <row r="365" spans="1:16" x14ac:dyDescent="0.3">
      <c r="A365" t="s">
        <v>577</v>
      </c>
      <c r="B365">
        <v>183</v>
      </c>
      <c r="C365" s="4">
        <v>68558662</v>
      </c>
      <c r="D365" t="s">
        <v>67</v>
      </c>
      <c r="E365" t="s">
        <v>539</v>
      </c>
      <c r="F365" t="s">
        <v>6892</v>
      </c>
      <c r="G365">
        <v>86627</v>
      </c>
      <c r="H365">
        <v>204</v>
      </c>
      <c r="I365" t="s">
        <v>16</v>
      </c>
      <c r="J365" t="s">
        <v>17</v>
      </c>
      <c r="K365" s="4">
        <v>90000000</v>
      </c>
      <c r="L365">
        <v>2013</v>
      </c>
      <c r="M365" s="2">
        <v>5.9</v>
      </c>
      <c r="N365" s="4">
        <f>IMDB_Table[[#This Row],[gross]]-IMDB_Table[[#This Row],[budget]]</f>
        <v>-21441338</v>
      </c>
      <c r="O365">
        <v>106</v>
      </c>
      <c r="P365" s="36">
        <f>IMDB_Table[[#This Row],[net_profit]]/IMDB_Table[[#This Row],[budget]]*100</f>
        <v>-23.823708888888888</v>
      </c>
    </row>
    <row r="366" spans="1:16" x14ac:dyDescent="0.3">
      <c r="A366" t="s">
        <v>3965</v>
      </c>
      <c r="B366">
        <v>157</v>
      </c>
      <c r="C366" s="4">
        <v>65653758</v>
      </c>
      <c r="D366" t="s">
        <v>19</v>
      </c>
      <c r="E366" t="s">
        <v>188</v>
      </c>
      <c r="F366" t="s">
        <v>6893</v>
      </c>
      <c r="G366">
        <v>102747</v>
      </c>
      <c r="H366">
        <v>316</v>
      </c>
      <c r="I366" t="s">
        <v>16</v>
      </c>
      <c r="J366" t="s">
        <v>17</v>
      </c>
      <c r="K366" s="4">
        <v>95000000</v>
      </c>
      <c r="L366">
        <v>2003</v>
      </c>
      <c r="M366" s="2">
        <v>5.5</v>
      </c>
      <c r="N366" s="4">
        <f>IMDB_Table[[#This Row],[gross]]-IMDB_Table[[#This Row],[budget]]</f>
        <v>-29346242</v>
      </c>
      <c r="O366">
        <v>117</v>
      </c>
      <c r="P366" s="36">
        <f>IMDB_Table[[#This Row],[net_profit]]/IMDB_Table[[#This Row],[budget]]*100</f>
        <v>-30.890781052631578</v>
      </c>
    </row>
    <row r="367" spans="1:16" x14ac:dyDescent="0.3">
      <c r="A367" t="s">
        <v>292</v>
      </c>
      <c r="B367">
        <v>196</v>
      </c>
      <c r="C367" s="4">
        <v>64685359</v>
      </c>
      <c r="D367" t="s">
        <v>578</v>
      </c>
      <c r="E367" t="s">
        <v>325</v>
      </c>
      <c r="F367" t="s">
        <v>4298</v>
      </c>
      <c r="G367">
        <v>40862</v>
      </c>
      <c r="H367">
        <v>139</v>
      </c>
      <c r="I367" t="s">
        <v>16</v>
      </c>
      <c r="J367" t="s">
        <v>17</v>
      </c>
      <c r="K367" s="4">
        <v>90000000</v>
      </c>
      <c r="L367">
        <v>2016</v>
      </c>
      <c r="M367" s="2">
        <v>6.9</v>
      </c>
      <c r="N367" s="4">
        <f>IMDB_Table[[#This Row],[gross]]-IMDB_Table[[#This Row],[budget]]</f>
        <v>-25314641</v>
      </c>
      <c r="O367">
        <v>129</v>
      </c>
      <c r="P367" s="36">
        <f>IMDB_Table[[#This Row],[net_profit]]/IMDB_Table[[#This Row],[budget]]*100</f>
        <v>-28.127378888888888</v>
      </c>
    </row>
    <row r="368" spans="1:16" x14ac:dyDescent="0.3">
      <c r="A368" t="s">
        <v>320</v>
      </c>
      <c r="B368">
        <v>64</v>
      </c>
      <c r="C368" s="4">
        <v>61355436</v>
      </c>
      <c r="D368" t="s">
        <v>427</v>
      </c>
      <c r="E368" t="s">
        <v>579</v>
      </c>
      <c r="F368" t="s">
        <v>4299</v>
      </c>
      <c r="G368">
        <v>52136</v>
      </c>
      <c r="H368">
        <v>184</v>
      </c>
      <c r="I368" t="s">
        <v>16</v>
      </c>
      <c r="J368" t="s">
        <v>17</v>
      </c>
      <c r="K368" s="4">
        <v>68000000</v>
      </c>
      <c r="L368">
        <v>1997</v>
      </c>
      <c r="M368" s="2">
        <v>6.2</v>
      </c>
      <c r="N368" s="4">
        <f>IMDB_Table[[#This Row],[gross]]-IMDB_Table[[#This Row],[budget]]</f>
        <v>-6644564</v>
      </c>
      <c r="O368">
        <v>116</v>
      </c>
      <c r="P368" s="36">
        <f>IMDB_Table[[#This Row],[net_profit]]/IMDB_Table[[#This Row],[budget]]*100</f>
        <v>-9.7714176470588239</v>
      </c>
    </row>
    <row r="369" spans="1:16" x14ac:dyDescent="0.3">
      <c r="A369" t="s">
        <v>442</v>
      </c>
      <c r="B369">
        <v>142</v>
      </c>
      <c r="C369" s="4">
        <v>26871</v>
      </c>
      <c r="D369" t="s">
        <v>106</v>
      </c>
      <c r="E369" t="s">
        <v>199</v>
      </c>
      <c r="F369" t="s">
        <v>4300</v>
      </c>
      <c r="G369">
        <v>121259</v>
      </c>
      <c r="H369">
        <v>361</v>
      </c>
      <c r="I369" t="s">
        <v>16</v>
      </c>
      <c r="J369" t="s">
        <v>221</v>
      </c>
      <c r="K369" s="4">
        <v>92000000</v>
      </c>
      <c r="L369">
        <v>2001</v>
      </c>
      <c r="M369" s="2">
        <v>7</v>
      </c>
      <c r="N369" s="4">
        <f>IMDB_Table[[#This Row],[gross]]-IMDB_Table[[#This Row],[budget]]</f>
        <v>-91973129</v>
      </c>
      <c r="O369">
        <v>114</v>
      </c>
      <c r="P369" s="36">
        <f>IMDB_Table[[#This Row],[net_profit]]/IMDB_Table[[#This Row],[budget]]*100</f>
        <v>-99.970792391304357</v>
      </c>
    </row>
    <row r="370" spans="1:16" x14ac:dyDescent="0.3">
      <c r="A370" t="s">
        <v>580</v>
      </c>
      <c r="B370">
        <v>181</v>
      </c>
      <c r="C370" s="4">
        <v>60874615</v>
      </c>
      <c r="D370" t="s">
        <v>315</v>
      </c>
      <c r="E370" t="s">
        <v>581</v>
      </c>
      <c r="F370" t="s">
        <v>6894</v>
      </c>
      <c r="G370">
        <v>60467</v>
      </c>
      <c r="H370">
        <v>949</v>
      </c>
      <c r="I370" t="s">
        <v>16</v>
      </c>
      <c r="J370" t="s">
        <v>17</v>
      </c>
      <c r="K370" s="4">
        <v>90000000</v>
      </c>
      <c r="L370">
        <v>2000</v>
      </c>
      <c r="M370" s="2">
        <v>5.6</v>
      </c>
      <c r="N370" s="4">
        <f>IMDB_Table[[#This Row],[gross]]-IMDB_Table[[#This Row],[budget]]</f>
        <v>-29125385</v>
      </c>
      <c r="O370">
        <v>114</v>
      </c>
      <c r="P370" s="36">
        <f>IMDB_Table[[#This Row],[net_profit]]/IMDB_Table[[#This Row],[budget]]*100</f>
        <v>-32.361538888888894</v>
      </c>
    </row>
    <row r="371" spans="1:16" x14ac:dyDescent="0.3">
      <c r="A371" t="s">
        <v>334</v>
      </c>
      <c r="B371">
        <v>240</v>
      </c>
      <c r="C371" s="4">
        <v>143618384</v>
      </c>
      <c r="D371" t="s">
        <v>335</v>
      </c>
      <c r="E371" t="s">
        <v>582</v>
      </c>
      <c r="F371" t="s">
        <v>4301</v>
      </c>
      <c r="G371">
        <v>165333</v>
      </c>
      <c r="H371">
        <v>186</v>
      </c>
      <c r="I371" t="s">
        <v>16</v>
      </c>
      <c r="J371" t="s">
        <v>17</v>
      </c>
      <c r="K371" s="4">
        <v>90000000</v>
      </c>
      <c r="L371">
        <v>2011</v>
      </c>
      <c r="M371" s="2">
        <v>7</v>
      </c>
      <c r="N371" s="4">
        <f>IMDB_Table[[#This Row],[gross]]-IMDB_Table[[#This Row],[budget]]</f>
        <v>53618384</v>
      </c>
      <c r="O371">
        <v>96</v>
      </c>
      <c r="P371" s="36">
        <f>IMDB_Table[[#This Row],[net_profit]]/IMDB_Table[[#This Row],[budget]]*100</f>
        <v>59.575982222222223</v>
      </c>
    </row>
    <row r="372" spans="1:16" x14ac:dyDescent="0.3">
      <c r="A372" t="s">
        <v>331</v>
      </c>
      <c r="B372">
        <v>93</v>
      </c>
      <c r="C372" s="4">
        <v>58220776</v>
      </c>
      <c r="D372" t="s">
        <v>583</v>
      </c>
      <c r="E372" t="s">
        <v>232</v>
      </c>
      <c r="F372" t="s">
        <v>4302</v>
      </c>
      <c r="G372">
        <v>87785</v>
      </c>
      <c r="H372">
        <v>362</v>
      </c>
      <c r="I372" t="s">
        <v>16</v>
      </c>
      <c r="J372" t="s">
        <v>17</v>
      </c>
      <c r="K372" s="4">
        <v>100000000</v>
      </c>
      <c r="L372">
        <v>1999</v>
      </c>
      <c r="M372" s="2">
        <v>6.8</v>
      </c>
      <c r="N372" s="4">
        <f>IMDB_Table[[#This Row],[gross]]-IMDB_Table[[#This Row],[budget]]</f>
        <v>-41779224</v>
      </c>
      <c r="O372">
        <v>132</v>
      </c>
      <c r="P372" s="36">
        <f>IMDB_Table[[#This Row],[net_profit]]/IMDB_Table[[#This Row],[budget]]*100</f>
        <v>-41.779223999999999</v>
      </c>
    </row>
    <row r="373" spans="1:16" x14ac:dyDescent="0.3">
      <c r="A373" t="s">
        <v>584</v>
      </c>
      <c r="B373">
        <v>84</v>
      </c>
      <c r="C373" s="4">
        <v>47474112</v>
      </c>
      <c r="D373" t="s">
        <v>362</v>
      </c>
      <c r="E373" t="s">
        <v>581</v>
      </c>
      <c r="F373" t="s">
        <v>4303</v>
      </c>
      <c r="G373">
        <v>58227</v>
      </c>
      <c r="H373">
        <v>181</v>
      </c>
      <c r="I373" t="s">
        <v>16</v>
      </c>
      <c r="J373" t="s">
        <v>17</v>
      </c>
      <c r="K373" s="4">
        <v>90000000</v>
      </c>
      <c r="L373">
        <v>1997</v>
      </c>
      <c r="M373" s="2">
        <v>5.4</v>
      </c>
      <c r="N373" s="4">
        <f>IMDB_Table[[#This Row],[gross]]-IMDB_Table[[#This Row],[budget]]</f>
        <v>-42525888</v>
      </c>
      <c r="O373">
        <v>104</v>
      </c>
      <c r="P373" s="36">
        <f>IMDB_Table[[#This Row],[net_profit]]/IMDB_Table[[#This Row],[budget]]*100</f>
        <v>-47.25098666666667</v>
      </c>
    </row>
    <row r="374" spans="1:16" x14ac:dyDescent="0.3">
      <c r="A374" t="s">
        <v>585</v>
      </c>
      <c r="B374">
        <v>66</v>
      </c>
      <c r="C374" s="4">
        <v>42877165</v>
      </c>
      <c r="D374" t="s">
        <v>137</v>
      </c>
      <c r="E374" t="s">
        <v>120</v>
      </c>
      <c r="F374" t="s">
        <v>6895</v>
      </c>
      <c r="G374">
        <v>45602</v>
      </c>
      <c r="H374">
        <v>114</v>
      </c>
      <c r="I374" t="s">
        <v>16</v>
      </c>
      <c r="J374" t="s">
        <v>17</v>
      </c>
      <c r="K374" s="4">
        <v>86000000</v>
      </c>
      <c r="L374">
        <v>1997</v>
      </c>
      <c r="M374" s="2">
        <v>6.1</v>
      </c>
      <c r="N374" s="4">
        <f>IMDB_Table[[#This Row],[gross]]-IMDB_Table[[#This Row],[budget]]</f>
        <v>-43122835</v>
      </c>
      <c r="O374">
        <v>111</v>
      </c>
      <c r="P374" s="36">
        <f>IMDB_Table[[#This Row],[net_profit]]/IMDB_Table[[#This Row],[budget]]*100</f>
        <v>-50.142831395348843</v>
      </c>
    </row>
    <row r="375" spans="1:16" x14ac:dyDescent="0.3">
      <c r="A375" t="s">
        <v>586</v>
      </c>
      <c r="B375">
        <v>136</v>
      </c>
      <c r="C375" s="4">
        <v>35168677</v>
      </c>
      <c r="D375" t="s">
        <v>563</v>
      </c>
      <c r="E375" t="s">
        <v>77</v>
      </c>
      <c r="F375" t="s">
        <v>4304</v>
      </c>
      <c r="G375">
        <v>49311</v>
      </c>
      <c r="H375">
        <v>278</v>
      </c>
      <c r="I375" t="s">
        <v>16</v>
      </c>
      <c r="J375" t="s">
        <v>24</v>
      </c>
      <c r="K375" s="4">
        <v>100000000</v>
      </c>
      <c r="L375">
        <v>2002</v>
      </c>
      <c r="M375" s="2">
        <v>6.7</v>
      </c>
      <c r="N375" s="4">
        <f>IMDB_Table[[#This Row],[gross]]-IMDB_Table[[#This Row],[budget]]</f>
        <v>-64831323</v>
      </c>
      <c r="O375">
        <v>138</v>
      </c>
      <c r="P375" s="36">
        <f>IMDB_Table[[#This Row],[net_profit]]/IMDB_Table[[#This Row],[budget]]*100</f>
        <v>-64.831322999999998</v>
      </c>
    </row>
    <row r="376" spans="1:16" x14ac:dyDescent="0.3">
      <c r="A376" t="s">
        <v>587</v>
      </c>
      <c r="B376">
        <v>166</v>
      </c>
      <c r="C376" s="4">
        <v>37567440</v>
      </c>
      <c r="D376" t="s">
        <v>58</v>
      </c>
      <c r="E376" t="s">
        <v>588</v>
      </c>
      <c r="F376" t="s">
        <v>6896</v>
      </c>
      <c r="G376">
        <v>113065</v>
      </c>
      <c r="H376">
        <v>337</v>
      </c>
      <c r="I376" t="s">
        <v>16</v>
      </c>
      <c r="J376" t="s">
        <v>17</v>
      </c>
      <c r="K376" s="4">
        <v>20000000</v>
      </c>
      <c r="L376">
        <v>1982</v>
      </c>
      <c r="M376" s="2">
        <v>6.9</v>
      </c>
      <c r="N376" s="4">
        <f>IMDB_Table[[#This Row],[gross]]-IMDB_Table[[#This Row],[budget]]</f>
        <v>17567440</v>
      </c>
      <c r="O376">
        <v>129</v>
      </c>
      <c r="P376" s="36">
        <f>IMDB_Table[[#This Row],[net_profit]]/IMDB_Table[[#This Row],[budget]]*100</f>
        <v>87.83720000000001</v>
      </c>
    </row>
    <row r="377" spans="1:16" x14ac:dyDescent="0.3">
      <c r="A377" t="s">
        <v>240</v>
      </c>
      <c r="B377">
        <v>201</v>
      </c>
      <c r="C377" s="4">
        <v>61644321</v>
      </c>
      <c r="D377" t="s">
        <v>419</v>
      </c>
      <c r="E377" t="s">
        <v>589</v>
      </c>
      <c r="F377" t="s">
        <v>4305</v>
      </c>
      <c r="G377">
        <v>148238</v>
      </c>
      <c r="H377">
        <v>529</v>
      </c>
      <c r="I377" t="s">
        <v>16</v>
      </c>
      <c r="J377" t="s">
        <v>17</v>
      </c>
      <c r="K377" s="4">
        <v>88000000</v>
      </c>
      <c r="L377">
        <v>2005</v>
      </c>
      <c r="M377" s="2">
        <v>8</v>
      </c>
      <c r="N377" s="4">
        <f>IMDB_Table[[#This Row],[gross]]-IMDB_Table[[#This Row],[budget]]</f>
        <v>-26355679</v>
      </c>
      <c r="O377">
        <v>144</v>
      </c>
      <c r="P377" s="36">
        <f>IMDB_Table[[#This Row],[net_profit]]/IMDB_Table[[#This Row],[budget]]*100</f>
        <v>-29.949635227272726</v>
      </c>
    </row>
    <row r="378" spans="1:16" x14ac:dyDescent="0.3">
      <c r="A378" t="s">
        <v>590</v>
      </c>
      <c r="B378">
        <v>47</v>
      </c>
      <c r="C378" s="4">
        <v>190562</v>
      </c>
      <c r="D378" t="s">
        <v>591</v>
      </c>
      <c r="E378" t="s">
        <v>592</v>
      </c>
      <c r="F378" t="s">
        <v>6897</v>
      </c>
      <c r="G378">
        <v>2508</v>
      </c>
      <c r="H378">
        <v>24</v>
      </c>
      <c r="I378" t="s">
        <v>16</v>
      </c>
      <c r="J378" t="s">
        <v>24</v>
      </c>
      <c r="K378" s="4">
        <v>90000000</v>
      </c>
      <c r="L378">
        <v>2010</v>
      </c>
      <c r="M378" s="2">
        <v>4.4000000000000004</v>
      </c>
      <c r="N378" s="4">
        <f>IMDB_Table[[#This Row],[gross]]-IMDB_Table[[#This Row],[budget]]</f>
        <v>-89809438</v>
      </c>
      <c r="O378">
        <v>110</v>
      </c>
      <c r="P378" s="36">
        <f>IMDB_Table[[#This Row],[net_profit]]/IMDB_Table[[#This Row],[budget]]*100</f>
        <v>-99.788264444444437</v>
      </c>
    </row>
    <row r="379" spans="1:16" x14ac:dyDescent="0.3">
      <c r="A379" t="s">
        <v>593</v>
      </c>
      <c r="B379">
        <v>175</v>
      </c>
      <c r="C379" s="4">
        <v>120147445</v>
      </c>
      <c r="D379" t="s">
        <v>594</v>
      </c>
      <c r="E379" t="s">
        <v>96</v>
      </c>
      <c r="F379" t="s">
        <v>4306</v>
      </c>
      <c r="G379">
        <v>57661</v>
      </c>
      <c r="H379">
        <v>455</v>
      </c>
      <c r="I379" t="s">
        <v>16</v>
      </c>
      <c r="J379" t="s">
        <v>17</v>
      </c>
      <c r="K379" s="4">
        <v>87000000</v>
      </c>
      <c r="L379">
        <v>2003</v>
      </c>
      <c r="M379" s="2">
        <v>7.3</v>
      </c>
      <c r="N379" s="4">
        <f>IMDB_Table[[#This Row],[gross]]-IMDB_Table[[#This Row],[budget]]</f>
        <v>33147445</v>
      </c>
      <c r="O379">
        <v>140</v>
      </c>
      <c r="P379" s="36">
        <f>IMDB_Table[[#This Row],[net_profit]]/IMDB_Table[[#This Row],[budget]]*100</f>
        <v>38.100511494252878</v>
      </c>
    </row>
    <row r="380" spans="1:16" x14ac:dyDescent="0.3">
      <c r="A380" t="s">
        <v>3965</v>
      </c>
      <c r="B380">
        <v>114</v>
      </c>
      <c r="C380" s="4">
        <v>241688385</v>
      </c>
      <c r="D380" t="s">
        <v>206</v>
      </c>
      <c r="E380" t="s">
        <v>258</v>
      </c>
      <c r="F380" t="s">
        <v>4307</v>
      </c>
      <c r="G380">
        <v>144053</v>
      </c>
      <c r="H380">
        <v>395</v>
      </c>
      <c r="I380" t="s">
        <v>16</v>
      </c>
      <c r="J380" t="s">
        <v>17</v>
      </c>
      <c r="K380" s="4">
        <v>92000000</v>
      </c>
      <c r="L380">
        <v>1996</v>
      </c>
      <c r="M380" s="2">
        <v>6.3</v>
      </c>
      <c r="N380" s="4">
        <f>IMDB_Table[[#This Row],[gross]]-IMDB_Table[[#This Row],[budget]]</f>
        <v>149688385</v>
      </c>
      <c r="O380">
        <v>113</v>
      </c>
      <c r="P380" s="36">
        <f>IMDB_Table[[#This Row],[net_profit]]/IMDB_Table[[#This Row],[budget]]*100</f>
        <v>162.70476630434783</v>
      </c>
    </row>
    <row r="381" spans="1:16" x14ac:dyDescent="0.3">
      <c r="A381" t="s">
        <v>131</v>
      </c>
      <c r="B381">
        <v>221</v>
      </c>
      <c r="C381" s="4">
        <v>233630478</v>
      </c>
      <c r="D381" t="s">
        <v>595</v>
      </c>
      <c r="E381" t="s">
        <v>103</v>
      </c>
      <c r="F381" t="s">
        <v>4308</v>
      </c>
      <c r="G381">
        <v>394317</v>
      </c>
      <c r="H381">
        <v>1051</v>
      </c>
      <c r="I381" t="s">
        <v>16</v>
      </c>
      <c r="J381" t="s">
        <v>17</v>
      </c>
      <c r="K381" s="4">
        <v>90000000</v>
      </c>
      <c r="L381">
        <v>2000</v>
      </c>
      <c r="M381" s="2">
        <v>7.7</v>
      </c>
      <c r="N381" s="4">
        <f>IMDB_Table[[#This Row],[gross]]-IMDB_Table[[#This Row],[budget]]</f>
        <v>143630478</v>
      </c>
      <c r="O381">
        <v>143</v>
      </c>
      <c r="P381" s="36">
        <f>IMDB_Table[[#This Row],[net_profit]]/IMDB_Table[[#This Row],[budget]]*100</f>
        <v>159.58942000000002</v>
      </c>
    </row>
    <row r="382" spans="1:16" x14ac:dyDescent="0.3">
      <c r="A382" t="s">
        <v>239</v>
      </c>
      <c r="B382">
        <v>206</v>
      </c>
      <c r="C382" s="4">
        <v>197992827</v>
      </c>
      <c r="D382" t="s">
        <v>596</v>
      </c>
      <c r="E382" t="s">
        <v>232</v>
      </c>
      <c r="F382" t="s">
        <v>4309</v>
      </c>
      <c r="G382">
        <v>132501</v>
      </c>
      <c r="H382">
        <v>548</v>
      </c>
      <c r="I382" t="s">
        <v>16</v>
      </c>
      <c r="J382" t="s">
        <v>17</v>
      </c>
      <c r="K382" s="4">
        <v>100000000</v>
      </c>
      <c r="L382">
        <v>2006</v>
      </c>
      <c r="M382" s="2">
        <v>6.5</v>
      </c>
      <c r="N382" s="4">
        <f>IMDB_Table[[#This Row],[gross]]-IMDB_Table[[#This Row],[budget]]</f>
        <v>97992827</v>
      </c>
      <c r="O382">
        <v>108</v>
      </c>
      <c r="P382" s="36">
        <f>IMDB_Table[[#This Row],[net_profit]]/IMDB_Table[[#This Row],[budget]]*100</f>
        <v>97.992827000000005</v>
      </c>
    </row>
    <row r="383" spans="1:16" x14ac:dyDescent="0.3">
      <c r="A383" t="s">
        <v>310</v>
      </c>
      <c r="B383">
        <v>239</v>
      </c>
      <c r="C383" s="4">
        <v>176049130</v>
      </c>
      <c r="D383" t="s">
        <v>311</v>
      </c>
      <c r="E383" t="s">
        <v>312</v>
      </c>
      <c r="F383" t="s">
        <v>4310</v>
      </c>
      <c r="G383">
        <v>348232</v>
      </c>
      <c r="H383">
        <v>806</v>
      </c>
      <c r="I383" t="s">
        <v>16</v>
      </c>
      <c r="J383" t="s">
        <v>17</v>
      </c>
      <c r="K383" s="4">
        <v>75000000</v>
      </c>
      <c r="L383">
        <v>2004</v>
      </c>
      <c r="M383" s="2">
        <v>7.8</v>
      </c>
      <c r="N383" s="4">
        <f>IMDB_Table[[#This Row],[gross]]-IMDB_Table[[#This Row],[budget]]</f>
        <v>101049130</v>
      </c>
      <c r="O383">
        <v>108</v>
      </c>
      <c r="P383" s="36">
        <f>IMDB_Table[[#This Row],[net_profit]]/IMDB_Table[[#This Row],[budget]]*100</f>
        <v>134.73217333333335</v>
      </c>
    </row>
    <row r="384" spans="1:16" x14ac:dyDescent="0.3">
      <c r="A384" t="s">
        <v>205</v>
      </c>
      <c r="B384">
        <v>142</v>
      </c>
      <c r="C384" s="4">
        <v>172620724</v>
      </c>
      <c r="D384" t="s">
        <v>206</v>
      </c>
      <c r="E384" t="s">
        <v>120</v>
      </c>
      <c r="F384" t="s">
        <v>4311</v>
      </c>
      <c r="G384">
        <v>146134</v>
      </c>
      <c r="H384">
        <v>393</v>
      </c>
      <c r="I384" t="s">
        <v>16</v>
      </c>
      <c r="J384" t="s">
        <v>17</v>
      </c>
      <c r="K384" s="4">
        <v>85000000</v>
      </c>
      <c r="L384">
        <v>1997</v>
      </c>
      <c r="M384" s="2">
        <v>6.4</v>
      </c>
      <c r="N384" s="4">
        <f>IMDB_Table[[#This Row],[gross]]-IMDB_Table[[#This Row],[budget]]</f>
        <v>87620724</v>
      </c>
      <c r="O384">
        <v>124</v>
      </c>
      <c r="P384" s="36">
        <f>IMDB_Table[[#This Row],[net_profit]]/IMDB_Table[[#This Row],[budget]]*100</f>
        <v>103.08320470588235</v>
      </c>
    </row>
    <row r="385" spans="1:16" x14ac:dyDescent="0.3">
      <c r="A385" t="s">
        <v>395</v>
      </c>
      <c r="B385">
        <v>186</v>
      </c>
      <c r="C385" s="4">
        <v>183405771</v>
      </c>
      <c r="D385" t="s">
        <v>396</v>
      </c>
      <c r="E385" t="s">
        <v>199</v>
      </c>
      <c r="F385" t="s">
        <v>6898</v>
      </c>
      <c r="G385">
        <v>402645</v>
      </c>
      <c r="H385">
        <v>845</v>
      </c>
      <c r="I385" t="s">
        <v>16</v>
      </c>
      <c r="J385" t="s">
        <v>17</v>
      </c>
      <c r="K385" s="4">
        <v>85000000</v>
      </c>
      <c r="L385">
        <v>2001</v>
      </c>
      <c r="M385" s="2">
        <v>7.8</v>
      </c>
      <c r="N385" s="4">
        <f>IMDB_Table[[#This Row],[gross]]-IMDB_Table[[#This Row],[budget]]</f>
        <v>98405771</v>
      </c>
      <c r="O385">
        <v>116</v>
      </c>
      <c r="P385" s="36">
        <f>IMDB_Table[[#This Row],[net_profit]]/IMDB_Table[[#This Row],[budget]]*100</f>
        <v>115.77149529411766</v>
      </c>
    </row>
    <row r="386" spans="1:16" x14ac:dyDescent="0.3">
      <c r="A386" t="s">
        <v>597</v>
      </c>
      <c r="B386">
        <v>228</v>
      </c>
      <c r="C386" s="4">
        <v>20315324</v>
      </c>
      <c r="D386" t="s">
        <v>32</v>
      </c>
      <c r="E386" t="s">
        <v>511</v>
      </c>
      <c r="F386" t="s">
        <v>4312</v>
      </c>
      <c r="G386">
        <v>88542</v>
      </c>
      <c r="H386">
        <v>254</v>
      </c>
      <c r="I386" t="s">
        <v>16</v>
      </c>
      <c r="J386" t="s">
        <v>221</v>
      </c>
      <c r="K386" s="4">
        <v>75000000</v>
      </c>
      <c r="L386">
        <v>2011</v>
      </c>
      <c r="M386" s="2">
        <v>5.8</v>
      </c>
      <c r="N386" s="4">
        <f>IMDB_Table[[#This Row],[gross]]-IMDB_Table[[#This Row],[budget]]</f>
        <v>-54684676</v>
      </c>
      <c r="O386">
        <v>110</v>
      </c>
      <c r="P386" s="36">
        <f>IMDB_Table[[#This Row],[net_profit]]/IMDB_Table[[#This Row],[budget]]*100</f>
        <v>-72.912901333333338</v>
      </c>
    </row>
    <row r="387" spans="1:16" x14ac:dyDescent="0.3">
      <c r="A387" t="s">
        <v>598</v>
      </c>
      <c r="B387">
        <v>256</v>
      </c>
      <c r="C387" s="4">
        <v>148313048</v>
      </c>
      <c r="D387" t="s">
        <v>226</v>
      </c>
      <c r="E387" t="s">
        <v>90</v>
      </c>
      <c r="F387" t="s">
        <v>4313</v>
      </c>
      <c r="G387">
        <v>164148</v>
      </c>
      <c r="H387">
        <v>168</v>
      </c>
      <c r="I387" t="s">
        <v>16</v>
      </c>
      <c r="J387" t="s">
        <v>17</v>
      </c>
      <c r="K387" s="4">
        <v>85000000</v>
      </c>
      <c r="L387">
        <v>2012</v>
      </c>
      <c r="M387" s="2">
        <v>7.1</v>
      </c>
      <c r="N387" s="4">
        <f>IMDB_Table[[#This Row],[gross]]-IMDB_Table[[#This Row],[budget]]</f>
        <v>63313048</v>
      </c>
      <c r="O387">
        <v>91</v>
      </c>
      <c r="P387" s="36">
        <f>IMDB_Table[[#This Row],[net_profit]]/IMDB_Table[[#This Row],[budget]]*100</f>
        <v>74.485938823529409</v>
      </c>
    </row>
    <row r="388" spans="1:16" x14ac:dyDescent="0.3">
      <c r="A388" t="s">
        <v>599</v>
      </c>
      <c r="B388">
        <v>222</v>
      </c>
      <c r="C388" s="4">
        <v>127706877</v>
      </c>
      <c r="D388" t="s">
        <v>600</v>
      </c>
      <c r="E388" t="s">
        <v>601</v>
      </c>
      <c r="F388" t="s">
        <v>4314</v>
      </c>
      <c r="G388">
        <v>142496</v>
      </c>
      <c r="H388">
        <v>399</v>
      </c>
      <c r="I388" t="s">
        <v>16</v>
      </c>
      <c r="J388" t="s">
        <v>17</v>
      </c>
      <c r="K388" s="4">
        <v>85000000</v>
      </c>
      <c r="L388">
        <v>2007</v>
      </c>
      <c r="M388" s="2">
        <v>7.1</v>
      </c>
      <c r="N388" s="4">
        <f>IMDB_Table[[#This Row],[gross]]-IMDB_Table[[#This Row],[budget]]</f>
        <v>42706877</v>
      </c>
      <c r="O388">
        <v>107</v>
      </c>
      <c r="P388" s="36">
        <f>IMDB_Table[[#This Row],[net_profit]]/IMDB_Table[[#This Row],[budget]]*100</f>
        <v>50.243384705882356</v>
      </c>
    </row>
    <row r="389" spans="1:16" x14ac:dyDescent="0.3">
      <c r="A389" t="s">
        <v>602</v>
      </c>
      <c r="B389">
        <v>298</v>
      </c>
      <c r="C389" s="4">
        <v>126149655</v>
      </c>
      <c r="D389" t="s">
        <v>321</v>
      </c>
      <c r="E389" t="s">
        <v>439</v>
      </c>
      <c r="F389" t="s">
        <v>4315</v>
      </c>
      <c r="G389">
        <v>166693</v>
      </c>
      <c r="H389">
        <v>276</v>
      </c>
      <c r="I389" t="s">
        <v>16</v>
      </c>
      <c r="J389" t="s">
        <v>17</v>
      </c>
      <c r="K389" s="4">
        <v>85000000</v>
      </c>
      <c r="L389">
        <v>2012</v>
      </c>
      <c r="M389" s="2">
        <v>6.8</v>
      </c>
      <c r="N389" s="4">
        <f>IMDB_Table[[#This Row],[gross]]-IMDB_Table[[#This Row],[budget]]</f>
        <v>41149655</v>
      </c>
      <c r="O389">
        <v>115</v>
      </c>
      <c r="P389" s="36">
        <f>IMDB_Table[[#This Row],[net_profit]]/IMDB_Table[[#This Row],[budget]]*100</f>
        <v>48.411358823529412</v>
      </c>
    </row>
    <row r="390" spans="1:16" x14ac:dyDescent="0.3">
      <c r="A390" t="s">
        <v>599</v>
      </c>
      <c r="B390">
        <v>84</v>
      </c>
      <c r="C390" s="4">
        <v>66941559</v>
      </c>
      <c r="D390" t="s">
        <v>603</v>
      </c>
      <c r="E390" t="s">
        <v>507</v>
      </c>
      <c r="F390" t="s">
        <v>4316</v>
      </c>
      <c r="G390">
        <v>26413</v>
      </c>
      <c r="H390">
        <v>77</v>
      </c>
      <c r="I390" t="s">
        <v>16</v>
      </c>
      <c r="J390" t="s">
        <v>17</v>
      </c>
      <c r="K390" s="4">
        <v>85000000</v>
      </c>
      <c r="L390">
        <v>2000</v>
      </c>
      <c r="M390" s="2">
        <v>4.8</v>
      </c>
      <c r="N390" s="4">
        <f>IMDB_Table[[#This Row],[gross]]-IMDB_Table[[#This Row],[budget]]</f>
        <v>-18058441</v>
      </c>
      <c r="O390">
        <v>100</v>
      </c>
      <c r="P390" s="36">
        <f>IMDB_Table[[#This Row],[net_profit]]/IMDB_Table[[#This Row],[budget]]*100</f>
        <v>-21.245224705882354</v>
      </c>
    </row>
    <row r="391" spans="1:16" x14ac:dyDescent="0.3">
      <c r="A391" t="s">
        <v>84</v>
      </c>
      <c r="B391">
        <v>236</v>
      </c>
      <c r="C391" s="4">
        <v>78009155</v>
      </c>
      <c r="D391" t="s">
        <v>445</v>
      </c>
      <c r="E391" t="s">
        <v>254</v>
      </c>
      <c r="F391" t="s">
        <v>4317</v>
      </c>
      <c r="G391">
        <v>110073</v>
      </c>
      <c r="H391">
        <v>194</v>
      </c>
      <c r="I391" t="s">
        <v>16</v>
      </c>
      <c r="J391" t="s">
        <v>17</v>
      </c>
      <c r="K391" s="4">
        <v>75000000</v>
      </c>
      <c r="L391">
        <v>2011</v>
      </c>
      <c r="M391" s="2">
        <v>6.2</v>
      </c>
      <c r="N391" s="4">
        <f>IMDB_Table[[#This Row],[gross]]-IMDB_Table[[#This Row],[budget]]</f>
        <v>3009155</v>
      </c>
      <c r="O391">
        <v>104</v>
      </c>
      <c r="P391" s="36">
        <f>IMDB_Table[[#This Row],[net_profit]]/IMDB_Table[[#This Row],[budget]]*100</f>
        <v>4.0122066666666667</v>
      </c>
    </row>
    <row r="392" spans="1:16" x14ac:dyDescent="0.3">
      <c r="A392" t="s">
        <v>604</v>
      </c>
      <c r="B392">
        <v>157</v>
      </c>
      <c r="C392" s="4">
        <v>63224849</v>
      </c>
      <c r="D392" t="s">
        <v>429</v>
      </c>
      <c r="E392" t="s">
        <v>398</v>
      </c>
      <c r="F392" t="s">
        <v>4318</v>
      </c>
      <c r="G392">
        <v>182757</v>
      </c>
      <c r="H392">
        <v>483</v>
      </c>
      <c r="I392" t="s">
        <v>16</v>
      </c>
      <c r="J392" t="s">
        <v>17</v>
      </c>
      <c r="K392" s="4">
        <v>85000000</v>
      </c>
      <c r="L392">
        <v>2006</v>
      </c>
      <c r="M392" s="2">
        <v>6.9</v>
      </c>
      <c r="N392" s="4">
        <f>IMDB_Table[[#This Row],[gross]]-IMDB_Table[[#This Row],[budget]]</f>
        <v>-21775151</v>
      </c>
      <c r="O392">
        <v>138</v>
      </c>
      <c r="P392" s="36">
        <f>IMDB_Table[[#This Row],[net_profit]]/IMDB_Table[[#This Row],[budget]]*100</f>
        <v>-25.617824705882352</v>
      </c>
    </row>
    <row r="393" spans="1:16" x14ac:dyDescent="0.3">
      <c r="A393" t="s">
        <v>442</v>
      </c>
      <c r="B393">
        <v>81</v>
      </c>
      <c r="C393" s="4">
        <v>111544445</v>
      </c>
      <c r="D393" t="s">
        <v>605</v>
      </c>
      <c r="E393" t="s">
        <v>56</v>
      </c>
      <c r="F393" t="s">
        <v>6899</v>
      </c>
      <c r="G393">
        <v>188116</v>
      </c>
      <c r="H393">
        <v>415</v>
      </c>
      <c r="I393" t="s">
        <v>16</v>
      </c>
      <c r="J393" t="s">
        <v>17</v>
      </c>
      <c r="K393" s="4">
        <v>90000000</v>
      </c>
      <c r="L393">
        <v>1998</v>
      </c>
      <c r="M393" s="2">
        <v>7.3</v>
      </c>
      <c r="N393" s="4">
        <f>IMDB_Table[[#This Row],[gross]]-IMDB_Table[[#This Row],[budget]]</f>
        <v>21544445</v>
      </c>
      <c r="O393">
        <v>140</v>
      </c>
      <c r="P393" s="36">
        <f>IMDB_Table[[#This Row],[net_profit]]/IMDB_Table[[#This Row],[budget]]*100</f>
        <v>23.938272222222224</v>
      </c>
    </row>
    <row r="394" spans="1:16" x14ac:dyDescent="0.3">
      <c r="A394" t="s">
        <v>604</v>
      </c>
      <c r="B394">
        <v>187</v>
      </c>
      <c r="C394" s="4">
        <v>112703470</v>
      </c>
      <c r="D394" t="s">
        <v>369</v>
      </c>
      <c r="E394" t="s">
        <v>606</v>
      </c>
      <c r="F394" t="s">
        <v>6900</v>
      </c>
      <c r="G394">
        <v>69860</v>
      </c>
      <c r="H394">
        <v>214</v>
      </c>
      <c r="I394" t="s">
        <v>16</v>
      </c>
      <c r="J394" t="s">
        <v>17</v>
      </c>
      <c r="K394" s="4">
        <v>85000000</v>
      </c>
      <c r="L394">
        <v>2009</v>
      </c>
      <c r="M394" s="2">
        <v>6.6</v>
      </c>
      <c r="N394" s="4">
        <f>IMDB_Table[[#This Row],[gross]]-IMDB_Table[[#This Row],[budget]]</f>
        <v>27703470</v>
      </c>
      <c r="O394">
        <v>120</v>
      </c>
      <c r="P394" s="36">
        <f>IMDB_Table[[#This Row],[net_profit]]/IMDB_Table[[#This Row],[budget]]*100</f>
        <v>32.59231764705882</v>
      </c>
    </row>
    <row r="395" spans="1:16" x14ac:dyDescent="0.3">
      <c r="A395" t="s">
        <v>395</v>
      </c>
      <c r="B395">
        <v>238</v>
      </c>
      <c r="C395" s="4">
        <v>117144465</v>
      </c>
      <c r="D395" t="s">
        <v>396</v>
      </c>
      <c r="E395" t="s">
        <v>607</v>
      </c>
      <c r="F395" t="s">
        <v>6901</v>
      </c>
      <c r="G395">
        <v>256928</v>
      </c>
      <c r="H395">
        <v>288</v>
      </c>
      <c r="I395" t="s">
        <v>16</v>
      </c>
      <c r="J395" t="s">
        <v>17</v>
      </c>
      <c r="K395" s="4">
        <v>85000000</v>
      </c>
      <c r="L395">
        <v>2007</v>
      </c>
      <c r="M395" s="2">
        <v>6.9</v>
      </c>
      <c r="N395" s="4">
        <f>IMDB_Table[[#This Row],[gross]]-IMDB_Table[[#This Row],[budget]]</f>
        <v>32144465</v>
      </c>
      <c r="O395">
        <v>122</v>
      </c>
      <c r="P395" s="36">
        <f>IMDB_Table[[#This Row],[net_profit]]/IMDB_Table[[#This Row],[budget]]*100</f>
        <v>37.817017647058826</v>
      </c>
    </row>
    <row r="396" spans="1:16" x14ac:dyDescent="0.3">
      <c r="A396" t="s">
        <v>608</v>
      </c>
      <c r="B396">
        <v>107</v>
      </c>
      <c r="C396" s="4">
        <v>84303558</v>
      </c>
      <c r="D396" t="s">
        <v>139</v>
      </c>
      <c r="E396" t="s">
        <v>143</v>
      </c>
      <c r="F396" t="s">
        <v>4319</v>
      </c>
      <c r="G396">
        <v>65270</v>
      </c>
      <c r="H396">
        <v>100</v>
      </c>
      <c r="I396" t="s">
        <v>16</v>
      </c>
      <c r="J396" t="s">
        <v>17</v>
      </c>
      <c r="K396" s="4">
        <v>85000000</v>
      </c>
      <c r="L396">
        <v>2006</v>
      </c>
      <c r="M396" s="2">
        <v>6.2</v>
      </c>
      <c r="N396" s="4">
        <f>IMDB_Table[[#This Row],[gross]]-IMDB_Table[[#This Row],[budget]]</f>
        <v>-696442</v>
      </c>
      <c r="O396">
        <v>83</v>
      </c>
      <c r="P396" s="36">
        <f>IMDB_Table[[#This Row],[net_profit]]/IMDB_Table[[#This Row],[budget]]*100</f>
        <v>-0.8193435294117648</v>
      </c>
    </row>
    <row r="397" spans="1:16" x14ac:dyDescent="0.3">
      <c r="A397" t="s">
        <v>609</v>
      </c>
      <c r="B397">
        <v>459</v>
      </c>
      <c r="C397" s="4">
        <v>150832203</v>
      </c>
      <c r="D397" t="s">
        <v>358</v>
      </c>
      <c r="E397" t="s">
        <v>398</v>
      </c>
      <c r="F397" t="s">
        <v>4320</v>
      </c>
      <c r="G397">
        <v>341058</v>
      </c>
      <c r="H397">
        <v>713</v>
      </c>
      <c r="I397" t="s">
        <v>16</v>
      </c>
      <c r="J397" t="s">
        <v>17</v>
      </c>
      <c r="K397" s="4">
        <v>85000000</v>
      </c>
      <c r="L397">
        <v>2014</v>
      </c>
      <c r="M397" s="2">
        <v>6.7</v>
      </c>
      <c r="N397" s="4">
        <f>IMDB_Table[[#This Row],[gross]]-IMDB_Table[[#This Row],[budget]]</f>
        <v>65832203</v>
      </c>
      <c r="O397">
        <v>139</v>
      </c>
      <c r="P397" s="36">
        <f>IMDB_Table[[#This Row],[net_profit]]/IMDB_Table[[#This Row],[budget]]*100</f>
        <v>77.449650588235301</v>
      </c>
    </row>
    <row r="398" spans="1:16" x14ac:dyDescent="0.3">
      <c r="A398" t="s">
        <v>610</v>
      </c>
      <c r="B398">
        <v>187</v>
      </c>
      <c r="C398" s="4">
        <v>51396781</v>
      </c>
      <c r="D398" t="s">
        <v>506</v>
      </c>
      <c r="E398" t="s">
        <v>611</v>
      </c>
      <c r="F398" t="s">
        <v>6902</v>
      </c>
      <c r="G398">
        <v>188887</v>
      </c>
      <c r="H398">
        <v>662</v>
      </c>
      <c r="I398" t="s">
        <v>16</v>
      </c>
      <c r="J398" t="s">
        <v>17</v>
      </c>
      <c r="K398" s="4">
        <v>68000000</v>
      </c>
      <c r="L398">
        <v>2001</v>
      </c>
      <c r="M398" s="2">
        <v>7.6</v>
      </c>
      <c r="N398" s="4">
        <f>IMDB_Table[[#This Row],[gross]]-IMDB_Table[[#This Row],[budget]]</f>
        <v>-16603219</v>
      </c>
      <c r="O398">
        <v>131</v>
      </c>
      <c r="P398" s="36">
        <f>IMDB_Table[[#This Row],[net_profit]]/IMDB_Table[[#This Row],[budget]]*100</f>
        <v>-24.416498529411765</v>
      </c>
    </row>
    <row r="399" spans="1:16" x14ac:dyDescent="0.3">
      <c r="A399" t="s">
        <v>75</v>
      </c>
      <c r="B399">
        <v>151</v>
      </c>
      <c r="C399" s="4">
        <v>47592825</v>
      </c>
      <c r="D399" t="s">
        <v>294</v>
      </c>
      <c r="E399" t="s">
        <v>391</v>
      </c>
      <c r="F399" t="s">
        <v>4321</v>
      </c>
      <c r="G399">
        <v>82731</v>
      </c>
      <c r="H399">
        <v>255</v>
      </c>
      <c r="I399" t="s">
        <v>16</v>
      </c>
      <c r="J399" t="s">
        <v>17</v>
      </c>
      <c r="K399" s="4">
        <v>85000000</v>
      </c>
      <c r="L399">
        <v>2003</v>
      </c>
      <c r="M399" s="2">
        <v>6.7</v>
      </c>
      <c r="N399" s="4">
        <f>IMDB_Table[[#This Row],[gross]]-IMDB_Table[[#This Row],[budget]]</f>
        <v>-37407175</v>
      </c>
      <c r="O399">
        <v>104</v>
      </c>
      <c r="P399" s="36">
        <f>IMDB_Table[[#This Row],[net_profit]]/IMDB_Table[[#This Row],[budget]]*100</f>
        <v>-44.008441176470583</v>
      </c>
    </row>
    <row r="400" spans="1:16" x14ac:dyDescent="0.3">
      <c r="A400" t="s">
        <v>3963</v>
      </c>
      <c r="B400">
        <v>80</v>
      </c>
      <c r="C400" s="4">
        <v>50016394</v>
      </c>
      <c r="D400" t="s">
        <v>612</v>
      </c>
      <c r="E400" t="s">
        <v>613</v>
      </c>
      <c r="F400" t="s">
        <v>4322</v>
      </c>
      <c r="G400">
        <v>106528</v>
      </c>
      <c r="H400">
        <v>257</v>
      </c>
      <c r="I400" t="s">
        <v>16</v>
      </c>
      <c r="J400" t="s">
        <v>17</v>
      </c>
      <c r="K400" s="4">
        <v>70000000</v>
      </c>
      <c r="L400">
        <v>1993</v>
      </c>
      <c r="M400" s="2">
        <v>6.2</v>
      </c>
      <c r="N400" s="4">
        <f>IMDB_Table[[#This Row],[gross]]-IMDB_Table[[#This Row],[budget]]</f>
        <v>-19983606</v>
      </c>
      <c r="O400">
        <v>130</v>
      </c>
      <c r="P400" s="36">
        <f>IMDB_Table[[#This Row],[net_profit]]/IMDB_Table[[#This Row],[budget]]*100</f>
        <v>-28.548008571428575</v>
      </c>
    </row>
    <row r="401" spans="1:16" x14ac:dyDescent="0.3">
      <c r="A401" t="s">
        <v>53</v>
      </c>
      <c r="B401">
        <v>229</v>
      </c>
      <c r="C401" s="4">
        <v>57010853</v>
      </c>
      <c r="D401" t="s">
        <v>71</v>
      </c>
      <c r="E401" t="s">
        <v>614</v>
      </c>
      <c r="F401" t="s">
        <v>6903</v>
      </c>
      <c r="G401">
        <v>119286</v>
      </c>
      <c r="H401">
        <v>548</v>
      </c>
      <c r="I401" t="s">
        <v>16</v>
      </c>
      <c r="J401" t="s">
        <v>17</v>
      </c>
      <c r="K401" s="4">
        <v>85000000</v>
      </c>
      <c r="L401">
        <v>2005</v>
      </c>
      <c r="M401" s="2">
        <v>7.3</v>
      </c>
      <c r="N401" s="4">
        <f>IMDB_Table[[#This Row],[gross]]-IMDB_Table[[#This Row],[budget]]</f>
        <v>-27989147</v>
      </c>
      <c r="O401">
        <v>145</v>
      </c>
      <c r="P401" s="36">
        <f>IMDB_Table[[#This Row],[net_profit]]/IMDB_Table[[#This Row],[budget]]*100</f>
        <v>-32.928408235294114</v>
      </c>
    </row>
    <row r="402" spans="1:16" x14ac:dyDescent="0.3">
      <c r="A402" t="s">
        <v>123</v>
      </c>
      <c r="B402">
        <v>158</v>
      </c>
      <c r="C402" s="4">
        <v>62494975</v>
      </c>
      <c r="D402" t="s">
        <v>106</v>
      </c>
      <c r="E402" t="s">
        <v>615</v>
      </c>
      <c r="F402" t="s">
        <v>6904</v>
      </c>
      <c r="G402">
        <v>179500</v>
      </c>
      <c r="H402">
        <v>378</v>
      </c>
      <c r="I402" t="s">
        <v>16</v>
      </c>
      <c r="J402" t="s">
        <v>17</v>
      </c>
      <c r="K402" s="4">
        <v>85000000</v>
      </c>
      <c r="L402">
        <v>2006</v>
      </c>
      <c r="M402" s="2">
        <v>6</v>
      </c>
      <c r="N402" s="4">
        <f>IMDB_Table[[#This Row],[gross]]-IMDB_Table[[#This Row],[budget]]</f>
        <v>-22505025</v>
      </c>
      <c r="O402">
        <v>104</v>
      </c>
      <c r="P402" s="36">
        <f>IMDB_Table[[#This Row],[net_profit]]/IMDB_Table[[#This Row],[budget]]*100</f>
        <v>-26.476499999999998</v>
      </c>
    </row>
    <row r="403" spans="1:16" x14ac:dyDescent="0.3">
      <c r="A403" t="s">
        <v>616</v>
      </c>
      <c r="B403">
        <v>190</v>
      </c>
      <c r="C403" s="4">
        <v>46440491</v>
      </c>
      <c r="D403" t="s">
        <v>89</v>
      </c>
      <c r="E403" t="s">
        <v>136</v>
      </c>
      <c r="F403" t="s">
        <v>4323</v>
      </c>
      <c r="G403">
        <v>35446</v>
      </c>
      <c r="H403">
        <v>78</v>
      </c>
      <c r="I403" t="s">
        <v>16</v>
      </c>
      <c r="J403" t="s">
        <v>24</v>
      </c>
      <c r="K403" s="4">
        <v>100000000</v>
      </c>
      <c r="L403">
        <v>2011</v>
      </c>
      <c r="M403" s="2">
        <v>7.1</v>
      </c>
      <c r="N403" s="4">
        <f>IMDB_Table[[#This Row],[gross]]-IMDB_Table[[#This Row],[budget]]</f>
        <v>-53559509</v>
      </c>
      <c r="O403">
        <v>97</v>
      </c>
      <c r="P403" s="36">
        <f>IMDB_Table[[#This Row],[net_profit]]/IMDB_Table[[#This Row],[budget]]*100</f>
        <v>-53.559509000000006</v>
      </c>
    </row>
    <row r="404" spans="1:16" x14ac:dyDescent="0.3">
      <c r="A404" t="s">
        <v>617</v>
      </c>
      <c r="B404">
        <v>98</v>
      </c>
      <c r="C404" s="4">
        <v>44606335</v>
      </c>
      <c r="D404" t="s">
        <v>198</v>
      </c>
      <c r="E404" t="s">
        <v>220</v>
      </c>
      <c r="F404" t="s">
        <v>4324</v>
      </c>
      <c r="G404">
        <v>169023</v>
      </c>
      <c r="H404">
        <v>703</v>
      </c>
      <c r="I404" t="s">
        <v>16</v>
      </c>
      <c r="J404" t="s">
        <v>17</v>
      </c>
      <c r="K404" s="4">
        <v>90000000</v>
      </c>
      <c r="L404">
        <v>1998</v>
      </c>
      <c r="M404" s="2">
        <v>7.1</v>
      </c>
      <c r="N404" s="4">
        <f>IMDB_Table[[#This Row],[gross]]-IMDB_Table[[#This Row],[budget]]</f>
        <v>-45393665</v>
      </c>
      <c r="O404">
        <v>178</v>
      </c>
      <c r="P404" s="36">
        <f>IMDB_Table[[#This Row],[net_profit]]/IMDB_Table[[#This Row],[budget]]*100</f>
        <v>-50.437405555555557</v>
      </c>
    </row>
    <row r="405" spans="1:16" x14ac:dyDescent="0.3">
      <c r="A405" t="s">
        <v>618</v>
      </c>
      <c r="B405">
        <v>135</v>
      </c>
      <c r="C405" s="4">
        <v>40048332</v>
      </c>
      <c r="D405" t="s">
        <v>259</v>
      </c>
      <c r="E405" t="s">
        <v>619</v>
      </c>
      <c r="F405" t="s">
        <v>4325</v>
      </c>
      <c r="G405">
        <v>61417</v>
      </c>
      <c r="H405">
        <v>339</v>
      </c>
      <c r="I405" t="s">
        <v>16</v>
      </c>
      <c r="J405" t="s">
        <v>17</v>
      </c>
      <c r="K405" s="4">
        <v>85000000</v>
      </c>
      <c r="L405">
        <v>2002</v>
      </c>
      <c r="M405" s="2">
        <v>5.5</v>
      </c>
      <c r="N405" s="4">
        <f>IMDB_Table[[#This Row],[gross]]-IMDB_Table[[#This Row],[budget]]</f>
        <v>-44951668</v>
      </c>
      <c r="O405">
        <v>108</v>
      </c>
      <c r="P405" s="36">
        <f>IMDB_Table[[#This Row],[net_profit]]/IMDB_Table[[#This Row],[budget]]*100</f>
        <v>-52.884315294117648</v>
      </c>
    </row>
    <row r="406" spans="1:16" x14ac:dyDescent="0.3">
      <c r="A406" t="s">
        <v>620</v>
      </c>
      <c r="B406">
        <v>382</v>
      </c>
      <c r="C406" s="4">
        <v>64933670</v>
      </c>
      <c r="D406" t="s">
        <v>621</v>
      </c>
      <c r="E406" t="s">
        <v>622</v>
      </c>
      <c r="F406" t="s">
        <v>4326</v>
      </c>
      <c r="G406">
        <v>70838</v>
      </c>
      <c r="H406">
        <v>208</v>
      </c>
      <c r="I406" t="s">
        <v>16</v>
      </c>
      <c r="J406" t="s">
        <v>17</v>
      </c>
      <c r="K406" s="4">
        <v>85000000</v>
      </c>
      <c r="L406">
        <v>2012</v>
      </c>
      <c r="M406" s="2">
        <v>5.6</v>
      </c>
      <c r="N406" s="4">
        <f>IMDB_Table[[#This Row],[gross]]-IMDB_Table[[#This Row],[budget]]</f>
        <v>-20066330</v>
      </c>
      <c r="O406">
        <v>106</v>
      </c>
      <c r="P406" s="36">
        <f>IMDB_Table[[#This Row],[net_profit]]/IMDB_Table[[#This Row],[budget]]*100</f>
        <v>-23.607447058823531</v>
      </c>
    </row>
    <row r="407" spans="1:16" x14ac:dyDescent="0.3">
      <c r="A407" t="s">
        <v>623</v>
      </c>
      <c r="B407">
        <v>393</v>
      </c>
      <c r="C407" s="4">
        <v>31494270</v>
      </c>
      <c r="D407" t="s">
        <v>624</v>
      </c>
      <c r="E407" t="s">
        <v>625</v>
      </c>
      <c r="F407" t="s">
        <v>6905</v>
      </c>
      <c r="G407">
        <v>273921</v>
      </c>
      <c r="H407">
        <v>522</v>
      </c>
      <c r="I407" t="s">
        <v>16</v>
      </c>
      <c r="J407" t="s">
        <v>17</v>
      </c>
      <c r="K407" s="4">
        <v>60000000</v>
      </c>
      <c r="L407">
        <v>2010</v>
      </c>
      <c r="M407" s="2">
        <v>7.5</v>
      </c>
      <c r="N407" s="4">
        <f>IMDB_Table[[#This Row],[gross]]-IMDB_Table[[#This Row],[budget]]</f>
        <v>-28505730</v>
      </c>
      <c r="O407">
        <v>112</v>
      </c>
      <c r="P407" s="36">
        <f>IMDB_Table[[#This Row],[net_profit]]/IMDB_Table[[#This Row],[budget]]*100</f>
        <v>-47.509549999999997</v>
      </c>
    </row>
    <row r="408" spans="1:16" x14ac:dyDescent="0.3">
      <c r="A408" t="s">
        <v>626</v>
      </c>
      <c r="B408">
        <v>149</v>
      </c>
      <c r="C408" s="4">
        <v>31111260</v>
      </c>
      <c r="D408" t="s">
        <v>76</v>
      </c>
      <c r="E408" t="s">
        <v>92</v>
      </c>
      <c r="F408" t="s">
        <v>4327</v>
      </c>
      <c r="G408">
        <v>77029</v>
      </c>
      <c r="H408">
        <v>466</v>
      </c>
      <c r="I408" t="s">
        <v>16</v>
      </c>
      <c r="J408" t="s">
        <v>17</v>
      </c>
      <c r="K408" s="4">
        <v>60000000</v>
      </c>
      <c r="L408">
        <v>2003</v>
      </c>
      <c r="M408" s="2">
        <v>5.4</v>
      </c>
      <c r="N408" s="4">
        <f>IMDB_Table[[#This Row],[gross]]-IMDB_Table[[#This Row],[budget]]</f>
        <v>-28888740</v>
      </c>
      <c r="O408">
        <v>135</v>
      </c>
      <c r="P408" s="36">
        <f>IMDB_Table[[#This Row],[net_profit]]/IMDB_Table[[#This Row],[budget]]*100</f>
        <v>-48.1479</v>
      </c>
    </row>
    <row r="409" spans="1:16" x14ac:dyDescent="0.3">
      <c r="A409" t="s">
        <v>627</v>
      </c>
      <c r="B409">
        <v>94</v>
      </c>
      <c r="C409" s="4">
        <v>123307945</v>
      </c>
      <c r="D409" t="s">
        <v>628</v>
      </c>
      <c r="E409" t="s">
        <v>629</v>
      </c>
      <c r="F409" t="s">
        <v>6906</v>
      </c>
      <c r="G409">
        <v>39391</v>
      </c>
      <c r="H409">
        <v>171</v>
      </c>
      <c r="I409" t="s">
        <v>16</v>
      </c>
      <c r="J409" t="s">
        <v>17</v>
      </c>
      <c r="K409" s="4">
        <v>65000000</v>
      </c>
      <c r="L409">
        <v>2000</v>
      </c>
      <c r="M409" s="2">
        <v>4.3</v>
      </c>
      <c r="N409" s="4">
        <f>IMDB_Table[[#This Row],[gross]]-IMDB_Table[[#This Row],[budget]]</f>
        <v>58307945</v>
      </c>
      <c r="O409">
        <v>109</v>
      </c>
      <c r="P409" s="36">
        <f>IMDB_Table[[#This Row],[net_profit]]/IMDB_Table[[#This Row],[budget]]*100</f>
        <v>89.704530769230772</v>
      </c>
    </row>
    <row r="410" spans="1:16" x14ac:dyDescent="0.3">
      <c r="A410" t="s">
        <v>406</v>
      </c>
      <c r="B410">
        <v>138</v>
      </c>
      <c r="C410" s="4">
        <v>153288182</v>
      </c>
      <c r="D410" t="s">
        <v>630</v>
      </c>
      <c r="E410" t="s">
        <v>631</v>
      </c>
      <c r="F410" t="s">
        <v>4328</v>
      </c>
      <c r="G410">
        <v>71424</v>
      </c>
      <c r="H410">
        <v>521</v>
      </c>
      <c r="I410" t="s">
        <v>16</v>
      </c>
      <c r="J410" t="s">
        <v>17</v>
      </c>
      <c r="K410" s="4">
        <v>84000000</v>
      </c>
      <c r="L410">
        <v>2002</v>
      </c>
      <c r="M410" s="2">
        <v>4.9000000000000004</v>
      </c>
      <c r="N410" s="4">
        <f>IMDB_Table[[#This Row],[gross]]-IMDB_Table[[#This Row],[budget]]</f>
        <v>69288182</v>
      </c>
      <c r="O410">
        <v>86</v>
      </c>
      <c r="P410" s="36">
        <f>IMDB_Table[[#This Row],[net_profit]]/IMDB_Table[[#This Row],[budget]]*100</f>
        <v>82.485930952380954</v>
      </c>
    </row>
    <row r="411" spans="1:16" x14ac:dyDescent="0.3">
      <c r="A411" t="s">
        <v>632</v>
      </c>
      <c r="B411">
        <v>432</v>
      </c>
      <c r="C411" s="4">
        <v>13401683</v>
      </c>
      <c r="D411" t="s">
        <v>190</v>
      </c>
      <c r="E411" t="s">
        <v>633</v>
      </c>
      <c r="F411" t="s">
        <v>4329</v>
      </c>
      <c r="G411">
        <v>203458</v>
      </c>
      <c r="H411">
        <v>588</v>
      </c>
      <c r="I411" t="s">
        <v>16</v>
      </c>
      <c r="J411" t="s">
        <v>24</v>
      </c>
      <c r="K411" s="4">
        <v>35000000</v>
      </c>
      <c r="L411">
        <v>2012</v>
      </c>
      <c r="M411" s="2">
        <v>7.1</v>
      </c>
      <c r="N411" s="4">
        <f>IMDB_Table[[#This Row],[gross]]-IMDB_Table[[#This Row],[budget]]</f>
        <v>-21598317</v>
      </c>
      <c r="O411">
        <v>95</v>
      </c>
      <c r="P411" s="36">
        <f>IMDB_Table[[#This Row],[net_profit]]/IMDB_Table[[#This Row],[budget]]*100</f>
        <v>-61.709477142857139</v>
      </c>
    </row>
    <row r="412" spans="1:16" x14ac:dyDescent="0.3">
      <c r="A412" t="s">
        <v>416</v>
      </c>
      <c r="B412">
        <v>173</v>
      </c>
      <c r="C412" s="4">
        <v>137340146</v>
      </c>
      <c r="D412" t="s">
        <v>634</v>
      </c>
      <c r="E412" t="s">
        <v>565</v>
      </c>
      <c r="F412" t="s">
        <v>4330</v>
      </c>
      <c r="G412">
        <v>246492</v>
      </c>
      <c r="H412">
        <v>685</v>
      </c>
      <c r="I412" t="s">
        <v>16</v>
      </c>
      <c r="J412" t="s">
        <v>17</v>
      </c>
      <c r="K412" s="4">
        <v>70000000</v>
      </c>
      <c r="L412">
        <v>2006</v>
      </c>
      <c r="M412" s="2">
        <v>6.4</v>
      </c>
      <c r="N412" s="4">
        <f>IMDB_Table[[#This Row],[gross]]-IMDB_Table[[#This Row],[budget]]</f>
        <v>67340146</v>
      </c>
      <c r="O412">
        <v>107</v>
      </c>
      <c r="P412" s="36">
        <f>IMDB_Table[[#This Row],[net_profit]]/IMDB_Table[[#This Row],[budget]]*100</f>
        <v>96.200208571428576</v>
      </c>
    </row>
    <row r="413" spans="1:16" x14ac:dyDescent="0.3">
      <c r="A413" t="s">
        <v>390</v>
      </c>
      <c r="B413">
        <v>91</v>
      </c>
      <c r="C413" s="4">
        <v>43575716</v>
      </c>
      <c r="D413" t="s">
        <v>635</v>
      </c>
      <c r="E413" t="s">
        <v>185</v>
      </c>
      <c r="F413" t="s">
        <v>6907</v>
      </c>
      <c r="G413">
        <v>10233</v>
      </c>
      <c r="H413">
        <v>63</v>
      </c>
      <c r="I413" t="s">
        <v>16</v>
      </c>
      <c r="J413" t="s">
        <v>17</v>
      </c>
      <c r="K413" s="4">
        <v>85000000</v>
      </c>
      <c r="L413">
        <v>2010</v>
      </c>
      <c r="M413" s="2">
        <v>4.3</v>
      </c>
      <c r="N413" s="4">
        <f>IMDB_Table[[#This Row],[gross]]-IMDB_Table[[#This Row],[budget]]</f>
        <v>-41424284</v>
      </c>
      <c r="O413">
        <v>82</v>
      </c>
      <c r="P413" s="36">
        <f>IMDB_Table[[#This Row],[net_profit]]/IMDB_Table[[#This Row],[budget]]*100</f>
        <v>-48.734451764705881</v>
      </c>
    </row>
    <row r="414" spans="1:16" x14ac:dyDescent="0.3">
      <c r="A414" t="s">
        <v>156</v>
      </c>
      <c r="B414">
        <v>238</v>
      </c>
      <c r="C414" s="4">
        <v>80170146</v>
      </c>
      <c r="D414" t="s">
        <v>76</v>
      </c>
      <c r="E414" t="s">
        <v>636</v>
      </c>
      <c r="F414" t="s">
        <v>4331</v>
      </c>
      <c r="G414">
        <v>243053</v>
      </c>
      <c r="H414">
        <v>488</v>
      </c>
      <c r="I414" t="s">
        <v>16</v>
      </c>
      <c r="J414" t="s">
        <v>17</v>
      </c>
      <c r="K414" s="4">
        <v>85000000</v>
      </c>
      <c r="L414">
        <v>2008</v>
      </c>
      <c r="M414" s="2">
        <v>6.1</v>
      </c>
      <c r="N414" s="4">
        <f>IMDB_Table[[#This Row],[gross]]-IMDB_Table[[#This Row],[budget]]</f>
        <v>-4829854</v>
      </c>
      <c r="O414">
        <v>88</v>
      </c>
      <c r="P414" s="36">
        <f>IMDB_Table[[#This Row],[net_profit]]/IMDB_Table[[#This Row],[budget]]*100</f>
        <v>-5.6821811764705883</v>
      </c>
    </row>
    <row r="415" spans="1:16" x14ac:dyDescent="0.3">
      <c r="A415" t="s">
        <v>3957</v>
      </c>
      <c r="B415">
        <v>345</v>
      </c>
      <c r="C415" s="4">
        <v>75754670</v>
      </c>
      <c r="D415" t="s">
        <v>637</v>
      </c>
      <c r="E415" t="s">
        <v>638</v>
      </c>
      <c r="F415" t="s">
        <v>6908</v>
      </c>
      <c r="G415">
        <v>208422</v>
      </c>
      <c r="H415">
        <v>342</v>
      </c>
      <c r="I415" t="s">
        <v>16</v>
      </c>
      <c r="J415" t="s">
        <v>17</v>
      </c>
      <c r="K415" s="4">
        <v>85000000</v>
      </c>
      <c r="L415">
        <v>2008</v>
      </c>
      <c r="M415" s="2">
        <v>7</v>
      </c>
      <c r="N415" s="4">
        <f>IMDB_Table[[#This Row],[gross]]-IMDB_Table[[#This Row],[budget]]</f>
        <v>-9245330</v>
      </c>
      <c r="O415">
        <v>120</v>
      </c>
      <c r="P415" s="36">
        <f>IMDB_Table[[#This Row],[net_profit]]/IMDB_Table[[#This Row],[budget]]*100</f>
        <v>-10.876858823529412</v>
      </c>
    </row>
    <row r="416" spans="1:16" x14ac:dyDescent="0.3">
      <c r="A416" t="s">
        <v>197</v>
      </c>
      <c r="B416">
        <v>377</v>
      </c>
      <c r="C416" s="4">
        <v>33048353</v>
      </c>
      <c r="D416" t="s">
        <v>639</v>
      </c>
      <c r="E416" t="s">
        <v>74</v>
      </c>
      <c r="F416" t="s">
        <v>4332</v>
      </c>
      <c r="G416">
        <v>301279</v>
      </c>
      <c r="H416">
        <v>589</v>
      </c>
      <c r="I416" t="s">
        <v>16</v>
      </c>
      <c r="J416" t="s">
        <v>17</v>
      </c>
      <c r="K416" s="4">
        <v>65000000</v>
      </c>
      <c r="L416">
        <v>2007</v>
      </c>
      <c r="M416" s="2">
        <v>7.7</v>
      </c>
      <c r="N416" s="4">
        <f>IMDB_Table[[#This Row],[gross]]-IMDB_Table[[#This Row],[budget]]</f>
        <v>-31951647</v>
      </c>
      <c r="O416">
        <v>162</v>
      </c>
      <c r="P416" s="36">
        <f>IMDB_Table[[#This Row],[net_profit]]/IMDB_Table[[#This Row],[budget]]*100</f>
        <v>-49.156379999999999</v>
      </c>
    </row>
    <row r="417" spans="1:16" x14ac:dyDescent="0.3">
      <c r="A417" t="s">
        <v>392</v>
      </c>
      <c r="B417">
        <v>170</v>
      </c>
      <c r="C417" s="4">
        <v>34543701</v>
      </c>
      <c r="D417" t="s">
        <v>422</v>
      </c>
      <c r="E417" t="s">
        <v>640</v>
      </c>
      <c r="F417" t="s">
        <v>6909</v>
      </c>
      <c r="G417">
        <v>100001</v>
      </c>
      <c r="H417">
        <v>289</v>
      </c>
      <c r="I417" t="s">
        <v>16</v>
      </c>
      <c r="J417" t="s">
        <v>17</v>
      </c>
      <c r="K417" s="4">
        <v>82000000</v>
      </c>
      <c r="L417">
        <v>2000</v>
      </c>
      <c r="M417" s="2">
        <v>5.9</v>
      </c>
      <c r="N417" s="4">
        <f>IMDB_Table[[#This Row],[gross]]-IMDB_Table[[#This Row],[budget]]</f>
        <v>-47456299</v>
      </c>
      <c r="O417">
        <v>123</v>
      </c>
      <c r="P417" s="36">
        <f>IMDB_Table[[#This Row],[net_profit]]/IMDB_Table[[#This Row],[budget]]*100</f>
        <v>-57.873535365853655</v>
      </c>
    </row>
    <row r="418" spans="1:16" x14ac:dyDescent="0.3">
      <c r="A418" t="s">
        <v>153</v>
      </c>
      <c r="B418">
        <v>191</v>
      </c>
      <c r="C418" s="4">
        <v>242589580</v>
      </c>
      <c r="D418" t="s">
        <v>641</v>
      </c>
      <c r="E418" t="s">
        <v>374</v>
      </c>
      <c r="F418" t="s">
        <v>4333</v>
      </c>
      <c r="G418">
        <v>296904</v>
      </c>
      <c r="H418">
        <v>604</v>
      </c>
      <c r="I418" t="s">
        <v>16</v>
      </c>
      <c r="J418" t="s">
        <v>17</v>
      </c>
      <c r="K418" s="4">
        <v>81000000</v>
      </c>
      <c r="L418">
        <v>2003</v>
      </c>
      <c r="M418" s="2">
        <v>6.7</v>
      </c>
      <c r="N418" s="4">
        <f>IMDB_Table[[#This Row],[gross]]-IMDB_Table[[#This Row],[budget]]</f>
        <v>161589580</v>
      </c>
      <c r="O418">
        <v>101</v>
      </c>
      <c r="P418" s="36">
        <f>IMDB_Table[[#This Row],[net_profit]]/IMDB_Table[[#This Row],[budget]]*100</f>
        <v>199.49330864197529</v>
      </c>
    </row>
    <row r="419" spans="1:16" x14ac:dyDescent="0.3">
      <c r="A419" t="s">
        <v>642</v>
      </c>
      <c r="B419">
        <v>424</v>
      </c>
      <c r="C419" s="4">
        <v>102981571</v>
      </c>
      <c r="D419" t="s">
        <v>22</v>
      </c>
      <c r="E419" t="s">
        <v>107</v>
      </c>
      <c r="F419" t="s">
        <v>4334</v>
      </c>
      <c r="G419">
        <v>270226</v>
      </c>
      <c r="H419">
        <v>741</v>
      </c>
      <c r="I419" t="s">
        <v>16</v>
      </c>
      <c r="J419" t="s">
        <v>17</v>
      </c>
      <c r="K419" s="4">
        <v>80000000</v>
      </c>
      <c r="L419">
        <v>2010</v>
      </c>
      <c r="M419" s="2">
        <v>6.5</v>
      </c>
      <c r="N419" s="4">
        <f>IMDB_Table[[#This Row],[gross]]-IMDB_Table[[#This Row],[budget]]</f>
        <v>22981571</v>
      </c>
      <c r="O419">
        <v>113</v>
      </c>
      <c r="P419" s="36">
        <f>IMDB_Table[[#This Row],[net_profit]]/IMDB_Table[[#This Row],[budget]]*100</f>
        <v>28.726963749999999</v>
      </c>
    </row>
    <row r="420" spans="1:16" x14ac:dyDescent="0.3">
      <c r="A420" t="s">
        <v>580</v>
      </c>
      <c r="B420">
        <v>154</v>
      </c>
      <c r="C420" s="4">
        <v>180965237</v>
      </c>
      <c r="D420" t="s">
        <v>22</v>
      </c>
      <c r="E420" t="s">
        <v>157</v>
      </c>
      <c r="F420" t="s">
        <v>4335</v>
      </c>
      <c r="G420">
        <v>300542</v>
      </c>
      <c r="H420">
        <v>378</v>
      </c>
      <c r="I420" t="s">
        <v>16</v>
      </c>
      <c r="J420" t="s">
        <v>17</v>
      </c>
      <c r="K420" s="4">
        <v>80000000</v>
      </c>
      <c r="L420">
        <v>1996</v>
      </c>
      <c r="M420" s="2">
        <v>7.1</v>
      </c>
      <c r="N420" s="4">
        <f>IMDB_Table[[#This Row],[gross]]-IMDB_Table[[#This Row],[budget]]</f>
        <v>100965237</v>
      </c>
      <c r="O420">
        <v>110</v>
      </c>
      <c r="P420" s="36">
        <f>IMDB_Table[[#This Row],[net_profit]]/IMDB_Table[[#This Row],[budget]]*100</f>
        <v>126.20654625</v>
      </c>
    </row>
    <row r="421" spans="1:16" x14ac:dyDescent="0.3">
      <c r="A421" t="s">
        <v>593</v>
      </c>
      <c r="B421">
        <v>673</v>
      </c>
      <c r="C421" s="4">
        <v>407999255</v>
      </c>
      <c r="D421" t="s">
        <v>381</v>
      </c>
      <c r="E421" t="s">
        <v>110</v>
      </c>
      <c r="F421" t="s">
        <v>4336</v>
      </c>
      <c r="G421">
        <v>701607</v>
      </c>
      <c r="H421">
        <v>1959</v>
      </c>
      <c r="I421" t="s">
        <v>16</v>
      </c>
      <c r="J421" t="s">
        <v>17</v>
      </c>
      <c r="K421" s="4">
        <v>78000000</v>
      </c>
      <c r="L421">
        <v>2012</v>
      </c>
      <c r="M421" s="2">
        <v>7.3</v>
      </c>
      <c r="N421" s="4">
        <f>IMDB_Table[[#This Row],[gross]]-IMDB_Table[[#This Row],[budget]]</f>
        <v>329999255</v>
      </c>
      <c r="O421">
        <v>142</v>
      </c>
      <c r="P421" s="36">
        <f>IMDB_Table[[#This Row],[net_profit]]/IMDB_Table[[#This Row],[budget]]*100</f>
        <v>423.07596794871796</v>
      </c>
    </row>
    <row r="422" spans="1:16" x14ac:dyDescent="0.3">
      <c r="A422" t="s">
        <v>643</v>
      </c>
      <c r="B422">
        <v>383</v>
      </c>
      <c r="C422" s="4">
        <v>254455986</v>
      </c>
      <c r="D422" t="s">
        <v>509</v>
      </c>
      <c r="E422" t="s">
        <v>193</v>
      </c>
      <c r="F422" t="s">
        <v>6910</v>
      </c>
      <c r="G422">
        <v>375879</v>
      </c>
      <c r="H422">
        <v>402</v>
      </c>
      <c r="I422" t="s">
        <v>16</v>
      </c>
      <c r="J422" t="s">
        <v>17</v>
      </c>
      <c r="K422" s="4">
        <v>80000000</v>
      </c>
      <c r="L422">
        <v>2011</v>
      </c>
      <c r="M422" s="2">
        <v>6.5</v>
      </c>
      <c r="N422" s="4">
        <f>IMDB_Table[[#This Row],[gross]]-IMDB_Table[[#This Row],[budget]]</f>
        <v>174455986</v>
      </c>
      <c r="O422">
        <v>102</v>
      </c>
      <c r="P422" s="36">
        <f>IMDB_Table[[#This Row],[net_profit]]/IMDB_Table[[#This Row],[budget]]*100</f>
        <v>218.06998250000001</v>
      </c>
    </row>
    <row r="423" spans="1:16" x14ac:dyDescent="0.3">
      <c r="A423" t="s">
        <v>83</v>
      </c>
      <c r="B423">
        <v>153</v>
      </c>
      <c r="C423" s="4">
        <v>162831698</v>
      </c>
      <c r="D423" t="s">
        <v>346</v>
      </c>
      <c r="E423" t="s">
        <v>347</v>
      </c>
      <c r="F423" t="s">
        <v>4337</v>
      </c>
      <c r="G423">
        <v>215255</v>
      </c>
      <c r="H423">
        <v>610</v>
      </c>
      <c r="I423" t="s">
        <v>16</v>
      </c>
      <c r="J423" t="s">
        <v>17</v>
      </c>
      <c r="K423" s="4">
        <v>80000000</v>
      </c>
      <c r="L423">
        <v>1992</v>
      </c>
      <c r="M423" s="2">
        <v>7</v>
      </c>
      <c r="N423" s="4">
        <f>IMDB_Table[[#This Row],[gross]]-IMDB_Table[[#This Row],[budget]]</f>
        <v>82831698</v>
      </c>
      <c r="O423">
        <v>126</v>
      </c>
      <c r="P423" s="36">
        <f>IMDB_Table[[#This Row],[net_profit]]/IMDB_Table[[#This Row],[budget]]*100</f>
        <v>103.53962249999999</v>
      </c>
    </row>
    <row r="424" spans="1:16" x14ac:dyDescent="0.3">
      <c r="A424" t="s">
        <v>316</v>
      </c>
      <c r="B424">
        <v>166</v>
      </c>
      <c r="C424" s="4">
        <v>155019340</v>
      </c>
      <c r="D424" t="s">
        <v>139</v>
      </c>
      <c r="E424" t="s">
        <v>273</v>
      </c>
      <c r="F424" t="s">
        <v>6911</v>
      </c>
      <c r="G424">
        <v>127345</v>
      </c>
      <c r="H424">
        <v>250</v>
      </c>
      <c r="I424" t="s">
        <v>16</v>
      </c>
      <c r="J424" t="s">
        <v>17</v>
      </c>
      <c r="K424" s="4">
        <v>80000000</v>
      </c>
      <c r="L424">
        <v>2006</v>
      </c>
      <c r="M424" s="2">
        <v>6.8</v>
      </c>
      <c r="N424" s="4">
        <f>IMDB_Table[[#This Row],[gross]]-IMDB_Table[[#This Row],[budget]]</f>
        <v>75019340</v>
      </c>
      <c r="O424">
        <v>83</v>
      </c>
      <c r="P424" s="36">
        <f>IMDB_Table[[#This Row],[net_profit]]/IMDB_Table[[#This Row],[budget]]*100</f>
        <v>93.774175</v>
      </c>
    </row>
    <row r="425" spans="1:16" x14ac:dyDescent="0.3">
      <c r="A425" t="s">
        <v>3958</v>
      </c>
      <c r="B425">
        <v>180</v>
      </c>
      <c r="C425" s="4">
        <v>145771527</v>
      </c>
      <c r="D425" t="s">
        <v>644</v>
      </c>
      <c r="E425" t="s">
        <v>645</v>
      </c>
      <c r="F425" t="s">
        <v>4338</v>
      </c>
      <c r="G425">
        <v>117212</v>
      </c>
      <c r="H425">
        <v>367</v>
      </c>
      <c r="I425" t="s">
        <v>16</v>
      </c>
      <c r="J425" t="s">
        <v>17</v>
      </c>
      <c r="K425" s="4">
        <v>80000000</v>
      </c>
      <c r="L425">
        <v>2002</v>
      </c>
      <c r="M425" s="2">
        <v>7.2</v>
      </c>
      <c r="N425" s="4">
        <f>IMDB_Table[[#This Row],[gross]]-IMDB_Table[[#This Row],[budget]]</f>
        <v>65771527</v>
      </c>
      <c r="O425">
        <v>85</v>
      </c>
      <c r="P425" s="36">
        <f>IMDB_Table[[#This Row],[net_profit]]/IMDB_Table[[#This Row],[budget]]*100</f>
        <v>82.214408750000004</v>
      </c>
    </row>
    <row r="426" spans="1:16" x14ac:dyDescent="0.3">
      <c r="A426" t="s">
        <v>646</v>
      </c>
      <c r="B426">
        <v>125</v>
      </c>
      <c r="C426" s="4">
        <v>140459099</v>
      </c>
      <c r="D426" t="s">
        <v>647</v>
      </c>
      <c r="E426" t="s">
        <v>374</v>
      </c>
      <c r="F426" t="s">
        <v>4339</v>
      </c>
      <c r="G426">
        <v>135601</v>
      </c>
      <c r="H426">
        <v>493</v>
      </c>
      <c r="I426" t="s">
        <v>16</v>
      </c>
      <c r="J426" t="s">
        <v>17</v>
      </c>
      <c r="K426" s="4">
        <v>75000000</v>
      </c>
      <c r="L426">
        <v>1998</v>
      </c>
      <c r="M426" s="2">
        <v>6.1</v>
      </c>
      <c r="N426" s="4">
        <f>IMDB_Table[[#This Row],[gross]]-IMDB_Table[[#This Row],[budget]]</f>
        <v>65459099</v>
      </c>
      <c r="O426">
        <v>120</v>
      </c>
      <c r="P426" s="36">
        <f>IMDB_Table[[#This Row],[net_profit]]/IMDB_Table[[#This Row],[budget]]*100</f>
        <v>87.278798666666674</v>
      </c>
    </row>
    <row r="427" spans="1:16" x14ac:dyDescent="0.3">
      <c r="A427" t="s">
        <v>278</v>
      </c>
      <c r="B427">
        <v>234</v>
      </c>
      <c r="C427" s="4">
        <v>53215979</v>
      </c>
      <c r="D427" t="s">
        <v>127</v>
      </c>
      <c r="E427" t="s">
        <v>273</v>
      </c>
      <c r="F427" t="s">
        <v>6912</v>
      </c>
      <c r="G427">
        <v>125036</v>
      </c>
      <c r="H427">
        <v>205</v>
      </c>
      <c r="I427" t="s">
        <v>16</v>
      </c>
      <c r="J427" t="s">
        <v>17</v>
      </c>
      <c r="K427" s="4">
        <v>84000000</v>
      </c>
      <c r="L427">
        <v>2013</v>
      </c>
      <c r="M427" s="2">
        <v>6.7</v>
      </c>
      <c r="N427" s="4">
        <f>IMDB_Table[[#This Row],[gross]]-IMDB_Table[[#This Row],[budget]]</f>
        <v>-30784021</v>
      </c>
      <c r="O427">
        <v>116</v>
      </c>
      <c r="P427" s="36">
        <f>IMDB_Table[[#This Row],[net_profit]]/IMDB_Table[[#This Row],[budget]]*100</f>
        <v>-36.647644047619046</v>
      </c>
    </row>
    <row r="428" spans="1:16" x14ac:dyDescent="0.3">
      <c r="A428" t="s">
        <v>627</v>
      </c>
      <c r="B428">
        <v>134</v>
      </c>
      <c r="C428" s="4">
        <v>158115031</v>
      </c>
      <c r="D428" t="s">
        <v>648</v>
      </c>
      <c r="E428" t="s">
        <v>565</v>
      </c>
      <c r="F428" t="s">
        <v>4340</v>
      </c>
      <c r="G428">
        <v>130070</v>
      </c>
      <c r="H428">
        <v>316</v>
      </c>
      <c r="I428" t="s">
        <v>16</v>
      </c>
      <c r="J428" t="s">
        <v>17</v>
      </c>
      <c r="K428" s="4">
        <v>82000000</v>
      </c>
      <c r="L428">
        <v>2005</v>
      </c>
      <c r="M428" s="2">
        <v>6.4</v>
      </c>
      <c r="N428" s="4">
        <f>IMDB_Table[[#This Row],[gross]]-IMDB_Table[[#This Row],[budget]]</f>
        <v>76115031</v>
      </c>
      <c r="O428">
        <v>113</v>
      </c>
      <c r="P428" s="36">
        <f>IMDB_Table[[#This Row],[net_profit]]/IMDB_Table[[#This Row],[budget]]*100</f>
        <v>92.823208536585369</v>
      </c>
    </row>
    <row r="429" spans="1:16" x14ac:dyDescent="0.3">
      <c r="A429" t="s">
        <v>175</v>
      </c>
      <c r="B429">
        <v>91</v>
      </c>
      <c r="C429" s="4">
        <v>133103929</v>
      </c>
      <c r="D429" t="s">
        <v>561</v>
      </c>
      <c r="E429" t="s">
        <v>142</v>
      </c>
      <c r="F429" t="s">
        <v>6913</v>
      </c>
      <c r="G429">
        <v>22838</v>
      </c>
      <c r="H429">
        <v>56</v>
      </c>
      <c r="I429" t="s">
        <v>16</v>
      </c>
      <c r="J429" t="s">
        <v>17</v>
      </c>
      <c r="K429" s="4">
        <v>75000000</v>
      </c>
      <c r="L429">
        <v>2011</v>
      </c>
      <c r="M429" s="2">
        <v>4.4000000000000004</v>
      </c>
      <c r="N429" s="4">
        <f>IMDB_Table[[#This Row],[gross]]-IMDB_Table[[#This Row],[budget]]</f>
        <v>58103929</v>
      </c>
      <c r="O429">
        <v>87</v>
      </c>
      <c r="P429" s="36">
        <f>IMDB_Table[[#This Row],[net_profit]]/IMDB_Table[[#This Row],[budget]]*100</f>
        <v>77.471905333333339</v>
      </c>
    </row>
    <row r="430" spans="1:16" x14ac:dyDescent="0.3">
      <c r="A430" t="s">
        <v>564</v>
      </c>
      <c r="B430">
        <v>139</v>
      </c>
      <c r="C430" s="4">
        <v>133668525</v>
      </c>
      <c r="D430" t="s">
        <v>509</v>
      </c>
      <c r="E430" t="s">
        <v>90</v>
      </c>
      <c r="F430" t="s">
        <v>4341</v>
      </c>
      <c r="G430">
        <v>107817</v>
      </c>
      <c r="H430">
        <v>255</v>
      </c>
      <c r="I430" t="s">
        <v>16</v>
      </c>
      <c r="J430" t="s">
        <v>17</v>
      </c>
      <c r="K430" s="4">
        <v>80000000</v>
      </c>
      <c r="L430">
        <v>2013</v>
      </c>
      <c r="M430" s="2">
        <v>5.4</v>
      </c>
      <c r="N430" s="4">
        <f>IMDB_Table[[#This Row],[gross]]-IMDB_Table[[#This Row],[budget]]</f>
        <v>53668525</v>
      </c>
      <c r="O430">
        <v>101</v>
      </c>
      <c r="P430" s="36">
        <f>IMDB_Table[[#This Row],[net_profit]]/IMDB_Table[[#This Row],[budget]]*100</f>
        <v>67.08565625</v>
      </c>
    </row>
    <row r="431" spans="1:16" x14ac:dyDescent="0.3">
      <c r="A431" t="s">
        <v>627</v>
      </c>
      <c r="B431">
        <v>265</v>
      </c>
      <c r="C431" s="4">
        <v>130313314</v>
      </c>
      <c r="D431" t="s">
        <v>417</v>
      </c>
      <c r="E431" t="s">
        <v>551</v>
      </c>
      <c r="F431" t="s">
        <v>4342</v>
      </c>
      <c r="G431">
        <v>168172</v>
      </c>
      <c r="H431">
        <v>380</v>
      </c>
      <c r="I431" t="s">
        <v>16</v>
      </c>
      <c r="J431" t="s">
        <v>17</v>
      </c>
      <c r="K431" s="4">
        <v>80000000</v>
      </c>
      <c r="L431">
        <v>2008</v>
      </c>
      <c r="M431" s="2">
        <v>6.5</v>
      </c>
      <c r="N431" s="4">
        <f>IMDB_Table[[#This Row],[gross]]-IMDB_Table[[#This Row],[budget]]</f>
        <v>50313314</v>
      </c>
      <c r="O431">
        <v>110</v>
      </c>
      <c r="P431" s="36">
        <f>IMDB_Table[[#This Row],[net_profit]]/IMDB_Table[[#This Row],[budget]]*100</f>
        <v>62.891642500000003</v>
      </c>
    </row>
    <row r="432" spans="1:16" x14ac:dyDescent="0.3">
      <c r="A432" t="s">
        <v>604</v>
      </c>
      <c r="B432">
        <v>145</v>
      </c>
      <c r="C432" s="4">
        <v>124590960</v>
      </c>
      <c r="D432" t="s">
        <v>369</v>
      </c>
      <c r="E432" t="s">
        <v>174</v>
      </c>
      <c r="F432" t="s">
        <v>6914</v>
      </c>
      <c r="G432">
        <v>91092</v>
      </c>
      <c r="H432">
        <v>402</v>
      </c>
      <c r="I432" t="s">
        <v>16</v>
      </c>
      <c r="J432" t="s">
        <v>17</v>
      </c>
      <c r="K432" s="4">
        <v>80000000</v>
      </c>
      <c r="L432">
        <v>2003</v>
      </c>
      <c r="M432" s="2">
        <v>6.7</v>
      </c>
      <c r="N432" s="4">
        <f>IMDB_Table[[#This Row],[gross]]-IMDB_Table[[#This Row],[budget]]</f>
        <v>44590960</v>
      </c>
      <c r="O432">
        <v>128</v>
      </c>
      <c r="P432" s="36">
        <f>IMDB_Table[[#This Row],[net_profit]]/IMDB_Table[[#This Row],[budget]]*100</f>
        <v>55.738699999999994</v>
      </c>
    </row>
    <row r="433" spans="1:16" x14ac:dyDescent="0.3">
      <c r="A433" t="s">
        <v>144</v>
      </c>
      <c r="B433">
        <v>490</v>
      </c>
      <c r="C433" s="4">
        <v>127968405</v>
      </c>
      <c r="D433" t="s">
        <v>241</v>
      </c>
      <c r="E433" t="s">
        <v>72</v>
      </c>
      <c r="F433" t="s">
        <v>4343</v>
      </c>
      <c r="G433">
        <v>786092</v>
      </c>
      <c r="H433">
        <v>964</v>
      </c>
      <c r="I433" t="s">
        <v>16</v>
      </c>
      <c r="J433" t="s">
        <v>17</v>
      </c>
      <c r="K433" s="4">
        <v>80000000</v>
      </c>
      <c r="L433">
        <v>2010</v>
      </c>
      <c r="M433" s="2">
        <v>8.1</v>
      </c>
      <c r="N433" s="4">
        <f>IMDB_Table[[#This Row],[gross]]-IMDB_Table[[#This Row],[budget]]</f>
        <v>47968405</v>
      </c>
      <c r="O433">
        <v>138</v>
      </c>
      <c r="P433" s="36">
        <f>IMDB_Table[[#This Row],[net_profit]]/IMDB_Table[[#This Row],[budget]]*100</f>
        <v>59.960506250000002</v>
      </c>
    </row>
    <row r="434" spans="1:16" x14ac:dyDescent="0.3">
      <c r="A434" t="s">
        <v>649</v>
      </c>
      <c r="B434">
        <v>141</v>
      </c>
      <c r="C434" s="4">
        <v>120136047</v>
      </c>
      <c r="D434" t="s">
        <v>369</v>
      </c>
      <c r="E434" t="s">
        <v>143</v>
      </c>
      <c r="F434" t="s">
        <v>4344</v>
      </c>
      <c r="G434">
        <v>48500</v>
      </c>
      <c r="H434">
        <v>124</v>
      </c>
      <c r="I434" t="s">
        <v>16</v>
      </c>
      <c r="J434" t="s">
        <v>221</v>
      </c>
      <c r="K434" s="4">
        <v>80000000</v>
      </c>
      <c r="L434">
        <v>2008</v>
      </c>
      <c r="M434" s="2">
        <v>5.6</v>
      </c>
      <c r="N434" s="4">
        <f>IMDB_Table[[#This Row],[gross]]-IMDB_Table[[#This Row],[budget]]</f>
        <v>40136047</v>
      </c>
      <c r="O434">
        <v>88</v>
      </c>
      <c r="P434" s="36">
        <f>IMDB_Table[[#This Row],[net_profit]]/IMDB_Table[[#This Row],[budget]]*100</f>
        <v>50.170058750000003</v>
      </c>
    </row>
    <row r="435" spans="1:16" x14ac:dyDescent="0.3">
      <c r="A435" t="s">
        <v>460</v>
      </c>
      <c r="B435">
        <v>163</v>
      </c>
      <c r="C435" s="4">
        <v>128200012</v>
      </c>
      <c r="D435" t="s">
        <v>184</v>
      </c>
      <c r="E435" t="s">
        <v>136</v>
      </c>
      <c r="F435" t="s">
        <v>4345</v>
      </c>
      <c r="G435">
        <v>103022</v>
      </c>
      <c r="H435">
        <v>269</v>
      </c>
      <c r="I435" t="s">
        <v>16</v>
      </c>
      <c r="J435" t="s">
        <v>17</v>
      </c>
      <c r="K435" s="4">
        <v>75000000</v>
      </c>
      <c r="L435">
        <v>2005</v>
      </c>
      <c r="M435" s="2">
        <v>6.3</v>
      </c>
      <c r="N435" s="4">
        <f>IMDB_Table[[#This Row],[gross]]-IMDB_Table[[#This Row],[budget]]</f>
        <v>53200012</v>
      </c>
      <c r="O435">
        <v>91</v>
      </c>
      <c r="P435" s="36">
        <f>IMDB_Table[[#This Row],[net_profit]]/IMDB_Table[[#This Row],[budget]]*100</f>
        <v>70.933349333333325</v>
      </c>
    </row>
    <row r="436" spans="1:16" x14ac:dyDescent="0.3">
      <c r="A436" t="s">
        <v>349</v>
      </c>
      <c r="B436">
        <v>155</v>
      </c>
      <c r="C436" s="4">
        <v>112225777</v>
      </c>
      <c r="D436" t="s">
        <v>365</v>
      </c>
      <c r="E436" t="s">
        <v>204</v>
      </c>
      <c r="F436" t="s">
        <v>4346</v>
      </c>
      <c r="G436">
        <v>283967</v>
      </c>
      <c r="H436">
        <v>535</v>
      </c>
      <c r="I436" t="s">
        <v>16</v>
      </c>
      <c r="J436" t="s">
        <v>17</v>
      </c>
      <c r="K436" s="4">
        <v>80000000</v>
      </c>
      <c r="L436">
        <v>1997</v>
      </c>
      <c r="M436" s="2">
        <v>7.3</v>
      </c>
      <c r="N436" s="4">
        <f>IMDB_Table[[#This Row],[gross]]-IMDB_Table[[#This Row],[budget]]</f>
        <v>32225777</v>
      </c>
      <c r="O436">
        <v>138</v>
      </c>
      <c r="P436" s="36">
        <f>IMDB_Table[[#This Row],[net_profit]]/IMDB_Table[[#This Row],[budget]]*100</f>
        <v>40.282221249999999</v>
      </c>
    </row>
    <row r="437" spans="1:16" x14ac:dyDescent="0.3">
      <c r="A437" t="s">
        <v>650</v>
      </c>
      <c r="B437">
        <v>144</v>
      </c>
      <c r="C437" s="4">
        <v>109993847</v>
      </c>
      <c r="D437" t="s">
        <v>651</v>
      </c>
      <c r="E437" t="s">
        <v>565</v>
      </c>
      <c r="F437" t="s">
        <v>4347</v>
      </c>
      <c r="G437">
        <v>72326</v>
      </c>
      <c r="H437">
        <v>116</v>
      </c>
      <c r="I437" t="s">
        <v>16</v>
      </c>
      <c r="J437" t="s">
        <v>17</v>
      </c>
      <c r="K437" s="4">
        <v>80000000</v>
      </c>
      <c r="L437">
        <v>2008</v>
      </c>
      <c r="M437" s="2">
        <v>6.1</v>
      </c>
      <c r="N437" s="4">
        <f>IMDB_Table[[#This Row],[gross]]-IMDB_Table[[#This Row],[budget]]</f>
        <v>29993847</v>
      </c>
      <c r="O437">
        <v>99</v>
      </c>
      <c r="P437" s="36">
        <f>IMDB_Table[[#This Row],[net_profit]]/IMDB_Table[[#This Row],[budget]]*100</f>
        <v>37.492308749999999</v>
      </c>
    </row>
    <row r="438" spans="1:16" x14ac:dyDescent="0.3">
      <c r="A438" t="s">
        <v>21</v>
      </c>
      <c r="B438">
        <v>226</v>
      </c>
      <c r="C438" s="4">
        <v>104054514</v>
      </c>
      <c r="D438" t="s">
        <v>552</v>
      </c>
      <c r="E438" t="s">
        <v>103</v>
      </c>
      <c r="F438" t="s">
        <v>6915</v>
      </c>
      <c r="G438">
        <v>200359</v>
      </c>
      <c r="H438">
        <v>1009</v>
      </c>
      <c r="I438" t="s">
        <v>16</v>
      </c>
      <c r="J438" t="s">
        <v>17</v>
      </c>
      <c r="K438" s="4">
        <v>80000000</v>
      </c>
      <c r="L438">
        <v>2002</v>
      </c>
      <c r="M438" s="2">
        <v>7.7</v>
      </c>
      <c r="N438" s="4">
        <f>IMDB_Table[[#This Row],[gross]]-IMDB_Table[[#This Row],[budget]]</f>
        <v>24054514</v>
      </c>
      <c r="O438">
        <v>117</v>
      </c>
      <c r="P438" s="36">
        <f>IMDB_Table[[#This Row],[net_profit]]/IMDB_Table[[#This Row],[budget]]*100</f>
        <v>30.0681425</v>
      </c>
    </row>
    <row r="439" spans="1:16" x14ac:dyDescent="0.3">
      <c r="A439" t="s">
        <v>564</v>
      </c>
      <c r="B439">
        <v>204</v>
      </c>
      <c r="C439" s="4">
        <v>103028109</v>
      </c>
      <c r="D439" t="s">
        <v>429</v>
      </c>
      <c r="E439" t="s">
        <v>565</v>
      </c>
      <c r="F439" t="s">
        <v>6916</v>
      </c>
      <c r="G439">
        <v>172878</v>
      </c>
      <c r="H439">
        <v>203</v>
      </c>
      <c r="I439" t="s">
        <v>16</v>
      </c>
      <c r="J439" t="s">
        <v>17</v>
      </c>
      <c r="K439" s="4">
        <v>80000000</v>
      </c>
      <c r="L439">
        <v>2011</v>
      </c>
      <c r="M439" s="2">
        <v>6.4</v>
      </c>
      <c r="N439" s="4">
        <f>IMDB_Table[[#This Row],[gross]]-IMDB_Table[[#This Row],[budget]]</f>
        <v>23028109</v>
      </c>
      <c r="O439">
        <v>117</v>
      </c>
      <c r="P439" s="36">
        <f>IMDB_Table[[#This Row],[net_profit]]/IMDB_Table[[#This Row],[budget]]*100</f>
        <v>28.785136249999997</v>
      </c>
    </row>
    <row r="440" spans="1:16" x14ac:dyDescent="0.3">
      <c r="A440" t="s">
        <v>455</v>
      </c>
      <c r="B440">
        <v>139</v>
      </c>
      <c r="C440" s="4">
        <v>101087161</v>
      </c>
      <c r="D440" t="s">
        <v>106</v>
      </c>
      <c r="E440" t="s">
        <v>90</v>
      </c>
      <c r="F440" t="s">
        <v>4348</v>
      </c>
      <c r="G440">
        <v>225282</v>
      </c>
      <c r="H440">
        <v>339</v>
      </c>
      <c r="I440" t="s">
        <v>16</v>
      </c>
      <c r="J440" t="s">
        <v>17</v>
      </c>
      <c r="K440" s="4">
        <v>75000000</v>
      </c>
      <c r="L440">
        <v>1997</v>
      </c>
      <c r="M440" s="2">
        <v>6.8</v>
      </c>
      <c r="N440" s="4">
        <f>IMDB_Table[[#This Row],[gross]]-IMDB_Table[[#This Row],[budget]]</f>
        <v>26087161</v>
      </c>
      <c r="O440">
        <v>123</v>
      </c>
      <c r="P440" s="36">
        <f>IMDB_Table[[#This Row],[net_profit]]/IMDB_Table[[#This Row],[budget]]*100</f>
        <v>34.782881333333329</v>
      </c>
    </row>
    <row r="441" spans="1:16" x14ac:dyDescent="0.3">
      <c r="A441" t="s">
        <v>652</v>
      </c>
      <c r="B441">
        <v>215</v>
      </c>
      <c r="C441" s="4">
        <v>101111837</v>
      </c>
      <c r="D441" t="s">
        <v>311</v>
      </c>
      <c r="E441" t="s">
        <v>488</v>
      </c>
      <c r="F441" t="s">
        <v>4349</v>
      </c>
      <c r="G441">
        <v>150764</v>
      </c>
      <c r="H441">
        <v>318</v>
      </c>
      <c r="I441" t="s">
        <v>16</v>
      </c>
      <c r="J441" t="s">
        <v>17</v>
      </c>
      <c r="K441" s="4">
        <v>80000000</v>
      </c>
      <c r="L441">
        <v>2008</v>
      </c>
      <c r="M441" s="2">
        <v>6.6</v>
      </c>
      <c r="N441" s="4">
        <f>IMDB_Table[[#This Row],[gross]]-IMDB_Table[[#This Row],[budget]]</f>
        <v>21111837</v>
      </c>
      <c r="O441">
        <v>118</v>
      </c>
      <c r="P441" s="36">
        <f>IMDB_Table[[#This Row],[net_profit]]/IMDB_Table[[#This Row],[budget]]*100</f>
        <v>26.389796250000003</v>
      </c>
    </row>
    <row r="442" spans="1:16" x14ac:dyDescent="0.3">
      <c r="A442" t="s">
        <v>653</v>
      </c>
      <c r="B442">
        <v>198</v>
      </c>
      <c r="C442" s="4">
        <v>95632614</v>
      </c>
      <c r="D442" t="s">
        <v>654</v>
      </c>
      <c r="E442" t="s">
        <v>258</v>
      </c>
      <c r="F442" t="s">
        <v>4350</v>
      </c>
      <c r="G442">
        <v>118483</v>
      </c>
      <c r="H442">
        <v>674</v>
      </c>
      <c r="I442" t="s">
        <v>16</v>
      </c>
      <c r="J442" t="s">
        <v>17</v>
      </c>
      <c r="K442" s="4">
        <v>79000000</v>
      </c>
      <c r="L442">
        <v>2003</v>
      </c>
      <c r="M442" s="2">
        <v>7.2</v>
      </c>
      <c r="N442" s="4">
        <f>IMDB_Table[[#This Row],[gross]]-IMDB_Table[[#This Row],[budget]]</f>
        <v>16632614</v>
      </c>
      <c r="O442">
        <v>154</v>
      </c>
      <c r="P442" s="36">
        <f>IMDB_Table[[#This Row],[net_profit]]/IMDB_Table[[#This Row],[budget]]*100</f>
        <v>21.053941772151898</v>
      </c>
    </row>
    <row r="443" spans="1:16" x14ac:dyDescent="0.3">
      <c r="A443" t="s">
        <v>655</v>
      </c>
      <c r="B443">
        <v>325</v>
      </c>
      <c r="C443" s="4">
        <v>94822707</v>
      </c>
      <c r="D443" t="s">
        <v>206</v>
      </c>
      <c r="E443" t="s">
        <v>439</v>
      </c>
      <c r="F443" t="s">
        <v>6917</v>
      </c>
      <c r="G443">
        <v>227072</v>
      </c>
      <c r="H443">
        <v>560</v>
      </c>
      <c r="I443" t="s">
        <v>16</v>
      </c>
      <c r="J443" t="s">
        <v>17</v>
      </c>
      <c r="K443" s="4">
        <v>80000000</v>
      </c>
      <c r="L443">
        <v>2010</v>
      </c>
      <c r="M443" s="2">
        <v>6.9</v>
      </c>
      <c r="N443" s="4">
        <f>IMDB_Table[[#This Row],[gross]]-IMDB_Table[[#This Row],[budget]]</f>
        <v>14822707</v>
      </c>
      <c r="O443">
        <v>118</v>
      </c>
      <c r="P443" s="36">
        <f>IMDB_Table[[#This Row],[net_profit]]/IMDB_Table[[#This Row],[budget]]*100</f>
        <v>18.52838375</v>
      </c>
    </row>
    <row r="444" spans="1:16" x14ac:dyDescent="0.3">
      <c r="A444" t="s">
        <v>656</v>
      </c>
      <c r="B444">
        <v>53</v>
      </c>
      <c r="C444" s="4">
        <v>92969824</v>
      </c>
      <c r="D444" t="s">
        <v>657</v>
      </c>
      <c r="E444" t="s">
        <v>232</v>
      </c>
      <c r="F444" t="s">
        <v>4351</v>
      </c>
      <c r="G444">
        <v>63625</v>
      </c>
      <c r="H444">
        <v>64</v>
      </c>
      <c r="I444" t="s">
        <v>16</v>
      </c>
      <c r="J444" t="s">
        <v>17</v>
      </c>
      <c r="K444" s="4">
        <v>80000000</v>
      </c>
      <c r="L444">
        <v>1997</v>
      </c>
      <c r="M444" s="2">
        <v>5.2</v>
      </c>
      <c r="N444" s="4">
        <f>IMDB_Table[[#This Row],[gross]]-IMDB_Table[[#This Row],[budget]]</f>
        <v>12969824</v>
      </c>
      <c r="O444">
        <v>90</v>
      </c>
      <c r="P444" s="36">
        <f>IMDB_Table[[#This Row],[net_profit]]/IMDB_Table[[#This Row],[budget]]*100</f>
        <v>16.21228</v>
      </c>
    </row>
    <row r="445" spans="1:16" x14ac:dyDescent="0.3">
      <c r="A445" t="s">
        <v>3965</v>
      </c>
      <c r="B445">
        <v>167</v>
      </c>
      <c r="C445" s="4">
        <v>91188905</v>
      </c>
      <c r="D445" t="s">
        <v>658</v>
      </c>
      <c r="E445" t="s">
        <v>77</v>
      </c>
      <c r="F445" t="s">
        <v>4352</v>
      </c>
      <c r="G445">
        <v>58184</v>
      </c>
      <c r="H445">
        <v>805</v>
      </c>
      <c r="I445" t="s">
        <v>16</v>
      </c>
      <c r="J445" t="s">
        <v>17</v>
      </c>
      <c r="K445" s="4">
        <v>80000000</v>
      </c>
      <c r="L445">
        <v>1999</v>
      </c>
      <c r="M445" s="2">
        <v>4.9000000000000004</v>
      </c>
      <c r="N445" s="4">
        <f>IMDB_Table[[#This Row],[gross]]-IMDB_Table[[#This Row],[budget]]</f>
        <v>11188905</v>
      </c>
      <c r="O445">
        <v>113</v>
      </c>
      <c r="P445" s="36">
        <f>IMDB_Table[[#This Row],[net_profit]]/IMDB_Table[[#This Row],[budget]]*100</f>
        <v>13.98613125</v>
      </c>
    </row>
    <row r="446" spans="1:16" x14ac:dyDescent="0.3">
      <c r="A446" t="s">
        <v>659</v>
      </c>
      <c r="B446">
        <v>46</v>
      </c>
      <c r="C446" s="4">
        <v>90443603</v>
      </c>
      <c r="D446" t="s">
        <v>660</v>
      </c>
      <c r="E446" t="s">
        <v>551</v>
      </c>
      <c r="F446" t="s">
        <v>4353</v>
      </c>
      <c r="G446">
        <v>112167</v>
      </c>
      <c r="H446">
        <v>123</v>
      </c>
      <c r="I446" t="s">
        <v>16</v>
      </c>
      <c r="J446" t="s">
        <v>17</v>
      </c>
      <c r="K446" s="4">
        <v>80000000</v>
      </c>
      <c r="L446">
        <v>1996</v>
      </c>
      <c r="M446" s="2">
        <v>6.3</v>
      </c>
      <c r="N446" s="4">
        <f>IMDB_Table[[#This Row],[gross]]-IMDB_Table[[#This Row],[budget]]</f>
        <v>10443603</v>
      </c>
      <c r="O446">
        <v>88</v>
      </c>
      <c r="P446" s="36">
        <f>IMDB_Table[[#This Row],[net_profit]]/IMDB_Table[[#This Row],[budget]]*100</f>
        <v>13.054503749999999</v>
      </c>
    </row>
    <row r="447" spans="1:16" x14ac:dyDescent="0.3">
      <c r="A447" t="s">
        <v>231</v>
      </c>
      <c r="B447">
        <v>147</v>
      </c>
      <c r="C447" s="4">
        <v>82226474</v>
      </c>
      <c r="D447" t="s">
        <v>661</v>
      </c>
      <c r="E447" t="s">
        <v>662</v>
      </c>
      <c r="F447" t="s">
        <v>4354</v>
      </c>
      <c r="G447">
        <v>65499</v>
      </c>
      <c r="H447">
        <v>424</v>
      </c>
      <c r="I447" t="s">
        <v>16</v>
      </c>
      <c r="J447" t="s">
        <v>17</v>
      </c>
      <c r="K447" s="4">
        <v>65000000</v>
      </c>
      <c r="L447">
        <v>2006</v>
      </c>
      <c r="M447" s="2">
        <v>5.6</v>
      </c>
      <c r="N447" s="4">
        <f>IMDB_Table[[#This Row],[gross]]-IMDB_Table[[#This Row],[budget]]</f>
        <v>17226474</v>
      </c>
      <c r="O447">
        <v>93</v>
      </c>
      <c r="P447" s="36">
        <f>IMDB_Table[[#This Row],[net_profit]]/IMDB_Table[[#This Row],[budget]]*100</f>
        <v>26.50226769230769</v>
      </c>
    </row>
    <row r="448" spans="1:16" x14ac:dyDescent="0.3">
      <c r="A448" t="s">
        <v>663</v>
      </c>
      <c r="B448">
        <v>276</v>
      </c>
      <c r="C448" s="4">
        <v>79363785</v>
      </c>
      <c r="D448" t="s">
        <v>664</v>
      </c>
      <c r="E448" t="s">
        <v>174</v>
      </c>
      <c r="F448" t="s">
        <v>6918</v>
      </c>
      <c r="G448">
        <v>139423</v>
      </c>
      <c r="H448">
        <v>698</v>
      </c>
      <c r="I448" t="s">
        <v>16</v>
      </c>
      <c r="J448" t="s">
        <v>17</v>
      </c>
      <c r="K448" s="4">
        <v>80000000</v>
      </c>
      <c r="L448">
        <v>2008</v>
      </c>
      <c r="M448" s="2">
        <v>5.5</v>
      </c>
      <c r="N448" s="4">
        <f>IMDB_Table[[#This Row],[gross]]-IMDB_Table[[#This Row],[budget]]</f>
        <v>-636215</v>
      </c>
      <c r="O448">
        <v>104</v>
      </c>
      <c r="P448" s="36">
        <f>IMDB_Table[[#This Row],[net_profit]]/IMDB_Table[[#This Row],[budget]]*100</f>
        <v>-0.79526874999999997</v>
      </c>
    </row>
    <row r="449" spans="1:16" x14ac:dyDescent="0.3">
      <c r="A449" t="s">
        <v>289</v>
      </c>
      <c r="B449">
        <v>80</v>
      </c>
      <c r="C449" s="4">
        <v>76081498</v>
      </c>
      <c r="D449" t="s">
        <v>665</v>
      </c>
      <c r="E449" t="s">
        <v>622</v>
      </c>
      <c r="F449" t="s">
        <v>4355</v>
      </c>
      <c r="G449">
        <v>76099</v>
      </c>
      <c r="H449">
        <v>162</v>
      </c>
      <c r="I449" t="s">
        <v>16</v>
      </c>
      <c r="J449" t="s">
        <v>17</v>
      </c>
      <c r="K449" s="4">
        <v>75000000</v>
      </c>
      <c r="L449">
        <v>1997</v>
      </c>
      <c r="M449" s="2">
        <v>6.7</v>
      </c>
      <c r="N449" s="4">
        <f>IMDB_Table[[#This Row],[gross]]-IMDB_Table[[#This Row],[budget]]</f>
        <v>1081498</v>
      </c>
      <c r="O449">
        <v>135</v>
      </c>
      <c r="P449" s="36">
        <f>IMDB_Table[[#This Row],[net_profit]]/IMDB_Table[[#This Row],[budget]]*100</f>
        <v>1.4419973333333334</v>
      </c>
    </row>
    <row r="450" spans="1:16" x14ac:dyDescent="0.3">
      <c r="A450" t="s">
        <v>151</v>
      </c>
      <c r="B450">
        <v>406</v>
      </c>
      <c r="C450" s="4">
        <v>85707116</v>
      </c>
      <c r="D450" t="s">
        <v>378</v>
      </c>
      <c r="E450" t="s">
        <v>199</v>
      </c>
      <c r="F450" t="s">
        <v>4356</v>
      </c>
      <c r="G450">
        <v>303185</v>
      </c>
      <c r="H450">
        <v>701</v>
      </c>
      <c r="I450" t="s">
        <v>16</v>
      </c>
      <c r="J450" t="s">
        <v>17</v>
      </c>
      <c r="K450" s="4">
        <v>68000000</v>
      </c>
      <c r="L450">
        <v>2014</v>
      </c>
      <c r="M450" s="2">
        <v>7.6</v>
      </c>
      <c r="N450" s="4">
        <f>IMDB_Table[[#This Row],[gross]]-IMDB_Table[[#This Row],[budget]]</f>
        <v>17707116</v>
      </c>
      <c r="O450">
        <v>134</v>
      </c>
      <c r="P450" s="36">
        <f>IMDB_Table[[#This Row],[net_profit]]/IMDB_Table[[#This Row],[budget]]*100</f>
        <v>26.039876470588236</v>
      </c>
    </row>
    <row r="451" spans="1:16" x14ac:dyDescent="0.3">
      <c r="A451" t="s">
        <v>666</v>
      </c>
      <c r="B451">
        <v>97</v>
      </c>
      <c r="C451" s="4">
        <v>74329966</v>
      </c>
      <c r="D451" t="s">
        <v>667</v>
      </c>
      <c r="E451" t="s">
        <v>120</v>
      </c>
      <c r="F451" t="s">
        <v>4357</v>
      </c>
      <c r="G451">
        <v>60910</v>
      </c>
      <c r="H451">
        <v>164</v>
      </c>
      <c r="I451" t="s">
        <v>16</v>
      </c>
      <c r="J451" t="s">
        <v>17</v>
      </c>
      <c r="K451" s="4">
        <v>70000000</v>
      </c>
      <c r="L451">
        <v>1998</v>
      </c>
      <c r="M451" s="2">
        <v>5.7</v>
      </c>
      <c r="N451" s="4">
        <f>IMDB_Table[[#This Row],[gross]]-IMDB_Table[[#This Row],[budget]]</f>
        <v>4329966</v>
      </c>
      <c r="O451">
        <v>98</v>
      </c>
      <c r="P451" s="36">
        <f>IMDB_Table[[#This Row],[net_profit]]/IMDB_Table[[#This Row],[budget]]*100</f>
        <v>6.1856657142857143</v>
      </c>
    </row>
    <row r="452" spans="1:16" x14ac:dyDescent="0.3">
      <c r="A452" t="s">
        <v>668</v>
      </c>
      <c r="B452">
        <v>143</v>
      </c>
      <c r="C452" s="4">
        <v>100169068</v>
      </c>
      <c r="D452" t="s">
        <v>139</v>
      </c>
      <c r="E452" t="s">
        <v>209</v>
      </c>
      <c r="F452" t="s">
        <v>4358</v>
      </c>
      <c r="G452">
        <v>16385</v>
      </c>
      <c r="H452">
        <v>100</v>
      </c>
      <c r="I452" t="s">
        <v>16</v>
      </c>
      <c r="J452" t="s">
        <v>17</v>
      </c>
      <c r="K452" s="4">
        <v>80000000</v>
      </c>
      <c r="L452">
        <v>2010</v>
      </c>
      <c r="M452" s="2">
        <v>4.5999999999999996</v>
      </c>
      <c r="N452" s="4">
        <f>IMDB_Table[[#This Row],[gross]]-IMDB_Table[[#This Row],[budget]]</f>
        <v>20169068</v>
      </c>
      <c r="O452">
        <v>80</v>
      </c>
      <c r="P452" s="36">
        <f>IMDB_Table[[#This Row],[net_profit]]/IMDB_Table[[#This Row],[budget]]*100</f>
        <v>25.211335000000002</v>
      </c>
    </row>
    <row r="453" spans="1:16" x14ac:dyDescent="0.3">
      <c r="A453" t="s">
        <v>669</v>
      </c>
      <c r="B453">
        <v>106</v>
      </c>
      <c r="C453" s="4">
        <v>73215310</v>
      </c>
      <c r="D453" t="s">
        <v>670</v>
      </c>
      <c r="E453" t="s">
        <v>312</v>
      </c>
      <c r="F453" t="s">
        <v>6919</v>
      </c>
      <c r="G453">
        <v>44143</v>
      </c>
      <c r="H453">
        <v>216</v>
      </c>
      <c r="I453" t="s">
        <v>16</v>
      </c>
      <c r="J453" t="s">
        <v>17</v>
      </c>
      <c r="K453" s="4">
        <v>80000000</v>
      </c>
      <c r="L453">
        <v>2002</v>
      </c>
      <c r="M453" s="2">
        <v>7</v>
      </c>
      <c r="N453" s="4">
        <f>IMDB_Table[[#This Row],[gross]]-IMDB_Table[[#This Row],[budget]]</f>
        <v>-6784690</v>
      </c>
      <c r="O453">
        <v>83</v>
      </c>
      <c r="P453" s="36">
        <f>IMDB_Table[[#This Row],[net_profit]]/IMDB_Table[[#This Row],[budget]]*100</f>
        <v>-8.4808625000000006</v>
      </c>
    </row>
    <row r="454" spans="1:16" x14ac:dyDescent="0.3">
      <c r="A454" t="s">
        <v>416</v>
      </c>
      <c r="B454">
        <v>178</v>
      </c>
      <c r="C454" s="4">
        <v>80360866</v>
      </c>
      <c r="D454" t="s">
        <v>671</v>
      </c>
      <c r="E454" t="s">
        <v>488</v>
      </c>
      <c r="F454" t="s">
        <v>4359</v>
      </c>
      <c r="G454">
        <v>44662</v>
      </c>
      <c r="H454">
        <v>127</v>
      </c>
      <c r="I454" t="s">
        <v>16</v>
      </c>
      <c r="J454" t="s">
        <v>17</v>
      </c>
      <c r="K454" s="4">
        <v>80000000</v>
      </c>
      <c r="L454">
        <v>2011</v>
      </c>
      <c r="M454" s="2">
        <v>5.2</v>
      </c>
      <c r="N454" s="4">
        <f>IMDB_Table[[#This Row],[gross]]-IMDB_Table[[#This Row],[budget]]</f>
        <v>360866</v>
      </c>
      <c r="O454">
        <v>102</v>
      </c>
      <c r="P454" s="36">
        <f>IMDB_Table[[#This Row],[net_profit]]/IMDB_Table[[#This Row],[budget]]*100</f>
        <v>0.45108250000000005</v>
      </c>
    </row>
    <row r="455" spans="1:16" x14ac:dyDescent="0.3">
      <c r="A455" t="s">
        <v>672</v>
      </c>
      <c r="B455">
        <v>102</v>
      </c>
      <c r="C455" s="4">
        <v>69102910</v>
      </c>
      <c r="D455" t="s">
        <v>673</v>
      </c>
      <c r="E455" t="s">
        <v>172</v>
      </c>
      <c r="F455" t="s">
        <v>6920</v>
      </c>
      <c r="G455">
        <v>58402</v>
      </c>
      <c r="H455">
        <v>370</v>
      </c>
      <c r="I455" t="s">
        <v>16</v>
      </c>
      <c r="J455" t="s">
        <v>17</v>
      </c>
      <c r="K455" s="4">
        <v>80000000</v>
      </c>
      <c r="L455">
        <v>1998</v>
      </c>
      <c r="M455" s="2">
        <v>5.0999999999999996</v>
      </c>
      <c r="N455" s="4">
        <f>IMDB_Table[[#This Row],[gross]]-IMDB_Table[[#This Row],[budget]]</f>
        <v>-10897090</v>
      </c>
      <c r="O455">
        <v>130</v>
      </c>
      <c r="P455" s="36">
        <f>IMDB_Table[[#This Row],[net_profit]]/IMDB_Table[[#This Row],[budget]]*100</f>
        <v>-13.6213625</v>
      </c>
    </row>
    <row r="456" spans="1:16" x14ac:dyDescent="0.3">
      <c r="A456" t="s">
        <v>674</v>
      </c>
      <c r="B456">
        <v>209</v>
      </c>
      <c r="C456" s="4">
        <v>65948711</v>
      </c>
      <c r="D456" t="s">
        <v>570</v>
      </c>
      <c r="E456" t="s">
        <v>439</v>
      </c>
      <c r="F456" t="s">
        <v>4360</v>
      </c>
      <c r="G456">
        <v>86422</v>
      </c>
      <c r="H456">
        <v>363</v>
      </c>
      <c r="I456" t="s">
        <v>16</v>
      </c>
      <c r="J456" t="s">
        <v>17</v>
      </c>
      <c r="K456" s="4">
        <v>80000000</v>
      </c>
      <c r="L456">
        <v>2004</v>
      </c>
      <c r="M456" s="2">
        <v>6.6</v>
      </c>
      <c r="N456" s="4">
        <f>IMDB_Table[[#This Row],[gross]]-IMDB_Table[[#This Row],[budget]]</f>
        <v>-14051289</v>
      </c>
      <c r="O456">
        <v>129</v>
      </c>
      <c r="P456" s="36">
        <f>IMDB_Table[[#This Row],[net_profit]]/IMDB_Table[[#This Row],[budget]]*100</f>
        <v>-17.56411125</v>
      </c>
    </row>
    <row r="457" spans="1:16" x14ac:dyDescent="0.3">
      <c r="A457" t="s">
        <v>598</v>
      </c>
      <c r="B457">
        <v>152</v>
      </c>
      <c r="C457" s="4">
        <v>169692572</v>
      </c>
      <c r="D457" t="s">
        <v>226</v>
      </c>
      <c r="E457" t="s">
        <v>90</v>
      </c>
      <c r="F457" t="s">
        <v>4361</v>
      </c>
      <c r="G457">
        <v>56501</v>
      </c>
      <c r="H457">
        <v>97</v>
      </c>
      <c r="I457" t="s">
        <v>16</v>
      </c>
      <c r="J457" t="s">
        <v>17</v>
      </c>
      <c r="K457" s="4">
        <v>80000000</v>
      </c>
      <c r="L457">
        <v>2015</v>
      </c>
      <c r="M457" s="2">
        <v>6.7</v>
      </c>
      <c r="N457" s="4">
        <f>IMDB_Table[[#This Row],[gross]]-IMDB_Table[[#This Row],[budget]]</f>
        <v>89692572</v>
      </c>
      <c r="O457">
        <v>89</v>
      </c>
      <c r="P457" s="36">
        <f>IMDB_Table[[#This Row],[net_profit]]/IMDB_Table[[#This Row],[budget]]*100</f>
        <v>112.11571499999999</v>
      </c>
    </row>
    <row r="458" spans="1:16" x14ac:dyDescent="0.3">
      <c r="A458" t="s">
        <v>675</v>
      </c>
      <c r="B458">
        <v>129</v>
      </c>
      <c r="C458" s="4">
        <v>60507228</v>
      </c>
      <c r="D458" t="s">
        <v>676</v>
      </c>
      <c r="E458" t="s">
        <v>677</v>
      </c>
      <c r="F458" t="s">
        <v>4362</v>
      </c>
      <c r="G458">
        <v>27543</v>
      </c>
      <c r="H458">
        <v>186</v>
      </c>
      <c r="I458" t="s">
        <v>16</v>
      </c>
      <c r="J458" t="s">
        <v>17</v>
      </c>
      <c r="K458" s="4">
        <v>80000000</v>
      </c>
      <c r="L458">
        <v>1999</v>
      </c>
      <c r="M458" s="2">
        <v>7.3</v>
      </c>
      <c r="N458" s="4">
        <f>IMDB_Table[[#This Row],[gross]]-IMDB_Table[[#This Row],[budget]]</f>
        <v>-19492772</v>
      </c>
      <c r="O458">
        <v>74</v>
      </c>
      <c r="P458" s="36">
        <f>IMDB_Table[[#This Row],[net_profit]]/IMDB_Table[[#This Row],[budget]]*100</f>
        <v>-24.365964999999999</v>
      </c>
    </row>
    <row r="459" spans="1:16" x14ac:dyDescent="0.3">
      <c r="A459" t="s">
        <v>260</v>
      </c>
      <c r="B459">
        <v>124</v>
      </c>
      <c r="C459" s="4">
        <v>56684819</v>
      </c>
      <c r="D459" t="s">
        <v>29</v>
      </c>
      <c r="E459" t="s">
        <v>65</v>
      </c>
      <c r="F459" t="s">
        <v>4363</v>
      </c>
      <c r="G459">
        <v>103787</v>
      </c>
      <c r="H459">
        <v>615</v>
      </c>
      <c r="I459" t="s">
        <v>16</v>
      </c>
      <c r="J459" t="s">
        <v>17</v>
      </c>
      <c r="K459" s="4">
        <v>80000000</v>
      </c>
      <c r="L459">
        <v>2002</v>
      </c>
      <c r="M459" s="2">
        <v>5.9</v>
      </c>
      <c r="N459" s="4">
        <f>IMDB_Table[[#This Row],[gross]]-IMDB_Table[[#This Row],[budget]]</f>
        <v>-23315181</v>
      </c>
      <c r="O459">
        <v>96</v>
      </c>
      <c r="P459" s="36">
        <f>IMDB_Table[[#This Row],[net_profit]]/IMDB_Table[[#This Row],[budget]]*100</f>
        <v>-29.143976249999998</v>
      </c>
    </row>
    <row r="460" spans="1:16" x14ac:dyDescent="0.3">
      <c r="A460" t="s">
        <v>486</v>
      </c>
      <c r="B460">
        <v>35</v>
      </c>
      <c r="C460" s="4">
        <v>50628009</v>
      </c>
      <c r="D460" t="s">
        <v>678</v>
      </c>
      <c r="E460" t="s">
        <v>679</v>
      </c>
      <c r="F460" t="s">
        <v>4364</v>
      </c>
      <c r="G460">
        <v>22955</v>
      </c>
      <c r="H460">
        <v>88</v>
      </c>
      <c r="I460" t="s">
        <v>16</v>
      </c>
      <c r="J460" t="s">
        <v>17</v>
      </c>
      <c r="K460" s="4">
        <v>90000000</v>
      </c>
      <c r="L460">
        <v>1998</v>
      </c>
      <c r="M460" s="2">
        <v>5.6</v>
      </c>
      <c r="N460" s="4">
        <f>IMDB_Table[[#This Row],[gross]]-IMDB_Table[[#This Row],[budget]]</f>
        <v>-39371991</v>
      </c>
      <c r="O460">
        <v>114</v>
      </c>
      <c r="P460" s="36">
        <f>IMDB_Table[[#This Row],[net_profit]]/IMDB_Table[[#This Row],[budget]]*100</f>
        <v>-43.746656666666667</v>
      </c>
    </row>
    <row r="461" spans="1:16" x14ac:dyDescent="0.3">
      <c r="A461" t="s">
        <v>432</v>
      </c>
      <c r="B461">
        <v>166</v>
      </c>
      <c r="C461" s="4">
        <v>69772969</v>
      </c>
      <c r="D461" t="s">
        <v>106</v>
      </c>
      <c r="E461" t="s">
        <v>86</v>
      </c>
      <c r="F461" t="s">
        <v>4365</v>
      </c>
      <c r="G461">
        <v>155532</v>
      </c>
      <c r="H461">
        <v>543</v>
      </c>
      <c r="I461" t="s">
        <v>16</v>
      </c>
      <c r="J461" t="s">
        <v>17</v>
      </c>
      <c r="K461" s="4">
        <v>80000000</v>
      </c>
      <c r="L461">
        <v>2001</v>
      </c>
      <c r="M461" s="2">
        <v>6.5</v>
      </c>
      <c r="N461" s="4">
        <f>IMDB_Table[[#This Row],[gross]]-IMDB_Table[[#This Row],[budget]]</f>
        <v>-10227031</v>
      </c>
      <c r="O461">
        <v>99</v>
      </c>
      <c r="P461" s="36">
        <f>IMDB_Table[[#This Row],[net_profit]]/IMDB_Table[[#This Row],[budget]]*100</f>
        <v>-12.783788749999999</v>
      </c>
    </row>
    <row r="462" spans="1:16" x14ac:dyDescent="0.3">
      <c r="A462" t="s">
        <v>100</v>
      </c>
      <c r="B462">
        <v>137</v>
      </c>
      <c r="C462" s="4">
        <v>45356386</v>
      </c>
      <c r="D462" t="s">
        <v>49</v>
      </c>
      <c r="E462" t="s">
        <v>680</v>
      </c>
      <c r="F462" t="s">
        <v>6921</v>
      </c>
      <c r="G462">
        <v>71574</v>
      </c>
      <c r="H462">
        <v>244</v>
      </c>
      <c r="I462" t="s">
        <v>681</v>
      </c>
      <c r="J462" t="s">
        <v>17</v>
      </c>
      <c r="K462" s="4">
        <v>75000000</v>
      </c>
      <c r="L462">
        <v>2005</v>
      </c>
      <c r="M462" s="2">
        <v>5.9</v>
      </c>
      <c r="N462" s="4">
        <f>IMDB_Table[[#This Row],[gross]]-IMDB_Table[[#This Row],[budget]]</f>
        <v>-29643614</v>
      </c>
      <c r="O462">
        <v>129</v>
      </c>
      <c r="P462" s="36">
        <f>IMDB_Table[[#This Row],[net_profit]]/IMDB_Table[[#This Row],[budget]]*100</f>
        <v>-39.524818666666668</v>
      </c>
    </row>
    <row r="463" spans="1:16" x14ac:dyDescent="0.3">
      <c r="A463" t="s">
        <v>682</v>
      </c>
      <c r="B463">
        <v>121</v>
      </c>
      <c r="C463" s="4">
        <v>55350897</v>
      </c>
      <c r="D463" t="s">
        <v>198</v>
      </c>
      <c r="E463" t="s">
        <v>232</v>
      </c>
      <c r="F463" t="s">
        <v>4366</v>
      </c>
      <c r="G463">
        <v>83560</v>
      </c>
      <c r="H463">
        <v>619</v>
      </c>
      <c r="I463" t="s">
        <v>16</v>
      </c>
      <c r="J463" t="s">
        <v>17</v>
      </c>
      <c r="K463" s="4">
        <v>85000000</v>
      </c>
      <c r="L463">
        <v>1998</v>
      </c>
      <c r="M463" s="2">
        <v>7</v>
      </c>
      <c r="N463" s="4">
        <f>IMDB_Table[[#This Row],[gross]]-IMDB_Table[[#This Row],[budget]]</f>
        <v>-29649103</v>
      </c>
      <c r="O463">
        <v>113</v>
      </c>
      <c r="P463" s="36">
        <f>IMDB_Table[[#This Row],[net_profit]]/IMDB_Table[[#This Row],[budget]]*100</f>
        <v>-34.881297647058823</v>
      </c>
    </row>
    <row r="464" spans="1:16" x14ac:dyDescent="0.3">
      <c r="A464" t="s">
        <v>683</v>
      </c>
      <c r="B464">
        <v>87</v>
      </c>
      <c r="C464" s="4">
        <v>39442871</v>
      </c>
      <c r="D464" t="s">
        <v>684</v>
      </c>
      <c r="E464" t="s">
        <v>565</v>
      </c>
      <c r="F464" t="s">
        <v>4367</v>
      </c>
      <c r="G464">
        <v>80639</v>
      </c>
      <c r="H464">
        <v>237</v>
      </c>
      <c r="I464" t="s">
        <v>16</v>
      </c>
      <c r="J464" t="s">
        <v>17</v>
      </c>
      <c r="K464" s="4">
        <v>80000000</v>
      </c>
      <c r="L464">
        <v>2000</v>
      </c>
      <c r="M464" s="2">
        <v>5.3</v>
      </c>
      <c r="N464" s="4">
        <f>IMDB_Table[[#This Row],[gross]]-IMDB_Table[[#This Row],[budget]]</f>
        <v>-40557129</v>
      </c>
      <c r="O464">
        <v>90</v>
      </c>
      <c r="P464" s="36">
        <f>IMDB_Table[[#This Row],[net_profit]]/IMDB_Table[[#This Row],[budget]]*100</f>
        <v>-50.696411249999997</v>
      </c>
    </row>
    <row r="465" spans="1:16" x14ac:dyDescent="0.3">
      <c r="A465" t="s">
        <v>685</v>
      </c>
      <c r="B465">
        <v>233</v>
      </c>
      <c r="C465" s="4">
        <v>37899638</v>
      </c>
      <c r="D465" t="s">
        <v>686</v>
      </c>
      <c r="E465" t="s">
        <v>312</v>
      </c>
      <c r="F465" t="s">
        <v>4368</v>
      </c>
      <c r="G465">
        <v>98472</v>
      </c>
      <c r="H465">
        <v>492</v>
      </c>
      <c r="I465" t="s">
        <v>16</v>
      </c>
      <c r="J465" t="s">
        <v>17</v>
      </c>
      <c r="K465" s="4">
        <v>88000000</v>
      </c>
      <c r="L465">
        <v>2005</v>
      </c>
      <c r="M465" s="2">
        <v>5.9</v>
      </c>
      <c r="N465" s="4">
        <f>IMDB_Table[[#This Row],[gross]]-IMDB_Table[[#This Row],[budget]]</f>
        <v>-50100362</v>
      </c>
      <c r="O465">
        <v>118</v>
      </c>
      <c r="P465" s="36">
        <f>IMDB_Table[[#This Row],[net_profit]]/IMDB_Table[[#This Row],[budget]]*100</f>
        <v>-56.932229545454547</v>
      </c>
    </row>
    <row r="466" spans="1:16" x14ac:dyDescent="0.3">
      <c r="A466" t="s">
        <v>83</v>
      </c>
      <c r="B466">
        <v>132</v>
      </c>
      <c r="C466" s="4">
        <v>37754208</v>
      </c>
      <c r="D466" t="s">
        <v>487</v>
      </c>
      <c r="E466" t="s">
        <v>376</v>
      </c>
      <c r="F466" t="s">
        <v>4369</v>
      </c>
      <c r="G466">
        <v>172217</v>
      </c>
      <c r="H466">
        <v>405</v>
      </c>
      <c r="I466" t="s">
        <v>16</v>
      </c>
      <c r="J466" t="s">
        <v>17</v>
      </c>
      <c r="K466" s="4">
        <v>70000000</v>
      </c>
      <c r="L466">
        <v>1996</v>
      </c>
      <c r="M466" s="2">
        <v>6.3</v>
      </c>
      <c r="N466" s="4">
        <f>IMDB_Table[[#This Row],[gross]]-IMDB_Table[[#This Row],[budget]]</f>
        <v>-32245792</v>
      </c>
      <c r="O466">
        <v>106</v>
      </c>
      <c r="P466" s="36">
        <f>IMDB_Table[[#This Row],[net_profit]]/IMDB_Table[[#This Row],[budget]]*100</f>
        <v>-46.065417142857143</v>
      </c>
    </row>
    <row r="467" spans="1:16" x14ac:dyDescent="0.3">
      <c r="A467" t="s">
        <v>189</v>
      </c>
      <c r="B467">
        <v>258</v>
      </c>
      <c r="C467" s="4">
        <v>38542418</v>
      </c>
      <c r="D467" t="s">
        <v>687</v>
      </c>
      <c r="E467" t="s">
        <v>273</v>
      </c>
      <c r="F467" t="s">
        <v>4370</v>
      </c>
      <c r="G467">
        <v>151424</v>
      </c>
      <c r="H467">
        <v>252</v>
      </c>
      <c r="I467" t="s">
        <v>16</v>
      </c>
      <c r="J467" t="s">
        <v>17</v>
      </c>
      <c r="K467" s="4">
        <v>80000000</v>
      </c>
      <c r="L467">
        <v>2009</v>
      </c>
      <c r="M467" s="2">
        <v>6.3</v>
      </c>
      <c r="N467" s="4">
        <f>IMDB_Table[[#This Row],[gross]]-IMDB_Table[[#This Row],[budget]]</f>
        <v>-41457582</v>
      </c>
      <c r="O467">
        <v>89</v>
      </c>
      <c r="P467" s="36">
        <f>IMDB_Table[[#This Row],[net_profit]]/IMDB_Table[[#This Row],[budget]]*100</f>
        <v>-51.821977500000003</v>
      </c>
    </row>
    <row r="468" spans="1:16" x14ac:dyDescent="0.3">
      <c r="A468" t="s">
        <v>383</v>
      </c>
      <c r="B468">
        <v>162</v>
      </c>
      <c r="C468" s="4">
        <v>34566746</v>
      </c>
      <c r="D468" t="s">
        <v>688</v>
      </c>
      <c r="E468" t="s">
        <v>689</v>
      </c>
      <c r="F468" t="s">
        <v>4371</v>
      </c>
      <c r="G468">
        <v>45231</v>
      </c>
      <c r="H468">
        <v>315</v>
      </c>
      <c r="I468" t="s">
        <v>16</v>
      </c>
      <c r="J468" t="s">
        <v>17</v>
      </c>
      <c r="K468" s="4">
        <v>80000000</v>
      </c>
      <c r="L468">
        <v>2000</v>
      </c>
      <c r="M468" s="2">
        <v>7.3</v>
      </c>
      <c r="N468" s="4">
        <f>IMDB_Table[[#This Row],[gross]]-IMDB_Table[[#This Row],[budget]]</f>
        <v>-45433254</v>
      </c>
      <c r="O468">
        <v>145</v>
      </c>
      <c r="P468" s="36">
        <f>IMDB_Table[[#This Row],[net_profit]]/IMDB_Table[[#This Row],[budget]]*100</f>
        <v>-56.791567499999992</v>
      </c>
    </row>
    <row r="469" spans="1:16" x14ac:dyDescent="0.3">
      <c r="A469" t="s">
        <v>148</v>
      </c>
      <c r="B469">
        <v>61</v>
      </c>
      <c r="C469" s="4">
        <v>32885565</v>
      </c>
      <c r="D469" t="s">
        <v>206</v>
      </c>
      <c r="E469" t="s">
        <v>642</v>
      </c>
      <c r="F469" t="s">
        <v>4372</v>
      </c>
      <c r="G469">
        <v>53132</v>
      </c>
      <c r="H469">
        <v>101</v>
      </c>
      <c r="I469" t="s">
        <v>16</v>
      </c>
      <c r="J469" t="s">
        <v>17</v>
      </c>
      <c r="K469" s="4">
        <v>80000000</v>
      </c>
      <c r="L469">
        <v>1996</v>
      </c>
      <c r="M469" s="2">
        <v>5.8</v>
      </c>
      <c r="N469" s="4">
        <f>IMDB_Table[[#This Row],[gross]]-IMDB_Table[[#This Row],[budget]]</f>
        <v>-47114435</v>
      </c>
      <c r="O469">
        <v>114</v>
      </c>
      <c r="P469" s="36">
        <f>IMDB_Table[[#This Row],[net_profit]]/IMDB_Table[[#This Row],[budget]]*100</f>
        <v>-58.893043749999997</v>
      </c>
    </row>
    <row r="470" spans="1:16" x14ac:dyDescent="0.3">
      <c r="A470" t="s">
        <v>690</v>
      </c>
      <c r="B470">
        <v>113</v>
      </c>
      <c r="C470" s="4">
        <v>36073232</v>
      </c>
      <c r="D470" t="s">
        <v>691</v>
      </c>
      <c r="E470" t="s">
        <v>692</v>
      </c>
      <c r="F470" t="s">
        <v>6922</v>
      </c>
      <c r="G470">
        <v>8913</v>
      </c>
      <c r="H470">
        <v>66</v>
      </c>
      <c r="I470" t="s">
        <v>16</v>
      </c>
      <c r="J470" t="s">
        <v>17</v>
      </c>
      <c r="K470" s="4">
        <v>80000000</v>
      </c>
      <c r="L470">
        <v>2013</v>
      </c>
      <c r="M470" s="2">
        <v>5.2</v>
      </c>
      <c r="N470" s="4">
        <f>IMDB_Table[[#This Row],[gross]]-IMDB_Table[[#This Row],[budget]]</f>
        <v>-43926768</v>
      </c>
      <c r="O470">
        <v>87</v>
      </c>
      <c r="P470" s="36">
        <f>IMDB_Table[[#This Row],[net_profit]]/IMDB_Table[[#This Row],[budget]]*100</f>
        <v>-54.908460000000005</v>
      </c>
    </row>
    <row r="471" spans="1:16" x14ac:dyDescent="0.3">
      <c r="A471" t="s">
        <v>693</v>
      </c>
      <c r="B471">
        <v>174</v>
      </c>
      <c r="C471" s="4">
        <v>21471685</v>
      </c>
      <c r="D471" t="s">
        <v>29</v>
      </c>
      <c r="E471" t="s">
        <v>694</v>
      </c>
      <c r="F471" t="s">
        <v>4373</v>
      </c>
      <c r="G471">
        <v>65464</v>
      </c>
      <c r="H471">
        <v>1308</v>
      </c>
      <c r="I471" t="s">
        <v>16</v>
      </c>
      <c r="J471" t="s">
        <v>17</v>
      </c>
      <c r="K471" s="4">
        <v>44000000</v>
      </c>
      <c r="L471">
        <v>2000</v>
      </c>
      <c r="M471" s="2">
        <v>2.4</v>
      </c>
      <c r="N471" s="4">
        <f>IMDB_Table[[#This Row],[gross]]-IMDB_Table[[#This Row],[budget]]</f>
        <v>-22528315</v>
      </c>
      <c r="O471">
        <v>119</v>
      </c>
      <c r="P471" s="36">
        <f>IMDB_Table[[#This Row],[net_profit]]/IMDB_Table[[#This Row],[budget]]*100</f>
        <v>-51.20071590909091</v>
      </c>
    </row>
    <row r="472" spans="1:16" x14ac:dyDescent="0.3">
      <c r="A472" t="s">
        <v>695</v>
      </c>
      <c r="B472">
        <v>101</v>
      </c>
      <c r="C472" s="4">
        <v>20950820</v>
      </c>
      <c r="D472" t="s">
        <v>317</v>
      </c>
      <c r="E472" t="s">
        <v>696</v>
      </c>
      <c r="F472" t="s">
        <v>6923</v>
      </c>
      <c r="G472">
        <v>24183</v>
      </c>
      <c r="H472">
        <v>160</v>
      </c>
      <c r="I472" t="s">
        <v>16</v>
      </c>
      <c r="J472" t="s">
        <v>221</v>
      </c>
      <c r="K472" s="4">
        <v>80000000</v>
      </c>
      <c r="L472">
        <v>2003</v>
      </c>
      <c r="M472" s="2">
        <v>5.7</v>
      </c>
      <c r="N472" s="4">
        <f>IMDB_Table[[#This Row],[gross]]-IMDB_Table[[#This Row],[budget]]</f>
        <v>-59049180</v>
      </c>
      <c r="O472">
        <v>91</v>
      </c>
      <c r="P472" s="36">
        <f>IMDB_Table[[#This Row],[net_profit]]/IMDB_Table[[#This Row],[budget]]*100</f>
        <v>-73.811475000000002</v>
      </c>
    </row>
    <row r="473" spans="1:16" x14ac:dyDescent="0.3">
      <c r="A473" t="s">
        <v>53</v>
      </c>
      <c r="B473">
        <v>205</v>
      </c>
      <c r="C473" s="4">
        <v>19673424</v>
      </c>
      <c r="D473" t="s">
        <v>697</v>
      </c>
      <c r="E473" t="s">
        <v>698</v>
      </c>
      <c r="F473" t="s">
        <v>4374</v>
      </c>
      <c r="G473">
        <v>37446</v>
      </c>
      <c r="H473">
        <v>232</v>
      </c>
      <c r="I473" t="s">
        <v>16</v>
      </c>
      <c r="J473" t="s">
        <v>17</v>
      </c>
      <c r="K473" s="4">
        <v>80000000</v>
      </c>
      <c r="L473">
        <v>2009</v>
      </c>
      <c r="M473" s="2">
        <v>5.8</v>
      </c>
      <c r="N473" s="4">
        <f>IMDB_Table[[#This Row],[gross]]-IMDB_Table[[#This Row],[budget]]</f>
        <v>-60326576</v>
      </c>
      <c r="O473">
        <v>118</v>
      </c>
      <c r="P473" s="36">
        <f>IMDB_Table[[#This Row],[net_profit]]/IMDB_Table[[#This Row],[budget]]*100</f>
        <v>-75.40822</v>
      </c>
    </row>
    <row r="474" spans="1:16" x14ac:dyDescent="0.3">
      <c r="A474" t="s">
        <v>289</v>
      </c>
      <c r="B474">
        <v>123</v>
      </c>
      <c r="C474" s="4">
        <v>19480739</v>
      </c>
      <c r="D474" t="s">
        <v>29</v>
      </c>
      <c r="E474" t="s">
        <v>196</v>
      </c>
      <c r="F474" t="s">
        <v>4375</v>
      </c>
      <c r="G474">
        <v>53057</v>
      </c>
      <c r="H474">
        <v>457</v>
      </c>
      <c r="I474" t="s">
        <v>16</v>
      </c>
      <c r="J474" t="s">
        <v>17</v>
      </c>
      <c r="K474" s="4">
        <v>80000000</v>
      </c>
      <c r="L474">
        <v>2003</v>
      </c>
      <c r="M474" s="2">
        <v>5.6</v>
      </c>
      <c r="N474" s="4">
        <f>IMDB_Table[[#This Row],[gross]]-IMDB_Table[[#This Row],[budget]]</f>
        <v>-60519261</v>
      </c>
      <c r="O474">
        <v>116</v>
      </c>
      <c r="P474" s="36">
        <f>IMDB_Table[[#This Row],[net_profit]]/IMDB_Table[[#This Row],[budget]]*100</f>
        <v>-75.649076250000007</v>
      </c>
    </row>
    <row r="475" spans="1:16" x14ac:dyDescent="0.3">
      <c r="A475" t="s">
        <v>699</v>
      </c>
      <c r="B475">
        <v>79</v>
      </c>
      <c r="C475" s="4">
        <v>17593391</v>
      </c>
      <c r="D475" t="s">
        <v>171</v>
      </c>
      <c r="E475" t="s">
        <v>700</v>
      </c>
      <c r="F475" t="s">
        <v>4376</v>
      </c>
      <c r="G475">
        <v>56403</v>
      </c>
      <c r="H475">
        <v>376</v>
      </c>
      <c r="I475" t="s">
        <v>16</v>
      </c>
      <c r="J475" t="s">
        <v>17</v>
      </c>
      <c r="K475" s="4">
        <v>80000000</v>
      </c>
      <c r="L475">
        <v>1997</v>
      </c>
      <c r="M475" s="2">
        <v>6</v>
      </c>
      <c r="N475" s="4">
        <f>IMDB_Table[[#This Row],[gross]]-IMDB_Table[[#This Row],[budget]]</f>
        <v>-62406609</v>
      </c>
      <c r="O475">
        <v>177</v>
      </c>
      <c r="P475" s="36">
        <f>IMDB_Table[[#This Row],[net_profit]]/IMDB_Table[[#This Row],[budget]]*100</f>
        <v>-78.008261250000004</v>
      </c>
    </row>
    <row r="476" spans="1:16" x14ac:dyDescent="0.3">
      <c r="A476" t="s">
        <v>239</v>
      </c>
      <c r="B476">
        <v>61</v>
      </c>
      <c r="C476" s="4">
        <v>18318000</v>
      </c>
      <c r="D476" t="s">
        <v>621</v>
      </c>
      <c r="E476" t="s">
        <v>701</v>
      </c>
      <c r="F476" t="s">
        <v>6924</v>
      </c>
      <c r="G476">
        <v>24868</v>
      </c>
      <c r="H476">
        <v>216</v>
      </c>
      <c r="I476" t="s">
        <v>16</v>
      </c>
      <c r="J476" t="s">
        <v>115</v>
      </c>
      <c r="K476" s="4">
        <v>80000000</v>
      </c>
      <c r="L476">
        <v>1998</v>
      </c>
      <c r="M476" s="2">
        <v>5.8</v>
      </c>
      <c r="N476" s="4">
        <f>IMDB_Table[[#This Row],[gross]]-IMDB_Table[[#This Row],[budget]]</f>
        <v>-61682000</v>
      </c>
      <c r="O476">
        <v>97</v>
      </c>
      <c r="P476" s="36">
        <f>IMDB_Table[[#This Row],[net_profit]]/IMDB_Table[[#This Row],[budget]]*100</f>
        <v>-77.102499999999992</v>
      </c>
    </row>
    <row r="477" spans="1:16" x14ac:dyDescent="0.3">
      <c r="A477" t="s">
        <v>293</v>
      </c>
      <c r="B477">
        <v>202</v>
      </c>
      <c r="C477" s="4">
        <v>27356090</v>
      </c>
      <c r="D477" t="s">
        <v>19</v>
      </c>
      <c r="E477" t="s">
        <v>364</v>
      </c>
      <c r="F477" t="s">
        <v>4377</v>
      </c>
      <c r="G477">
        <v>58752</v>
      </c>
      <c r="H477">
        <v>117</v>
      </c>
      <c r="I477" t="s">
        <v>16</v>
      </c>
      <c r="J477" t="s">
        <v>17</v>
      </c>
      <c r="K477" s="4">
        <v>90000000</v>
      </c>
      <c r="L477">
        <v>2015</v>
      </c>
      <c r="M477" s="2">
        <v>6</v>
      </c>
      <c r="N477" s="4">
        <f>IMDB_Table[[#This Row],[gross]]-IMDB_Table[[#This Row],[budget]]</f>
        <v>-62643910</v>
      </c>
      <c r="O477">
        <v>106</v>
      </c>
      <c r="P477" s="36">
        <f>IMDB_Table[[#This Row],[net_profit]]/IMDB_Table[[#This Row],[budget]]*100</f>
        <v>-69.60434444444445</v>
      </c>
    </row>
    <row r="478" spans="1:16" x14ac:dyDescent="0.3">
      <c r="A478" t="s">
        <v>702</v>
      </c>
      <c r="B478">
        <v>145</v>
      </c>
      <c r="C478" s="4">
        <v>17473245</v>
      </c>
      <c r="D478" t="s">
        <v>687</v>
      </c>
      <c r="E478" t="s">
        <v>703</v>
      </c>
      <c r="F478" t="s">
        <v>4378</v>
      </c>
      <c r="G478">
        <v>47612</v>
      </c>
      <c r="H478">
        <v>348</v>
      </c>
      <c r="I478" t="s">
        <v>16</v>
      </c>
      <c r="J478" t="s">
        <v>17</v>
      </c>
      <c r="K478" s="4">
        <v>70000000</v>
      </c>
      <c r="L478">
        <v>2000</v>
      </c>
      <c r="M478" s="2">
        <v>5.7</v>
      </c>
      <c r="N478" s="4">
        <f>IMDB_Table[[#This Row],[gross]]-IMDB_Table[[#This Row],[budget]]</f>
        <v>-52526755</v>
      </c>
      <c r="O478">
        <v>106</v>
      </c>
      <c r="P478" s="36">
        <f>IMDB_Table[[#This Row],[net_profit]]/IMDB_Table[[#This Row],[budget]]*100</f>
        <v>-75.038221428571433</v>
      </c>
    </row>
    <row r="479" spans="1:16" x14ac:dyDescent="0.3">
      <c r="A479" t="s">
        <v>510</v>
      </c>
      <c r="B479">
        <v>101</v>
      </c>
      <c r="C479" s="4">
        <v>15131330</v>
      </c>
      <c r="D479" t="s">
        <v>186</v>
      </c>
      <c r="E479" t="s">
        <v>704</v>
      </c>
      <c r="F479" t="s">
        <v>6925</v>
      </c>
      <c r="G479">
        <v>25843</v>
      </c>
      <c r="H479">
        <v>64</v>
      </c>
      <c r="I479" t="s">
        <v>16</v>
      </c>
      <c r="J479" t="s">
        <v>490</v>
      </c>
      <c r="K479" s="4">
        <v>86000000</v>
      </c>
      <c r="L479">
        <v>2006</v>
      </c>
      <c r="M479" s="2">
        <v>6</v>
      </c>
      <c r="N479" s="4">
        <f>IMDB_Table[[#This Row],[gross]]-IMDB_Table[[#This Row],[budget]]</f>
        <v>-70868670</v>
      </c>
      <c r="O479">
        <v>94</v>
      </c>
      <c r="P479" s="36">
        <f>IMDB_Table[[#This Row],[net_profit]]/IMDB_Table[[#This Row],[budget]]*100</f>
        <v>-82.405430232558146</v>
      </c>
    </row>
    <row r="480" spans="1:16" x14ac:dyDescent="0.3">
      <c r="A480" t="s">
        <v>705</v>
      </c>
      <c r="B480">
        <v>113</v>
      </c>
      <c r="C480" s="4">
        <v>19406406</v>
      </c>
      <c r="D480" t="s">
        <v>706</v>
      </c>
      <c r="E480" t="s">
        <v>707</v>
      </c>
      <c r="F480" t="s">
        <v>4379</v>
      </c>
      <c r="G480">
        <v>7630</v>
      </c>
      <c r="H480">
        <v>42</v>
      </c>
      <c r="I480" t="s">
        <v>708</v>
      </c>
      <c r="J480" t="s">
        <v>490</v>
      </c>
      <c r="K480" s="4">
        <v>40000000</v>
      </c>
      <c r="L480">
        <v>2009</v>
      </c>
      <c r="M480" s="2">
        <v>7.8</v>
      </c>
      <c r="N480" s="4">
        <f>IMDB_Table[[#This Row],[gross]]-IMDB_Table[[#This Row],[budget]]</f>
        <v>-20593594</v>
      </c>
      <c r="O480">
        <v>104</v>
      </c>
      <c r="P480" s="36">
        <f>IMDB_Table[[#This Row],[net_profit]]/IMDB_Table[[#This Row],[budget]]*100</f>
        <v>-51.483984999999997</v>
      </c>
    </row>
    <row r="481" spans="1:16" x14ac:dyDescent="0.3">
      <c r="A481" t="s">
        <v>463</v>
      </c>
      <c r="B481">
        <v>113</v>
      </c>
      <c r="C481" s="4">
        <v>1891821</v>
      </c>
      <c r="D481" t="s">
        <v>108</v>
      </c>
      <c r="E481" t="s">
        <v>709</v>
      </c>
      <c r="F481" t="s">
        <v>6926</v>
      </c>
      <c r="G481">
        <v>16474</v>
      </c>
      <c r="H481">
        <v>301</v>
      </c>
      <c r="I481" t="s">
        <v>16</v>
      </c>
      <c r="J481" t="s">
        <v>24</v>
      </c>
      <c r="K481" s="4">
        <v>52000000</v>
      </c>
      <c r="L481">
        <v>2005</v>
      </c>
      <c r="M481" s="2">
        <v>4.2</v>
      </c>
      <c r="N481" s="4">
        <f>IMDB_Table[[#This Row],[gross]]-IMDB_Table[[#This Row],[budget]]</f>
        <v>-50108179</v>
      </c>
      <c r="O481">
        <v>102</v>
      </c>
      <c r="P481" s="36">
        <f>IMDB_Table[[#This Row],[net_profit]]/IMDB_Table[[#This Row],[budget]]*100</f>
        <v>-96.361882692307688</v>
      </c>
    </row>
    <row r="482" spans="1:16" x14ac:dyDescent="0.3">
      <c r="A482" t="s">
        <v>597</v>
      </c>
      <c r="B482">
        <v>272</v>
      </c>
      <c r="C482" s="4">
        <v>23219748</v>
      </c>
      <c r="D482" t="s">
        <v>710</v>
      </c>
      <c r="E482" t="s">
        <v>711</v>
      </c>
      <c r="F482" t="s">
        <v>4380</v>
      </c>
      <c r="G482">
        <v>84508</v>
      </c>
      <c r="H482">
        <v>308</v>
      </c>
      <c r="I482" t="s">
        <v>16</v>
      </c>
      <c r="J482" t="s">
        <v>87</v>
      </c>
      <c r="K482" s="4">
        <v>80000000</v>
      </c>
      <c r="L482">
        <v>2014</v>
      </c>
      <c r="M482" s="2">
        <v>5.6</v>
      </c>
      <c r="N482" s="4">
        <f>IMDB_Table[[#This Row],[gross]]-IMDB_Table[[#This Row],[budget]]</f>
        <v>-56780252</v>
      </c>
      <c r="O482">
        <v>105</v>
      </c>
      <c r="P482" s="36">
        <f>IMDB_Table[[#This Row],[net_profit]]/IMDB_Table[[#This Row],[budget]]*100</f>
        <v>-70.975315000000009</v>
      </c>
    </row>
    <row r="483" spans="1:16" x14ac:dyDescent="0.3">
      <c r="A483" t="s">
        <v>240</v>
      </c>
      <c r="B483">
        <v>205</v>
      </c>
      <c r="C483" s="4">
        <v>170708996</v>
      </c>
      <c r="D483" t="s">
        <v>399</v>
      </c>
      <c r="E483" t="s">
        <v>701</v>
      </c>
      <c r="F483" t="s">
        <v>4381</v>
      </c>
      <c r="G483">
        <v>610568</v>
      </c>
      <c r="H483">
        <v>1171</v>
      </c>
      <c r="I483" t="s">
        <v>16</v>
      </c>
      <c r="J483" t="s">
        <v>17</v>
      </c>
      <c r="K483" s="4">
        <v>58000000</v>
      </c>
      <c r="L483">
        <v>2001</v>
      </c>
      <c r="M483" s="2">
        <v>8.1999999999999993</v>
      </c>
      <c r="N483" s="4">
        <f>IMDB_Table[[#This Row],[gross]]-IMDB_Table[[#This Row],[budget]]</f>
        <v>112708996</v>
      </c>
      <c r="O483">
        <v>135</v>
      </c>
      <c r="P483" s="36">
        <f>IMDB_Table[[#This Row],[net_profit]]/IMDB_Table[[#This Row],[budget]]*100</f>
        <v>194.32585517241378</v>
      </c>
    </row>
    <row r="484" spans="1:16" x14ac:dyDescent="0.3">
      <c r="A484" t="s">
        <v>608</v>
      </c>
      <c r="B484">
        <v>186</v>
      </c>
      <c r="C484" s="4">
        <v>422783777</v>
      </c>
      <c r="D484" t="s">
        <v>712</v>
      </c>
      <c r="E484" t="s">
        <v>254</v>
      </c>
      <c r="F484" t="s">
        <v>4382</v>
      </c>
      <c r="G484">
        <v>644348</v>
      </c>
      <c r="H484">
        <v>656</v>
      </c>
      <c r="I484" t="s">
        <v>16</v>
      </c>
      <c r="J484" t="s">
        <v>17</v>
      </c>
      <c r="K484" s="4">
        <v>45000000</v>
      </c>
      <c r="L484">
        <v>1994</v>
      </c>
      <c r="M484" s="2">
        <v>8.5</v>
      </c>
      <c r="N484" s="4">
        <f>IMDB_Table[[#This Row],[gross]]-IMDB_Table[[#This Row],[budget]]</f>
        <v>377783777</v>
      </c>
      <c r="O484">
        <v>73</v>
      </c>
      <c r="P484" s="36">
        <f>IMDB_Table[[#This Row],[net_profit]]/IMDB_Table[[#This Row],[budget]]*100</f>
        <v>839.51950444444435</v>
      </c>
    </row>
    <row r="485" spans="1:16" x14ac:dyDescent="0.3">
      <c r="A485" t="s">
        <v>390</v>
      </c>
      <c r="B485">
        <v>178</v>
      </c>
      <c r="C485" s="4">
        <v>103812241</v>
      </c>
      <c r="D485" t="s">
        <v>55</v>
      </c>
      <c r="E485" t="s">
        <v>461</v>
      </c>
      <c r="F485" t="s">
        <v>4383</v>
      </c>
      <c r="G485">
        <v>67296</v>
      </c>
      <c r="H485">
        <v>133</v>
      </c>
      <c r="I485" t="s">
        <v>16</v>
      </c>
      <c r="J485" t="s">
        <v>17</v>
      </c>
      <c r="K485" s="4">
        <v>79000000</v>
      </c>
      <c r="L485">
        <v>2012</v>
      </c>
      <c r="M485" s="2">
        <v>5.8</v>
      </c>
      <c r="N485" s="4">
        <f>IMDB_Table[[#This Row],[gross]]-IMDB_Table[[#This Row],[budget]]</f>
        <v>24812241</v>
      </c>
      <c r="O485">
        <v>94</v>
      </c>
      <c r="P485" s="36">
        <f>IMDB_Table[[#This Row],[net_profit]]/IMDB_Table[[#This Row],[budget]]*100</f>
        <v>31.407899999999998</v>
      </c>
    </row>
    <row r="486" spans="1:16" x14ac:dyDescent="0.3">
      <c r="A486" t="s">
        <v>713</v>
      </c>
      <c r="B486">
        <v>169</v>
      </c>
      <c r="C486" s="4">
        <v>119793567</v>
      </c>
      <c r="D486" t="s">
        <v>714</v>
      </c>
      <c r="E486" t="s">
        <v>545</v>
      </c>
      <c r="F486" t="s">
        <v>6927</v>
      </c>
      <c r="G486">
        <v>64387</v>
      </c>
      <c r="H486">
        <v>85</v>
      </c>
      <c r="I486" t="s">
        <v>16</v>
      </c>
      <c r="J486" t="s">
        <v>17</v>
      </c>
      <c r="K486" s="4">
        <v>78000000</v>
      </c>
      <c r="L486">
        <v>2013</v>
      </c>
      <c r="M486" s="2">
        <v>6.5</v>
      </c>
      <c r="N486" s="4">
        <f>IMDB_Table[[#This Row],[gross]]-IMDB_Table[[#This Row],[budget]]</f>
        <v>41793567</v>
      </c>
      <c r="O486">
        <v>95</v>
      </c>
      <c r="P486" s="36">
        <f>IMDB_Table[[#This Row],[net_profit]]/IMDB_Table[[#This Row],[budget]]*100</f>
        <v>53.581496153846153</v>
      </c>
    </row>
    <row r="487" spans="1:16" x14ac:dyDescent="0.3">
      <c r="A487" t="s">
        <v>84</v>
      </c>
      <c r="B487">
        <v>210</v>
      </c>
      <c r="C487" s="4">
        <v>92930005</v>
      </c>
      <c r="D487" t="s">
        <v>552</v>
      </c>
      <c r="E487" t="s">
        <v>258</v>
      </c>
      <c r="F487" t="s">
        <v>4384</v>
      </c>
      <c r="G487">
        <v>204063</v>
      </c>
      <c r="H487">
        <v>764</v>
      </c>
      <c r="I487" t="s">
        <v>16</v>
      </c>
      <c r="J487" t="s">
        <v>221</v>
      </c>
      <c r="K487" s="4">
        <v>78000000</v>
      </c>
      <c r="L487">
        <v>2002</v>
      </c>
      <c r="M487" s="2">
        <v>7.2</v>
      </c>
      <c r="N487" s="4">
        <f>IMDB_Table[[#This Row],[gross]]-IMDB_Table[[#This Row],[budget]]</f>
        <v>14930005</v>
      </c>
      <c r="O487">
        <v>124</v>
      </c>
      <c r="P487" s="36">
        <f>IMDB_Table[[#This Row],[net_profit]]/IMDB_Table[[#This Row],[budget]]*100</f>
        <v>19.14103205128205</v>
      </c>
    </row>
    <row r="488" spans="1:16" x14ac:dyDescent="0.3">
      <c r="A488" t="s">
        <v>251</v>
      </c>
      <c r="B488">
        <v>140</v>
      </c>
      <c r="C488" s="4">
        <v>67286731</v>
      </c>
      <c r="D488" t="s">
        <v>49</v>
      </c>
      <c r="E488" t="s">
        <v>33</v>
      </c>
      <c r="F488" t="s">
        <v>4385</v>
      </c>
      <c r="G488">
        <v>67856</v>
      </c>
      <c r="H488">
        <v>345</v>
      </c>
      <c r="I488" t="s">
        <v>16</v>
      </c>
      <c r="J488" t="s">
        <v>17</v>
      </c>
      <c r="K488" s="4">
        <v>100000000</v>
      </c>
      <c r="L488">
        <v>2004</v>
      </c>
      <c r="M488" s="2">
        <v>6.7</v>
      </c>
      <c r="N488" s="4">
        <f>IMDB_Table[[#This Row],[gross]]-IMDB_Table[[#This Row],[budget]]</f>
        <v>-32713269</v>
      </c>
      <c r="O488">
        <v>136</v>
      </c>
      <c r="P488" s="36">
        <f>IMDB_Table[[#This Row],[net_profit]]/IMDB_Table[[#This Row],[budget]]*100</f>
        <v>-32.713268999999997</v>
      </c>
    </row>
    <row r="489" spans="1:16" x14ac:dyDescent="0.3">
      <c r="A489" t="s">
        <v>564</v>
      </c>
      <c r="B489">
        <v>156</v>
      </c>
      <c r="C489" s="4">
        <v>74158157</v>
      </c>
      <c r="D489" t="s">
        <v>509</v>
      </c>
      <c r="E489" t="s">
        <v>607</v>
      </c>
      <c r="F489" t="s">
        <v>6928</v>
      </c>
      <c r="G489">
        <v>60370</v>
      </c>
      <c r="H489">
        <v>264</v>
      </c>
      <c r="I489" t="s">
        <v>16</v>
      </c>
      <c r="J489" t="s">
        <v>17</v>
      </c>
      <c r="K489" s="4">
        <v>79000000</v>
      </c>
      <c r="L489">
        <v>2011</v>
      </c>
      <c r="M489" s="2">
        <v>3.4</v>
      </c>
      <c r="N489" s="4">
        <f>IMDB_Table[[#This Row],[gross]]-IMDB_Table[[#This Row],[budget]]</f>
        <v>-4841843</v>
      </c>
      <c r="O489">
        <v>91</v>
      </c>
      <c r="P489" s="36">
        <f>IMDB_Table[[#This Row],[net_profit]]/IMDB_Table[[#This Row],[budget]]*100</f>
        <v>-6.1289151898734175</v>
      </c>
    </row>
    <row r="490" spans="1:16" x14ac:dyDescent="0.3">
      <c r="A490" t="s">
        <v>715</v>
      </c>
      <c r="B490">
        <v>150</v>
      </c>
      <c r="C490" s="4">
        <v>127083765</v>
      </c>
      <c r="D490" t="s">
        <v>106</v>
      </c>
      <c r="E490" t="s">
        <v>196</v>
      </c>
      <c r="F490" t="s">
        <v>4386</v>
      </c>
      <c r="G490">
        <v>191912</v>
      </c>
      <c r="H490">
        <v>370</v>
      </c>
      <c r="I490" t="s">
        <v>16</v>
      </c>
      <c r="J490" t="s">
        <v>17</v>
      </c>
      <c r="K490" s="4">
        <v>76000000</v>
      </c>
      <c r="L490">
        <v>2003</v>
      </c>
      <c r="M490" s="2">
        <v>5.9</v>
      </c>
      <c r="N490" s="4">
        <f>IMDB_Table[[#This Row],[gross]]-IMDB_Table[[#This Row],[budget]]</f>
        <v>51083765</v>
      </c>
      <c r="O490">
        <v>107</v>
      </c>
      <c r="P490" s="36">
        <f>IMDB_Table[[#This Row],[net_profit]]/IMDB_Table[[#This Row],[budget]]*100</f>
        <v>67.215480263157886</v>
      </c>
    </row>
    <row r="491" spans="1:16" x14ac:dyDescent="0.3">
      <c r="A491" t="s">
        <v>313</v>
      </c>
      <c r="B491">
        <v>119</v>
      </c>
      <c r="C491" s="4">
        <v>1339152</v>
      </c>
      <c r="D491" t="s">
        <v>716</v>
      </c>
      <c r="E491" t="s">
        <v>96</v>
      </c>
      <c r="F491" t="s">
        <v>4387</v>
      </c>
      <c r="G491">
        <v>28276</v>
      </c>
      <c r="H491">
        <v>64</v>
      </c>
      <c r="I491" t="s">
        <v>16</v>
      </c>
      <c r="J491" t="s">
        <v>490</v>
      </c>
      <c r="K491" s="4">
        <v>81200000</v>
      </c>
      <c r="L491">
        <v>2015</v>
      </c>
      <c r="M491" s="2">
        <v>7.8</v>
      </c>
      <c r="N491" s="4">
        <f>IMDB_Table[[#This Row],[gross]]-IMDB_Table[[#This Row],[budget]]</f>
        <v>-79860848</v>
      </c>
      <c r="O491">
        <v>108</v>
      </c>
      <c r="P491" s="36">
        <f>IMDB_Table[[#This Row],[net_profit]]/IMDB_Table[[#This Row],[budget]]*100</f>
        <v>-98.350798029556657</v>
      </c>
    </row>
    <row r="492" spans="1:16" x14ac:dyDescent="0.3">
      <c r="A492" t="s">
        <v>717</v>
      </c>
      <c r="B492">
        <v>232</v>
      </c>
      <c r="C492" s="4">
        <v>15071514</v>
      </c>
      <c r="D492" t="s">
        <v>718</v>
      </c>
      <c r="E492" t="s">
        <v>662</v>
      </c>
      <c r="F492" t="s">
        <v>4388</v>
      </c>
      <c r="G492">
        <v>65037</v>
      </c>
      <c r="H492">
        <v>273</v>
      </c>
      <c r="I492" t="s">
        <v>16</v>
      </c>
      <c r="J492" t="s">
        <v>17</v>
      </c>
      <c r="K492" s="4">
        <v>80000000</v>
      </c>
      <c r="L492">
        <v>2007</v>
      </c>
      <c r="M492" s="2">
        <v>5.9</v>
      </c>
      <c r="N492" s="4">
        <f>IMDB_Table[[#This Row],[gross]]-IMDB_Table[[#This Row],[budget]]</f>
        <v>-64928486</v>
      </c>
      <c r="O492">
        <v>99</v>
      </c>
      <c r="P492" s="36">
        <f>IMDB_Table[[#This Row],[net_profit]]/IMDB_Table[[#This Row],[budget]]*100</f>
        <v>-81.160607499999998</v>
      </c>
    </row>
    <row r="493" spans="1:16" x14ac:dyDescent="0.3">
      <c r="A493" t="s">
        <v>3968</v>
      </c>
      <c r="B493">
        <v>49</v>
      </c>
      <c r="C493" s="4">
        <v>26000610</v>
      </c>
      <c r="D493" t="s">
        <v>89</v>
      </c>
      <c r="E493" t="s">
        <v>444</v>
      </c>
      <c r="F493" t="s">
        <v>6929</v>
      </c>
      <c r="G493">
        <v>16611</v>
      </c>
      <c r="H493">
        <v>197</v>
      </c>
      <c r="I493" t="s">
        <v>16</v>
      </c>
      <c r="J493" t="s">
        <v>17</v>
      </c>
      <c r="K493" s="4">
        <v>76000000</v>
      </c>
      <c r="L493">
        <v>2000</v>
      </c>
      <c r="M493" s="2">
        <v>4.0999999999999996</v>
      </c>
      <c r="N493" s="4">
        <f>IMDB_Table[[#This Row],[gross]]-IMDB_Table[[#This Row],[budget]]</f>
        <v>-49999390</v>
      </c>
      <c r="O493">
        <v>92</v>
      </c>
      <c r="P493" s="36">
        <f>IMDB_Table[[#This Row],[net_profit]]/IMDB_Table[[#This Row],[budget]]*100</f>
        <v>-65.788671052631571</v>
      </c>
    </row>
    <row r="494" spans="1:16" x14ac:dyDescent="0.3">
      <c r="A494" t="s">
        <v>719</v>
      </c>
      <c r="B494">
        <v>165</v>
      </c>
      <c r="C494" s="4">
        <v>323505540</v>
      </c>
      <c r="D494" t="s">
        <v>720</v>
      </c>
      <c r="E494" t="s">
        <v>721</v>
      </c>
      <c r="F494" t="s">
        <v>6930</v>
      </c>
      <c r="G494">
        <v>24407</v>
      </c>
      <c r="H494">
        <v>155</v>
      </c>
      <c r="I494" t="s">
        <v>16</v>
      </c>
      <c r="J494" t="s">
        <v>722</v>
      </c>
      <c r="K494" s="4">
        <v>75000000</v>
      </c>
      <c r="L494">
        <v>2016</v>
      </c>
      <c r="M494" s="2">
        <v>6.8</v>
      </c>
      <c r="N494" s="4">
        <f>IMDB_Table[[#This Row],[gross]]-IMDB_Table[[#This Row],[budget]]</f>
        <v>248505540</v>
      </c>
      <c r="O494">
        <v>87</v>
      </c>
      <c r="P494" s="36">
        <f>IMDB_Table[[#This Row],[net_profit]]/IMDB_Table[[#This Row],[budget]]*100</f>
        <v>331.34071999999998</v>
      </c>
    </row>
    <row r="495" spans="1:16" x14ac:dyDescent="0.3">
      <c r="A495" t="s">
        <v>723</v>
      </c>
      <c r="B495">
        <v>202</v>
      </c>
      <c r="C495" s="4">
        <v>66462600</v>
      </c>
      <c r="D495" t="s">
        <v>14</v>
      </c>
      <c r="E495" t="s">
        <v>724</v>
      </c>
      <c r="F495" t="s">
        <v>6931</v>
      </c>
      <c r="G495">
        <v>141533</v>
      </c>
      <c r="H495">
        <v>786</v>
      </c>
      <c r="I495" t="s">
        <v>16</v>
      </c>
      <c r="J495" t="s">
        <v>17</v>
      </c>
      <c r="K495" s="4">
        <v>78000000</v>
      </c>
      <c r="L495">
        <v>2003</v>
      </c>
      <c r="M495" s="2">
        <v>5.8</v>
      </c>
      <c r="N495" s="4">
        <f>IMDB_Table[[#This Row],[gross]]-IMDB_Table[[#This Row],[budget]]</f>
        <v>-11537400</v>
      </c>
      <c r="O495">
        <v>110</v>
      </c>
      <c r="P495" s="36">
        <f>IMDB_Table[[#This Row],[net_profit]]/IMDB_Table[[#This Row],[budget]]*100</f>
        <v>-14.791538461538462</v>
      </c>
    </row>
    <row r="496" spans="1:16" x14ac:dyDescent="0.3">
      <c r="A496" t="s">
        <v>725</v>
      </c>
      <c r="B496">
        <v>306</v>
      </c>
      <c r="C496" s="4">
        <v>368049635</v>
      </c>
      <c r="D496" t="s">
        <v>544</v>
      </c>
      <c r="E496" t="s">
        <v>726</v>
      </c>
      <c r="F496" t="s">
        <v>4389</v>
      </c>
      <c r="G496">
        <v>286877</v>
      </c>
      <c r="H496">
        <v>284</v>
      </c>
      <c r="I496" t="s">
        <v>16</v>
      </c>
      <c r="J496" t="s">
        <v>17</v>
      </c>
      <c r="K496" s="4">
        <v>76000000</v>
      </c>
      <c r="L496">
        <v>2013</v>
      </c>
      <c r="M496" s="2">
        <v>7.5</v>
      </c>
      <c r="N496" s="4">
        <f>IMDB_Table[[#This Row],[gross]]-IMDB_Table[[#This Row],[budget]]</f>
        <v>292049635</v>
      </c>
      <c r="O496">
        <v>98</v>
      </c>
      <c r="P496" s="36">
        <f>IMDB_Table[[#This Row],[net_profit]]/IMDB_Table[[#This Row],[budget]]*100</f>
        <v>384.2758355263158</v>
      </c>
    </row>
    <row r="497" spans="1:16" x14ac:dyDescent="0.3">
      <c r="A497" t="s">
        <v>129</v>
      </c>
      <c r="B497">
        <v>185</v>
      </c>
      <c r="C497" s="4">
        <v>306124059</v>
      </c>
      <c r="D497" t="s">
        <v>29</v>
      </c>
      <c r="E497" t="s">
        <v>56</v>
      </c>
      <c r="F497" t="s">
        <v>4390</v>
      </c>
      <c r="G497">
        <v>430055</v>
      </c>
      <c r="H497">
        <v>856</v>
      </c>
      <c r="I497" t="s">
        <v>16</v>
      </c>
      <c r="J497" t="s">
        <v>17</v>
      </c>
      <c r="K497" s="4">
        <v>75000000</v>
      </c>
      <c r="L497">
        <v>1996</v>
      </c>
      <c r="M497" s="2">
        <v>6.9</v>
      </c>
      <c r="N497" s="4">
        <f>IMDB_Table[[#This Row],[gross]]-IMDB_Table[[#This Row],[budget]]</f>
        <v>231124059</v>
      </c>
      <c r="O497">
        <v>154</v>
      </c>
      <c r="P497" s="36">
        <f>IMDB_Table[[#This Row],[net_profit]]/IMDB_Table[[#This Row],[budget]]*100</f>
        <v>308.165412</v>
      </c>
    </row>
    <row r="498" spans="1:16" x14ac:dyDescent="0.3">
      <c r="A498" t="s">
        <v>119</v>
      </c>
      <c r="B498">
        <v>177</v>
      </c>
      <c r="C498" s="4">
        <v>229074524</v>
      </c>
      <c r="D498" t="s">
        <v>29</v>
      </c>
      <c r="E498" t="s">
        <v>727</v>
      </c>
      <c r="F498" t="s">
        <v>4391</v>
      </c>
      <c r="G498">
        <v>278362</v>
      </c>
      <c r="H498">
        <v>552</v>
      </c>
      <c r="I498" t="s">
        <v>16</v>
      </c>
      <c r="J498" t="s">
        <v>17</v>
      </c>
      <c r="K498" s="4">
        <v>73000000</v>
      </c>
      <c r="L498">
        <v>1997</v>
      </c>
      <c r="M498" s="2">
        <v>6.5</v>
      </c>
      <c r="N498" s="4">
        <f>IMDB_Table[[#This Row],[gross]]-IMDB_Table[[#This Row],[budget]]</f>
        <v>156074524</v>
      </c>
      <c r="O498">
        <v>129</v>
      </c>
      <c r="P498" s="36">
        <f>IMDB_Table[[#This Row],[net_profit]]/IMDB_Table[[#This Row],[budget]]*100</f>
        <v>213.80071780821916</v>
      </c>
    </row>
    <row r="499" spans="1:16" x14ac:dyDescent="0.3">
      <c r="A499" t="s">
        <v>228</v>
      </c>
      <c r="B499">
        <v>181</v>
      </c>
      <c r="C499" s="4">
        <v>193136719</v>
      </c>
      <c r="D499" t="s">
        <v>139</v>
      </c>
      <c r="E499" t="s">
        <v>267</v>
      </c>
      <c r="F499" t="s">
        <v>4392</v>
      </c>
      <c r="G499">
        <v>266636</v>
      </c>
      <c r="H499">
        <v>385</v>
      </c>
      <c r="I499" t="s">
        <v>16</v>
      </c>
      <c r="J499" t="s">
        <v>17</v>
      </c>
      <c r="K499" s="4">
        <v>75000000</v>
      </c>
      <c r="L499">
        <v>2005</v>
      </c>
      <c r="M499" s="2">
        <v>6.9</v>
      </c>
      <c r="N499" s="4">
        <f>IMDB_Table[[#This Row],[gross]]-IMDB_Table[[#This Row],[budget]]</f>
        <v>118136719</v>
      </c>
      <c r="O499">
        <v>86</v>
      </c>
      <c r="P499" s="36">
        <f>IMDB_Table[[#This Row],[net_profit]]/IMDB_Table[[#This Row],[budget]]*100</f>
        <v>157.51562533333333</v>
      </c>
    </row>
    <row r="500" spans="1:16" x14ac:dyDescent="0.3">
      <c r="A500" t="s">
        <v>3961</v>
      </c>
      <c r="B500">
        <v>372</v>
      </c>
      <c r="C500" s="4">
        <v>35286428</v>
      </c>
      <c r="D500" t="s">
        <v>664</v>
      </c>
      <c r="E500" t="s">
        <v>118</v>
      </c>
      <c r="F500" t="s">
        <v>6932</v>
      </c>
      <c r="G500">
        <v>361767</v>
      </c>
      <c r="H500">
        <v>1206</v>
      </c>
      <c r="I500" t="s">
        <v>16</v>
      </c>
      <c r="J500" t="s">
        <v>17</v>
      </c>
      <c r="K500" s="4">
        <v>76000000</v>
      </c>
      <c r="L500">
        <v>2006</v>
      </c>
      <c r="M500" s="2">
        <v>7.9</v>
      </c>
      <c r="N500" s="4">
        <f>IMDB_Table[[#This Row],[gross]]-IMDB_Table[[#This Row],[budget]]</f>
        <v>-40713572</v>
      </c>
      <c r="O500">
        <v>109</v>
      </c>
      <c r="P500" s="36">
        <f>IMDB_Table[[#This Row],[net_profit]]/IMDB_Table[[#This Row],[budget]]*100</f>
        <v>-53.570489473684212</v>
      </c>
    </row>
    <row r="501" spans="1:16" x14ac:dyDescent="0.3">
      <c r="A501" t="s">
        <v>44</v>
      </c>
      <c r="B501">
        <v>290</v>
      </c>
      <c r="C501" s="4">
        <v>157299717</v>
      </c>
      <c r="D501" t="s">
        <v>29</v>
      </c>
      <c r="E501" t="s">
        <v>86</v>
      </c>
      <c r="F501" t="s">
        <v>4393</v>
      </c>
      <c r="G501">
        <v>452928</v>
      </c>
      <c r="H501">
        <v>1401</v>
      </c>
      <c r="I501" t="s">
        <v>16</v>
      </c>
      <c r="J501" t="s">
        <v>17</v>
      </c>
      <c r="K501" s="4">
        <v>75000000</v>
      </c>
      <c r="L501">
        <v>2000</v>
      </c>
      <c r="M501" s="2">
        <v>7.4</v>
      </c>
      <c r="N501" s="4">
        <f>IMDB_Table[[#This Row],[gross]]-IMDB_Table[[#This Row],[budget]]</f>
        <v>82299717</v>
      </c>
      <c r="O501">
        <v>104</v>
      </c>
      <c r="P501" s="36">
        <f>IMDB_Table[[#This Row],[net_profit]]/IMDB_Table[[#This Row],[budget]]*100</f>
        <v>109.73295599999999</v>
      </c>
    </row>
    <row r="502" spans="1:16" x14ac:dyDescent="0.3">
      <c r="A502" t="s">
        <v>728</v>
      </c>
      <c r="B502">
        <v>316</v>
      </c>
      <c r="C502" s="4">
        <v>134568845</v>
      </c>
      <c r="D502" t="s">
        <v>729</v>
      </c>
      <c r="E502" t="s">
        <v>169</v>
      </c>
      <c r="F502" t="s">
        <v>4394</v>
      </c>
      <c r="G502">
        <v>299852</v>
      </c>
      <c r="H502">
        <v>713</v>
      </c>
      <c r="I502" t="s">
        <v>16</v>
      </c>
      <c r="J502" t="s">
        <v>17</v>
      </c>
      <c r="K502" s="4">
        <v>75000000</v>
      </c>
      <c r="L502">
        <v>2008</v>
      </c>
      <c r="M502" s="2">
        <v>6.7</v>
      </c>
      <c r="N502" s="4">
        <f>IMDB_Table[[#This Row],[gross]]-IMDB_Table[[#This Row],[budget]]</f>
        <v>59568845</v>
      </c>
      <c r="O502">
        <v>110</v>
      </c>
      <c r="P502" s="36">
        <f>IMDB_Table[[#This Row],[net_profit]]/IMDB_Table[[#This Row],[budget]]*100</f>
        <v>79.425126666666671</v>
      </c>
    </row>
    <row r="503" spans="1:16" x14ac:dyDescent="0.3">
      <c r="A503" t="s">
        <v>91</v>
      </c>
      <c r="B503">
        <v>122</v>
      </c>
      <c r="C503" s="4">
        <v>134006721</v>
      </c>
      <c r="D503" t="s">
        <v>22</v>
      </c>
      <c r="E503" t="s">
        <v>204</v>
      </c>
      <c r="F503" t="s">
        <v>4395</v>
      </c>
      <c r="G503">
        <v>259492</v>
      </c>
      <c r="H503">
        <v>415</v>
      </c>
      <c r="I503" t="s">
        <v>16</v>
      </c>
      <c r="J503" t="s">
        <v>17</v>
      </c>
      <c r="K503" s="4">
        <v>75000000</v>
      </c>
      <c r="L503">
        <v>1996</v>
      </c>
      <c r="M503" s="2">
        <v>7.4</v>
      </c>
      <c r="N503" s="4">
        <f>IMDB_Table[[#This Row],[gross]]-IMDB_Table[[#This Row],[budget]]</f>
        <v>59006721</v>
      </c>
      <c r="O503">
        <v>136</v>
      </c>
      <c r="P503" s="36">
        <f>IMDB_Table[[#This Row],[net_profit]]/IMDB_Table[[#This Row],[budget]]*100</f>
        <v>78.675628000000003</v>
      </c>
    </row>
    <row r="504" spans="1:16" x14ac:dyDescent="0.3">
      <c r="A504" t="s">
        <v>334</v>
      </c>
      <c r="B504">
        <v>164</v>
      </c>
      <c r="C504" s="4">
        <v>195329763</v>
      </c>
      <c r="D504" t="s">
        <v>284</v>
      </c>
      <c r="E504" t="s">
        <v>546</v>
      </c>
      <c r="F504" t="s">
        <v>4396</v>
      </c>
      <c r="G504">
        <v>194249</v>
      </c>
      <c r="H504">
        <v>253</v>
      </c>
      <c r="I504" t="s">
        <v>16</v>
      </c>
      <c r="J504" t="s">
        <v>17</v>
      </c>
      <c r="K504" s="4">
        <v>80000000</v>
      </c>
      <c r="L504">
        <v>2006</v>
      </c>
      <c r="M504" s="2">
        <v>6.9</v>
      </c>
      <c r="N504" s="4">
        <f>IMDB_Table[[#This Row],[gross]]-IMDB_Table[[#This Row],[budget]]</f>
        <v>115329763</v>
      </c>
      <c r="O504">
        <v>115</v>
      </c>
      <c r="P504" s="36">
        <f>IMDB_Table[[#This Row],[net_profit]]/IMDB_Table[[#This Row],[budget]]*100</f>
        <v>144.16220375</v>
      </c>
    </row>
    <row r="505" spans="1:16" x14ac:dyDescent="0.3">
      <c r="A505" t="s">
        <v>627</v>
      </c>
      <c r="B505">
        <v>147</v>
      </c>
      <c r="C505" s="4">
        <v>120776832</v>
      </c>
      <c r="D505" t="s">
        <v>429</v>
      </c>
      <c r="E505" t="s">
        <v>565</v>
      </c>
      <c r="F505" t="s">
        <v>4397</v>
      </c>
      <c r="G505">
        <v>266103</v>
      </c>
      <c r="H505">
        <v>456</v>
      </c>
      <c r="I505" t="s">
        <v>16</v>
      </c>
      <c r="J505" t="s">
        <v>17</v>
      </c>
      <c r="K505" s="4">
        <v>75000000</v>
      </c>
      <c r="L505">
        <v>2004</v>
      </c>
      <c r="M505" s="2">
        <v>6.8</v>
      </c>
      <c r="N505" s="4">
        <f>IMDB_Table[[#This Row],[gross]]-IMDB_Table[[#This Row],[budget]]</f>
        <v>45776832</v>
      </c>
      <c r="O505">
        <v>99</v>
      </c>
      <c r="P505" s="36">
        <f>IMDB_Table[[#This Row],[net_profit]]/IMDB_Table[[#This Row],[budget]]*100</f>
        <v>61.035775999999998</v>
      </c>
    </row>
    <row r="506" spans="1:16" x14ac:dyDescent="0.3">
      <c r="A506" t="s">
        <v>650</v>
      </c>
      <c r="B506">
        <v>219</v>
      </c>
      <c r="C506" s="4">
        <v>118823091</v>
      </c>
      <c r="D506" t="s">
        <v>730</v>
      </c>
      <c r="E506" t="s">
        <v>731</v>
      </c>
      <c r="F506" t="s">
        <v>4398</v>
      </c>
      <c r="G506">
        <v>98693</v>
      </c>
      <c r="H506">
        <v>401</v>
      </c>
      <c r="I506" t="s">
        <v>16</v>
      </c>
      <c r="J506" t="s">
        <v>17</v>
      </c>
      <c r="K506" s="4">
        <v>75000000</v>
      </c>
      <c r="L506">
        <v>2007</v>
      </c>
      <c r="M506" s="2">
        <v>6.7</v>
      </c>
      <c r="N506" s="4">
        <f>IMDB_Table[[#This Row],[gross]]-IMDB_Table[[#This Row],[budget]]</f>
        <v>43823091</v>
      </c>
      <c r="O506">
        <v>117</v>
      </c>
      <c r="P506" s="36">
        <f>IMDB_Table[[#This Row],[net_profit]]/IMDB_Table[[#This Row],[budget]]*100</f>
        <v>58.430788</v>
      </c>
    </row>
    <row r="507" spans="1:16" x14ac:dyDescent="0.3">
      <c r="A507" t="s">
        <v>537</v>
      </c>
      <c r="B507">
        <v>167</v>
      </c>
      <c r="C507" s="4">
        <v>41814863</v>
      </c>
      <c r="D507" t="s">
        <v>732</v>
      </c>
      <c r="E507" t="s">
        <v>301</v>
      </c>
      <c r="F507" t="s">
        <v>4399</v>
      </c>
      <c r="G507">
        <v>28635</v>
      </c>
      <c r="H507">
        <v>308</v>
      </c>
      <c r="I507" t="s">
        <v>16</v>
      </c>
      <c r="J507" t="s">
        <v>17</v>
      </c>
      <c r="K507" s="4">
        <v>50000000</v>
      </c>
      <c r="L507">
        <v>2004</v>
      </c>
      <c r="M507" s="2">
        <v>5.0999999999999996</v>
      </c>
      <c r="N507" s="4">
        <f>IMDB_Table[[#This Row],[gross]]-IMDB_Table[[#This Row],[budget]]</f>
        <v>-8185137</v>
      </c>
      <c r="O507">
        <v>125</v>
      </c>
      <c r="P507" s="36">
        <f>IMDB_Table[[#This Row],[net_profit]]/IMDB_Table[[#This Row],[budget]]*100</f>
        <v>-16.370274000000002</v>
      </c>
    </row>
    <row r="508" spans="1:16" x14ac:dyDescent="0.3">
      <c r="A508" t="s">
        <v>733</v>
      </c>
      <c r="B508">
        <v>70</v>
      </c>
      <c r="C508" s="4">
        <v>97360069</v>
      </c>
      <c r="D508" t="s">
        <v>734</v>
      </c>
      <c r="E508" t="s">
        <v>254</v>
      </c>
      <c r="F508" t="s">
        <v>4400</v>
      </c>
      <c r="G508">
        <v>36491</v>
      </c>
      <c r="H508">
        <v>231</v>
      </c>
      <c r="I508" t="s">
        <v>16</v>
      </c>
      <c r="J508" t="s">
        <v>17</v>
      </c>
      <c r="K508" s="4">
        <v>75000000</v>
      </c>
      <c r="L508">
        <v>1999</v>
      </c>
      <c r="M508" s="2">
        <v>4.0999999999999996</v>
      </c>
      <c r="N508" s="4">
        <f>IMDB_Table[[#This Row],[gross]]-IMDB_Table[[#This Row],[budget]]</f>
        <v>22360069</v>
      </c>
      <c r="O508">
        <v>110</v>
      </c>
      <c r="P508" s="36">
        <f>IMDB_Table[[#This Row],[net_profit]]/IMDB_Table[[#This Row],[budget]]*100</f>
        <v>29.813425333333331</v>
      </c>
    </row>
    <row r="509" spans="1:16" x14ac:dyDescent="0.3">
      <c r="A509" t="s">
        <v>305</v>
      </c>
      <c r="B509">
        <v>384</v>
      </c>
      <c r="C509" s="4">
        <v>117698894</v>
      </c>
      <c r="D509" t="s">
        <v>574</v>
      </c>
      <c r="E509" t="s">
        <v>374</v>
      </c>
      <c r="F509" t="s">
        <v>4401</v>
      </c>
      <c r="G509">
        <v>447979</v>
      </c>
      <c r="H509">
        <v>629</v>
      </c>
      <c r="I509" t="s">
        <v>16</v>
      </c>
      <c r="J509" t="s">
        <v>17</v>
      </c>
      <c r="K509" s="4">
        <v>75000000</v>
      </c>
      <c r="L509">
        <v>2013</v>
      </c>
      <c r="M509" s="2">
        <v>7.3</v>
      </c>
      <c r="N509" s="4">
        <f>IMDB_Table[[#This Row],[gross]]-IMDB_Table[[#This Row],[budget]]</f>
        <v>42698894</v>
      </c>
      <c r="O509">
        <v>125</v>
      </c>
      <c r="P509" s="36">
        <f>IMDB_Table[[#This Row],[net_profit]]/IMDB_Table[[#This Row],[budget]]*100</f>
        <v>56.93185866666667</v>
      </c>
    </row>
    <row r="510" spans="1:16" x14ac:dyDescent="0.3">
      <c r="A510" t="s">
        <v>564</v>
      </c>
      <c r="B510">
        <v>179</v>
      </c>
      <c r="C510" s="4">
        <v>162001186</v>
      </c>
      <c r="D510" t="s">
        <v>509</v>
      </c>
      <c r="E510" t="s">
        <v>90</v>
      </c>
      <c r="F510" t="s">
        <v>4402</v>
      </c>
      <c r="G510">
        <v>181443</v>
      </c>
      <c r="H510">
        <v>311</v>
      </c>
      <c r="I510" t="s">
        <v>16</v>
      </c>
      <c r="J510" t="s">
        <v>17</v>
      </c>
      <c r="K510" s="4">
        <v>80000000</v>
      </c>
      <c r="L510">
        <v>2010</v>
      </c>
      <c r="M510" s="2">
        <v>6</v>
      </c>
      <c r="N510" s="4">
        <f>IMDB_Table[[#This Row],[gross]]-IMDB_Table[[#This Row],[budget]]</f>
        <v>82001186</v>
      </c>
      <c r="O510">
        <v>102</v>
      </c>
      <c r="P510" s="36">
        <f>IMDB_Table[[#This Row],[net_profit]]/IMDB_Table[[#This Row],[budget]]*100</f>
        <v>102.50148249999999</v>
      </c>
    </row>
    <row r="511" spans="1:16" x14ac:dyDescent="0.3">
      <c r="A511" t="s">
        <v>119</v>
      </c>
      <c r="B511">
        <v>151</v>
      </c>
      <c r="C511" s="4">
        <v>77032279</v>
      </c>
      <c r="D511" t="s">
        <v>641</v>
      </c>
      <c r="E511" t="s">
        <v>103</v>
      </c>
      <c r="F511" t="s">
        <v>4403</v>
      </c>
      <c r="G511">
        <v>303864</v>
      </c>
      <c r="H511">
        <v>596</v>
      </c>
      <c r="I511" t="s">
        <v>16</v>
      </c>
      <c r="J511" t="s">
        <v>17</v>
      </c>
      <c r="K511" s="4">
        <v>60000000</v>
      </c>
      <c r="L511">
        <v>2004</v>
      </c>
      <c r="M511" s="2">
        <v>7.3</v>
      </c>
      <c r="N511" s="4">
        <f>IMDB_Table[[#This Row],[gross]]-IMDB_Table[[#This Row],[budget]]</f>
        <v>17032279</v>
      </c>
      <c r="O511">
        <v>128</v>
      </c>
      <c r="P511" s="36">
        <f>IMDB_Table[[#This Row],[net_profit]]/IMDB_Table[[#This Row],[budget]]*100</f>
        <v>28.387131666666665</v>
      </c>
    </row>
    <row r="512" spans="1:16" x14ac:dyDescent="0.3">
      <c r="A512" t="s">
        <v>577</v>
      </c>
      <c r="B512">
        <v>107</v>
      </c>
      <c r="C512" s="4">
        <v>73023275</v>
      </c>
      <c r="D512" t="s">
        <v>735</v>
      </c>
      <c r="E512" t="s">
        <v>581</v>
      </c>
      <c r="F512" t="s">
        <v>6933</v>
      </c>
      <c r="G512">
        <v>16271</v>
      </c>
      <c r="H512">
        <v>57</v>
      </c>
      <c r="I512" t="s">
        <v>16</v>
      </c>
      <c r="J512" t="s">
        <v>17</v>
      </c>
      <c r="K512" s="4">
        <v>35000000</v>
      </c>
      <c r="L512">
        <v>2009</v>
      </c>
      <c r="M512" s="2">
        <v>5.4</v>
      </c>
      <c r="N512" s="4">
        <f>IMDB_Table[[#This Row],[gross]]-IMDB_Table[[#This Row],[budget]]</f>
        <v>38023275</v>
      </c>
      <c r="O512">
        <v>100</v>
      </c>
      <c r="P512" s="36">
        <f>IMDB_Table[[#This Row],[net_profit]]/IMDB_Table[[#This Row],[budget]]*100</f>
        <v>108.63792857142857</v>
      </c>
    </row>
    <row r="513" spans="1:16" x14ac:dyDescent="0.3">
      <c r="A513" t="s">
        <v>100</v>
      </c>
      <c r="B513">
        <v>134</v>
      </c>
      <c r="C513" s="4">
        <v>68473360</v>
      </c>
      <c r="D513" t="s">
        <v>206</v>
      </c>
      <c r="E513" t="s">
        <v>736</v>
      </c>
      <c r="F513" t="s">
        <v>4404</v>
      </c>
      <c r="G513">
        <v>49536</v>
      </c>
      <c r="H513">
        <v>379</v>
      </c>
      <c r="I513" t="s">
        <v>16</v>
      </c>
      <c r="J513" t="s">
        <v>17</v>
      </c>
      <c r="K513" s="4">
        <v>75000000</v>
      </c>
      <c r="L513">
        <v>2000</v>
      </c>
      <c r="M513" s="2">
        <v>5.9</v>
      </c>
      <c r="N513" s="4">
        <f>IMDB_Table[[#This Row],[gross]]-IMDB_Table[[#This Row],[budget]]</f>
        <v>-6526640</v>
      </c>
      <c r="O513">
        <v>124</v>
      </c>
      <c r="P513" s="36">
        <f>IMDB_Table[[#This Row],[net_profit]]/IMDB_Table[[#This Row],[budget]]*100</f>
        <v>-8.7021866666666661</v>
      </c>
    </row>
    <row r="514" spans="1:16" x14ac:dyDescent="0.3">
      <c r="A514" t="s">
        <v>737</v>
      </c>
      <c r="B514">
        <v>269</v>
      </c>
      <c r="C514" s="4">
        <v>66636385</v>
      </c>
      <c r="D514" t="s">
        <v>738</v>
      </c>
      <c r="E514" t="s">
        <v>258</v>
      </c>
      <c r="F514" t="s">
        <v>6934</v>
      </c>
      <c r="G514">
        <v>88451</v>
      </c>
      <c r="H514">
        <v>289</v>
      </c>
      <c r="I514" t="s">
        <v>16</v>
      </c>
      <c r="J514" t="s">
        <v>17</v>
      </c>
      <c r="K514" s="4">
        <v>75000000</v>
      </c>
      <c r="L514">
        <v>2007</v>
      </c>
      <c r="M514" s="2">
        <v>7.1</v>
      </c>
      <c r="N514" s="4">
        <f>IMDB_Table[[#This Row],[gross]]-IMDB_Table[[#This Row],[budget]]</f>
        <v>-8363615</v>
      </c>
      <c r="O514">
        <v>102</v>
      </c>
      <c r="P514" s="36">
        <f>IMDB_Table[[#This Row],[net_profit]]/IMDB_Table[[#This Row],[budget]]*100</f>
        <v>-11.151486666666667</v>
      </c>
    </row>
    <row r="515" spans="1:16" x14ac:dyDescent="0.3">
      <c r="A515" t="s">
        <v>514</v>
      </c>
      <c r="B515">
        <v>143</v>
      </c>
      <c r="C515" s="4">
        <v>160762022</v>
      </c>
      <c r="D515" t="s">
        <v>139</v>
      </c>
      <c r="E515" t="s">
        <v>444</v>
      </c>
      <c r="F515" t="s">
        <v>4405</v>
      </c>
      <c r="G515">
        <v>132415</v>
      </c>
      <c r="H515">
        <v>288</v>
      </c>
      <c r="I515" t="s">
        <v>16</v>
      </c>
      <c r="J515" t="s">
        <v>17</v>
      </c>
      <c r="K515" s="4">
        <v>75000000</v>
      </c>
      <c r="L515">
        <v>2004</v>
      </c>
      <c r="M515" s="2">
        <v>6</v>
      </c>
      <c r="N515" s="4">
        <f>IMDB_Table[[#This Row],[gross]]-IMDB_Table[[#This Row],[budget]]</f>
        <v>85762022</v>
      </c>
      <c r="O515">
        <v>90</v>
      </c>
      <c r="P515" s="36">
        <f>IMDB_Table[[#This Row],[net_profit]]/IMDB_Table[[#This Row],[budget]]*100</f>
        <v>114.34936266666666</v>
      </c>
    </row>
    <row r="516" spans="1:16" x14ac:dyDescent="0.3">
      <c r="A516" t="s">
        <v>302</v>
      </c>
      <c r="B516">
        <v>241</v>
      </c>
      <c r="C516" s="4">
        <v>103338338</v>
      </c>
      <c r="D516" t="s">
        <v>739</v>
      </c>
      <c r="E516" t="s">
        <v>740</v>
      </c>
      <c r="F516" t="s">
        <v>4406</v>
      </c>
      <c r="G516">
        <v>55901</v>
      </c>
      <c r="H516">
        <v>503</v>
      </c>
      <c r="I516" t="s">
        <v>16</v>
      </c>
      <c r="J516" t="s">
        <v>17</v>
      </c>
      <c r="K516" s="4">
        <v>70000000</v>
      </c>
      <c r="L516">
        <v>2006</v>
      </c>
      <c r="M516" s="2">
        <v>6.5</v>
      </c>
      <c r="N516" s="4">
        <f>IMDB_Table[[#This Row],[gross]]-IMDB_Table[[#This Row],[budget]]</f>
        <v>33338338</v>
      </c>
      <c r="O516">
        <v>130</v>
      </c>
      <c r="P516" s="36">
        <f>IMDB_Table[[#This Row],[net_profit]]/IMDB_Table[[#This Row],[budget]]*100</f>
        <v>47.626197142857137</v>
      </c>
    </row>
    <row r="517" spans="1:16" x14ac:dyDescent="0.3">
      <c r="A517" t="s">
        <v>741</v>
      </c>
      <c r="B517">
        <v>161</v>
      </c>
      <c r="C517" s="4">
        <v>55808744</v>
      </c>
      <c r="D517" t="s">
        <v>742</v>
      </c>
      <c r="E517" t="s">
        <v>391</v>
      </c>
      <c r="F517" t="s">
        <v>4407</v>
      </c>
      <c r="G517">
        <v>59435</v>
      </c>
      <c r="H517">
        <v>323</v>
      </c>
      <c r="I517" t="s">
        <v>16</v>
      </c>
      <c r="J517" t="s">
        <v>17</v>
      </c>
      <c r="K517" s="4">
        <v>53000000</v>
      </c>
      <c r="L517">
        <v>2005</v>
      </c>
      <c r="M517" s="2">
        <v>5.7</v>
      </c>
      <c r="N517" s="4">
        <f>IMDB_Table[[#This Row],[gross]]-IMDB_Table[[#This Row],[budget]]</f>
        <v>2808744</v>
      </c>
      <c r="O517">
        <v>118</v>
      </c>
      <c r="P517" s="36">
        <f>IMDB_Table[[#This Row],[net_profit]]/IMDB_Table[[#This Row],[budget]]*100</f>
        <v>5.2995169811320757</v>
      </c>
    </row>
    <row r="518" spans="1:16" x14ac:dyDescent="0.3">
      <c r="A518" t="s">
        <v>119</v>
      </c>
      <c r="B518">
        <v>298</v>
      </c>
      <c r="C518" s="4">
        <v>47379090</v>
      </c>
      <c r="D518" t="s">
        <v>688</v>
      </c>
      <c r="E518" t="s">
        <v>743</v>
      </c>
      <c r="F518" t="s">
        <v>4408</v>
      </c>
      <c r="G518">
        <v>176936</v>
      </c>
      <c r="H518">
        <v>824</v>
      </c>
      <c r="I518" t="s">
        <v>16</v>
      </c>
      <c r="J518" t="s">
        <v>490</v>
      </c>
      <c r="K518" s="4">
        <v>70000000</v>
      </c>
      <c r="L518">
        <v>2005</v>
      </c>
      <c r="M518" s="2">
        <v>7.6</v>
      </c>
      <c r="N518" s="4">
        <f>IMDB_Table[[#This Row],[gross]]-IMDB_Table[[#This Row],[budget]]</f>
        <v>-22620910</v>
      </c>
      <c r="O518">
        <v>163</v>
      </c>
      <c r="P518" s="36">
        <f>IMDB_Table[[#This Row],[net_profit]]/IMDB_Table[[#This Row],[budget]]*100</f>
        <v>-32.315585714285717</v>
      </c>
    </row>
    <row r="519" spans="1:16" x14ac:dyDescent="0.3">
      <c r="A519" t="s">
        <v>744</v>
      </c>
      <c r="B519">
        <v>89</v>
      </c>
      <c r="C519" s="4">
        <v>43426961</v>
      </c>
      <c r="D519" t="s">
        <v>489</v>
      </c>
      <c r="E519" t="s">
        <v>273</v>
      </c>
      <c r="F519" t="s">
        <v>6935</v>
      </c>
      <c r="G519">
        <v>93494</v>
      </c>
      <c r="H519">
        <v>394</v>
      </c>
      <c r="I519" t="s">
        <v>16</v>
      </c>
      <c r="J519" t="s">
        <v>17</v>
      </c>
      <c r="K519" s="4">
        <v>70000000</v>
      </c>
      <c r="L519">
        <v>2003</v>
      </c>
      <c r="M519" s="2">
        <v>6.6</v>
      </c>
      <c r="N519" s="4">
        <f>IMDB_Table[[#This Row],[gross]]-IMDB_Table[[#This Row],[budget]]</f>
        <v>-26573039</v>
      </c>
      <c r="O519">
        <v>142</v>
      </c>
      <c r="P519" s="36">
        <f>IMDB_Table[[#This Row],[net_profit]]/IMDB_Table[[#This Row],[budget]]*100</f>
        <v>-37.961484285714285</v>
      </c>
    </row>
    <row r="520" spans="1:16" x14ac:dyDescent="0.3">
      <c r="A520" t="s">
        <v>745</v>
      </c>
      <c r="B520">
        <v>140</v>
      </c>
      <c r="C520" s="4">
        <v>47000485</v>
      </c>
      <c r="D520" t="s">
        <v>746</v>
      </c>
      <c r="E520" t="s">
        <v>747</v>
      </c>
      <c r="F520" t="s">
        <v>4409</v>
      </c>
      <c r="G520">
        <v>72867</v>
      </c>
      <c r="H520">
        <v>120</v>
      </c>
      <c r="I520" t="s">
        <v>16</v>
      </c>
      <c r="J520" t="s">
        <v>17</v>
      </c>
      <c r="K520" s="4">
        <v>75000000</v>
      </c>
      <c r="L520">
        <v>2010</v>
      </c>
      <c r="M520" s="2">
        <v>5.4</v>
      </c>
      <c r="N520" s="4">
        <f>IMDB_Table[[#This Row],[gross]]-IMDB_Table[[#This Row],[budget]]</f>
        <v>-27999515</v>
      </c>
      <c r="O520">
        <v>100</v>
      </c>
      <c r="P520" s="36">
        <f>IMDB_Table[[#This Row],[net_profit]]/IMDB_Table[[#This Row],[budget]]*100</f>
        <v>-37.332686666666667</v>
      </c>
    </row>
    <row r="521" spans="1:16" x14ac:dyDescent="0.3">
      <c r="A521" t="s">
        <v>337</v>
      </c>
      <c r="B521">
        <v>362</v>
      </c>
      <c r="C521" s="4">
        <v>45434443</v>
      </c>
      <c r="D521" t="s">
        <v>417</v>
      </c>
      <c r="E521" t="s">
        <v>43</v>
      </c>
      <c r="F521" t="s">
        <v>6936</v>
      </c>
      <c r="G521">
        <v>175960</v>
      </c>
      <c r="H521">
        <v>360</v>
      </c>
      <c r="I521" t="s">
        <v>16</v>
      </c>
      <c r="J521" t="s">
        <v>17</v>
      </c>
      <c r="K521" s="4">
        <v>75000000</v>
      </c>
      <c r="L521">
        <v>2015</v>
      </c>
      <c r="M521" s="2">
        <v>7.3</v>
      </c>
      <c r="N521" s="4">
        <f>IMDB_Table[[#This Row],[gross]]-IMDB_Table[[#This Row],[budget]]</f>
        <v>-29565557</v>
      </c>
      <c r="O521">
        <v>116</v>
      </c>
      <c r="P521" s="36">
        <f>IMDB_Table[[#This Row],[net_profit]]/IMDB_Table[[#This Row],[budget]]*100</f>
        <v>-39.420742666666669</v>
      </c>
    </row>
    <row r="522" spans="1:16" x14ac:dyDescent="0.3">
      <c r="A522" t="s">
        <v>368</v>
      </c>
      <c r="B522">
        <v>124</v>
      </c>
      <c r="C522" s="4">
        <v>42044321</v>
      </c>
      <c r="D522" t="s">
        <v>369</v>
      </c>
      <c r="E522" t="s">
        <v>565</v>
      </c>
      <c r="F522" t="s">
        <v>4410</v>
      </c>
      <c r="G522">
        <v>65668</v>
      </c>
      <c r="H522">
        <v>342</v>
      </c>
      <c r="I522" t="s">
        <v>16</v>
      </c>
      <c r="J522" t="s">
        <v>17</v>
      </c>
      <c r="K522" s="4">
        <v>80000000</v>
      </c>
      <c r="L522">
        <v>2004</v>
      </c>
      <c r="M522" s="2">
        <v>6.5</v>
      </c>
      <c r="N522" s="4">
        <f>IMDB_Table[[#This Row],[gross]]-IMDB_Table[[#This Row],[budget]]</f>
        <v>-37955679</v>
      </c>
      <c r="O522">
        <v>131</v>
      </c>
      <c r="P522" s="36">
        <f>IMDB_Table[[#This Row],[net_profit]]/IMDB_Table[[#This Row],[budget]]*100</f>
        <v>-47.444598749999997</v>
      </c>
    </row>
    <row r="523" spans="1:16" x14ac:dyDescent="0.3">
      <c r="A523" t="s">
        <v>748</v>
      </c>
      <c r="B523">
        <v>190</v>
      </c>
      <c r="C523" s="4">
        <v>73661010</v>
      </c>
      <c r="D523" t="s">
        <v>749</v>
      </c>
      <c r="E523" t="s">
        <v>90</v>
      </c>
      <c r="F523" t="s">
        <v>4411</v>
      </c>
      <c r="G523">
        <v>71137</v>
      </c>
      <c r="H523">
        <v>229</v>
      </c>
      <c r="I523" t="s">
        <v>16</v>
      </c>
      <c r="J523" t="s">
        <v>17</v>
      </c>
      <c r="K523" s="4">
        <v>75000000</v>
      </c>
      <c r="L523">
        <v>2006</v>
      </c>
      <c r="M523" s="2">
        <v>6.6</v>
      </c>
      <c r="N523" s="4">
        <f>IMDB_Table[[#This Row],[gross]]-IMDB_Table[[#This Row],[budget]]</f>
        <v>-1338990</v>
      </c>
      <c r="O523">
        <v>91</v>
      </c>
      <c r="P523" s="36">
        <f>IMDB_Table[[#This Row],[net_profit]]/IMDB_Table[[#This Row],[budget]]*100</f>
        <v>-1.78532</v>
      </c>
    </row>
    <row r="524" spans="1:16" x14ac:dyDescent="0.3">
      <c r="A524" t="s">
        <v>750</v>
      </c>
      <c r="B524">
        <v>132</v>
      </c>
      <c r="C524" s="4">
        <v>41523271</v>
      </c>
      <c r="D524" t="s">
        <v>751</v>
      </c>
      <c r="E524" t="s">
        <v>273</v>
      </c>
      <c r="F524" t="s">
        <v>4412</v>
      </c>
      <c r="G524">
        <v>57038</v>
      </c>
      <c r="H524">
        <v>261</v>
      </c>
      <c r="I524" t="s">
        <v>16</v>
      </c>
      <c r="J524" t="s">
        <v>17</v>
      </c>
      <c r="K524" s="4">
        <v>80000000</v>
      </c>
      <c r="L524">
        <v>2001</v>
      </c>
      <c r="M524" s="2">
        <v>6.6</v>
      </c>
      <c r="N524" s="4">
        <f>IMDB_Table[[#This Row],[gross]]-IMDB_Table[[#This Row],[budget]]</f>
        <v>-38476729</v>
      </c>
      <c r="O524">
        <v>123</v>
      </c>
      <c r="P524" s="36">
        <f>IMDB_Table[[#This Row],[net_profit]]/IMDB_Table[[#This Row],[budget]]*100</f>
        <v>-48.09591125</v>
      </c>
    </row>
    <row r="525" spans="1:16" x14ac:dyDescent="0.3">
      <c r="A525" t="s">
        <v>752</v>
      </c>
      <c r="B525">
        <v>53</v>
      </c>
      <c r="C525" s="4">
        <v>37600435</v>
      </c>
      <c r="D525" t="s">
        <v>753</v>
      </c>
      <c r="E525" t="s">
        <v>754</v>
      </c>
      <c r="F525" t="s">
        <v>4413</v>
      </c>
      <c r="G525">
        <v>55350</v>
      </c>
      <c r="H525">
        <v>180</v>
      </c>
      <c r="I525" t="s">
        <v>16</v>
      </c>
      <c r="J525" t="s">
        <v>17</v>
      </c>
      <c r="K525" s="4">
        <v>55000000</v>
      </c>
      <c r="L525">
        <v>1995</v>
      </c>
      <c r="M525" s="2">
        <v>5.9</v>
      </c>
      <c r="N525" s="4">
        <f>IMDB_Table[[#This Row],[gross]]-IMDB_Table[[#This Row],[budget]]</f>
        <v>-17399565</v>
      </c>
      <c r="O525">
        <v>134</v>
      </c>
      <c r="P525" s="36">
        <f>IMDB_Table[[#This Row],[net_profit]]/IMDB_Table[[#This Row],[budget]]*100</f>
        <v>-31.635572727272727</v>
      </c>
    </row>
    <row r="526" spans="1:16" x14ac:dyDescent="0.3">
      <c r="A526" t="s">
        <v>755</v>
      </c>
      <c r="B526">
        <v>91</v>
      </c>
      <c r="C526" s="4">
        <v>39251128</v>
      </c>
      <c r="D526" t="s">
        <v>756</v>
      </c>
      <c r="E526" t="s">
        <v>757</v>
      </c>
      <c r="F526" t="s">
        <v>6937</v>
      </c>
      <c r="G526">
        <v>31080</v>
      </c>
      <c r="H526">
        <v>217</v>
      </c>
      <c r="I526" t="s">
        <v>16</v>
      </c>
      <c r="J526" t="s">
        <v>17</v>
      </c>
      <c r="K526" s="4">
        <v>75000000</v>
      </c>
      <c r="L526">
        <v>1999</v>
      </c>
      <c r="M526" s="2">
        <v>6.7</v>
      </c>
      <c r="N526" s="4">
        <f>IMDB_Table[[#This Row],[gross]]-IMDB_Table[[#This Row],[budget]]</f>
        <v>-35748872</v>
      </c>
      <c r="O526">
        <v>148</v>
      </c>
      <c r="P526" s="36">
        <f>IMDB_Table[[#This Row],[net_profit]]/IMDB_Table[[#This Row],[budget]]*100</f>
        <v>-47.665162666666667</v>
      </c>
    </row>
    <row r="527" spans="1:16" x14ac:dyDescent="0.3">
      <c r="A527" t="s">
        <v>620</v>
      </c>
      <c r="B527">
        <v>284</v>
      </c>
      <c r="C527" s="4">
        <v>83503161</v>
      </c>
      <c r="D527" t="s">
        <v>758</v>
      </c>
      <c r="E527" t="s">
        <v>43</v>
      </c>
      <c r="F527" t="s">
        <v>4414</v>
      </c>
      <c r="G527">
        <v>138190</v>
      </c>
      <c r="H527">
        <v>405</v>
      </c>
      <c r="I527" t="s">
        <v>16</v>
      </c>
      <c r="J527" t="s">
        <v>17</v>
      </c>
      <c r="K527" s="4">
        <v>75000000</v>
      </c>
      <c r="L527">
        <v>2011</v>
      </c>
      <c r="M527" s="2">
        <v>6.1</v>
      </c>
      <c r="N527" s="4">
        <f>IMDB_Table[[#This Row],[gross]]-IMDB_Table[[#This Row],[budget]]</f>
        <v>8503161</v>
      </c>
      <c r="O527">
        <v>110</v>
      </c>
      <c r="P527" s="36">
        <f>IMDB_Table[[#This Row],[net_profit]]/IMDB_Table[[#This Row],[budget]]*100</f>
        <v>11.337548</v>
      </c>
    </row>
    <row r="528" spans="1:16" x14ac:dyDescent="0.3">
      <c r="A528" t="s">
        <v>759</v>
      </c>
      <c r="B528">
        <v>152</v>
      </c>
      <c r="C528" s="4">
        <v>34636443</v>
      </c>
      <c r="D528" t="s">
        <v>605</v>
      </c>
      <c r="E528" t="s">
        <v>155</v>
      </c>
      <c r="F528" t="s">
        <v>4415</v>
      </c>
      <c r="G528">
        <v>93790</v>
      </c>
      <c r="H528">
        <v>288</v>
      </c>
      <c r="I528" t="s">
        <v>16</v>
      </c>
      <c r="J528" t="s">
        <v>17</v>
      </c>
      <c r="K528" s="4">
        <v>52000000</v>
      </c>
      <c r="L528">
        <v>2005</v>
      </c>
      <c r="M528" s="2">
        <v>6.6</v>
      </c>
      <c r="N528" s="4">
        <f>IMDB_Table[[#This Row],[gross]]-IMDB_Table[[#This Row],[budget]]</f>
        <v>-17363557</v>
      </c>
      <c r="O528">
        <v>113</v>
      </c>
      <c r="P528" s="36">
        <f>IMDB_Table[[#This Row],[net_profit]]/IMDB_Table[[#This Row],[budget]]*100</f>
        <v>-33.391455769230774</v>
      </c>
    </row>
    <row r="529" spans="1:16" x14ac:dyDescent="0.3">
      <c r="A529" t="s">
        <v>760</v>
      </c>
      <c r="B529">
        <v>131</v>
      </c>
      <c r="C529" s="4">
        <v>22751979</v>
      </c>
      <c r="D529" t="s">
        <v>761</v>
      </c>
      <c r="E529" t="s">
        <v>312</v>
      </c>
      <c r="F529" t="s">
        <v>4416</v>
      </c>
      <c r="G529">
        <v>52244</v>
      </c>
      <c r="H529">
        <v>377</v>
      </c>
      <c r="I529" t="s">
        <v>16</v>
      </c>
      <c r="J529" t="s">
        <v>17</v>
      </c>
      <c r="K529" s="4">
        <v>75000000</v>
      </c>
      <c r="L529">
        <v>2000</v>
      </c>
      <c r="M529" s="2">
        <v>6.6</v>
      </c>
      <c r="N529" s="4">
        <f>IMDB_Table[[#This Row],[gross]]-IMDB_Table[[#This Row],[budget]]</f>
        <v>-52248021</v>
      </c>
      <c r="O529">
        <v>94</v>
      </c>
      <c r="P529" s="36">
        <f>IMDB_Table[[#This Row],[net_profit]]/IMDB_Table[[#This Row],[budget]]*100</f>
        <v>-69.664028000000002</v>
      </c>
    </row>
    <row r="530" spans="1:16" x14ac:dyDescent="0.3">
      <c r="A530" t="s">
        <v>762</v>
      </c>
      <c r="B530">
        <v>132</v>
      </c>
      <c r="C530" s="4">
        <v>30013346</v>
      </c>
      <c r="D530" t="s">
        <v>127</v>
      </c>
      <c r="E530" t="s">
        <v>120</v>
      </c>
      <c r="F530" t="s">
        <v>4417</v>
      </c>
      <c r="G530">
        <v>31293</v>
      </c>
      <c r="H530">
        <v>254</v>
      </c>
      <c r="I530" t="s">
        <v>16</v>
      </c>
      <c r="J530" t="s">
        <v>17</v>
      </c>
      <c r="K530" s="4">
        <v>75000000</v>
      </c>
      <c r="L530">
        <v>2003</v>
      </c>
      <c r="M530" s="2">
        <v>5.3</v>
      </c>
      <c r="N530" s="4">
        <f>IMDB_Table[[#This Row],[gross]]-IMDB_Table[[#This Row],[budget]]</f>
        <v>-44986654</v>
      </c>
      <c r="O530">
        <v>116</v>
      </c>
      <c r="P530" s="36">
        <f>IMDB_Table[[#This Row],[net_profit]]/IMDB_Table[[#This Row],[budget]]*100</f>
        <v>-59.98220533333334</v>
      </c>
    </row>
    <row r="531" spans="1:16" x14ac:dyDescent="0.3">
      <c r="A531" t="s">
        <v>597</v>
      </c>
      <c r="B531">
        <v>67</v>
      </c>
      <c r="C531" s="4">
        <v>14567883</v>
      </c>
      <c r="D531" t="s">
        <v>763</v>
      </c>
      <c r="E531" t="s">
        <v>764</v>
      </c>
      <c r="F531" t="s">
        <v>4418</v>
      </c>
      <c r="G531">
        <v>44248</v>
      </c>
      <c r="H531">
        <v>373</v>
      </c>
      <c r="I531" t="s">
        <v>16</v>
      </c>
      <c r="J531" t="s">
        <v>24</v>
      </c>
      <c r="K531" s="4">
        <v>75000000</v>
      </c>
      <c r="L531">
        <v>1998</v>
      </c>
      <c r="M531" s="2">
        <v>6</v>
      </c>
      <c r="N531" s="4">
        <f>IMDB_Table[[#This Row],[gross]]-IMDB_Table[[#This Row],[budget]]</f>
        <v>-60432117</v>
      </c>
      <c r="O531">
        <v>99</v>
      </c>
      <c r="P531" s="36">
        <f>IMDB_Table[[#This Row],[net_profit]]/IMDB_Table[[#This Row],[budget]]*100</f>
        <v>-80.576155999999997</v>
      </c>
    </row>
    <row r="532" spans="1:16" x14ac:dyDescent="0.3">
      <c r="A532" t="s">
        <v>765</v>
      </c>
      <c r="B532">
        <v>74</v>
      </c>
      <c r="C532" s="4">
        <v>5409517</v>
      </c>
      <c r="D532" t="s">
        <v>766</v>
      </c>
      <c r="E532" t="s">
        <v>696</v>
      </c>
      <c r="F532" t="s">
        <v>4419</v>
      </c>
      <c r="G532">
        <v>14280</v>
      </c>
      <c r="H532">
        <v>171</v>
      </c>
      <c r="I532" t="s">
        <v>16</v>
      </c>
      <c r="J532" t="s">
        <v>17</v>
      </c>
      <c r="K532" s="4">
        <v>75000000</v>
      </c>
      <c r="L532">
        <v>2001</v>
      </c>
      <c r="M532" s="2">
        <v>4.7</v>
      </c>
      <c r="N532" s="4">
        <f>IMDB_Table[[#This Row],[gross]]-IMDB_Table[[#This Row],[budget]]</f>
        <v>-69590483</v>
      </c>
      <c r="O532">
        <v>93</v>
      </c>
      <c r="P532" s="36">
        <f>IMDB_Table[[#This Row],[net_profit]]/IMDB_Table[[#This Row],[budget]]*100</f>
        <v>-92.78731066666667</v>
      </c>
    </row>
    <row r="533" spans="1:16" x14ac:dyDescent="0.3">
      <c r="A533" t="s">
        <v>531</v>
      </c>
      <c r="B533">
        <v>114</v>
      </c>
      <c r="C533" s="4">
        <v>21009180</v>
      </c>
      <c r="D533" t="s">
        <v>206</v>
      </c>
      <c r="E533" t="s">
        <v>534</v>
      </c>
      <c r="F533" t="s">
        <v>6938</v>
      </c>
      <c r="G533">
        <v>45815</v>
      </c>
      <c r="H533">
        <v>222</v>
      </c>
      <c r="I533" t="s">
        <v>16</v>
      </c>
      <c r="J533" t="s">
        <v>17</v>
      </c>
      <c r="K533" s="4">
        <v>45000000</v>
      </c>
      <c r="L533">
        <v>2004</v>
      </c>
      <c r="M533" s="2">
        <v>6.1</v>
      </c>
      <c r="N533" s="4">
        <f>IMDB_Table[[#This Row],[gross]]-IMDB_Table[[#This Row],[budget]]</f>
        <v>-23990820</v>
      </c>
      <c r="O533">
        <v>113</v>
      </c>
      <c r="P533" s="36">
        <f>IMDB_Table[[#This Row],[net_profit]]/IMDB_Table[[#This Row],[budget]]*100</f>
        <v>-53.312933333333334</v>
      </c>
    </row>
    <row r="534" spans="1:16" x14ac:dyDescent="0.3">
      <c r="A534" t="s">
        <v>256</v>
      </c>
      <c r="B534">
        <v>294</v>
      </c>
      <c r="C534" s="4">
        <v>94999143</v>
      </c>
      <c r="D534" t="s">
        <v>570</v>
      </c>
      <c r="E534" t="s">
        <v>133</v>
      </c>
      <c r="F534" t="s">
        <v>4420</v>
      </c>
      <c r="G534">
        <v>245152</v>
      </c>
      <c r="H534">
        <v>1344</v>
      </c>
      <c r="I534" t="s">
        <v>16</v>
      </c>
      <c r="J534" t="s">
        <v>17</v>
      </c>
      <c r="K534" s="4">
        <v>75000000</v>
      </c>
      <c r="L534">
        <v>2000</v>
      </c>
      <c r="M534" s="2">
        <v>7.2</v>
      </c>
      <c r="N534" s="4">
        <f>IMDB_Table[[#This Row],[gross]]-IMDB_Table[[#This Row],[budget]]</f>
        <v>19999143</v>
      </c>
      <c r="O534">
        <v>106</v>
      </c>
      <c r="P534" s="36">
        <f>IMDB_Table[[#This Row],[net_profit]]/IMDB_Table[[#This Row],[budget]]*100</f>
        <v>26.665524000000001</v>
      </c>
    </row>
    <row r="535" spans="1:16" x14ac:dyDescent="0.3">
      <c r="A535" t="s">
        <v>767</v>
      </c>
      <c r="B535">
        <v>308</v>
      </c>
      <c r="C535" s="4">
        <v>336029560</v>
      </c>
      <c r="D535" t="s">
        <v>330</v>
      </c>
      <c r="E535" t="s">
        <v>726</v>
      </c>
      <c r="F535" t="s">
        <v>4421</v>
      </c>
      <c r="G535">
        <v>142403</v>
      </c>
      <c r="H535">
        <v>275</v>
      </c>
      <c r="I535" t="s">
        <v>16</v>
      </c>
      <c r="J535" t="s">
        <v>17</v>
      </c>
      <c r="K535" s="4">
        <v>74000000</v>
      </c>
      <c r="L535">
        <v>2015</v>
      </c>
      <c r="M535" s="2">
        <v>6.4</v>
      </c>
      <c r="N535" s="4">
        <f>IMDB_Table[[#This Row],[gross]]-IMDB_Table[[#This Row],[budget]]</f>
        <v>262029560</v>
      </c>
      <c r="O535">
        <v>91</v>
      </c>
      <c r="P535" s="36">
        <f>IMDB_Table[[#This Row],[net_profit]]/IMDB_Table[[#This Row],[budget]]*100</f>
        <v>354.09399999999999</v>
      </c>
    </row>
    <row r="536" spans="1:16" x14ac:dyDescent="0.3">
      <c r="A536" t="s">
        <v>42</v>
      </c>
      <c r="B536">
        <v>435</v>
      </c>
      <c r="C536" s="4">
        <v>36381716</v>
      </c>
      <c r="D536" t="s">
        <v>768</v>
      </c>
      <c r="E536" t="s">
        <v>176</v>
      </c>
      <c r="F536" t="s">
        <v>4422</v>
      </c>
      <c r="G536">
        <v>197584</v>
      </c>
      <c r="H536">
        <v>918</v>
      </c>
      <c r="I536" t="s">
        <v>16</v>
      </c>
      <c r="J536" t="s">
        <v>17</v>
      </c>
      <c r="K536" s="4">
        <v>82000000</v>
      </c>
      <c r="L536">
        <v>2011</v>
      </c>
      <c r="M536" s="2">
        <v>6.1</v>
      </c>
      <c r="N536" s="4">
        <f>IMDB_Table[[#This Row],[gross]]-IMDB_Table[[#This Row],[budget]]</f>
        <v>-45618284</v>
      </c>
      <c r="O536">
        <v>128</v>
      </c>
      <c r="P536" s="36">
        <f>IMDB_Table[[#This Row],[net_profit]]/IMDB_Table[[#This Row],[budget]]*100</f>
        <v>-55.632053658536584</v>
      </c>
    </row>
    <row r="537" spans="1:16" x14ac:dyDescent="0.3">
      <c r="A537" t="s">
        <v>580</v>
      </c>
      <c r="B537">
        <v>117</v>
      </c>
      <c r="C537" s="4">
        <v>55585389</v>
      </c>
      <c r="D537" t="s">
        <v>574</v>
      </c>
      <c r="E537" t="s">
        <v>204</v>
      </c>
      <c r="F537" t="s">
        <v>4423</v>
      </c>
      <c r="G537">
        <v>64121</v>
      </c>
      <c r="H537">
        <v>241</v>
      </c>
      <c r="I537" t="s">
        <v>16</v>
      </c>
      <c r="J537" t="s">
        <v>17</v>
      </c>
      <c r="K537" s="4">
        <v>69000000</v>
      </c>
      <c r="L537">
        <v>1998</v>
      </c>
      <c r="M537" s="2">
        <v>5.9</v>
      </c>
      <c r="N537" s="4">
        <f>IMDB_Table[[#This Row],[gross]]-IMDB_Table[[#This Row],[budget]]</f>
        <v>-13414611</v>
      </c>
      <c r="O537">
        <v>98</v>
      </c>
      <c r="P537" s="36">
        <f>IMDB_Table[[#This Row],[net_profit]]/IMDB_Table[[#This Row],[budget]]*100</f>
        <v>-19.441465217391304</v>
      </c>
    </row>
    <row r="538" spans="1:16" x14ac:dyDescent="0.3">
      <c r="A538" t="s">
        <v>750</v>
      </c>
      <c r="B538">
        <v>108</v>
      </c>
      <c r="C538" s="4">
        <v>36976367</v>
      </c>
      <c r="D538" t="s">
        <v>570</v>
      </c>
      <c r="E538" t="s">
        <v>769</v>
      </c>
      <c r="F538" t="s">
        <v>4424</v>
      </c>
      <c r="G538">
        <v>81611</v>
      </c>
      <c r="H538">
        <v>274</v>
      </c>
      <c r="I538" t="s">
        <v>16</v>
      </c>
      <c r="J538" t="s">
        <v>17</v>
      </c>
      <c r="K538" s="4">
        <v>75000000</v>
      </c>
      <c r="L538">
        <v>1998</v>
      </c>
      <c r="M538" s="2">
        <v>6</v>
      </c>
      <c r="N538" s="4">
        <f>IMDB_Table[[#This Row],[gross]]-IMDB_Table[[#This Row],[budget]]</f>
        <v>-38023633</v>
      </c>
      <c r="O538">
        <v>134</v>
      </c>
      <c r="P538" s="36">
        <f>IMDB_Table[[#This Row],[net_profit]]/IMDB_Table[[#This Row],[budget]]*100</f>
        <v>-50.698177333333341</v>
      </c>
    </row>
    <row r="539" spans="1:16" x14ac:dyDescent="0.3">
      <c r="A539" t="s">
        <v>770</v>
      </c>
      <c r="B539">
        <v>141</v>
      </c>
      <c r="C539" s="4">
        <v>107225164</v>
      </c>
      <c r="D539" t="s">
        <v>771</v>
      </c>
      <c r="E539" t="s">
        <v>52</v>
      </c>
      <c r="F539" t="s">
        <v>4425</v>
      </c>
      <c r="G539">
        <v>27130</v>
      </c>
      <c r="H539">
        <v>126</v>
      </c>
      <c r="I539" t="s">
        <v>16</v>
      </c>
      <c r="J539" t="s">
        <v>17</v>
      </c>
      <c r="K539" s="4">
        <v>73000000</v>
      </c>
      <c r="L539">
        <v>2016</v>
      </c>
      <c r="M539" s="2">
        <v>6.3</v>
      </c>
      <c r="N539" s="4">
        <f>IMDB_Table[[#This Row],[gross]]-IMDB_Table[[#This Row],[budget]]</f>
        <v>34225164</v>
      </c>
      <c r="O539">
        <v>97</v>
      </c>
      <c r="P539" s="36">
        <f>IMDB_Table[[#This Row],[net_profit]]/IMDB_Table[[#This Row],[budget]]*100</f>
        <v>46.883786301369859</v>
      </c>
    </row>
    <row r="540" spans="1:16" x14ac:dyDescent="0.3">
      <c r="A540" t="s">
        <v>755</v>
      </c>
      <c r="B540">
        <v>176</v>
      </c>
      <c r="C540" s="4">
        <v>70224196</v>
      </c>
      <c r="D540" t="s">
        <v>772</v>
      </c>
      <c r="E540" t="s">
        <v>195</v>
      </c>
      <c r="F540" t="s">
        <v>6939</v>
      </c>
      <c r="G540">
        <v>59352</v>
      </c>
      <c r="H540">
        <v>138</v>
      </c>
      <c r="I540" t="s">
        <v>16</v>
      </c>
      <c r="J540" t="s">
        <v>17</v>
      </c>
      <c r="K540" s="4">
        <v>70000000</v>
      </c>
      <c r="L540">
        <v>2008</v>
      </c>
      <c r="M540" s="2">
        <v>5.6</v>
      </c>
      <c r="N540" s="4">
        <f>IMDB_Table[[#This Row],[gross]]-IMDB_Table[[#This Row],[budget]]</f>
        <v>224196</v>
      </c>
      <c r="O540">
        <v>112</v>
      </c>
      <c r="P540" s="36">
        <f>IMDB_Table[[#This Row],[net_profit]]/IMDB_Table[[#This Row],[budget]]*100</f>
        <v>0.32028000000000001</v>
      </c>
    </row>
    <row r="541" spans="1:16" x14ac:dyDescent="0.3">
      <c r="A541" t="s">
        <v>773</v>
      </c>
      <c r="B541">
        <v>230</v>
      </c>
      <c r="C541" s="4">
        <v>51814190</v>
      </c>
      <c r="D541" t="s">
        <v>641</v>
      </c>
      <c r="E541" t="s">
        <v>565</v>
      </c>
      <c r="F541" t="s">
        <v>4426</v>
      </c>
      <c r="G541">
        <v>100837</v>
      </c>
      <c r="H541">
        <v>301</v>
      </c>
      <c r="I541" t="s">
        <v>16</v>
      </c>
      <c r="J541" t="s">
        <v>17</v>
      </c>
      <c r="K541" s="4">
        <v>75000000</v>
      </c>
      <c r="L541">
        <v>2009</v>
      </c>
      <c r="M541" s="2">
        <v>6.4</v>
      </c>
      <c r="N541" s="4">
        <f>IMDB_Table[[#This Row],[gross]]-IMDB_Table[[#This Row],[budget]]</f>
        <v>-23185810</v>
      </c>
      <c r="O541">
        <v>153</v>
      </c>
      <c r="P541" s="36">
        <f>IMDB_Table[[#This Row],[net_profit]]/IMDB_Table[[#This Row],[budget]]*100</f>
        <v>-30.914413333333336</v>
      </c>
    </row>
    <row r="542" spans="1:16" x14ac:dyDescent="0.3">
      <c r="A542" t="s">
        <v>75</v>
      </c>
      <c r="B542">
        <v>234</v>
      </c>
      <c r="C542" s="4">
        <v>47456450</v>
      </c>
      <c r="D542" t="s">
        <v>259</v>
      </c>
      <c r="E542" t="s">
        <v>216</v>
      </c>
      <c r="F542" t="s">
        <v>4427</v>
      </c>
      <c r="G542">
        <v>101386</v>
      </c>
      <c r="H542">
        <v>289</v>
      </c>
      <c r="I542" t="s">
        <v>16</v>
      </c>
      <c r="J542" t="s">
        <v>17</v>
      </c>
      <c r="K542" s="4">
        <v>70000000</v>
      </c>
      <c r="L542">
        <v>2007</v>
      </c>
      <c r="M542" s="2">
        <v>7.1</v>
      </c>
      <c r="N542" s="4">
        <f>IMDB_Table[[#This Row],[gross]]-IMDB_Table[[#This Row],[budget]]</f>
        <v>-22543550</v>
      </c>
      <c r="O542">
        <v>110</v>
      </c>
      <c r="P542" s="36">
        <f>IMDB_Table[[#This Row],[net_profit]]/IMDB_Table[[#This Row],[budget]]*100</f>
        <v>-32.205071428571429</v>
      </c>
    </row>
    <row r="543" spans="1:16" x14ac:dyDescent="0.3">
      <c r="A543" t="s">
        <v>3966</v>
      </c>
      <c r="B543">
        <v>164</v>
      </c>
      <c r="C543" s="4">
        <v>148213377</v>
      </c>
      <c r="D543" t="s">
        <v>774</v>
      </c>
      <c r="E543" t="s">
        <v>478</v>
      </c>
      <c r="F543" t="s">
        <v>6940</v>
      </c>
      <c r="G543">
        <v>130776</v>
      </c>
      <c r="H543">
        <v>437</v>
      </c>
      <c r="I543" t="s">
        <v>16</v>
      </c>
      <c r="J543" t="s">
        <v>17</v>
      </c>
      <c r="K543" s="4">
        <v>73000000</v>
      </c>
      <c r="L543">
        <v>2006</v>
      </c>
      <c r="M543" s="2">
        <v>6.6</v>
      </c>
      <c r="N543" s="4">
        <f>IMDB_Table[[#This Row],[gross]]-IMDB_Table[[#This Row],[budget]]</f>
        <v>75213377</v>
      </c>
      <c r="O543">
        <v>122</v>
      </c>
      <c r="P543" s="36">
        <f>IMDB_Table[[#This Row],[net_profit]]/IMDB_Table[[#This Row],[budget]]*100</f>
        <v>103.03202328767122</v>
      </c>
    </row>
    <row r="544" spans="1:16" x14ac:dyDescent="0.3">
      <c r="A544" t="s">
        <v>775</v>
      </c>
      <c r="B544">
        <v>91</v>
      </c>
      <c r="C544" s="4">
        <v>112950721</v>
      </c>
      <c r="D544" t="s">
        <v>154</v>
      </c>
      <c r="E544" t="s">
        <v>776</v>
      </c>
      <c r="F544" t="s">
        <v>4428</v>
      </c>
      <c r="G544">
        <v>33884</v>
      </c>
      <c r="H544">
        <v>79</v>
      </c>
      <c r="I544" t="s">
        <v>16</v>
      </c>
      <c r="J544" t="s">
        <v>17</v>
      </c>
      <c r="K544" s="4">
        <v>72000000</v>
      </c>
      <c r="L544">
        <v>2001</v>
      </c>
      <c r="M544" s="2">
        <v>4.5999999999999996</v>
      </c>
      <c r="N544" s="4">
        <f>IMDB_Table[[#This Row],[gross]]-IMDB_Table[[#This Row],[budget]]</f>
        <v>40950721</v>
      </c>
      <c r="O544">
        <v>87</v>
      </c>
      <c r="P544" s="36">
        <f>IMDB_Table[[#This Row],[net_profit]]/IMDB_Table[[#This Row],[budget]]*100</f>
        <v>56.876001388888888</v>
      </c>
    </row>
    <row r="545" spans="1:16" x14ac:dyDescent="0.3">
      <c r="A545" t="s">
        <v>777</v>
      </c>
      <c r="B545">
        <v>132</v>
      </c>
      <c r="C545" s="4">
        <v>75600000</v>
      </c>
      <c r="D545" t="s">
        <v>778</v>
      </c>
      <c r="E545" t="s">
        <v>779</v>
      </c>
      <c r="F545" t="s">
        <v>4429</v>
      </c>
      <c r="G545">
        <v>736638</v>
      </c>
      <c r="H545">
        <v>1065</v>
      </c>
      <c r="I545" t="s">
        <v>16</v>
      </c>
      <c r="J545" t="s">
        <v>17</v>
      </c>
      <c r="K545" s="4">
        <v>72000000</v>
      </c>
      <c r="L545">
        <v>1995</v>
      </c>
      <c r="M545" s="2">
        <v>8.4</v>
      </c>
      <c r="N545" s="4">
        <f>IMDB_Table[[#This Row],[gross]]-IMDB_Table[[#This Row],[budget]]</f>
        <v>3600000</v>
      </c>
      <c r="O545">
        <v>178</v>
      </c>
      <c r="P545" s="36">
        <f>IMDB_Table[[#This Row],[net_profit]]/IMDB_Table[[#This Row],[budget]]*100</f>
        <v>5</v>
      </c>
    </row>
    <row r="546" spans="1:16" x14ac:dyDescent="0.3">
      <c r="A546" t="s">
        <v>21</v>
      </c>
      <c r="B546">
        <v>262</v>
      </c>
      <c r="C546" s="4">
        <v>62647540</v>
      </c>
      <c r="D546" t="s">
        <v>378</v>
      </c>
      <c r="E546" t="s">
        <v>117</v>
      </c>
      <c r="F546" t="s">
        <v>4430</v>
      </c>
      <c r="G546">
        <v>143525</v>
      </c>
      <c r="H546">
        <v>657</v>
      </c>
      <c r="I546" t="s">
        <v>16</v>
      </c>
      <c r="J546" t="s">
        <v>221</v>
      </c>
      <c r="K546" s="4">
        <v>70000000</v>
      </c>
      <c r="L546">
        <v>2005</v>
      </c>
      <c r="M546" s="2">
        <v>7.1</v>
      </c>
      <c r="N546" s="4">
        <f>IMDB_Table[[#This Row],[gross]]-IMDB_Table[[#This Row],[budget]]</f>
        <v>-7352460</v>
      </c>
      <c r="O546">
        <v>125</v>
      </c>
      <c r="P546" s="36">
        <f>IMDB_Table[[#This Row],[net_profit]]/IMDB_Table[[#This Row],[budget]]*100</f>
        <v>-10.503514285714285</v>
      </c>
    </row>
    <row r="547" spans="1:16" x14ac:dyDescent="0.3">
      <c r="A547" t="s">
        <v>780</v>
      </c>
      <c r="B547">
        <v>299</v>
      </c>
      <c r="C547" s="4">
        <v>183132370</v>
      </c>
      <c r="D547" t="s">
        <v>781</v>
      </c>
      <c r="E547" t="s">
        <v>782</v>
      </c>
      <c r="F547" t="s">
        <v>4431</v>
      </c>
      <c r="G547">
        <v>259083</v>
      </c>
      <c r="H547">
        <v>763</v>
      </c>
      <c r="I547" t="s">
        <v>16</v>
      </c>
      <c r="J547" t="s">
        <v>17</v>
      </c>
      <c r="K547" s="4">
        <v>75000000</v>
      </c>
      <c r="L547">
        <v>2007</v>
      </c>
      <c r="M547" s="2">
        <v>7.4</v>
      </c>
      <c r="N547" s="4">
        <f>IMDB_Table[[#This Row],[gross]]-IMDB_Table[[#This Row],[budget]]</f>
        <v>108132370</v>
      </c>
      <c r="O547">
        <v>87</v>
      </c>
      <c r="P547" s="36">
        <f>IMDB_Table[[#This Row],[net_profit]]/IMDB_Table[[#This Row],[budget]]*100</f>
        <v>144.17649333333333</v>
      </c>
    </row>
    <row r="548" spans="1:16" x14ac:dyDescent="0.3">
      <c r="A548" t="s">
        <v>783</v>
      </c>
      <c r="B548">
        <v>128</v>
      </c>
      <c r="C548" s="4">
        <v>27796042</v>
      </c>
      <c r="D548" t="s">
        <v>71</v>
      </c>
      <c r="E548" t="s">
        <v>784</v>
      </c>
      <c r="F548" t="s">
        <v>4432</v>
      </c>
      <c r="G548">
        <v>45031</v>
      </c>
      <c r="H548">
        <v>376</v>
      </c>
      <c r="I548" t="s">
        <v>16</v>
      </c>
      <c r="J548" t="s">
        <v>17</v>
      </c>
      <c r="K548" s="4">
        <v>72000000</v>
      </c>
      <c r="L548">
        <v>2001</v>
      </c>
      <c r="M548" s="2">
        <v>6.9</v>
      </c>
      <c r="N548" s="4">
        <f>IMDB_Table[[#This Row],[gross]]-IMDB_Table[[#This Row],[budget]]</f>
        <v>-44203958</v>
      </c>
      <c r="O548">
        <v>152</v>
      </c>
      <c r="P548" s="36">
        <f>IMDB_Table[[#This Row],[net_profit]]/IMDB_Table[[#This Row],[budget]]*100</f>
        <v>-61.39438611111111</v>
      </c>
    </row>
    <row r="549" spans="1:16" x14ac:dyDescent="0.3">
      <c r="A549" t="s">
        <v>537</v>
      </c>
      <c r="B549">
        <v>109</v>
      </c>
      <c r="C549" s="4">
        <v>32616869</v>
      </c>
      <c r="D549" t="s">
        <v>785</v>
      </c>
      <c r="E549" t="s">
        <v>642</v>
      </c>
      <c r="F549" t="s">
        <v>4433</v>
      </c>
      <c r="G549">
        <v>34435</v>
      </c>
      <c r="H549">
        <v>346</v>
      </c>
      <c r="I549" t="s">
        <v>16</v>
      </c>
      <c r="J549" t="s">
        <v>17</v>
      </c>
      <c r="K549" s="4">
        <v>72000000</v>
      </c>
      <c r="L549">
        <v>2001</v>
      </c>
      <c r="M549" s="2">
        <v>4.5</v>
      </c>
      <c r="N549" s="4">
        <f>IMDB_Table[[#This Row],[gross]]-IMDB_Table[[#This Row],[budget]]</f>
        <v>-39383131</v>
      </c>
      <c r="O549">
        <v>116</v>
      </c>
      <c r="P549" s="36">
        <f>IMDB_Table[[#This Row],[net_profit]]/IMDB_Table[[#This Row],[budget]]*100</f>
        <v>-54.698793055555548</v>
      </c>
    </row>
    <row r="550" spans="1:16" x14ac:dyDescent="0.3">
      <c r="A550" t="s">
        <v>610</v>
      </c>
      <c r="B550">
        <v>88</v>
      </c>
      <c r="C550" s="4">
        <v>18947630</v>
      </c>
      <c r="D550" t="s">
        <v>786</v>
      </c>
      <c r="E550" t="s">
        <v>787</v>
      </c>
      <c r="F550" t="s">
        <v>4434</v>
      </c>
      <c r="G550">
        <v>11798</v>
      </c>
      <c r="H550">
        <v>124</v>
      </c>
      <c r="I550" t="s">
        <v>16</v>
      </c>
      <c r="J550" t="s">
        <v>490</v>
      </c>
      <c r="K550" s="4">
        <v>59660000</v>
      </c>
      <c r="L550">
        <v>2004</v>
      </c>
      <c r="M550" s="2">
        <v>7.1</v>
      </c>
      <c r="N550" s="4">
        <f>IMDB_Table[[#This Row],[gross]]-IMDB_Table[[#This Row],[budget]]</f>
        <v>-40712370</v>
      </c>
      <c r="O550">
        <v>109</v>
      </c>
      <c r="P550" s="36">
        <f>IMDB_Table[[#This Row],[net_profit]]/IMDB_Table[[#This Row],[budget]]*100</f>
        <v>-68.240646999664762</v>
      </c>
    </row>
    <row r="551" spans="1:16" x14ac:dyDescent="0.3">
      <c r="A551" t="s">
        <v>256</v>
      </c>
      <c r="B551">
        <v>261</v>
      </c>
      <c r="C551" s="4">
        <v>114195633</v>
      </c>
      <c r="D551" t="s">
        <v>788</v>
      </c>
      <c r="E551" t="s">
        <v>79</v>
      </c>
      <c r="F551" t="s">
        <v>4435</v>
      </c>
      <c r="G551">
        <v>193770</v>
      </c>
      <c r="H551">
        <v>2003</v>
      </c>
      <c r="I551" t="s">
        <v>16</v>
      </c>
      <c r="J551" t="s">
        <v>17</v>
      </c>
      <c r="K551" s="4">
        <v>60000000</v>
      </c>
      <c r="L551">
        <v>2004</v>
      </c>
      <c r="M551" s="2">
        <v>6.5</v>
      </c>
      <c r="N551" s="4">
        <f>IMDB_Table[[#This Row],[gross]]-IMDB_Table[[#This Row],[budget]]</f>
        <v>54195633</v>
      </c>
      <c r="O551">
        <v>108</v>
      </c>
      <c r="P551" s="36">
        <f>IMDB_Table[[#This Row],[net_profit]]/IMDB_Table[[#This Row],[budget]]*100</f>
        <v>90.326055000000011</v>
      </c>
    </row>
    <row r="552" spans="1:16" x14ac:dyDescent="0.3">
      <c r="A552" t="s">
        <v>789</v>
      </c>
      <c r="B552">
        <v>73</v>
      </c>
      <c r="C552" s="4">
        <v>144156464</v>
      </c>
      <c r="D552" t="s">
        <v>154</v>
      </c>
      <c r="E552" t="s">
        <v>130</v>
      </c>
      <c r="F552" t="s">
        <v>4436</v>
      </c>
      <c r="G552">
        <v>74343</v>
      </c>
      <c r="H552">
        <v>98</v>
      </c>
      <c r="I552" t="s">
        <v>16</v>
      </c>
      <c r="J552" t="s">
        <v>17</v>
      </c>
      <c r="K552" s="4">
        <v>71500000</v>
      </c>
      <c r="L552">
        <v>1998</v>
      </c>
      <c r="M552" s="2">
        <v>5.3</v>
      </c>
      <c r="N552" s="4">
        <f>IMDB_Table[[#This Row],[gross]]-IMDB_Table[[#This Row],[budget]]</f>
        <v>72656464</v>
      </c>
      <c r="O552">
        <v>85</v>
      </c>
      <c r="P552" s="36">
        <f>IMDB_Table[[#This Row],[net_profit]]/IMDB_Table[[#This Row],[budget]]*100</f>
        <v>101.61743216783216</v>
      </c>
    </row>
    <row r="553" spans="1:16" x14ac:dyDescent="0.3">
      <c r="A553" t="s">
        <v>256</v>
      </c>
      <c r="B553">
        <v>208</v>
      </c>
      <c r="C553" s="4">
        <v>227965690</v>
      </c>
      <c r="D553" t="s">
        <v>664</v>
      </c>
      <c r="E553" t="s">
        <v>790</v>
      </c>
      <c r="F553" t="s">
        <v>4437</v>
      </c>
      <c r="G553">
        <v>271592</v>
      </c>
      <c r="H553">
        <v>2335</v>
      </c>
      <c r="I553" t="s">
        <v>16</v>
      </c>
      <c r="J553" t="s">
        <v>17</v>
      </c>
      <c r="K553" s="4">
        <v>72000000</v>
      </c>
      <c r="L553">
        <v>2002</v>
      </c>
      <c r="M553" s="2">
        <v>6.7</v>
      </c>
      <c r="N553" s="4">
        <f>IMDB_Table[[#This Row],[gross]]-IMDB_Table[[#This Row],[budget]]</f>
        <v>155965690</v>
      </c>
      <c r="O553">
        <v>106</v>
      </c>
      <c r="P553" s="36">
        <f>IMDB_Table[[#This Row],[net_profit]]/IMDB_Table[[#This Row],[budget]]*100</f>
        <v>216.61901388888887</v>
      </c>
    </row>
    <row r="554" spans="1:16" x14ac:dyDescent="0.3">
      <c r="A554" t="s">
        <v>50</v>
      </c>
      <c r="B554">
        <v>205</v>
      </c>
      <c r="C554" s="4">
        <v>436471036</v>
      </c>
      <c r="D554" t="s">
        <v>791</v>
      </c>
      <c r="E554" t="s">
        <v>792</v>
      </c>
      <c r="F554" t="s">
        <v>4438</v>
      </c>
      <c r="G554">
        <v>314630</v>
      </c>
      <c r="H554">
        <v>483</v>
      </c>
      <c r="I554" t="s">
        <v>16</v>
      </c>
      <c r="J554" t="s">
        <v>17</v>
      </c>
      <c r="K554" s="4">
        <v>150000000</v>
      </c>
      <c r="L554">
        <v>2004</v>
      </c>
      <c r="M554" s="2">
        <v>7.2</v>
      </c>
      <c r="N554" s="4">
        <f>IMDB_Table[[#This Row],[gross]]-IMDB_Table[[#This Row],[budget]]</f>
        <v>286471036</v>
      </c>
      <c r="O554">
        <v>93</v>
      </c>
      <c r="P554" s="36">
        <f>IMDB_Table[[#This Row],[net_profit]]/IMDB_Table[[#This Row],[budget]]*100</f>
        <v>190.98069066666667</v>
      </c>
    </row>
    <row r="555" spans="1:16" x14ac:dyDescent="0.3">
      <c r="A555" t="s">
        <v>97</v>
      </c>
      <c r="B555">
        <v>256</v>
      </c>
      <c r="C555" s="4">
        <v>244052771</v>
      </c>
      <c r="D555" t="s">
        <v>98</v>
      </c>
      <c r="E555" t="s">
        <v>126</v>
      </c>
      <c r="F555" t="s">
        <v>4439</v>
      </c>
      <c r="G555">
        <v>263853</v>
      </c>
      <c r="H555">
        <v>584</v>
      </c>
      <c r="I555" t="s">
        <v>16</v>
      </c>
      <c r="J555" t="s">
        <v>17</v>
      </c>
      <c r="K555" s="4">
        <v>120000000</v>
      </c>
      <c r="L555">
        <v>2006</v>
      </c>
      <c r="M555" s="2">
        <v>7.2</v>
      </c>
      <c r="N555" s="4">
        <f>IMDB_Table[[#This Row],[gross]]-IMDB_Table[[#This Row],[budget]]</f>
        <v>124052771</v>
      </c>
      <c r="O555">
        <v>117</v>
      </c>
      <c r="P555" s="36">
        <f>IMDB_Table[[#This Row],[net_profit]]/IMDB_Table[[#This Row],[budget]]*100</f>
        <v>103.37730916666668</v>
      </c>
    </row>
    <row r="556" spans="1:16" x14ac:dyDescent="0.3">
      <c r="A556" t="s">
        <v>793</v>
      </c>
      <c r="B556">
        <v>103</v>
      </c>
      <c r="C556" s="4">
        <v>152149590</v>
      </c>
      <c r="D556" t="s">
        <v>429</v>
      </c>
      <c r="E556" t="s">
        <v>622</v>
      </c>
      <c r="F556" t="s">
        <v>4440</v>
      </c>
      <c r="G556">
        <v>74274</v>
      </c>
      <c r="H556">
        <v>255</v>
      </c>
      <c r="I556" t="s">
        <v>16</v>
      </c>
      <c r="J556" t="s">
        <v>17</v>
      </c>
      <c r="K556" s="4">
        <v>70000000</v>
      </c>
      <c r="L556">
        <v>1999</v>
      </c>
      <c r="M556" s="2">
        <v>5.5</v>
      </c>
      <c r="N556" s="4">
        <f>IMDB_Table[[#This Row],[gross]]-IMDB_Table[[#This Row],[budget]]</f>
        <v>82149590</v>
      </c>
      <c r="O556">
        <v>116</v>
      </c>
      <c r="P556" s="36">
        <f>IMDB_Table[[#This Row],[net_profit]]/IMDB_Table[[#This Row],[budget]]*100</f>
        <v>117.35655714285713</v>
      </c>
    </row>
    <row r="557" spans="1:16" x14ac:dyDescent="0.3">
      <c r="A557" t="s">
        <v>148</v>
      </c>
      <c r="B557">
        <v>191</v>
      </c>
      <c r="C557" s="4">
        <v>141204016</v>
      </c>
      <c r="D557" t="s">
        <v>22</v>
      </c>
      <c r="E557" t="s">
        <v>364</v>
      </c>
      <c r="F557" t="s">
        <v>6941</v>
      </c>
      <c r="G557">
        <v>142569</v>
      </c>
      <c r="H557">
        <v>737</v>
      </c>
      <c r="I557" t="s">
        <v>16</v>
      </c>
      <c r="J557" t="s">
        <v>17</v>
      </c>
      <c r="K557" s="4">
        <v>70000000</v>
      </c>
      <c r="L557">
        <v>2002</v>
      </c>
      <c r="M557" s="2">
        <v>5.8</v>
      </c>
      <c r="N557" s="4">
        <f>IMDB_Table[[#This Row],[gross]]-IMDB_Table[[#This Row],[budget]]</f>
        <v>71204016</v>
      </c>
      <c r="O557">
        <v>132</v>
      </c>
      <c r="P557" s="36">
        <f>IMDB_Table[[#This Row],[net_profit]]/IMDB_Table[[#This Row],[budget]]*100</f>
        <v>101.72002285714285</v>
      </c>
    </row>
    <row r="558" spans="1:16" x14ac:dyDescent="0.3">
      <c r="A558" t="s">
        <v>794</v>
      </c>
      <c r="B558">
        <v>147</v>
      </c>
      <c r="C558" s="4">
        <v>162495848</v>
      </c>
      <c r="D558" t="s">
        <v>89</v>
      </c>
      <c r="E558" t="s">
        <v>795</v>
      </c>
      <c r="F558" t="s">
        <v>6942</v>
      </c>
      <c r="G558">
        <v>34359</v>
      </c>
      <c r="H558">
        <v>133</v>
      </c>
      <c r="I558" t="s">
        <v>16</v>
      </c>
      <c r="J558" t="s">
        <v>17</v>
      </c>
      <c r="K558" s="4">
        <v>74000000</v>
      </c>
      <c r="L558">
        <v>2015</v>
      </c>
      <c r="M558" s="2">
        <v>6</v>
      </c>
      <c r="N558" s="4">
        <f>IMDB_Table[[#This Row],[gross]]-IMDB_Table[[#This Row],[budget]]</f>
        <v>88495848</v>
      </c>
      <c r="O558">
        <v>92</v>
      </c>
      <c r="P558" s="36">
        <f>IMDB_Table[[#This Row],[net_profit]]/IMDB_Table[[#This Row],[budget]]*100</f>
        <v>119.58898378378377</v>
      </c>
    </row>
    <row r="559" spans="1:16" x14ac:dyDescent="0.3">
      <c r="A559" t="s">
        <v>240</v>
      </c>
      <c r="B559">
        <v>79</v>
      </c>
      <c r="C559" s="4">
        <v>136448821</v>
      </c>
      <c r="D559" t="s">
        <v>396</v>
      </c>
      <c r="E559" t="s">
        <v>796</v>
      </c>
      <c r="F559" t="s">
        <v>4441</v>
      </c>
      <c r="G559">
        <v>98989</v>
      </c>
      <c r="H559">
        <v>158</v>
      </c>
      <c r="I559" t="s">
        <v>16</v>
      </c>
      <c r="J559" t="s">
        <v>17</v>
      </c>
      <c r="K559" s="4">
        <v>80000000</v>
      </c>
      <c r="L559">
        <v>1996</v>
      </c>
      <c r="M559" s="2">
        <v>6.6</v>
      </c>
      <c r="N559" s="4">
        <f>IMDB_Table[[#This Row],[gross]]-IMDB_Table[[#This Row],[budget]]</f>
        <v>56448821</v>
      </c>
      <c r="O559">
        <v>139</v>
      </c>
      <c r="P559" s="36">
        <f>IMDB_Table[[#This Row],[net_profit]]/IMDB_Table[[#This Row],[budget]]*100</f>
        <v>70.561026249999998</v>
      </c>
    </row>
    <row r="560" spans="1:16" x14ac:dyDescent="0.3">
      <c r="A560" t="s">
        <v>449</v>
      </c>
      <c r="B560">
        <v>486</v>
      </c>
      <c r="C560" s="4">
        <v>120523073</v>
      </c>
      <c r="D560" t="s">
        <v>797</v>
      </c>
      <c r="E560" t="s">
        <v>359</v>
      </c>
      <c r="F560" t="s">
        <v>4442</v>
      </c>
      <c r="G560">
        <v>885175</v>
      </c>
      <c r="H560">
        <v>1527</v>
      </c>
      <c r="I560" t="s">
        <v>16</v>
      </c>
      <c r="J560" t="s">
        <v>17</v>
      </c>
      <c r="K560" s="4">
        <v>75000000</v>
      </c>
      <c r="L560">
        <v>2009</v>
      </c>
      <c r="M560" s="2">
        <v>8.3000000000000007</v>
      </c>
      <c r="N560" s="4">
        <f>IMDB_Table[[#This Row],[gross]]-IMDB_Table[[#This Row],[budget]]</f>
        <v>45523073</v>
      </c>
      <c r="O560">
        <v>153</v>
      </c>
      <c r="P560" s="36">
        <f>IMDB_Table[[#This Row],[net_profit]]/IMDB_Table[[#This Row],[budget]]*100</f>
        <v>60.697430666666662</v>
      </c>
    </row>
    <row r="561" spans="1:16" x14ac:dyDescent="0.3">
      <c r="A561" t="s">
        <v>119</v>
      </c>
      <c r="B561">
        <v>75</v>
      </c>
      <c r="C561" s="4">
        <v>119654900</v>
      </c>
      <c r="D561" t="s">
        <v>225</v>
      </c>
      <c r="E561" t="s">
        <v>232</v>
      </c>
      <c r="F561" t="s">
        <v>4443</v>
      </c>
      <c r="G561">
        <v>182802</v>
      </c>
      <c r="H561">
        <v>363</v>
      </c>
      <c r="I561" t="s">
        <v>16</v>
      </c>
      <c r="J561" t="s">
        <v>17</v>
      </c>
      <c r="K561" s="4">
        <v>70000000</v>
      </c>
      <c r="L561">
        <v>1991</v>
      </c>
      <c r="M561" s="2">
        <v>6.7</v>
      </c>
      <c r="N561" s="4">
        <f>IMDB_Table[[#This Row],[gross]]-IMDB_Table[[#This Row],[budget]]</f>
        <v>49654900</v>
      </c>
      <c r="O561">
        <v>142</v>
      </c>
      <c r="P561" s="36">
        <f>IMDB_Table[[#This Row],[net_profit]]/IMDB_Table[[#This Row],[budget]]*100</f>
        <v>70.935571428571436</v>
      </c>
    </row>
    <row r="562" spans="1:16" x14ac:dyDescent="0.3">
      <c r="A562" t="s">
        <v>537</v>
      </c>
      <c r="B562">
        <v>142</v>
      </c>
      <c r="C562" s="4">
        <v>117541000</v>
      </c>
      <c r="D562" t="s">
        <v>26</v>
      </c>
      <c r="E562" t="s">
        <v>273</v>
      </c>
      <c r="F562" t="s">
        <v>4444</v>
      </c>
      <c r="G562">
        <v>269858</v>
      </c>
      <c r="H562">
        <v>316</v>
      </c>
      <c r="I562" t="s">
        <v>16</v>
      </c>
      <c r="J562" t="s">
        <v>17</v>
      </c>
      <c r="K562" s="4">
        <v>70000000</v>
      </c>
      <c r="L562">
        <v>1990</v>
      </c>
      <c r="M562" s="2">
        <v>7.1</v>
      </c>
      <c r="N562" s="4">
        <f>IMDB_Table[[#This Row],[gross]]-IMDB_Table[[#This Row],[budget]]</f>
        <v>47541000</v>
      </c>
      <c r="O562">
        <v>124</v>
      </c>
      <c r="P562" s="36">
        <f>IMDB_Table[[#This Row],[net_profit]]/IMDB_Table[[#This Row],[budget]]*100</f>
        <v>67.915714285714287</v>
      </c>
    </row>
    <row r="563" spans="1:16" x14ac:dyDescent="0.3">
      <c r="A563" t="s">
        <v>798</v>
      </c>
      <c r="B563">
        <v>144</v>
      </c>
      <c r="C563" s="4">
        <v>116643346</v>
      </c>
      <c r="D563" t="s">
        <v>799</v>
      </c>
      <c r="E563" t="s">
        <v>344</v>
      </c>
      <c r="F563" t="s">
        <v>4445</v>
      </c>
      <c r="G563">
        <v>119807</v>
      </c>
      <c r="H563">
        <v>340</v>
      </c>
      <c r="I563" t="s">
        <v>16</v>
      </c>
      <c r="J563" t="s">
        <v>17</v>
      </c>
      <c r="K563" s="4">
        <v>80000000</v>
      </c>
      <c r="L563">
        <v>2003</v>
      </c>
      <c r="M563" s="2">
        <v>6</v>
      </c>
      <c r="N563" s="4">
        <f>IMDB_Table[[#This Row],[gross]]-IMDB_Table[[#This Row],[budget]]</f>
        <v>36643346</v>
      </c>
      <c r="O563">
        <v>117</v>
      </c>
      <c r="P563" s="36">
        <f>IMDB_Table[[#This Row],[net_profit]]/IMDB_Table[[#This Row],[budget]]*100</f>
        <v>45.804182500000003</v>
      </c>
    </row>
    <row r="564" spans="1:16" x14ac:dyDescent="0.3">
      <c r="A564" t="s">
        <v>800</v>
      </c>
      <c r="B564">
        <v>153</v>
      </c>
      <c r="C564" s="4">
        <v>100614858</v>
      </c>
      <c r="D564" t="s">
        <v>801</v>
      </c>
      <c r="E564" t="s">
        <v>157</v>
      </c>
      <c r="F564" t="s">
        <v>4446</v>
      </c>
      <c r="G564">
        <v>206776</v>
      </c>
      <c r="H564">
        <v>1248</v>
      </c>
      <c r="I564" t="s">
        <v>16</v>
      </c>
      <c r="J564" t="s">
        <v>17</v>
      </c>
      <c r="K564" s="4">
        <v>68000000</v>
      </c>
      <c r="L564">
        <v>2001</v>
      </c>
      <c r="M564" s="2">
        <v>6.9</v>
      </c>
      <c r="N564" s="4">
        <f>IMDB_Table[[#This Row],[gross]]-IMDB_Table[[#This Row],[budget]]</f>
        <v>32614858</v>
      </c>
      <c r="O564">
        <v>141</v>
      </c>
      <c r="P564" s="36">
        <f>IMDB_Table[[#This Row],[net_profit]]/IMDB_Table[[#This Row],[budget]]*100</f>
        <v>47.963026470588233</v>
      </c>
    </row>
    <row r="565" spans="1:16" x14ac:dyDescent="0.3">
      <c r="A565" t="s">
        <v>256</v>
      </c>
      <c r="B565">
        <v>284</v>
      </c>
      <c r="C565" s="4">
        <v>42272747</v>
      </c>
      <c r="D565" t="s">
        <v>802</v>
      </c>
      <c r="E565" t="s">
        <v>79</v>
      </c>
      <c r="F565" t="s">
        <v>6943</v>
      </c>
      <c r="G565">
        <v>78635</v>
      </c>
      <c r="H565">
        <v>1040</v>
      </c>
      <c r="I565" t="s">
        <v>16</v>
      </c>
      <c r="J565" t="s">
        <v>17</v>
      </c>
      <c r="K565" s="4">
        <v>70000000</v>
      </c>
      <c r="L565">
        <v>2006</v>
      </c>
      <c r="M565" s="2">
        <v>5.6</v>
      </c>
      <c r="N565" s="4">
        <f>IMDB_Table[[#This Row],[gross]]-IMDB_Table[[#This Row],[budget]]</f>
        <v>-27727253</v>
      </c>
      <c r="O565">
        <v>110</v>
      </c>
      <c r="P565" s="36">
        <f>IMDB_Table[[#This Row],[net_profit]]/IMDB_Table[[#This Row],[budget]]*100</f>
        <v>-39.61036142857143</v>
      </c>
    </row>
    <row r="566" spans="1:16" x14ac:dyDescent="0.3">
      <c r="A566" t="s">
        <v>597</v>
      </c>
      <c r="B566">
        <v>247</v>
      </c>
      <c r="C566" s="4">
        <v>80281096</v>
      </c>
      <c r="D566" t="s">
        <v>571</v>
      </c>
      <c r="E566" t="s">
        <v>803</v>
      </c>
      <c r="F566" t="s">
        <v>6944</v>
      </c>
      <c r="G566">
        <v>143628</v>
      </c>
      <c r="H566">
        <v>1283</v>
      </c>
      <c r="I566" t="s">
        <v>16</v>
      </c>
      <c r="J566" t="s">
        <v>17</v>
      </c>
      <c r="K566" s="4">
        <v>60000000</v>
      </c>
      <c r="L566">
        <v>2004</v>
      </c>
      <c r="M566" s="2">
        <v>5.6</v>
      </c>
      <c r="N566" s="4">
        <f>IMDB_Table[[#This Row],[gross]]-IMDB_Table[[#This Row],[budget]]</f>
        <v>20281096</v>
      </c>
      <c r="O566">
        <v>109</v>
      </c>
      <c r="P566" s="36">
        <f>IMDB_Table[[#This Row],[net_profit]]/IMDB_Table[[#This Row],[budget]]*100</f>
        <v>33.80182666666667</v>
      </c>
    </row>
    <row r="567" spans="1:16" x14ac:dyDescent="0.3">
      <c r="A567" t="s">
        <v>789</v>
      </c>
      <c r="B567">
        <v>107</v>
      </c>
      <c r="C567" s="4">
        <v>219613391</v>
      </c>
      <c r="D567" t="s">
        <v>804</v>
      </c>
      <c r="E567" t="s">
        <v>142</v>
      </c>
      <c r="F567" t="s">
        <v>6945</v>
      </c>
      <c r="G567">
        <v>31649</v>
      </c>
      <c r="H567">
        <v>98</v>
      </c>
      <c r="I567" t="s">
        <v>16</v>
      </c>
      <c r="J567" t="s">
        <v>17</v>
      </c>
      <c r="K567" s="4">
        <v>75000000</v>
      </c>
      <c r="L567">
        <v>2009</v>
      </c>
      <c r="M567" s="2">
        <v>4.5</v>
      </c>
      <c r="N567" s="4">
        <f>IMDB_Table[[#This Row],[gross]]-IMDB_Table[[#This Row],[budget]]</f>
        <v>144613391</v>
      </c>
      <c r="O567">
        <v>88</v>
      </c>
      <c r="P567" s="36">
        <f>IMDB_Table[[#This Row],[net_profit]]/IMDB_Table[[#This Row],[budget]]*100</f>
        <v>192.81785466666668</v>
      </c>
    </row>
    <row r="568" spans="1:16" x14ac:dyDescent="0.3">
      <c r="A568" t="s">
        <v>805</v>
      </c>
      <c r="B568">
        <v>141</v>
      </c>
      <c r="C568" s="4">
        <v>78120196</v>
      </c>
      <c r="D568" t="s">
        <v>282</v>
      </c>
      <c r="E568" t="s">
        <v>176</v>
      </c>
      <c r="F568" t="s">
        <v>4447</v>
      </c>
      <c r="G568">
        <v>103241</v>
      </c>
      <c r="H568">
        <v>742</v>
      </c>
      <c r="I568" t="s">
        <v>16</v>
      </c>
      <c r="J568" t="s">
        <v>17</v>
      </c>
      <c r="K568" s="4">
        <v>75000000</v>
      </c>
      <c r="L568">
        <v>2002</v>
      </c>
      <c r="M568" s="2">
        <v>7.1</v>
      </c>
      <c r="N568" s="4">
        <f>IMDB_Table[[#This Row],[gross]]-IMDB_Table[[#This Row],[budget]]</f>
        <v>3120196</v>
      </c>
      <c r="O568">
        <v>124</v>
      </c>
      <c r="P568" s="36">
        <f>IMDB_Table[[#This Row],[net_profit]]/IMDB_Table[[#This Row],[budget]]*100</f>
        <v>4.1602613333333336</v>
      </c>
    </row>
    <row r="569" spans="1:16" x14ac:dyDescent="0.3">
      <c r="A569" t="s">
        <v>744</v>
      </c>
      <c r="B569">
        <v>358</v>
      </c>
      <c r="C569" s="4">
        <v>98895417</v>
      </c>
      <c r="D569" t="s">
        <v>26</v>
      </c>
      <c r="E569" t="s">
        <v>188</v>
      </c>
      <c r="F569" t="s">
        <v>4448</v>
      </c>
      <c r="G569">
        <v>203154</v>
      </c>
      <c r="H569">
        <v>698</v>
      </c>
      <c r="I569" t="s">
        <v>16</v>
      </c>
      <c r="J569" t="s">
        <v>17</v>
      </c>
      <c r="K569" s="4">
        <v>70000000</v>
      </c>
      <c r="L569">
        <v>2013</v>
      </c>
      <c r="M569" s="2">
        <v>6.5</v>
      </c>
      <c r="N569" s="4">
        <f>IMDB_Table[[#This Row],[gross]]-IMDB_Table[[#This Row],[budget]]</f>
        <v>28895417</v>
      </c>
      <c r="O569">
        <v>119</v>
      </c>
      <c r="P569" s="36">
        <f>IMDB_Table[[#This Row],[net_profit]]/IMDB_Table[[#This Row],[budget]]*100</f>
        <v>41.279167142857141</v>
      </c>
    </row>
    <row r="570" spans="1:16" x14ac:dyDescent="0.3">
      <c r="A570" t="s">
        <v>806</v>
      </c>
      <c r="B570">
        <v>160</v>
      </c>
      <c r="C570" s="4">
        <v>70117571</v>
      </c>
      <c r="D570" t="s">
        <v>76</v>
      </c>
      <c r="E570" t="s">
        <v>807</v>
      </c>
      <c r="F570" t="s">
        <v>4449</v>
      </c>
      <c r="G570">
        <v>56741</v>
      </c>
      <c r="H570">
        <v>515</v>
      </c>
      <c r="I570" t="s">
        <v>16</v>
      </c>
      <c r="J570" t="s">
        <v>17</v>
      </c>
      <c r="K570" s="4">
        <v>58000000</v>
      </c>
      <c r="L570">
        <v>1998</v>
      </c>
      <c r="M570" s="2">
        <v>6.4</v>
      </c>
      <c r="N570" s="4">
        <f>IMDB_Table[[#This Row],[gross]]-IMDB_Table[[#This Row],[budget]]</f>
        <v>12117571</v>
      </c>
      <c r="O570">
        <v>103</v>
      </c>
      <c r="P570" s="36">
        <f>IMDB_Table[[#This Row],[net_profit]]/IMDB_Table[[#This Row],[budget]]*100</f>
        <v>20.892363793103449</v>
      </c>
    </row>
    <row r="571" spans="1:16" x14ac:dyDescent="0.3">
      <c r="A571" t="s">
        <v>248</v>
      </c>
      <c r="B571">
        <v>355</v>
      </c>
      <c r="C571" s="4">
        <v>83552429</v>
      </c>
      <c r="D571" t="s">
        <v>190</v>
      </c>
      <c r="E571" t="s">
        <v>380</v>
      </c>
      <c r="F571" t="s">
        <v>4450</v>
      </c>
      <c r="G571">
        <v>154955</v>
      </c>
      <c r="H571">
        <v>800</v>
      </c>
      <c r="I571" t="s">
        <v>16</v>
      </c>
      <c r="J571" t="s">
        <v>17</v>
      </c>
      <c r="K571" s="4">
        <v>70000000</v>
      </c>
      <c r="L571">
        <v>2011</v>
      </c>
      <c r="M571" s="2">
        <v>5.8</v>
      </c>
      <c r="N571" s="4">
        <f>IMDB_Table[[#This Row],[gross]]-IMDB_Table[[#This Row],[budget]]</f>
        <v>13552429</v>
      </c>
      <c r="O571">
        <v>116</v>
      </c>
      <c r="P571" s="36">
        <f>IMDB_Table[[#This Row],[net_profit]]/IMDB_Table[[#This Row],[budget]]*100</f>
        <v>19.360612857142854</v>
      </c>
    </row>
    <row r="572" spans="1:16" x14ac:dyDescent="0.3">
      <c r="A572" t="s">
        <v>83</v>
      </c>
      <c r="B572">
        <v>235</v>
      </c>
      <c r="C572" s="4">
        <v>66257002</v>
      </c>
      <c r="D572" t="s">
        <v>352</v>
      </c>
      <c r="E572" t="s">
        <v>90</v>
      </c>
      <c r="F572" t="s">
        <v>4451</v>
      </c>
      <c r="G572">
        <v>350698</v>
      </c>
      <c r="H572">
        <v>816</v>
      </c>
      <c r="I572" t="s">
        <v>16</v>
      </c>
      <c r="J572" t="s">
        <v>17</v>
      </c>
      <c r="K572" s="4">
        <v>70000000</v>
      </c>
      <c r="L572">
        <v>2003</v>
      </c>
      <c r="M572" s="2">
        <v>8</v>
      </c>
      <c r="N572" s="4">
        <f>IMDB_Table[[#This Row],[gross]]-IMDB_Table[[#This Row],[budget]]</f>
        <v>-3742998</v>
      </c>
      <c r="O572">
        <v>125</v>
      </c>
      <c r="P572" s="36">
        <f>IMDB_Table[[#This Row],[net_profit]]/IMDB_Table[[#This Row],[budget]]*100</f>
        <v>-5.3471400000000004</v>
      </c>
    </row>
    <row r="573" spans="1:16" x14ac:dyDescent="0.3">
      <c r="A573" t="s">
        <v>737</v>
      </c>
      <c r="B573">
        <v>59</v>
      </c>
      <c r="C573" s="4">
        <v>65012000</v>
      </c>
      <c r="D573" t="s">
        <v>808</v>
      </c>
      <c r="E573" t="s">
        <v>809</v>
      </c>
      <c r="F573" t="s">
        <v>4452</v>
      </c>
      <c r="G573">
        <v>43559</v>
      </c>
      <c r="H573">
        <v>137</v>
      </c>
      <c r="I573" t="s">
        <v>16</v>
      </c>
      <c r="J573" t="s">
        <v>17</v>
      </c>
      <c r="K573" s="4">
        <v>70000000</v>
      </c>
      <c r="L573">
        <v>1994</v>
      </c>
      <c r="M573" s="2">
        <v>6.2</v>
      </c>
      <c r="N573" s="4">
        <f>IMDB_Table[[#This Row],[gross]]-IMDB_Table[[#This Row],[budget]]</f>
        <v>-4988000</v>
      </c>
      <c r="O573">
        <v>125</v>
      </c>
      <c r="P573" s="36">
        <f>IMDB_Table[[#This Row],[net_profit]]/IMDB_Table[[#This Row],[budget]]*100</f>
        <v>-7.1257142857142854</v>
      </c>
    </row>
    <row r="574" spans="1:16" x14ac:dyDescent="0.3">
      <c r="A574" t="s">
        <v>119</v>
      </c>
      <c r="B574">
        <v>388</v>
      </c>
      <c r="C574" s="4">
        <v>79883359</v>
      </c>
      <c r="D574" t="s">
        <v>810</v>
      </c>
      <c r="E574" t="s">
        <v>811</v>
      </c>
      <c r="F574" t="s">
        <v>4453</v>
      </c>
      <c r="G574">
        <v>116159</v>
      </c>
      <c r="H574">
        <v>488</v>
      </c>
      <c r="I574" t="s">
        <v>16</v>
      </c>
      <c r="J574" t="s">
        <v>17</v>
      </c>
      <c r="K574" s="4">
        <v>66000000</v>
      </c>
      <c r="L574">
        <v>2011</v>
      </c>
      <c r="M574" s="2">
        <v>7.2</v>
      </c>
      <c r="N574" s="4">
        <f>IMDB_Table[[#This Row],[gross]]-IMDB_Table[[#This Row],[budget]]</f>
        <v>13883359</v>
      </c>
      <c r="O574">
        <v>146</v>
      </c>
      <c r="P574" s="36">
        <f>IMDB_Table[[#This Row],[net_profit]]/IMDB_Table[[#This Row],[budget]]*100</f>
        <v>21.035392424242424</v>
      </c>
    </row>
    <row r="575" spans="1:16" x14ac:dyDescent="0.3">
      <c r="A575" t="s">
        <v>812</v>
      </c>
      <c r="B575">
        <v>371</v>
      </c>
      <c r="C575" s="4">
        <v>78031620</v>
      </c>
      <c r="D575" t="s">
        <v>810</v>
      </c>
      <c r="E575" t="s">
        <v>551</v>
      </c>
      <c r="F575" t="s">
        <v>4454</v>
      </c>
      <c r="G575">
        <v>102248</v>
      </c>
      <c r="H575">
        <v>403</v>
      </c>
      <c r="I575" t="s">
        <v>16</v>
      </c>
      <c r="J575" t="s">
        <v>17</v>
      </c>
      <c r="K575" s="4">
        <v>70000000</v>
      </c>
      <c r="L575">
        <v>2014</v>
      </c>
      <c r="M575" s="2">
        <v>6.1</v>
      </c>
      <c r="N575" s="4">
        <f>IMDB_Table[[#This Row],[gross]]-IMDB_Table[[#This Row],[budget]]</f>
        <v>8031620</v>
      </c>
      <c r="O575">
        <v>118</v>
      </c>
      <c r="P575" s="36">
        <f>IMDB_Table[[#This Row],[net_profit]]/IMDB_Table[[#This Row],[budget]]*100</f>
        <v>11.473742857142858</v>
      </c>
    </row>
    <row r="576" spans="1:16" x14ac:dyDescent="0.3">
      <c r="A576" t="s">
        <v>13</v>
      </c>
      <c r="B576">
        <v>82</v>
      </c>
      <c r="C576" s="4">
        <v>54222000</v>
      </c>
      <c r="D576" t="s">
        <v>381</v>
      </c>
      <c r="E576" t="s">
        <v>813</v>
      </c>
      <c r="F576" t="s">
        <v>4455</v>
      </c>
      <c r="G576">
        <v>131217</v>
      </c>
      <c r="H576">
        <v>380</v>
      </c>
      <c r="I576" t="s">
        <v>16</v>
      </c>
      <c r="J576" t="s">
        <v>17</v>
      </c>
      <c r="K576" s="4">
        <v>69500000</v>
      </c>
      <c r="L576">
        <v>1989</v>
      </c>
      <c r="M576" s="2">
        <v>7.6</v>
      </c>
      <c r="N576" s="4">
        <f>IMDB_Table[[#This Row],[gross]]-IMDB_Table[[#This Row],[budget]]</f>
        <v>-15278000</v>
      </c>
      <c r="O576">
        <v>171</v>
      </c>
      <c r="P576" s="36">
        <f>IMDB_Table[[#This Row],[net_profit]]/IMDB_Table[[#This Row],[budget]]*100</f>
        <v>-21.98273381294964</v>
      </c>
    </row>
    <row r="577" spans="1:16" x14ac:dyDescent="0.3">
      <c r="A577" t="s">
        <v>218</v>
      </c>
      <c r="B577">
        <v>297</v>
      </c>
      <c r="C577" s="4">
        <v>52474616</v>
      </c>
      <c r="D577" t="s">
        <v>814</v>
      </c>
      <c r="E577" t="s">
        <v>815</v>
      </c>
      <c r="F577" t="s">
        <v>4456</v>
      </c>
      <c r="G577">
        <v>84118</v>
      </c>
      <c r="H577">
        <v>245</v>
      </c>
      <c r="I577" t="s">
        <v>16</v>
      </c>
      <c r="J577" t="s">
        <v>17</v>
      </c>
      <c r="K577" s="4">
        <v>70000000</v>
      </c>
      <c r="L577">
        <v>2010</v>
      </c>
      <c r="M577" s="2">
        <v>6.3</v>
      </c>
      <c r="N577" s="4">
        <f>IMDB_Table[[#This Row],[gross]]-IMDB_Table[[#This Row],[budget]]</f>
        <v>-17525384</v>
      </c>
      <c r="O577">
        <v>136</v>
      </c>
      <c r="P577" s="36">
        <f>IMDB_Table[[#This Row],[net_profit]]/IMDB_Table[[#This Row],[budget]]*100</f>
        <v>-25.036262857142855</v>
      </c>
    </row>
    <row r="578" spans="1:16" x14ac:dyDescent="0.3">
      <c r="A578" t="s">
        <v>816</v>
      </c>
      <c r="B578">
        <v>261</v>
      </c>
      <c r="C578" s="4">
        <v>55942830</v>
      </c>
      <c r="D578" t="s">
        <v>817</v>
      </c>
      <c r="E578" t="s">
        <v>211</v>
      </c>
      <c r="F578" t="s">
        <v>4457</v>
      </c>
      <c r="G578">
        <v>138582</v>
      </c>
      <c r="H578">
        <v>423</v>
      </c>
      <c r="I578" t="s">
        <v>16</v>
      </c>
      <c r="J578" t="s">
        <v>17</v>
      </c>
      <c r="K578" s="4">
        <v>70000000</v>
      </c>
      <c r="L578">
        <v>2014</v>
      </c>
      <c r="M578" s="2">
        <v>6.3</v>
      </c>
      <c r="N578" s="4">
        <f>IMDB_Table[[#This Row],[gross]]-IMDB_Table[[#This Row],[budget]]</f>
        <v>-14057170</v>
      </c>
      <c r="O578">
        <v>92</v>
      </c>
      <c r="P578" s="36">
        <f>IMDB_Table[[#This Row],[net_profit]]/IMDB_Table[[#This Row],[budget]]*100</f>
        <v>-20.081671428571429</v>
      </c>
    </row>
    <row r="579" spans="1:16" x14ac:dyDescent="0.3">
      <c r="A579" t="s">
        <v>281</v>
      </c>
      <c r="B579">
        <v>120</v>
      </c>
      <c r="C579" s="4">
        <v>40932372</v>
      </c>
      <c r="D579" t="s">
        <v>26</v>
      </c>
      <c r="E579" t="s">
        <v>439</v>
      </c>
      <c r="F579" t="s">
        <v>4458</v>
      </c>
      <c r="G579">
        <v>58023</v>
      </c>
      <c r="H579">
        <v>281</v>
      </c>
      <c r="I579" t="s">
        <v>16</v>
      </c>
      <c r="J579" t="s">
        <v>17</v>
      </c>
      <c r="K579" s="4">
        <v>70000000</v>
      </c>
      <c r="L579">
        <v>1998</v>
      </c>
      <c r="M579" s="2">
        <v>6.3</v>
      </c>
      <c r="N579" s="4">
        <f>IMDB_Table[[#This Row],[gross]]-IMDB_Table[[#This Row],[budget]]</f>
        <v>-29067628</v>
      </c>
      <c r="O579">
        <v>116</v>
      </c>
      <c r="P579" s="36">
        <f>IMDB_Table[[#This Row],[net_profit]]/IMDB_Table[[#This Row],[budget]]*100</f>
        <v>-41.525182857142859</v>
      </c>
    </row>
    <row r="580" spans="1:16" x14ac:dyDescent="0.3">
      <c r="A580" t="s">
        <v>200</v>
      </c>
      <c r="B580">
        <v>228</v>
      </c>
      <c r="C580" s="4">
        <v>38345403</v>
      </c>
      <c r="D580" t="s">
        <v>818</v>
      </c>
      <c r="E580" t="s">
        <v>43</v>
      </c>
      <c r="F580" t="s">
        <v>4459</v>
      </c>
      <c r="G580">
        <v>212085</v>
      </c>
      <c r="H580">
        <v>492</v>
      </c>
      <c r="I580" t="s">
        <v>16</v>
      </c>
      <c r="J580" t="s">
        <v>24</v>
      </c>
      <c r="K580" s="4">
        <v>70000000</v>
      </c>
      <c r="L580">
        <v>2007</v>
      </c>
      <c r="M580" s="2">
        <v>7.7</v>
      </c>
      <c r="N580" s="4">
        <f>IMDB_Table[[#This Row],[gross]]-IMDB_Table[[#This Row],[budget]]</f>
        <v>-31654597</v>
      </c>
      <c r="O580">
        <v>127</v>
      </c>
      <c r="P580" s="36">
        <f>IMDB_Table[[#This Row],[net_profit]]/IMDB_Table[[#This Row],[budget]]*100</f>
        <v>-45.220852857142859</v>
      </c>
    </row>
    <row r="581" spans="1:16" x14ac:dyDescent="0.3">
      <c r="A581" t="s">
        <v>610</v>
      </c>
      <c r="B581">
        <v>76</v>
      </c>
      <c r="C581" s="4">
        <v>37901509</v>
      </c>
      <c r="D581" t="s">
        <v>819</v>
      </c>
      <c r="E581" t="s">
        <v>199</v>
      </c>
      <c r="F581" t="s">
        <v>6946</v>
      </c>
      <c r="G581">
        <v>96385</v>
      </c>
      <c r="H581">
        <v>119</v>
      </c>
      <c r="I581" t="s">
        <v>16</v>
      </c>
      <c r="J581" t="s">
        <v>17</v>
      </c>
      <c r="K581" s="4">
        <v>70000000</v>
      </c>
      <c r="L581">
        <v>1997</v>
      </c>
      <c r="M581" s="2">
        <v>7</v>
      </c>
      <c r="N581" s="4">
        <f>IMDB_Table[[#This Row],[gross]]-IMDB_Table[[#This Row],[budget]]</f>
        <v>-32098491</v>
      </c>
      <c r="O581">
        <v>136</v>
      </c>
      <c r="P581" s="36">
        <f>IMDB_Table[[#This Row],[net_profit]]/IMDB_Table[[#This Row],[budget]]*100</f>
        <v>-45.854987142857148</v>
      </c>
    </row>
    <row r="582" spans="1:16" x14ac:dyDescent="0.3">
      <c r="A582" t="s">
        <v>240</v>
      </c>
      <c r="B582">
        <v>185</v>
      </c>
      <c r="C582" s="4">
        <v>48430355</v>
      </c>
      <c r="D582" t="s">
        <v>641</v>
      </c>
      <c r="E582" t="s">
        <v>135</v>
      </c>
      <c r="F582" t="s">
        <v>4460</v>
      </c>
      <c r="G582">
        <v>43709</v>
      </c>
      <c r="H582">
        <v>141</v>
      </c>
      <c r="I582" t="s">
        <v>16</v>
      </c>
      <c r="J582" t="s">
        <v>17</v>
      </c>
      <c r="K582" s="4">
        <v>70000000</v>
      </c>
      <c r="L582">
        <v>2011</v>
      </c>
      <c r="M582" s="2">
        <v>5.3</v>
      </c>
      <c r="N582" s="4">
        <f>IMDB_Table[[#This Row],[gross]]-IMDB_Table[[#This Row],[budget]]</f>
        <v>-21569645</v>
      </c>
      <c r="O582">
        <v>111</v>
      </c>
      <c r="P582" s="36">
        <f>IMDB_Table[[#This Row],[net_profit]]/IMDB_Table[[#This Row],[budget]]*100</f>
        <v>-30.813778571428575</v>
      </c>
    </row>
    <row r="583" spans="1:16" x14ac:dyDescent="0.3">
      <c r="A583" t="s">
        <v>345</v>
      </c>
      <c r="B583">
        <v>128</v>
      </c>
      <c r="C583" s="4">
        <v>30157016</v>
      </c>
      <c r="D583" t="s">
        <v>294</v>
      </c>
      <c r="E583" t="s">
        <v>220</v>
      </c>
      <c r="F583" t="s">
        <v>4461</v>
      </c>
      <c r="G583">
        <v>39659</v>
      </c>
      <c r="H583">
        <v>189</v>
      </c>
      <c r="I583" t="s">
        <v>16</v>
      </c>
      <c r="J583" t="s">
        <v>17</v>
      </c>
      <c r="K583" s="4">
        <v>70000000</v>
      </c>
      <c r="L583">
        <v>2002</v>
      </c>
      <c r="M583" s="2">
        <v>5.6</v>
      </c>
      <c r="N583" s="4">
        <f>IMDB_Table[[#This Row],[gross]]-IMDB_Table[[#This Row],[budget]]</f>
        <v>-39842984</v>
      </c>
      <c r="O583">
        <v>116</v>
      </c>
      <c r="P583" s="36">
        <f>IMDB_Table[[#This Row],[net_profit]]/IMDB_Table[[#This Row],[budget]]*100</f>
        <v>-56.918548571428573</v>
      </c>
    </row>
    <row r="584" spans="1:16" x14ac:dyDescent="0.3">
      <c r="A584" t="s">
        <v>820</v>
      </c>
      <c r="B584">
        <v>237</v>
      </c>
      <c r="C584" s="4">
        <v>28031250</v>
      </c>
      <c r="D584" t="s">
        <v>821</v>
      </c>
      <c r="E584" t="s">
        <v>391</v>
      </c>
      <c r="F584" t="s">
        <v>4462</v>
      </c>
      <c r="G584">
        <v>88146</v>
      </c>
      <c r="H584">
        <v>814</v>
      </c>
      <c r="I584" t="s">
        <v>16</v>
      </c>
      <c r="J584" t="s">
        <v>24</v>
      </c>
      <c r="K584" s="4">
        <v>60000000</v>
      </c>
      <c r="L584">
        <v>2005</v>
      </c>
      <c r="M584" s="2">
        <v>5.2</v>
      </c>
      <c r="N584" s="4">
        <f>IMDB_Table[[#This Row],[gross]]-IMDB_Table[[#This Row],[budget]]</f>
        <v>-31968750</v>
      </c>
      <c r="O584">
        <v>113</v>
      </c>
      <c r="P584" s="36">
        <f>IMDB_Table[[#This Row],[net_profit]]/IMDB_Table[[#This Row],[budget]]*100</f>
        <v>-53.28125</v>
      </c>
    </row>
    <row r="585" spans="1:16" x14ac:dyDescent="0.3">
      <c r="A585" t="s">
        <v>789</v>
      </c>
      <c r="B585">
        <v>105</v>
      </c>
      <c r="C585" s="4">
        <v>33105600</v>
      </c>
      <c r="D585" t="s">
        <v>294</v>
      </c>
      <c r="E585" t="s">
        <v>822</v>
      </c>
      <c r="F585" t="s">
        <v>4463</v>
      </c>
      <c r="G585">
        <v>41663</v>
      </c>
      <c r="H585">
        <v>141</v>
      </c>
      <c r="I585" t="s">
        <v>16</v>
      </c>
      <c r="J585" t="s">
        <v>17</v>
      </c>
      <c r="K585" s="4">
        <v>70000000</v>
      </c>
      <c r="L585">
        <v>2002</v>
      </c>
      <c r="M585" s="2">
        <v>5.4</v>
      </c>
      <c r="N585" s="4">
        <f>IMDB_Table[[#This Row],[gross]]-IMDB_Table[[#This Row],[budget]]</f>
        <v>-36894400</v>
      </c>
      <c r="O585">
        <v>97</v>
      </c>
      <c r="P585" s="36">
        <f>IMDB_Table[[#This Row],[net_profit]]/IMDB_Table[[#This Row],[budget]]*100</f>
        <v>-52.70628571428572</v>
      </c>
    </row>
    <row r="586" spans="1:16" x14ac:dyDescent="0.3">
      <c r="A586" t="s">
        <v>3969</v>
      </c>
      <c r="B586">
        <v>242</v>
      </c>
      <c r="C586" s="4">
        <v>62321039</v>
      </c>
      <c r="D586" t="s">
        <v>823</v>
      </c>
      <c r="E586" t="s">
        <v>824</v>
      </c>
      <c r="F586" t="s">
        <v>4464</v>
      </c>
      <c r="G586">
        <v>117096</v>
      </c>
      <c r="H586">
        <v>271</v>
      </c>
      <c r="I586" t="s">
        <v>16</v>
      </c>
      <c r="J586" t="s">
        <v>17</v>
      </c>
      <c r="K586" s="4">
        <v>70000000</v>
      </c>
      <c r="L586">
        <v>2012</v>
      </c>
      <c r="M586" s="2">
        <v>6.4</v>
      </c>
      <c r="N586" s="4">
        <f>IMDB_Table[[#This Row],[gross]]-IMDB_Table[[#This Row],[budget]]</f>
        <v>-7678961</v>
      </c>
      <c r="O586">
        <v>88</v>
      </c>
      <c r="P586" s="36">
        <f>IMDB_Table[[#This Row],[net_profit]]/IMDB_Table[[#This Row],[budget]]*100</f>
        <v>-10.969944285714286</v>
      </c>
    </row>
    <row r="587" spans="1:16" x14ac:dyDescent="0.3">
      <c r="A587" t="s">
        <v>650</v>
      </c>
      <c r="B587">
        <v>360</v>
      </c>
      <c r="C587" s="4">
        <v>38509342</v>
      </c>
      <c r="D587" t="s">
        <v>825</v>
      </c>
      <c r="E587" t="s">
        <v>826</v>
      </c>
      <c r="F587" t="s">
        <v>6947</v>
      </c>
      <c r="G587">
        <v>61995</v>
      </c>
      <c r="H587">
        <v>356</v>
      </c>
      <c r="I587" t="s">
        <v>16</v>
      </c>
      <c r="J587" t="s">
        <v>17</v>
      </c>
      <c r="K587" s="4">
        <v>75000000</v>
      </c>
      <c r="L587">
        <v>2012</v>
      </c>
      <c r="M587" s="2">
        <v>5.9</v>
      </c>
      <c r="N587" s="4">
        <f>IMDB_Table[[#This Row],[gross]]-IMDB_Table[[#This Row],[budget]]</f>
        <v>-36490658</v>
      </c>
      <c r="O587">
        <v>136</v>
      </c>
      <c r="P587" s="36">
        <f>IMDB_Table[[#This Row],[net_profit]]/IMDB_Table[[#This Row],[budget]]*100</f>
        <v>-48.654210666666664</v>
      </c>
    </row>
    <row r="588" spans="1:16" x14ac:dyDescent="0.3">
      <c r="A588" t="s">
        <v>827</v>
      </c>
      <c r="B588">
        <v>112</v>
      </c>
      <c r="C588" s="4">
        <v>19076815</v>
      </c>
      <c r="D588" t="s">
        <v>810</v>
      </c>
      <c r="E588" t="s">
        <v>273</v>
      </c>
      <c r="F588" t="s">
        <v>6948</v>
      </c>
      <c r="G588">
        <v>43651</v>
      </c>
      <c r="H588">
        <v>196</v>
      </c>
      <c r="I588" t="s">
        <v>16</v>
      </c>
      <c r="J588" t="s">
        <v>17</v>
      </c>
      <c r="K588" s="4">
        <v>60000000</v>
      </c>
      <c r="L588">
        <v>2002</v>
      </c>
      <c r="M588" s="2">
        <v>6.3</v>
      </c>
      <c r="N588" s="4">
        <f>IMDB_Table[[#This Row],[gross]]-IMDB_Table[[#This Row],[budget]]</f>
        <v>-40923185</v>
      </c>
      <c r="O588">
        <v>125</v>
      </c>
      <c r="P588" s="36">
        <f>IMDB_Table[[#This Row],[net_profit]]/IMDB_Table[[#This Row],[budget]]*100</f>
        <v>-68.205308333333335</v>
      </c>
    </row>
    <row r="589" spans="1:16" x14ac:dyDescent="0.3">
      <c r="A589" t="s">
        <v>3970</v>
      </c>
      <c r="B589">
        <v>189</v>
      </c>
      <c r="C589" s="4">
        <v>25093607</v>
      </c>
      <c r="D589" t="s">
        <v>106</v>
      </c>
      <c r="E589" t="s">
        <v>107</v>
      </c>
      <c r="F589" t="s">
        <v>4465</v>
      </c>
      <c r="G589">
        <v>105556</v>
      </c>
      <c r="H589">
        <v>157</v>
      </c>
      <c r="I589" t="s">
        <v>16</v>
      </c>
      <c r="J589" t="s">
        <v>24</v>
      </c>
      <c r="K589" s="4">
        <v>35000000</v>
      </c>
      <c r="L589">
        <v>2011</v>
      </c>
      <c r="M589" s="2">
        <v>6.5</v>
      </c>
      <c r="N589" s="4">
        <f>IMDB_Table[[#This Row],[gross]]-IMDB_Table[[#This Row],[budget]]</f>
        <v>-9906393</v>
      </c>
      <c r="O589">
        <v>116</v>
      </c>
      <c r="P589" s="36">
        <f>IMDB_Table[[#This Row],[net_profit]]/IMDB_Table[[#This Row],[budget]]*100</f>
        <v>-28.303979999999999</v>
      </c>
    </row>
    <row r="590" spans="1:16" x14ac:dyDescent="0.3">
      <c r="A590" t="s">
        <v>3963</v>
      </c>
      <c r="B590">
        <v>151</v>
      </c>
      <c r="C590" s="4">
        <v>18990542</v>
      </c>
      <c r="D590" t="s">
        <v>828</v>
      </c>
      <c r="E590" t="s">
        <v>829</v>
      </c>
      <c r="F590" t="s">
        <v>4466</v>
      </c>
      <c r="G590">
        <v>22264</v>
      </c>
      <c r="H590">
        <v>289</v>
      </c>
      <c r="I590" t="s">
        <v>16</v>
      </c>
      <c r="J590" t="s">
        <v>17</v>
      </c>
      <c r="K590" s="4">
        <v>70000000</v>
      </c>
      <c r="L590">
        <v>2002</v>
      </c>
      <c r="M590" s="2">
        <v>3</v>
      </c>
      <c r="N590" s="4">
        <f>IMDB_Table[[#This Row],[gross]]-IMDB_Table[[#This Row],[budget]]</f>
        <v>-51009458</v>
      </c>
      <c r="O590">
        <v>98</v>
      </c>
      <c r="P590" s="36">
        <f>IMDB_Table[[#This Row],[net_profit]]/IMDB_Table[[#This Row],[budget]]*100</f>
        <v>-72.870654285714281</v>
      </c>
    </row>
    <row r="591" spans="1:16" x14ac:dyDescent="0.3">
      <c r="A591" t="s">
        <v>830</v>
      </c>
      <c r="B591">
        <v>92</v>
      </c>
      <c r="C591" s="4">
        <v>14294842</v>
      </c>
      <c r="D591" t="s">
        <v>365</v>
      </c>
      <c r="E591" t="s">
        <v>831</v>
      </c>
      <c r="F591" t="s">
        <v>6949</v>
      </c>
      <c r="G591">
        <v>16761</v>
      </c>
      <c r="H591">
        <v>277</v>
      </c>
      <c r="I591" t="s">
        <v>16</v>
      </c>
      <c r="J591" t="s">
        <v>17</v>
      </c>
      <c r="K591" s="4">
        <v>70000000</v>
      </c>
      <c r="L591">
        <v>2002</v>
      </c>
      <c r="M591" s="2">
        <v>3.6</v>
      </c>
      <c r="N591" s="4">
        <f>IMDB_Table[[#This Row],[gross]]-IMDB_Table[[#This Row],[budget]]</f>
        <v>-55705158</v>
      </c>
      <c r="O591">
        <v>91</v>
      </c>
      <c r="P591" s="36">
        <f>IMDB_Table[[#This Row],[net_profit]]/IMDB_Table[[#This Row],[budget]]*100</f>
        <v>-79.578797142857141</v>
      </c>
    </row>
    <row r="592" spans="1:16" x14ac:dyDescent="0.3">
      <c r="A592" t="s">
        <v>832</v>
      </c>
      <c r="B592">
        <v>79</v>
      </c>
      <c r="C592" s="4">
        <v>19819494</v>
      </c>
      <c r="D592" t="s">
        <v>137</v>
      </c>
      <c r="E592" t="s">
        <v>374</v>
      </c>
      <c r="F592" t="s">
        <v>4467</v>
      </c>
      <c r="G592">
        <v>26893</v>
      </c>
      <c r="H592">
        <v>126</v>
      </c>
      <c r="I592" t="s">
        <v>16</v>
      </c>
      <c r="J592" t="s">
        <v>17</v>
      </c>
      <c r="K592" s="4">
        <v>70000000</v>
      </c>
      <c r="L592">
        <v>1998</v>
      </c>
      <c r="M592" s="2">
        <v>5.8</v>
      </c>
      <c r="N592" s="4">
        <f>IMDB_Table[[#This Row],[gross]]-IMDB_Table[[#This Row],[budget]]</f>
        <v>-50180506</v>
      </c>
      <c r="O592">
        <v>97</v>
      </c>
      <c r="P592" s="36">
        <f>IMDB_Table[[#This Row],[net_profit]]/IMDB_Table[[#This Row],[budget]]*100</f>
        <v>-71.686437142857145</v>
      </c>
    </row>
    <row r="593" spans="1:16" x14ac:dyDescent="0.3">
      <c r="A593" t="s">
        <v>833</v>
      </c>
      <c r="B593">
        <v>81</v>
      </c>
      <c r="C593" s="4">
        <v>13596911</v>
      </c>
      <c r="D593" t="s">
        <v>834</v>
      </c>
      <c r="E593" t="s">
        <v>240</v>
      </c>
      <c r="F593" t="s">
        <v>4468</v>
      </c>
      <c r="G593">
        <v>25572</v>
      </c>
      <c r="H593">
        <v>123</v>
      </c>
      <c r="I593" t="s">
        <v>16</v>
      </c>
      <c r="J593" t="s">
        <v>17</v>
      </c>
      <c r="K593" s="4">
        <v>70000000</v>
      </c>
      <c r="L593">
        <v>2001</v>
      </c>
      <c r="M593" s="2">
        <v>6.2</v>
      </c>
      <c r="N593" s="4">
        <f>IMDB_Table[[#This Row],[gross]]-IMDB_Table[[#This Row],[budget]]</f>
        <v>-56403089</v>
      </c>
      <c r="O593">
        <v>95</v>
      </c>
      <c r="P593" s="36">
        <f>IMDB_Table[[#This Row],[net_profit]]/IMDB_Table[[#This Row],[budget]]*100</f>
        <v>-80.575841428571422</v>
      </c>
    </row>
    <row r="594" spans="1:16" x14ac:dyDescent="0.3">
      <c r="A594" t="s">
        <v>408</v>
      </c>
      <c r="B594">
        <v>51</v>
      </c>
      <c r="C594" s="4">
        <v>8460990</v>
      </c>
      <c r="D594" t="s">
        <v>835</v>
      </c>
      <c r="E594" t="s">
        <v>836</v>
      </c>
      <c r="F594" t="s">
        <v>6950</v>
      </c>
      <c r="G594">
        <v>5116</v>
      </c>
      <c r="H594">
        <v>54</v>
      </c>
      <c r="I594" t="s">
        <v>16</v>
      </c>
      <c r="J594" t="s">
        <v>17</v>
      </c>
      <c r="K594" s="4">
        <v>70000000</v>
      </c>
      <c r="L594">
        <v>2013</v>
      </c>
      <c r="M594" s="2">
        <v>5.6</v>
      </c>
      <c r="N594" s="4">
        <f>IMDB_Table[[#This Row],[gross]]-IMDB_Table[[#This Row],[budget]]</f>
        <v>-61539010</v>
      </c>
      <c r="O594">
        <v>88</v>
      </c>
      <c r="P594" s="36">
        <f>IMDB_Table[[#This Row],[net_profit]]/IMDB_Table[[#This Row],[budget]]*100</f>
        <v>-87.912871428571421</v>
      </c>
    </row>
    <row r="595" spans="1:16" x14ac:dyDescent="0.3">
      <c r="A595" t="s">
        <v>418</v>
      </c>
      <c r="B595">
        <v>261</v>
      </c>
      <c r="C595" s="4">
        <v>7097125</v>
      </c>
      <c r="D595" t="s">
        <v>605</v>
      </c>
      <c r="E595" t="s">
        <v>38</v>
      </c>
      <c r="F595" t="s">
        <v>4469</v>
      </c>
      <c r="G595">
        <v>38983</v>
      </c>
      <c r="H595">
        <v>207</v>
      </c>
      <c r="I595" t="s">
        <v>16</v>
      </c>
      <c r="J595" t="s">
        <v>17</v>
      </c>
      <c r="K595" s="4">
        <v>70000000</v>
      </c>
      <c r="L595">
        <v>2015</v>
      </c>
      <c r="M595" s="2">
        <v>5.4</v>
      </c>
      <c r="N595" s="4">
        <f>IMDB_Table[[#This Row],[gross]]-IMDB_Table[[#This Row],[budget]]</f>
        <v>-62902875</v>
      </c>
      <c r="O595">
        <v>133</v>
      </c>
      <c r="P595" s="36">
        <f>IMDB_Table[[#This Row],[net_profit]]/IMDB_Table[[#This Row],[budget]]*100</f>
        <v>-89.861249999999998</v>
      </c>
    </row>
    <row r="596" spans="1:16" x14ac:dyDescent="0.3">
      <c r="A596" t="s">
        <v>837</v>
      </c>
      <c r="B596">
        <v>197</v>
      </c>
      <c r="C596" s="4">
        <v>37760080</v>
      </c>
      <c r="D596" t="s">
        <v>410</v>
      </c>
      <c r="E596" t="s">
        <v>169</v>
      </c>
      <c r="F596" t="s">
        <v>6951</v>
      </c>
      <c r="G596">
        <v>72868</v>
      </c>
      <c r="H596">
        <v>618</v>
      </c>
      <c r="I596" t="s">
        <v>16</v>
      </c>
      <c r="J596" t="s">
        <v>17</v>
      </c>
      <c r="K596" s="4">
        <v>70000000</v>
      </c>
      <c r="L596">
        <v>2004</v>
      </c>
      <c r="M596" s="2">
        <v>6.1</v>
      </c>
      <c r="N596" s="4">
        <f>IMDB_Table[[#This Row],[gross]]-IMDB_Table[[#This Row],[budget]]</f>
        <v>-32239920</v>
      </c>
      <c r="O596">
        <v>106</v>
      </c>
      <c r="P596" s="36">
        <f>IMDB_Table[[#This Row],[net_profit]]/IMDB_Table[[#This Row],[budget]]*100</f>
        <v>-46.057028571428575</v>
      </c>
    </row>
    <row r="597" spans="1:16" x14ac:dyDescent="0.3">
      <c r="A597" t="s">
        <v>838</v>
      </c>
      <c r="B597">
        <v>159</v>
      </c>
      <c r="C597" s="4">
        <v>5851188</v>
      </c>
      <c r="D597" t="s">
        <v>574</v>
      </c>
      <c r="E597" t="s">
        <v>839</v>
      </c>
      <c r="F597" t="s">
        <v>4470</v>
      </c>
      <c r="G597">
        <v>31124</v>
      </c>
      <c r="H597">
        <v>313</v>
      </c>
      <c r="I597" t="s">
        <v>16</v>
      </c>
      <c r="J597" t="s">
        <v>24</v>
      </c>
      <c r="K597" s="4">
        <v>70000000</v>
      </c>
      <c r="L597">
        <v>2006</v>
      </c>
      <c r="M597" s="2">
        <v>4.2</v>
      </c>
      <c r="N597" s="4">
        <f>IMDB_Table[[#This Row],[gross]]-IMDB_Table[[#This Row],[budget]]</f>
        <v>-64148812</v>
      </c>
      <c r="O597">
        <v>116</v>
      </c>
      <c r="P597" s="36">
        <f>IMDB_Table[[#This Row],[net_profit]]/IMDB_Table[[#This Row],[budget]]*100</f>
        <v>-91.641159999999999</v>
      </c>
    </row>
    <row r="598" spans="1:16" x14ac:dyDescent="0.3">
      <c r="A598" t="s">
        <v>3971</v>
      </c>
      <c r="B598">
        <v>286</v>
      </c>
      <c r="C598" s="4">
        <v>25121291</v>
      </c>
      <c r="D598" t="s">
        <v>840</v>
      </c>
      <c r="E598" t="s">
        <v>642</v>
      </c>
      <c r="F598" t="s">
        <v>4471</v>
      </c>
      <c r="G598">
        <v>177653</v>
      </c>
      <c r="H598">
        <v>279</v>
      </c>
      <c r="I598" t="s">
        <v>16</v>
      </c>
      <c r="J598" t="s">
        <v>17</v>
      </c>
      <c r="K598" s="4">
        <v>50000000</v>
      </c>
      <c r="L598">
        <v>2013</v>
      </c>
      <c r="M598" s="2">
        <v>6.7</v>
      </c>
      <c r="N598" s="4">
        <f>IMDB_Table[[#This Row],[gross]]-IMDB_Table[[#This Row],[budget]]</f>
        <v>-24878709</v>
      </c>
      <c r="O598">
        <v>115</v>
      </c>
      <c r="P598" s="36">
        <f>IMDB_Table[[#This Row],[net_profit]]/IMDB_Table[[#This Row],[budget]]*100</f>
        <v>-49.757418000000001</v>
      </c>
    </row>
    <row r="599" spans="1:16" x14ac:dyDescent="0.3">
      <c r="A599" t="s">
        <v>537</v>
      </c>
      <c r="B599">
        <v>156</v>
      </c>
      <c r="C599" s="4">
        <v>18821279</v>
      </c>
      <c r="D599" t="s">
        <v>19</v>
      </c>
      <c r="E599" t="s">
        <v>841</v>
      </c>
      <c r="F599" t="s">
        <v>6952</v>
      </c>
      <c r="G599">
        <v>44891</v>
      </c>
      <c r="H599">
        <v>202</v>
      </c>
      <c r="I599" t="s">
        <v>16</v>
      </c>
      <c r="J599" t="s">
        <v>17</v>
      </c>
      <c r="K599" s="4">
        <v>70000000</v>
      </c>
      <c r="L599">
        <v>2014</v>
      </c>
      <c r="M599" s="2">
        <v>4.2</v>
      </c>
      <c r="N599" s="4">
        <f>IMDB_Table[[#This Row],[gross]]-IMDB_Table[[#This Row],[budget]]</f>
        <v>-51178721</v>
      </c>
      <c r="O599">
        <v>99</v>
      </c>
      <c r="P599" s="36">
        <f>IMDB_Table[[#This Row],[net_profit]]/IMDB_Table[[#This Row],[budget]]*100</f>
        <v>-73.112458571428576</v>
      </c>
    </row>
    <row r="600" spans="1:16" x14ac:dyDescent="0.3">
      <c r="A600" t="s">
        <v>842</v>
      </c>
      <c r="B600">
        <v>176</v>
      </c>
      <c r="C600" s="4">
        <v>118471320</v>
      </c>
      <c r="D600" t="s">
        <v>259</v>
      </c>
      <c r="E600" t="s">
        <v>374</v>
      </c>
      <c r="F600" t="s">
        <v>6953</v>
      </c>
      <c r="G600">
        <v>86504</v>
      </c>
      <c r="H600">
        <v>568</v>
      </c>
      <c r="I600" t="s">
        <v>16</v>
      </c>
      <c r="J600" t="s">
        <v>17</v>
      </c>
      <c r="K600" s="4">
        <v>68000000</v>
      </c>
      <c r="L600">
        <v>2002</v>
      </c>
      <c r="M600" s="2">
        <v>6.4</v>
      </c>
      <c r="N600" s="4">
        <f>IMDB_Table[[#This Row],[gross]]-IMDB_Table[[#This Row],[budget]]</f>
        <v>50471320</v>
      </c>
      <c r="O600">
        <v>124</v>
      </c>
      <c r="P600" s="36">
        <f>IMDB_Table[[#This Row],[net_profit]]/IMDB_Table[[#This Row],[budget]]*100</f>
        <v>74.222529411764697</v>
      </c>
    </row>
    <row r="601" spans="1:16" x14ac:dyDescent="0.3">
      <c r="A601" t="s">
        <v>843</v>
      </c>
      <c r="B601">
        <v>293</v>
      </c>
      <c r="C601" s="4">
        <v>300523113</v>
      </c>
      <c r="D601" t="s">
        <v>303</v>
      </c>
      <c r="E601" t="s">
        <v>222</v>
      </c>
      <c r="F601" t="s">
        <v>4472</v>
      </c>
      <c r="G601">
        <v>184637</v>
      </c>
      <c r="H601">
        <v>498</v>
      </c>
      <c r="I601" t="s">
        <v>16</v>
      </c>
      <c r="J601" t="s">
        <v>17</v>
      </c>
      <c r="K601" s="4">
        <v>68000000</v>
      </c>
      <c r="L601">
        <v>2010</v>
      </c>
      <c r="M601" s="2">
        <v>4.9000000000000004</v>
      </c>
      <c r="N601" s="4">
        <f>IMDB_Table[[#This Row],[gross]]-IMDB_Table[[#This Row],[budget]]</f>
        <v>232523113</v>
      </c>
      <c r="O601">
        <v>124</v>
      </c>
      <c r="P601" s="36">
        <f>IMDB_Table[[#This Row],[net_profit]]/IMDB_Table[[#This Row],[budget]]*100</f>
        <v>341.94575441176471</v>
      </c>
    </row>
    <row r="602" spans="1:16" x14ac:dyDescent="0.3">
      <c r="A602" t="s">
        <v>503</v>
      </c>
      <c r="B602">
        <v>141</v>
      </c>
      <c r="C602" s="4">
        <v>71069884</v>
      </c>
      <c r="D602" t="s">
        <v>552</v>
      </c>
      <c r="E602" t="s">
        <v>444</v>
      </c>
      <c r="F602" t="s">
        <v>4473</v>
      </c>
      <c r="G602">
        <v>101899</v>
      </c>
      <c r="H602">
        <v>445</v>
      </c>
      <c r="I602" t="s">
        <v>16</v>
      </c>
      <c r="J602" t="s">
        <v>17</v>
      </c>
      <c r="K602" s="4">
        <v>68000000</v>
      </c>
      <c r="L602">
        <v>2001</v>
      </c>
      <c r="M602" s="2">
        <v>6.8</v>
      </c>
      <c r="N602" s="4">
        <f>IMDB_Table[[#This Row],[gross]]-IMDB_Table[[#This Row],[budget]]</f>
        <v>3069884</v>
      </c>
      <c r="O602">
        <v>124</v>
      </c>
      <c r="P602" s="36">
        <f>IMDB_Table[[#This Row],[net_profit]]/IMDB_Table[[#This Row],[budget]]*100</f>
        <v>4.5145352941176471</v>
      </c>
    </row>
    <row r="603" spans="1:16" x14ac:dyDescent="0.3">
      <c r="A603" t="s">
        <v>725</v>
      </c>
      <c r="B603">
        <v>304</v>
      </c>
      <c r="C603" s="4">
        <v>251501645</v>
      </c>
      <c r="D603" t="s">
        <v>720</v>
      </c>
      <c r="E603" t="s">
        <v>726</v>
      </c>
      <c r="F603" t="s">
        <v>4474</v>
      </c>
      <c r="G603">
        <v>385943</v>
      </c>
      <c r="H603">
        <v>296</v>
      </c>
      <c r="I603" t="s">
        <v>16</v>
      </c>
      <c r="J603" t="s">
        <v>17</v>
      </c>
      <c r="K603" s="4">
        <v>69000000</v>
      </c>
      <c r="L603">
        <v>2010</v>
      </c>
      <c r="M603" s="2">
        <v>7.7</v>
      </c>
      <c r="N603" s="4">
        <f>IMDB_Table[[#This Row],[gross]]-IMDB_Table[[#This Row],[budget]]</f>
        <v>182501645</v>
      </c>
      <c r="O603">
        <v>87</v>
      </c>
      <c r="P603" s="36">
        <f>IMDB_Table[[#This Row],[net_profit]]/IMDB_Table[[#This Row],[budget]]*100</f>
        <v>264.49513768115941</v>
      </c>
    </row>
    <row r="604" spans="1:16" x14ac:dyDescent="0.3">
      <c r="A604" t="s">
        <v>844</v>
      </c>
      <c r="B604">
        <v>40</v>
      </c>
      <c r="C604" s="4">
        <v>35324232</v>
      </c>
      <c r="D604" t="s">
        <v>845</v>
      </c>
      <c r="E604" t="s">
        <v>846</v>
      </c>
      <c r="F604" t="s">
        <v>4475</v>
      </c>
      <c r="G604">
        <v>32224</v>
      </c>
      <c r="H604">
        <v>62</v>
      </c>
      <c r="I604" t="s">
        <v>16</v>
      </c>
      <c r="J604" t="s">
        <v>17</v>
      </c>
      <c r="K604" s="4">
        <v>68000000</v>
      </c>
      <c r="L604">
        <v>1995</v>
      </c>
      <c r="M604" s="2">
        <v>5.6</v>
      </c>
      <c r="N604" s="4">
        <f>IMDB_Table[[#This Row],[gross]]-IMDB_Table[[#This Row],[budget]]</f>
        <v>-32675768</v>
      </c>
      <c r="O604">
        <v>105</v>
      </c>
      <c r="P604" s="36">
        <f>IMDB_Table[[#This Row],[net_profit]]/IMDB_Table[[#This Row],[budget]]*100</f>
        <v>-48.052599999999998</v>
      </c>
    </row>
    <row r="605" spans="1:16" x14ac:dyDescent="0.3">
      <c r="A605" t="s">
        <v>3972</v>
      </c>
      <c r="B605">
        <v>280</v>
      </c>
      <c r="C605" s="4">
        <v>81257500</v>
      </c>
      <c r="D605" t="s">
        <v>509</v>
      </c>
      <c r="E605" t="s">
        <v>77</v>
      </c>
      <c r="F605" t="s">
        <v>4476</v>
      </c>
      <c r="G605">
        <v>117739</v>
      </c>
      <c r="H605">
        <v>229</v>
      </c>
      <c r="I605" t="s">
        <v>16</v>
      </c>
      <c r="J605" t="s">
        <v>17</v>
      </c>
      <c r="K605" s="4">
        <v>68000000</v>
      </c>
      <c r="L605">
        <v>2015</v>
      </c>
      <c r="M605" s="2">
        <v>6.4</v>
      </c>
      <c r="N605" s="4">
        <f>IMDB_Table[[#This Row],[gross]]-IMDB_Table[[#This Row],[budget]]</f>
        <v>13257500</v>
      </c>
      <c r="O605">
        <v>125</v>
      </c>
      <c r="P605" s="36">
        <f>IMDB_Table[[#This Row],[net_profit]]/IMDB_Table[[#This Row],[budget]]*100</f>
        <v>19.496323529411764</v>
      </c>
    </row>
    <row r="606" spans="1:16" x14ac:dyDescent="0.3">
      <c r="A606" t="s">
        <v>3973</v>
      </c>
      <c r="B606">
        <v>180</v>
      </c>
      <c r="C606" s="4">
        <v>617840</v>
      </c>
      <c r="D606" t="s">
        <v>847</v>
      </c>
      <c r="E606" t="s">
        <v>848</v>
      </c>
      <c r="F606" t="s">
        <v>4477</v>
      </c>
      <c r="G606">
        <v>52496</v>
      </c>
      <c r="H606">
        <v>172</v>
      </c>
      <c r="I606" t="s">
        <v>16</v>
      </c>
      <c r="J606" t="s">
        <v>849</v>
      </c>
      <c r="K606" s="4">
        <v>70000000</v>
      </c>
      <c r="L606">
        <v>2009</v>
      </c>
      <c r="M606" s="2">
        <v>7.2</v>
      </c>
      <c r="N606" s="4">
        <f>IMDB_Table[[#This Row],[gross]]-IMDB_Table[[#This Row],[budget]]</f>
        <v>-69382160</v>
      </c>
      <c r="O606">
        <v>141</v>
      </c>
      <c r="P606" s="36">
        <f>IMDB_Table[[#This Row],[net_profit]]/IMDB_Table[[#This Row],[budget]]*100</f>
        <v>-99.117371428571431</v>
      </c>
    </row>
    <row r="607" spans="1:16" x14ac:dyDescent="0.3">
      <c r="A607" t="s">
        <v>850</v>
      </c>
      <c r="B607">
        <v>125</v>
      </c>
      <c r="C607" s="4">
        <v>29655590</v>
      </c>
      <c r="D607" t="s">
        <v>271</v>
      </c>
      <c r="E607" t="s">
        <v>227</v>
      </c>
      <c r="F607" t="s">
        <v>4478</v>
      </c>
      <c r="G607">
        <v>53970</v>
      </c>
      <c r="H607">
        <v>435</v>
      </c>
      <c r="I607" t="s">
        <v>16</v>
      </c>
      <c r="J607" t="s">
        <v>17</v>
      </c>
      <c r="K607" s="4">
        <v>65000000</v>
      </c>
      <c r="L607">
        <v>1999</v>
      </c>
      <c r="M607" s="2">
        <v>6</v>
      </c>
      <c r="N607" s="4">
        <f>IMDB_Table[[#This Row],[gross]]-IMDB_Table[[#This Row],[budget]]</f>
        <v>-35344410</v>
      </c>
      <c r="O607">
        <v>121</v>
      </c>
      <c r="P607" s="36">
        <f>IMDB_Table[[#This Row],[net_profit]]/IMDB_Table[[#This Row],[budget]]*100</f>
        <v>-54.376015384615386</v>
      </c>
    </row>
    <row r="608" spans="1:16" x14ac:dyDescent="0.3">
      <c r="A608" t="s">
        <v>833</v>
      </c>
      <c r="B608">
        <v>237</v>
      </c>
      <c r="C608" s="4">
        <v>45045037</v>
      </c>
      <c r="D608" t="s">
        <v>429</v>
      </c>
      <c r="E608" t="s">
        <v>851</v>
      </c>
      <c r="F608" t="s">
        <v>4479</v>
      </c>
      <c r="G608">
        <v>103230</v>
      </c>
      <c r="H608">
        <v>143</v>
      </c>
      <c r="I608" t="s">
        <v>16</v>
      </c>
      <c r="J608" t="s">
        <v>17</v>
      </c>
      <c r="K608" s="4">
        <v>36000000</v>
      </c>
      <c r="L608">
        <v>2011</v>
      </c>
      <c r="M608" s="2">
        <v>5.9</v>
      </c>
      <c r="N608" s="4">
        <f>IMDB_Table[[#This Row],[gross]]-IMDB_Table[[#This Row],[budget]]</f>
        <v>9045037</v>
      </c>
      <c r="O608">
        <v>111</v>
      </c>
      <c r="P608" s="36">
        <f>IMDB_Table[[#This Row],[net_profit]]/IMDB_Table[[#This Row],[budget]]*100</f>
        <v>25.12510277777778</v>
      </c>
    </row>
    <row r="609" spans="1:16" x14ac:dyDescent="0.3">
      <c r="A609" t="s">
        <v>418</v>
      </c>
      <c r="B609">
        <v>209</v>
      </c>
      <c r="C609" s="4">
        <v>28965197</v>
      </c>
      <c r="D609" t="s">
        <v>852</v>
      </c>
      <c r="E609" t="s">
        <v>607</v>
      </c>
      <c r="F609" t="s">
        <v>4480</v>
      </c>
      <c r="G609">
        <v>133526</v>
      </c>
      <c r="H609">
        <v>521</v>
      </c>
      <c r="I609" t="s">
        <v>16</v>
      </c>
      <c r="J609" t="s">
        <v>17</v>
      </c>
      <c r="K609" s="4">
        <v>68000000</v>
      </c>
      <c r="L609">
        <v>1999</v>
      </c>
      <c r="M609" s="2">
        <v>7.9</v>
      </c>
      <c r="N609" s="4">
        <f>IMDB_Table[[#This Row],[gross]]-IMDB_Table[[#This Row],[budget]]</f>
        <v>-39034803</v>
      </c>
      <c r="O609">
        <v>157</v>
      </c>
      <c r="P609" s="36">
        <f>IMDB_Table[[#This Row],[net_profit]]/IMDB_Table[[#This Row],[budget]]*100</f>
        <v>-57.404122058823525</v>
      </c>
    </row>
    <row r="610" spans="1:16" x14ac:dyDescent="0.3">
      <c r="A610" t="s">
        <v>63</v>
      </c>
      <c r="B610">
        <v>238</v>
      </c>
      <c r="C610" s="4">
        <v>39380442</v>
      </c>
      <c r="D610" t="s">
        <v>259</v>
      </c>
      <c r="E610" t="s">
        <v>72</v>
      </c>
      <c r="F610" t="s">
        <v>6954</v>
      </c>
      <c r="G610">
        <v>174248</v>
      </c>
      <c r="H610">
        <v>263</v>
      </c>
      <c r="I610" t="s">
        <v>16</v>
      </c>
      <c r="J610" t="s">
        <v>17</v>
      </c>
      <c r="K610" s="4">
        <v>70000000</v>
      </c>
      <c r="L610">
        <v>2008</v>
      </c>
      <c r="M610" s="2">
        <v>7.1</v>
      </c>
      <c r="N610" s="4">
        <f>IMDB_Table[[#This Row],[gross]]-IMDB_Table[[#This Row],[budget]]</f>
        <v>-30619558</v>
      </c>
      <c r="O610">
        <v>128</v>
      </c>
      <c r="P610" s="36">
        <f>IMDB_Table[[#This Row],[net_profit]]/IMDB_Table[[#This Row],[budget]]*100</f>
        <v>-43.742225714285716</v>
      </c>
    </row>
    <row r="611" spans="1:16" x14ac:dyDescent="0.3">
      <c r="A611" t="s">
        <v>728</v>
      </c>
      <c r="B611">
        <v>393</v>
      </c>
      <c r="C611" s="4">
        <v>37516013</v>
      </c>
      <c r="D611" t="s">
        <v>823</v>
      </c>
      <c r="E611" t="s">
        <v>853</v>
      </c>
      <c r="F611" t="s">
        <v>4481</v>
      </c>
      <c r="G611">
        <v>128629</v>
      </c>
      <c r="H611">
        <v>348</v>
      </c>
      <c r="I611" t="s">
        <v>16</v>
      </c>
      <c r="J611" t="s">
        <v>17</v>
      </c>
      <c r="K611" s="4">
        <v>69000000</v>
      </c>
      <c r="L611">
        <v>2012</v>
      </c>
      <c r="M611" s="2">
        <v>5.9</v>
      </c>
      <c r="N611" s="4">
        <f>IMDB_Table[[#This Row],[gross]]-IMDB_Table[[#This Row],[budget]]</f>
        <v>-31483987</v>
      </c>
      <c r="O611">
        <v>105</v>
      </c>
      <c r="P611" s="36">
        <f>IMDB_Table[[#This Row],[net_profit]]/IMDB_Table[[#This Row],[budget]]*100</f>
        <v>-45.628966666666663</v>
      </c>
    </row>
    <row r="612" spans="1:16" x14ac:dyDescent="0.3">
      <c r="A612" t="s">
        <v>626</v>
      </c>
      <c r="B612">
        <v>138</v>
      </c>
      <c r="C612" s="4">
        <v>87704396</v>
      </c>
      <c r="D612" t="s">
        <v>413</v>
      </c>
      <c r="E612" t="s">
        <v>854</v>
      </c>
      <c r="F612" t="s">
        <v>4482</v>
      </c>
      <c r="G612">
        <v>88132</v>
      </c>
      <c r="H612">
        <v>274</v>
      </c>
      <c r="I612" t="s">
        <v>16</v>
      </c>
      <c r="J612" t="s">
        <v>17</v>
      </c>
      <c r="K612" s="4">
        <v>66000000</v>
      </c>
      <c r="L612">
        <v>1999</v>
      </c>
      <c r="M612" s="2">
        <v>6.2</v>
      </c>
      <c r="N612" s="4">
        <f>IMDB_Table[[#This Row],[gross]]-IMDB_Table[[#This Row],[budget]]</f>
        <v>21704396</v>
      </c>
      <c r="O612">
        <v>113</v>
      </c>
      <c r="P612" s="36">
        <f>IMDB_Table[[#This Row],[net_profit]]/IMDB_Table[[#This Row],[budget]]*100</f>
        <v>32.885448484848482</v>
      </c>
    </row>
    <row r="613" spans="1:16" x14ac:dyDescent="0.3">
      <c r="A613" t="s">
        <v>855</v>
      </c>
      <c r="B613">
        <v>142</v>
      </c>
      <c r="C613" s="4">
        <v>83892374</v>
      </c>
      <c r="D613" t="s">
        <v>570</v>
      </c>
      <c r="E613" t="s">
        <v>784</v>
      </c>
      <c r="F613" t="s">
        <v>4483</v>
      </c>
      <c r="G613">
        <v>85720</v>
      </c>
      <c r="H613">
        <v>297</v>
      </c>
      <c r="I613" t="s">
        <v>16</v>
      </c>
      <c r="J613" t="s">
        <v>17</v>
      </c>
      <c r="K613" s="4">
        <v>66000000</v>
      </c>
      <c r="L613">
        <v>1998</v>
      </c>
      <c r="M613" s="2">
        <v>7</v>
      </c>
      <c r="N613" s="4">
        <f>IMDB_Table[[#This Row],[gross]]-IMDB_Table[[#This Row],[budget]]</f>
        <v>17892374</v>
      </c>
      <c r="O613">
        <v>121</v>
      </c>
      <c r="P613" s="36">
        <f>IMDB_Table[[#This Row],[net_profit]]/IMDB_Table[[#This Row],[budget]]*100</f>
        <v>27.109657575757574</v>
      </c>
    </row>
    <row r="614" spans="1:16" x14ac:dyDescent="0.3">
      <c r="A614" t="s">
        <v>856</v>
      </c>
      <c r="B614">
        <v>90</v>
      </c>
      <c r="C614" s="4">
        <v>5932060</v>
      </c>
      <c r="D614" t="s">
        <v>857</v>
      </c>
      <c r="E614" t="s">
        <v>858</v>
      </c>
      <c r="F614" t="s">
        <v>4484</v>
      </c>
      <c r="G614">
        <v>29285</v>
      </c>
      <c r="H614">
        <v>174</v>
      </c>
      <c r="I614" t="s">
        <v>16</v>
      </c>
      <c r="J614" t="s">
        <v>24</v>
      </c>
      <c r="K614" s="4">
        <v>35000000</v>
      </c>
      <c r="L614">
        <v>2007</v>
      </c>
      <c r="M614" s="2">
        <v>5.4</v>
      </c>
      <c r="N614" s="4">
        <f>IMDB_Table[[#This Row],[gross]]-IMDB_Table[[#This Row],[budget]]</f>
        <v>-29067940</v>
      </c>
      <c r="O614">
        <v>102</v>
      </c>
      <c r="P614" s="36">
        <f>IMDB_Table[[#This Row],[net_profit]]/IMDB_Table[[#This Row],[budget]]*100</f>
        <v>-83.051257142857139</v>
      </c>
    </row>
    <row r="615" spans="1:16" x14ac:dyDescent="0.3">
      <c r="A615" t="s">
        <v>119</v>
      </c>
      <c r="B615">
        <v>219</v>
      </c>
      <c r="C615" s="4">
        <v>216119491</v>
      </c>
      <c r="D615" t="s">
        <v>378</v>
      </c>
      <c r="E615" t="s">
        <v>103</v>
      </c>
      <c r="F615" t="s">
        <v>4485</v>
      </c>
      <c r="G615">
        <v>881236</v>
      </c>
      <c r="H615">
        <v>2277</v>
      </c>
      <c r="I615" t="s">
        <v>16</v>
      </c>
      <c r="J615" t="s">
        <v>17</v>
      </c>
      <c r="K615" s="4">
        <v>70000000</v>
      </c>
      <c r="L615">
        <v>1998</v>
      </c>
      <c r="M615" s="2">
        <v>8.6</v>
      </c>
      <c r="N615" s="4">
        <f>IMDB_Table[[#This Row],[gross]]-IMDB_Table[[#This Row],[budget]]</f>
        <v>146119491</v>
      </c>
      <c r="O615">
        <v>169</v>
      </c>
      <c r="P615" s="36">
        <f>IMDB_Table[[#This Row],[net_profit]]/IMDB_Table[[#This Row],[budget]]*100</f>
        <v>208.74213</v>
      </c>
    </row>
    <row r="616" spans="1:16" x14ac:dyDescent="0.3">
      <c r="A616" t="s">
        <v>859</v>
      </c>
      <c r="B616">
        <v>327</v>
      </c>
      <c r="C616" s="4">
        <v>43568507</v>
      </c>
      <c r="D616" t="s">
        <v>137</v>
      </c>
      <c r="E616" t="s">
        <v>860</v>
      </c>
      <c r="F616" t="s">
        <v>6955</v>
      </c>
      <c r="G616">
        <v>136954</v>
      </c>
      <c r="H616">
        <v>346</v>
      </c>
      <c r="I616" t="s">
        <v>16</v>
      </c>
      <c r="J616" t="s">
        <v>17</v>
      </c>
      <c r="K616" s="4">
        <v>66000000</v>
      </c>
      <c r="L616">
        <v>2014</v>
      </c>
      <c r="M616" s="2">
        <v>6.5</v>
      </c>
      <c r="N616" s="4">
        <f>IMDB_Table[[#This Row],[gross]]-IMDB_Table[[#This Row],[budget]]</f>
        <v>-22431493</v>
      </c>
      <c r="O616">
        <v>132</v>
      </c>
      <c r="P616" s="36">
        <f>IMDB_Table[[#This Row],[net_profit]]/IMDB_Table[[#This Row],[budget]]*100</f>
        <v>-33.987110606060604</v>
      </c>
    </row>
    <row r="617" spans="1:16" x14ac:dyDescent="0.3">
      <c r="A617" t="s">
        <v>604</v>
      </c>
      <c r="B617">
        <v>149</v>
      </c>
      <c r="C617" s="4">
        <v>182805123</v>
      </c>
      <c r="D617" t="s">
        <v>861</v>
      </c>
      <c r="E617" t="s">
        <v>179</v>
      </c>
      <c r="F617" t="s">
        <v>4486</v>
      </c>
      <c r="G617">
        <v>158864</v>
      </c>
      <c r="H617">
        <v>395</v>
      </c>
      <c r="I617" t="s">
        <v>16</v>
      </c>
      <c r="J617" t="s">
        <v>17</v>
      </c>
      <c r="K617" s="4">
        <v>70000000</v>
      </c>
      <c r="L617">
        <v>2000</v>
      </c>
      <c r="M617" s="2">
        <v>6.4</v>
      </c>
      <c r="N617" s="4">
        <f>IMDB_Table[[#This Row],[gross]]-IMDB_Table[[#This Row],[budget]]</f>
        <v>112805123</v>
      </c>
      <c r="O617">
        <v>127</v>
      </c>
      <c r="P617" s="36">
        <f>IMDB_Table[[#This Row],[net_profit]]/IMDB_Table[[#This Row],[budget]]*100</f>
        <v>161.15017571428572</v>
      </c>
    </row>
    <row r="618" spans="1:16" x14ac:dyDescent="0.3">
      <c r="A618" t="s">
        <v>460</v>
      </c>
      <c r="B618">
        <v>193</v>
      </c>
      <c r="C618" s="4">
        <v>176387405</v>
      </c>
      <c r="D618" t="s">
        <v>139</v>
      </c>
      <c r="E618" t="s">
        <v>862</v>
      </c>
      <c r="F618" t="s">
        <v>4487</v>
      </c>
      <c r="G618">
        <v>328159</v>
      </c>
      <c r="H618">
        <v>467</v>
      </c>
      <c r="I618" t="s">
        <v>16</v>
      </c>
      <c r="J618" t="s">
        <v>17</v>
      </c>
      <c r="K618" s="4">
        <v>59000000</v>
      </c>
      <c r="L618">
        <v>2002</v>
      </c>
      <c r="M618" s="2">
        <v>7.6</v>
      </c>
      <c r="N618" s="4">
        <f>IMDB_Table[[#This Row],[gross]]-IMDB_Table[[#This Row],[budget]]</f>
        <v>117387405</v>
      </c>
      <c r="O618">
        <v>103</v>
      </c>
      <c r="P618" s="36">
        <f>IMDB_Table[[#This Row],[net_profit]]/IMDB_Table[[#This Row],[budget]]*100</f>
        <v>198.96170338983049</v>
      </c>
    </row>
    <row r="619" spans="1:16" x14ac:dyDescent="0.3">
      <c r="A619" t="s">
        <v>863</v>
      </c>
      <c r="B619">
        <v>175</v>
      </c>
      <c r="C619" s="4">
        <v>33685268</v>
      </c>
      <c r="D619" t="s">
        <v>864</v>
      </c>
      <c r="E619" t="s">
        <v>374</v>
      </c>
      <c r="F619" t="s">
        <v>4488</v>
      </c>
      <c r="G619">
        <v>75573</v>
      </c>
      <c r="H619">
        <v>662</v>
      </c>
      <c r="I619" t="s">
        <v>16</v>
      </c>
      <c r="J619" t="s">
        <v>17</v>
      </c>
      <c r="K619" s="4">
        <v>68000000</v>
      </c>
      <c r="L619">
        <v>2003</v>
      </c>
      <c r="M619" s="2">
        <v>5.5</v>
      </c>
      <c r="N619" s="4">
        <f>IMDB_Table[[#This Row],[gross]]-IMDB_Table[[#This Row],[budget]]</f>
        <v>-34314732</v>
      </c>
      <c r="O619">
        <v>136</v>
      </c>
      <c r="P619" s="36">
        <f>IMDB_Table[[#This Row],[net_profit]]/IMDB_Table[[#This Row],[budget]]*100</f>
        <v>-50.462841176470583</v>
      </c>
    </row>
    <row r="620" spans="1:16" x14ac:dyDescent="0.3">
      <c r="A620" t="s">
        <v>119</v>
      </c>
      <c r="B620">
        <v>538</v>
      </c>
      <c r="C620" s="4">
        <v>182204440</v>
      </c>
      <c r="D620" t="s">
        <v>778</v>
      </c>
      <c r="E620" t="s">
        <v>161</v>
      </c>
      <c r="F620" t="s">
        <v>4489</v>
      </c>
      <c r="G620">
        <v>197412</v>
      </c>
      <c r="H620">
        <v>720</v>
      </c>
      <c r="I620" t="s">
        <v>16</v>
      </c>
      <c r="J620" t="s">
        <v>17</v>
      </c>
      <c r="K620" s="4">
        <v>65000000</v>
      </c>
      <c r="L620">
        <v>2012</v>
      </c>
      <c r="M620" s="2">
        <v>7.4</v>
      </c>
      <c r="N620" s="4">
        <f>IMDB_Table[[#This Row],[gross]]-IMDB_Table[[#This Row],[budget]]</f>
        <v>117204440</v>
      </c>
      <c r="O620">
        <v>150</v>
      </c>
      <c r="P620" s="36">
        <f>IMDB_Table[[#This Row],[net_profit]]/IMDB_Table[[#This Row],[budget]]*100</f>
        <v>180.31452307692308</v>
      </c>
    </row>
    <row r="621" spans="1:16" x14ac:dyDescent="0.3">
      <c r="A621" t="s">
        <v>134</v>
      </c>
      <c r="B621">
        <v>313</v>
      </c>
      <c r="C621" s="4">
        <v>171383253</v>
      </c>
      <c r="D621" t="s">
        <v>190</v>
      </c>
      <c r="E621" t="s">
        <v>174</v>
      </c>
      <c r="F621" t="s">
        <v>4490</v>
      </c>
      <c r="G621">
        <v>1217752</v>
      </c>
      <c r="H621">
        <v>3646</v>
      </c>
      <c r="I621" t="s">
        <v>16</v>
      </c>
      <c r="J621" t="s">
        <v>17</v>
      </c>
      <c r="K621" s="4">
        <v>63000000</v>
      </c>
      <c r="L621">
        <v>1999</v>
      </c>
      <c r="M621" s="2">
        <v>8.6999999999999993</v>
      </c>
      <c r="N621" s="4">
        <f>IMDB_Table[[#This Row],[gross]]-IMDB_Table[[#This Row],[budget]]</f>
        <v>108383253</v>
      </c>
      <c r="O621">
        <v>136</v>
      </c>
      <c r="P621" s="36">
        <f>IMDB_Table[[#This Row],[net_profit]]/IMDB_Table[[#This Row],[budget]]*100</f>
        <v>172.03690952380953</v>
      </c>
    </row>
    <row r="622" spans="1:16" x14ac:dyDescent="0.3">
      <c r="A622" t="s">
        <v>240</v>
      </c>
      <c r="B622">
        <v>159</v>
      </c>
      <c r="C622" s="4">
        <v>172071312</v>
      </c>
      <c r="D622" t="s">
        <v>865</v>
      </c>
      <c r="E622" t="s">
        <v>103</v>
      </c>
      <c r="F622" t="s">
        <v>4491</v>
      </c>
      <c r="G622">
        <v>208817</v>
      </c>
      <c r="H622">
        <v>296</v>
      </c>
      <c r="I622" t="s">
        <v>16</v>
      </c>
      <c r="J622" t="s">
        <v>17</v>
      </c>
      <c r="K622" s="4">
        <v>62000000</v>
      </c>
      <c r="L622">
        <v>1995</v>
      </c>
      <c r="M622" s="2">
        <v>7.6</v>
      </c>
      <c r="N622" s="4">
        <f>IMDB_Table[[#This Row],[gross]]-IMDB_Table[[#This Row],[budget]]</f>
        <v>110071312</v>
      </c>
      <c r="O622">
        <v>140</v>
      </c>
      <c r="P622" s="36">
        <f>IMDB_Table[[#This Row],[net_profit]]/IMDB_Table[[#This Row],[budget]]*100</f>
        <v>177.53437419354839</v>
      </c>
    </row>
    <row r="623" spans="1:16" x14ac:dyDescent="0.3">
      <c r="A623" t="s">
        <v>866</v>
      </c>
      <c r="B623">
        <v>80</v>
      </c>
      <c r="C623" s="4">
        <v>139225854</v>
      </c>
      <c r="D623" t="s">
        <v>154</v>
      </c>
      <c r="E623" t="s">
        <v>867</v>
      </c>
      <c r="F623" t="s">
        <v>4492</v>
      </c>
      <c r="G623">
        <v>34561</v>
      </c>
      <c r="H623">
        <v>116</v>
      </c>
      <c r="I623" t="s">
        <v>16</v>
      </c>
      <c r="J623" t="s">
        <v>17</v>
      </c>
      <c r="K623" s="4">
        <v>60000000</v>
      </c>
      <c r="L623">
        <v>2002</v>
      </c>
      <c r="M623" s="2">
        <v>5.5</v>
      </c>
      <c r="N623" s="4">
        <f>IMDB_Table[[#This Row],[gross]]-IMDB_Table[[#This Row],[budget]]</f>
        <v>79225854</v>
      </c>
      <c r="O623">
        <v>104</v>
      </c>
      <c r="P623" s="36">
        <f>IMDB_Table[[#This Row],[net_profit]]/IMDB_Table[[#This Row],[budget]]*100</f>
        <v>132.04309000000001</v>
      </c>
    </row>
    <row r="624" spans="1:16" x14ac:dyDescent="0.3">
      <c r="A624" t="s">
        <v>868</v>
      </c>
      <c r="B624">
        <v>488</v>
      </c>
      <c r="C624" s="4">
        <v>148775460</v>
      </c>
      <c r="D624" t="s">
        <v>697</v>
      </c>
      <c r="E624" t="s">
        <v>86</v>
      </c>
      <c r="F624" t="s">
        <v>6956</v>
      </c>
      <c r="G624">
        <v>243834</v>
      </c>
      <c r="H624">
        <v>845</v>
      </c>
      <c r="I624" t="s">
        <v>16</v>
      </c>
      <c r="J624" t="s">
        <v>17</v>
      </c>
      <c r="K624" s="4">
        <v>61000000</v>
      </c>
      <c r="L624">
        <v>2012</v>
      </c>
      <c r="M624" s="2">
        <v>7.6</v>
      </c>
      <c r="N624" s="4">
        <f>IMDB_Table[[#This Row],[gross]]-IMDB_Table[[#This Row],[budget]]</f>
        <v>87775460</v>
      </c>
      <c r="O624">
        <v>158</v>
      </c>
      <c r="P624" s="36">
        <f>IMDB_Table[[#This Row],[net_profit]]/IMDB_Table[[#This Row],[budget]]*100</f>
        <v>143.89419672131146</v>
      </c>
    </row>
    <row r="625" spans="1:16" x14ac:dyDescent="0.3">
      <c r="A625" t="s">
        <v>869</v>
      </c>
      <c r="B625">
        <v>153</v>
      </c>
      <c r="C625" s="4">
        <v>115731542</v>
      </c>
      <c r="D625" t="s">
        <v>369</v>
      </c>
      <c r="E625" t="s">
        <v>103</v>
      </c>
      <c r="F625" t="s">
        <v>6957</v>
      </c>
      <c r="G625">
        <v>151812</v>
      </c>
      <c r="H625">
        <v>556</v>
      </c>
      <c r="I625" t="s">
        <v>16</v>
      </c>
      <c r="J625" t="s">
        <v>17</v>
      </c>
      <c r="K625" s="4">
        <v>65000000</v>
      </c>
      <c r="L625">
        <v>1998</v>
      </c>
      <c r="M625" s="2">
        <v>6.5</v>
      </c>
      <c r="N625" s="4">
        <f>IMDB_Table[[#This Row],[gross]]-IMDB_Table[[#This Row],[budget]]</f>
        <v>50731542</v>
      </c>
      <c r="O625">
        <v>119</v>
      </c>
      <c r="P625" s="36">
        <f>IMDB_Table[[#This Row],[net_profit]]/IMDB_Table[[#This Row],[budget]]*100</f>
        <v>78.048526153846154</v>
      </c>
    </row>
    <row r="626" spans="1:16" x14ac:dyDescent="0.3">
      <c r="A626" t="s">
        <v>3966</v>
      </c>
      <c r="B626">
        <v>173</v>
      </c>
      <c r="C626" s="4">
        <v>100468793</v>
      </c>
      <c r="D626" t="s">
        <v>509</v>
      </c>
      <c r="E626" t="s">
        <v>478</v>
      </c>
      <c r="F626" t="s">
        <v>4493</v>
      </c>
      <c r="G626">
        <v>212499</v>
      </c>
      <c r="H626">
        <v>277</v>
      </c>
      <c r="I626" t="s">
        <v>16</v>
      </c>
      <c r="J626" t="s">
        <v>17</v>
      </c>
      <c r="K626" s="4">
        <v>65000000</v>
      </c>
      <c r="L626">
        <v>2008</v>
      </c>
      <c r="M626" s="2">
        <v>6.9</v>
      </c>
      <c r="N626" s="4">
        <f>IMDB_Table[[#This Row],[gross]]-IMDB_Table[[#This Row],[budget]]</f>
        <v>35468793</v>
      </c>
      <c r="O626">
        <v>106</v>
      </c>
      <c r="P626" s="36">
        <f>IMDB_Table[[#This Row],[net_profit]]/IMDB_Table[[#This Row],[budget]]*100</f>
        <v>54.567373846153842</v>
      </c>
    </row>
    <row r="627" spans="1:16" x14ac:dyDescent="0.3">
      <c r="A627" t="s">
        <v>100</v>
      </c>
      <c r="B627">
        <v>156</v>
      </c>
      <c r="C627" s="4">
        <v>93771072</v>
      </c>
      <c r="D627" t="s">
        <v>870</v>
      </c>
      <c r="E627" t="s">
        <v>220</v>
      </c>
      <c r="F627" t="s">
        <v>6958</v>
      </c>
      <c r="G627">
        <v>135404</v>
      </c>
      <c r="H627">
        <v>318</v>
      </c>
      <c r="I627" t="s">
        <v>16</v>
      </c>
      <c r="J627" t="s">
        <v>17</v>
      </c>
      <c r="K627" s="4">
        <v>65000000</v>
      </c>
      <c r="L627">
        <v>1998</v>
      </c>
      <c r="M627" s="2">
        <v>6.7</v>
      </c>
      <c r="N627" s="4">
        <f>IMDB_Table[[#This Row],[gross]]-IMDB_Table[[#This Row],[budget]]</f>
        <v>28771072</v>
      </c>
      <c r="O627">
        <v>136</v>
      </c>
      <c r="P627" s="36">
        <f>IMDB_Table[[#This Row],[net_profit]]/IMDB_Table[[#This Row],[budget]]*100</f>
        <v>44.263187692307696</v>
      </c>
    </row>
    <row r="628" spans="1:16" x14ac:dyDescent="0.3">
      <c r="A628" t="s">
        <v>643</v>
      </c>
      <c r="B628">
        <v>307</v>
      </c>
      <c r="C628" s="4">
        <v>100448498</v>
      </c>
      <c r="D628" t="s">
        <v>641</v>
      </c>
      <c r="E628" t="s">
        <v>74</v>
      </c>
      <c r="F628" t="s">
        <v>4494</v>
      </c>
      <c r="G628">
        <v>272789</v>
      </c>
      <c r="H628">
        <v>285</v>
      </c>
      <c r="I628" t="s">
        <v>16</v>
      </c>
      <c r="J628" t="s">
        <v>17</v>
      </c>
      <c r="K628" s="4">
        <v>65000000</v>
      </c>
      <c r="L628">
        <v>2010</v>
      </c>
      <c r="M628" s="2">
        <v>6.6</v>
      </c>
      <c r="N628" s="4">
        <f>IMDB_Table[[#This Row],[gross]]-IMDB_Table[[#This Row],[budget]]</f>
        <v>35448498</v>
      </c>
      <c r="O628">
        <v>95</v>
      </c>
      <c r="P628" s="36">
        <f>IMDB_Table[[#This Row],[net_profit]]/IMDB_Table[[#This Row],[budget]]*100</f>
        <v>54.536150769230773</v>
      </c>
    </row>
    <row r="629" spans="1:16" x14ac:dyDescent="0.3">
      <c r="A629" t="s">
        <v>169</v>
      </c>
      <c r="B629">
        <v>322</v>
      </c>
      <c r="C629" s="4">
        <v>115603980</v>
      </c>
      <c r="D629" t="s">
        <v>871</v>
      </c>
      <c r="E629" t="s">
        <v>872</v>
      </c>
      <c r="F629" t="s">
        <v>4495</v>
      </c>
      <c r="G629">
        <v>103589</v>
      </c>
      <c r="H629">
        <v>351</v>
      </c>
      <c r="I629" t="s">
        <v>16</v>
      </c>
      <c r="J629" t="s">
        <v>17</v>
      </c>
      <c r="K629" s="4">
        <v>65000000</v>
      </c>
      <c r="L629">
        <v>2014</v>
      </c>
      <c r="M629" s="2">
        <v>7.2</v>
      </c>
      <c r="N629" s="4">
        <f>IMDB_Table[[#This Row],[gross]]-IMDB_Table[[#This Row],[budget]]</f>
        <v>50603980</v>
      </c>
      <c r="O629">
        <v>137</v>
      </c>
      <c r="P629" s="36">
        <f>IMDB_Table[[#This Row],[net_profit]]/IMDB_Table[[#This Row],[budget]]*100</f>
        <v>77.852276923076928</v>
      </c>
    </row>
    <row r="630" spans="1:16" x14ac:dyDescent="0.3">
      <c r="A630" t="s">
        <v>873</v>
      </c>
      <c r="B630">
        <v>169</v>
      </c>
      <c r="C630" s="4">
        <v>90454043</v>
      </c>
      <c r="D630" t="s">
        <v>22</v>
      </c>
      <c r="E630" t="s">
        <v>873</v>
      </c>
      <c r="F630" t="s">
        <v>4496</v>
      </c>
      <c r="G630">
        <v>60165</v>
      </c>
      <c r="H630">
        <v>326</v>
      </c>
      <c r="I630" t="s">
        <v>16</v>
      </c>
      <c r="J630" t="s">
        <v>17</v>
      </c>
      <c r="K630" s="4">
        <v>65000000</v>
      </c>
      <c r="L630">
        <v>2000</v>
      </c>
      <c r="M630" s="2">
        <v>6.4</v>
      </c>
      <c r="N630" s="4">
        <f>IMDB_Table[[#This Row],[gross]]-IMDB_Table[[#This Row],[budget]]</f>
        <v>25454043</v>
      </c>
      <c r="O630">
        <v>130</v>
      </c>
      <c r="P630" s="36">
        <f>IMDB_Table[[#This Row],[net_profit]]/IMDB_Table[[#This Row],[budget]]*100</f>
        <v>39.160066153846152</v>
      </c>
    </row>
    <row r="631" spans="1:16" x14ac:dyDescent="0.3">
      <c r="A631" t="s">
        <v>537</v>
      </c>
      <c r="B631">
        <v>74</v>
      </c>
      <c r="C631" s="4">
        <v>84049211</v>
      </c>
      <c r="D631" t="s">
        <v>22</v>
      </c>
      <c r="E631" t="s">
        <v>642</v>
      </c>
      <c r="F631" t="s">
        <v>4497</v>
      </c>
      <c r="G631">
        <v>96096</v>
      </c>
      <c r="H631">
        <v>172</v>
      </c>
      <c r="I631" t="s">
        <v>16</v>
      </c>
      <c r="J631" t="s">
        <v>17</v>
      </c>
      <c r="K631" s="4">
        <v>70000000</v>
      </c>
      <c r="L631">
        <v>1993</v>
      </c>
      <c r="M631" s="2">
        <v>6.4</v>
      </c>
      <c r="N631" s="4">
        <f>IMDB_Table[[#This Row],[gross]]-IMDB_Table[[#This Row],[budget]]</f>
        <v>14049211</v>
      </c>
      <c r="O631">
        <v>124</v>
      </c>
      <c r="P631" s="36">
        <f>IMDB_Table[[#This Row],[net_profit]]/IMDB_Table[[#This Row],[budget]]*100</f>
        <v>20.07030142857143</v>
      </c>
    </row>
    <row r="632" spans="1:16" x14ac:dyDescent="0.3">
      <c r="A632" t="s">
        <v>349</v>
      </c>
      <c r="B632">
        <v>72</v>
      </c>
      <c r="C632" s="4">
        <v>70450000</v>
      </c>
      <c r="D632" t="s">
        <v>106</v>
      </c>
      <c r="E632" t="s">
        <v>874</v>
      </c>
      <c r="F632" t="s">
        <v>4498</v>
      </c>
      <c r="G632">
        <v>77390</v>
      </c>
      <c r="H632">
        <v>189</v>
      </c>
      <c r="I632" t="s">
        <v>16</v>
      </c>
      <c r="J632" t="s">
        <v>17</v>
      </c>
      <c r="K632" s="4">
        <v>50000000</v>
      </c>
      <c r="L632">
        <v>1996</v>
      </c>
      <c r="M632" s="2">
        <v>6</v>
      </c>
      <c r="N632" s="4">
        <f>IMDB_Table[[#This Row],[gross]]-IMDB_Table[[#This Row],[budget]]</f>
        <v>20450000</v>
      </c>
      <c r="O632">
        <v>108</v>
      </c>
      <c r="P632" s="36">
        <f>IMDB_Table[[#This Row],[net_profit]]/IMDB_Table[[#This Row],[budget]]*100</f>
        <v>40.9</v>
      </c>
    </row>
    <row r="633" spans="1:16" x14ac:dyDescent="0.3">
      <c r="A633" t="s">
        <v>203</v>
      </c>
      <c r="B633">
        <v>86</v>
      </c>
      <c r="C633" s="4">
        <v>69688384</v>
      </c>
      <c r="D633" t="s">
        <v>154</v>
      </c>
      <c r="E633" t="s">
        <v>273</v>
      </c>
      <c r="F633" t="s">
        <v>4499</v>
      </c>
      <c r="G633">
        <v>34473</v>
      </c>
      <c r="H633">
        <v>139</v>
      </c>
      <c r="I633" t="s">
        <v>16</v>
      </c>
      <c r="J633" t="s">
        <v>17</v>
      </c>
      <c r="K633" s="4">
        <v>60000000</v>
      </c>
      <c r="L633">
        <v>2000</v>
      </c>
      <c r="M633" s="2">
        <v>6.1</v>
      </c>
      <c r="N633" s="4">
        <f>IMDB_Table[[#This Row],[gross]]-IMDB_Table[[#This Row],[budget]]</f>
        <v>9688384</v>
      </c>
      <c r="O633">
        <v>104</v>
      </c>
      <c r="P633" s="36">
        <f>IMDB_Table[[#This Row],[net_profit]]/IMDB_Table[[#This Row],[budget]]*100</f>
        <v>16.147306666666665</v>
      </c>
    </row>
    <row r="634" spans="1:16" x14ac:dyDescent="0.3">
      <c r="A634" t="s">
        <v>218</v>
      </c>
      <c r="B634">
        <v>242</v>
      </c>
      <c r="C634" s="4">
        <v>70236496</v>
      </c>
      <c r="D634" t="s">
        <v>688</v>
      </c>
      <c r="E634" t="s">
        <v>204</v>
      </c>
      <c r="F634" t="s">
        <v>4500</v>
      </c>
      <c r="G634">
        <v>67395</v>
      </c>
      <c r="H634">
        <v>564</v>
      </c>
      <c r="I634" t="s">
        <v>16</v>
      </c>
      <c r="J634" t="s">
        <v>17</v>
      </c>
      <c r="K634" s="4">
        <v>63000000</v>
      </c>
      <c r="L634">
        <v>2006</v>
      </c>
      <c r="M634" s="2">
        <v>6</v>
      </c>
      <c r="N634" s="4">
        <f>IMDB_Table[[#This Row],[gross]]-IMDB_Table[[#This Row],[budget]]</f>
        <v>7236496</v>
      </c>
      <c r="O634">
        <v>129</v>
      </c>
      <c r="P634" s="36">
        <f>IMDB_Table[[#This Row],[net_profit]]/IMDB_Table[[#This Row],[budget]]*100</f>
        <v>11.486501587301587</v>
      </c>
    </row>
    <row r="635" spans="1:16" x14ac:dyDescent="0.3">
      <c r="A635" t="s">
        <v>116</v>
      </c>
      <c r="B635">
        <v>141</v>
      </c>
      <c r="C635" s="4">
        <v>63695760</v>
      </c>
      <c r="D635" t="s">
        <v>814</v>
      </c>
      <c r="E635" t="s">
        <v>622</v>
      </c>
      <c r="F635" t="s">
        <v>4501</v>
      </c>
      <c r="G635">
        <v>61490</v>
      </c>
      <c r="H635">
        <v>264</v>
      </c>
      <c r="I635" t="s">
        <v>16</v>
      </c>
      <c r="J635" t="s">
        <v>17</v>
      </c>
      <c r="K635" s="4">
        <v>65000000</v>
      </c>
      <c r="L635">
        <v>2003</v>
      </c>
      <c r="M635" s="2">
        <v>6.4</v>
      </c>
      <c r="N635" s="4">
        <f>IMDB_Table[[#This Row],[gross]]-IMDB_Table[[#This Row],[budget]]</f>
        <v>-1304240</v>
      </c>
      <c r="O635">
        <v>117</v>
      </c>
      <c r="P635" s="36">
        <f>IMDB_Table[[#This Row],[net_profit]]/IMDB_Table[[#This Row],[budget]]*100</f>
        <v>-2.0065230769230769</v>
      </c>
    </row>
    <row r="636" spans="1:16" x14ac:dyDescent="0.3">
      <c r="A636" t="s">
        <v>875</v>
      </c>
      <c r="B636">
        <v>313</v>
      </c>
      <c r="C636" s="4">
        <v>59617068</v>
      </c>
      <c r="D636" t="s">
        <v>429</v>
      </c>
      <c r="E636" t="s">
        <v>876</v>
      </c>
      <c r="F636" t="s">
        <v>4502</v>
      </c>
      <c r="G636">
        <v>213863</v>
      </c>
      <c r="H636">
        <v>310</v>
      </c>
      <c r="I636" t="s">
        <v>16</v>
      </c>
      <c r="J636" t="s">
        <v>17</v>
      </c>
      <c r="K636" s="4">
        <v>65000000</v>
      </c>
      <c r="L636">
        <v>2012</v>
      </c>
      <c r="M636" s="2">
        <v>6.4</v>
      </c>
      <c r="N636" s="4">
        <f>IMDB_Table[[#This Row],[gross]]-IMDB_Table[[#This Row],[budget]]</f>
        <v>-5382932</v>
      </c>
      <c r="O636">
        <v>99</v>
      </c>
      <c r="P636" s="36">
        <f>IMDB_Table[[#This Row],[net_profit]]/IMDB_Table[[#This Row],[budget]]*100</f>
        <v>-8.2814338461538455</v>
      </c>
    </row>
    <row r="637" spans="1:16" x14ac:dyDescent="0.3">
      <c r="A637" t="s">
        <v>877</v>
      </c>
      <c r="B637">
        <v>280</v>
      </c>
      <c r="C637" s="4">
        <v>55637680</v>
      </c>
      <c r="D637" t="s">
        <v>494</v>
      </c>
      <c r="E637" t="s">
        <v>157</v>
      </c>
      <c r="F637" t="s">
        <v>4503</v>
      </c>
      <c r="G637">
        <v>227071</v>
      </c>
      <c r="H637">
        <v>1500</v>
      </c>
      <c r="I637" t="s">
        <v>16</v>
      </c>
      <c r="J637" t="s">
        <v>24</v>
      </c>
      <c r="K637" s="4">
        <v>65000000</v>
      </c>
      <c r="L637">
        <v>1999</v>
      </c>
      <c r="M637" s="2">
        <v>7.3</v>
      </c>
      <c r="N637" s="4">
        <f>IMDB_Table[[#This Row],[gross]]-IMDB_Table[[#This Row],[budget]]</f>
        <v>-9362320</v>
      </c>
      <c r="O637">
        <v>159</v>
      </c>
      <c r="P637" s="36">
        <f>IMDB_Table[[#This Row],[net_profit]]/IMDB_Table[[#This Row],[budget]]*100</f>
        <v>-14.40356923076923</v>
      </c>
    </row>
    <row r="638" spans="1:16" x14ac:dyDescent="0.3">
      <c r="A638" t="s">
        <v>878</v>
      </c>
      <c r="B638">
        <v>176</v>
      </c>
      <c r="C638" s="4">
        <v>85911262</v>
      </c>
      <c r="D638" t="s">
        <v>879</v>
      </c>
      <c r="E638" t="s">
        <v>880</v>
      </c>
      <c r="F638" t="s">
        <v>4504</v>
      </c>
      <c r="G638">
        <v>24735</v>
      </c>
      <c r="H638">
        <v>213</v>
      </c>
      <c r="I638" t="s">
        <v>16</v>
      </c>
      <c r="J638" t="s">
        <v>17</v>
      </c>
      <c r="K638" s="4">
        <v>65000000</v>
      </c>
      <c r="L638">
        <v>2014</v>
      </c>
      <c r="M638" s="2">
        <v>5.2</v>
      </c>
      <c r="N638" s="4">
        <f>IMDB_Table[[#This Row],[gross]]-IMDB_Table[[#This Row],[budget]]</f>
        <v>20911262</v>
      </c>
      <c r="O638">
        <v>118</v>
      </c>
      <c r="P638" s="36">
        <f>IMDB_Table[[#This Row],[net_profit]]/IMDB_Table[[#This Row],[budget]]*100</f>
        <v>32.171172307692309</v>
      </c>
    </row>
    <row r="639" spans="1:16" x14ac:dyDescent="0.3">
      <c r="A639" t="s">
        <v>881</v>
      </c>
      <c r="B639">
        <v>279</v>
      </c>
      <c r="C639" s="4">
        <v>53846915</v>
      </c>
      <c r="D639" t="s">
        <v>751</v>
      </c>
      <c r="E639" t="s">
        <v>56</v>
      </c>
      <c r="F639" t="s">
        <v>4505</v>
      </c>
      <c r="G639">
        <v>149337</v>
      </c>
      <c r="H639">
        <v>221</v>
      </c>
      <c r="I639" t="s">
        <v>16</v>
      </c>
      <c r="J639" t="s">
        <v>17</v>
      </c>
      <c r="K639" s="4">
        <v>50100000</v>
      </c>
      <c r="L639">
        <v>2015</v>
      </c>
      <c r="M639" s="2">
        <v>6.6</v>
      </c>
      <c r="N639" s="4">
        <f>IMDB_Table[[#This Row],[gross]]-IMDB_Table[[#This Row],[budget]]</f>
        <v>3746915</v>
      </c>
      <c r="O639">
        <v>105</v>
      </c>
      <c r="P639" s="36">
        <f>IMDB_Table[[#This Row],[net_profit]]/IMDB_Table[[#This Row],[budget]]*100</f>
        <v>7.4788722554890219</v>
      </c>
    </row>
    <row r="640" spans="1:16" x14ac:dyDescent="0.3">
      <c r="A640" t="s">
        <v>3956</v>
      </c>
      <c r="B640">
        <v>241</v>
      </c>
      <c r="C640" s="4">
        <v>54758461</v>
      </c>
      <c r="D640" t="s">
        <v>372</v>
      </c>
      <c r="E640" t="s">
        <v>27</v>
      </c>
      <c r="F640" t="s">
        <v>4506</v>
      </c>
      <c r="G640">
        <v>147641</v>
      </c>
      <c r="H640">
        <v>238</v>
      </c>
      <c r="I640" t="s">
        <v>16</v>
      </c>
      <c r="J640" t="s">
        <v>17</v>
      </c>
      <c r="K640" s="4">
        <v>65000000</v>
      </c>
      <c r="L640">
        <v>2012</v>
      </c>
      <c r="M640" s="2">
        <v>6.3</v>
      </c>
      <c r="N640" s="4">
        <f>IMDB_Table[[#This Row],[gross]]-IMDB_Table[[#This Row],[budget]]</f>
        <v>-10241539</v>
      </c>
      <c r="O640">
        <v>103</v>
      </c>
      <c r="P640" s="36">
        <f>IMDB_Table[[#This Row],[net_profit]]/IMDB_Table[[#This Row],[budget]]*100</f>
        <v>-15.756213846153846</v>
      </c>
    </row>
    <row r="641" spans="1:16" x14ac:dyDescent="0.3">
      <c r="A641" t="s">
        <v>882</v>
      </c>
      <c r="B641">
        <v>185</v>
      </c>
      <c r="C641" s="4">
        <v>52397389</v>
      </c>
      <c r="D641" t="s">
        <v>883</v>
      </c>
      <c r="E641" t="s">
        <v>101</v>
      </c>
      <c r="F641" t="s">
        <v>4507</v>
      </c>
      <c r="G641">
        <v>132954</v>
      </c>
      <c r="H641">
        <v>514</v>
      </c>
      <c r="I641" t="s">
        <v>16</v>
      </c>
      <c r="J641" t="s">
        <v>17</v>
      </c>
      <c r="K641" s="4">
        <v>65000000</v>
      </c>
      <c r="L641">
        <v>2004</v>
      </c>
      <c r="M641" s="2">
        <v>5.9</v>
      </c>
      <c r="N641" s="4">
        <f>IMDB_Table[[#This Row],[gross]]-IMDB_Table[[#This Row],[budget]]</f>
        <v>-12602611</v>
      </c>
      <c r="O641">
        <v>122</v>
      </c>
      <c r="P641" s="36">
        <f>IMDB_Table[[#This Row],[net_profit]]/IMDB_Table[[#This Row],[budget]]*100</f>
        <v>-19.388632307692308</v>
      </c>
    </row>
    <row r="642" spans="1:16" x14ac:dyDescent="0.3">
      <c r="A642" t="s">
        <v>737</v>
      </c>
      <c r="B642">
        <v>117</v>
      </c>
      <c r="C642" s="4">
        <v>38966057</v>
      </c>
      <c r="D642" t="s">
        <v>641</v>
      </c>
      <c r="E642" t="s">
        <v>884</v>
      </c>
      <c r="F642" t="s">
        <v>4508</v>
      </c>
      <c r="G642">
        <v>23940</v>
      </c>
      <c r="H642">
        <v>157</v>
      </c>
      <c r="I642" t="s">
        <v>16</v>
      </c>
      <c r="J642" t="s">
        <v>490</v>
      </c>
      <c r="K642" s="4">
        <v>65000000</v>
      </c>
      <c r="L642">
        <v>1998</v>
      </c>
      <c r="M642" s="2">
        <v>6.7</v>
      </c>
      <c r="N642" s="4">
        <f>IMDB_Table[[#This Row],[gross]]-IMDB_Table[[#This Row],[budget]]</f>
        <v>-26033943</v>
      </c>
      <c r="O642">
        <v>143</v>
      </c>
      <c r="P642" s="36">
        <f>IMDB_Table[[#This Row],[net_profit]]/IMDB_Table[[#This Row],[budget]]*100</f>
        <v>-40.052219999999998</v>
      </c>
    </row>
    <row r="643" spans="1:16" x14ac:dyDescent="0.3">
      <c r="A643" t="s">
        <v>597</v>
      </c>
      <c r="B643">
        <v>239</v>
      </c>
      <c r="C643" s="4">
        <v>42345531</v>
      </c>
      <c r="D643" t="s">
        <v>571</v>
      </c>
      <c r="E643" t="s">
        <v>511</v>
      </c>
      <c r="F643" t="s">
        <v>4509</v>
      </c>
      <c r="G643">
        <v>104831</v>
      </c>
      <c r="H643">
        <v>423</v>
      </c>
      <c r="I643" t="s">
        <v>16</v>
      </c>
      <c r="J643" t="s">
        <v>221</v>
      </c>
      <c r="K643" s="4">
        <v>65000000</v>
      </c>
      <c r="L643">
        <v>2012</v>
      </c>
      <c r="M643" s="2">
        <v>5.4</v>
      </c>
      <c r="N643" s="4">
        <f>IMDB_Table[[#This Row],[gross]]-IMDB_Table[[#This Row],[budget]]</f>
        <v>-22654469</v>
      </c>
      <c r="O643">
        <v>96</v>
      </c>
      <c r="P643" s="36">
        <f>IMDB_Table[[#This Row],[net_profit]]/IMDB_Table[[#This Row],[budget]]*100</f>
        <v>-34.853029230769231</v>
      </c>
    </row>
    <row r="644" spans="1:16" x14ac:dyDescent="0.3">
      <c r="A644" t="s">
        <v>597</v>
      </c>
      <c r="B644">
        <v>230</v>
      </c>
      <c r="C644" s="4">
        <v>36064910</v>
      </c>
      <c r="D644" t="s">
        <v>687</v>
      </c>
      <c r="E644" t="s">
        <v>107</v>
      </c>
      <c r="F644" t="s">
        <v>4510</v>
      </c>
      <c r="G644">
        <v>166610</v>
      </c>
      <c r="H644">
        <v>211</v>
      </c>
      <c r="I644" t="s">
        <v>16</v>
      </c>
      <c r="J644" t="s">
        <v>17</v>
      </c>
      <c r="K644" s="4">
        <v>45000000</v>
      </c>
      <c r="L644">
        <v>2008</v>
      </c>
      <c r="M644" s="2">
        <v>6.4</v>
      </c>
      <c r="N644" s="4">
        <f>IMDB_Table[[#This Row],[gross]]-IMDB_Table[[#This Row],[budget]]</f>
        <v>-8935090</v>
      </c>
      <c r="O644">
        <v>111</v>
      </c>
      <c r="P644" s="36">
        <f>IMDB_Table[[#This Row],[net_profit]]/IMDB_Table[[#This Row],[budget]]*100</f>
        <v>-19.855755555555554</v>
      </c>
    </row>
    <row r="645" spans="1:16" x14ac:dyDescent="0.3">
      <c r="A645" t="s">
        <v>537</v>
      </c>
      <c r="B645">
        <v>94</v>
      </c>
      <c r="C645" s="4">
        <v>33328051</v>
      </c>
      <c r="D645" t="s">
        <v>605</v>
      </c>
      <c r="E645" t="s">
        <v>885</v>
      </c>
      <c r="F645" t="s">
        <v>4511</v>
      </c>
      <c r="G645">
        <v>60508</v>
      </c>
      <c r="H645">
        <v>285</v>
      </c>
      <c r="I645" t="s">
        <v>16</v>
      </c>
      <c r="J645" t="s">
        <v>17</v>
      </c>
      <c r="K645" s="4">
        <v>65000000</v>
      </c>
      <c r="L645">
        <v>1996</v>
      </c>
      <c r="M645" s="2">
        <v>6.7</v>
      </c>
      <c r="N645" s="4">
        <f>IMDB_Table[[#This Row],[gross]]-IMDB_Table[[#This Row],[budget]]</f>
        <v>-31671949</v>
      </c>
      <c r="O645">
        <v>121</v>
      </c>
      <c r="P645" s="36">
        <f>IMDB_Table[[#This Row],[net_profit]]/IMDB_Table[[#This Row],[budget]]*100</f>
        <v>-48.726075384615385</v>
      </c>
    </row>
    <row r="646" spans="1:16" x14ac:dyDescent="0.3">
      <c r="A646" t="s">
        <v>886</v>
      </c>
      <c r="B646">
        <v>134</v>
      </c>
      <c r="C646" s="4">
        <v>32598931</v>
      </c>
      <c r="D646" t="s">
        <v>259</v>
      </c>
      <c r="E646" t="s">
        <v>887</v>
      </c>
      <c r="F646" t="s">
        <v>6959</v>
      </c>
      <c r="G646">
        <v>49300</v>
      </c>
      <c r="H646">
        <v>265</v>
      </c>
      <c r="I646" t="s">
        <v>16</v>
      </c>
      <c r="J646" t="s">
        <v>17</v>
      </c>
      <c r="K646" s="4">
        <v>65000000</v>
      </c>
      <c r="L646">
        <v>2000</v>
      </c>
      <c r="M646" s="2">
        <v>6.2</v>
      </c>
      <c r="N646" s="4">
        <f>IMDB_Table[[#This Row],[gross]]-IMDB_Table[[#This Row],[budget]]</f>
        <v>-32401069</v>
      </c>
      <c r="O646">
        <v>135</v>
      </c>
      <c r="P646" s="36">
        <f>IMDB_Table[[#This Row],[net_profit]]/IMDB_Table[[#This Row],[budget]]*100</f>
        <v>-49.84779846153846</v>
      </c>
    </row>
    <row r="647" spans="1:16" x14ac:dyDescent="0.3">
      <c r="A647" t="s">
        <v>143</v>
      </c>
      <c r="B647">
        <v>136</v>
      </c>
      <c r="C647" s="4">
        <v>28045540</v>
      </c>
      <c r="D647" t="s">
        <v>55</v>
      </c>
      <c r="E647" t="s">
        <v>636</v>
      </c>
      <c r="F647" t="s">
        <v>4512</v>
      </c>
      <c r="G647">
        <v>67707</v>
      </c>
      <c r="H647">
        <v>202</v>
      </c>
      <c r="I647" t="s">
        <v>16</v>
      </c>
      <c r="J647" t="s">
        <v>17</v>
      </c>
      <c r="K647" s="4">
        <v>65000000</v>
      </c>
      <c r="L647">
        <v>2005</v>
      </c>
      <c r="M647" s="2">
        <v>6.1</v>
      </c>
      <c r="N647" s="4">
        <f>IMDB_Table[[#This Row],[gross]]-IMDB_Table[[#This Row],[budget]]</f>
        <v>-36954460</v>
      </c>
      <c r="O647">
        <v>101</v>
      </c>
      <c r="P647" s="36">
        <f>IMDB_Table[[#This Row],[net_profit]]/IMDB_Table[[#This Row],[budget]]*100</f>
        <v>-56.853015384615382</v>
      </c>
    </row>
    <row r="648" spans="1:16" x14ac:dyDescent="0.3">
      <c r="A648" t="s">
        <v>197</v>
      </c>
      <c r="B648">
        <v>315</v>
      </c>
      <c r="C648" s="4">
        <v>37023395</v>
      </c>
      <c r="D648" t="s">
        <v>814</v>
      </c>
      <c r="E648" t="s">
        <v>199</v>
      </c>
      <c r="F648" t="s">
        <v>4513</v>
      </c>
      <c r="G648">
        <v>1347461</v>
      </c>
      <c r="H648">
        <v>2968</v>
      </c>
      <c r="I648" t="s">
        <v>16</v>
      </c>
      <c r="J648" t="s">
        <v>17</v>
      </c>
      <c r="K648" s="4">
        <v>63000000</v>
      </c>
      <c r="L648">
        <v>1999</v>
      </c>
      <c r="M648" s="2">
        <v>8.8000000000000007</v>
      </c>
      <c r="N648" s="4">
        <f>IMDB_Table[[#This Row],[gross]]-IMDB_Table[[#This Row],[budget]]</f>
        <v>-25976605</v>
      </c>
      <c r="O648">
        <v>151</v>
      </c>
      <c r="P648" s="36">
        <f>IMDB_Table[[#This Row],[net_profit]]/IMDB_Table[[#This Row],[budget]]*100</f>
        <v>-41.232706349206353</v>
      </c>
    </row>
    <row r="649" spans="1:16" x14ac:dyDescent="0.3">
      <c r="A649" t="s">
        <v>3956</v>
      </c>
      <c r="B649">
        <v>96</v>
      </c>
      <c r="C649" s="4">
        <v>43532294</v>
      </c>
      <c r="D649" t="s">
        <v>888</v>
      </c>
      <c r="E649" t="s">
        <v>195</v>
      </c>
      <c r="F649" t="s">
        <v>4514</v>
      </c>
      <c r="G649">
        <v>46951</v>
      </c>
      <c r="H649">
        <v>175</v>
      </c>
      <c r="I649" t="s">
        <v>16</v>
      </c>
      <c r="J649" t="s">
        <v>17</v>
      </c>
      <c r="K649" s="4">
        <v>65000000</v>
      </c>
      <c r="L649">
        <v>2006</v>
      </c>
      <c r="M649" s="2">
        <v>7.1</v>
      </c>
      <c r="N649" s="4">
        <f>IMDB_Table[[#This Row],[gross]]-IMDB_Table[[#This Row],[budget]]</f>
        <v>-21467706</v>
      </c>
      <c r="O649">
        <v>131</v>
      </c>
      <c r="P649" s="36">
        <f>IMDB_Table[[#This Row],[net_profit]]/IMDB_Table[[#This Row],[budget]]*100</f>
        <v>-33.027239999999999</v>
      </c>
    </row>
    <row r="650" spans="1:16" x14ac:dyDescent="0.3">
      <c r="A650" t="s">
        <v>889</v>
      </c>
      <c r="B650">
        <v>60</v>
      </c>
      <c r="C650" s="4">
        <v>17218080</v>
      </c>
      <c r="D650" t="s">
        <v>417</v>
      </c>
      <c r="E650" t="s">
        <v>273</v>
      </c>
      <c r="F650" t="s">
        <v>4515</v>
      </c>
      <c r="G650">
        <v>43376</v>
      </c>
      <c r="H650">
        <v>249</v>
      </c>
      <c r="I650" t="s">
        <v>16</v>
      </c>
      <c r="J650" t="s">
        <v>17</v>
      </c>
      <c r="K650" s="4">
        <v>70000000</v>
      </c>
      <c r="L650">
        <v>1991</v>
      </c>
      <c r="M650" s="2">
        <v>5.7</v>
      </c>
      <c r="N650" s="4">
        <f>IMDB_Table[[#This Row],[gross]]-IMDB_Table[[#This Row],[budget]]</f>
        <v>-52781920</v>
      </c>
      <c r="O650">
        <v>100</v>
      </c>
      <c r="P650" s="36">
        <f>IMDB_Table[[#This Row],[net_profit]]/IMDB_Table[[#This Row],[budget]]*100</f>
        <v>-75.402742857142854</v>
      </c>
    </row>
    <row r="651" spans="1:16" x14ac:dyDescent="0.3">
      <c r="A651" t="s">
        <v>869</v>
      </c>
      <c r="B651">
        <v>60</v>
      </c>
      <c r="C651" s="4">
        <v>10014234</v>
      </c>
      <c r="D651" t="s">
        <v>279</v>
      </c>
      <c r="E651" t="s">
        <v>890</v>
      </c>
      <c r="F651" t="s">
        <v>4516</v>
      </c>
      <c r="G651">
        <v>8560</v>
      </c>
      <c r="H651">
        <v>69</v>
      </c>
      <c r="I651" t="s">
        <v>16</v>
      </c>
      <c r="J651" t="s">
        <v>490</v>
      </c>
      <c r="K651" s="4">
        <v>65000000</v>
      </c>
      <c r="L651">
        <v>2000</v>
      </c>
      <c r="M651" s="2">
        <v>5</v>
      </c>
      <c r="N651" s="4">
        <f>IMDB_Table[[#This Row],[gross]]-IMDB_Table[[#This Row],[budget]]</f>
        <v>-54985766</v>
      </c>
      <c r="O651">
        <v>105</v>
      </c>
      <c r="P651" s="36">
        <f>IMDB_Table[[#This Row],[net_profit]]/IMDB_Table[[#This Row],[budget]]*100</f>
        <v>-84.593486153846158</v>
      </c>
    </row>
    <row r="652" spans="1:16" x14ac:dyDescent="0.3">
      <c r="A652" t="s">
        <v>891</v>
      </c>
      <c r="B652">
        <v>308</v>
      </c>
      <c r="C652" s="4">
        <v>19059018</v>
      </c>
      <c r="D652" t="s">
        <v>892</v>
      </c>
      <c r="E652" t="s">
        <v>893</v>
      </c>
      <c r="F652" t="s">
        <v>4517</v>
      </c>
      <c r="G652">
        <v>65709</v>
      </c>
      <c r="H652">
        <v>194</v>
      </c>
      <c r="I652" t="s">
        <v>16</v>
      </c>
      <c r="J652" t="s">
        <v>115</v>
      </c>
      <c r="K652" s="4">
        <v>65000000</v>
      </c>
      <c r="L652">
        <v>2014</v>
      </c>
      <c r="M652" s="2">
        <v>5.0999999999999996</v>
      </c>
      <c r="N652" s="4">
        <f>IMDB_Table[[#This Row],[gross]]-IMDB_Table[[#This Row],[budget]]</f>
        <v>-45940982</v>
      </c>
      <c r="O652">
        <v>92</v>
      </c>
      <c r="P652" s="36">
        <f>IMDB_Table[[#This Row],[net_profit]]/IMDB_Table[[#This Row],[budget]]*100</f>
        <v>-70.678433846153837</v>
      </c>
    </row>
    <row r="653" spans="1:16" x14ac:dyDescent="0.3">
      <c r="A653" t="s">
        <v>894</v>
      </c>
      <c r="B653">
        <v>127</v>
      </c>
      <c r="C653" s="4">
        <v>1987287</v>
      </c>
      <c r="D653" t="s">
        <v>497</v>
      </c>
      <c r="E653" t="s">
        <v>895</v>
      </c>
      <c r="F653" t="s">
        <v>4518</v>
      </c>
      <c r="G653">
        <v>25474</v>
      </c>
      <c r="H653">
        <v>138</v>
      </c>
      <c r="I653" t="s">
        <v>16</v>
      </c>
      <c r="J653" t="s">
        <v>24</v>
      </c>
      <c r="K653" s="4">
        <v>50000000</v>
      </c>
      <c r="L653">
        <v>2005</v>
      </c>
      <c r="M653" s="2">
        <v>6.9</v>
      </c>
      <c r="N653" s="4">
        <f>IMDB_Table[[#This Row],[gross]]-IMDB_Table[[#This Row],[budget]]</f>
        <v>-48012713</v>
      </c>
      <c r="O653">
        <v>130</v>
      </c>
      <c r="P653" s="36">
        <f>IMDB_Table[[#This Row],[net_profit]]/IMDB_Table[[#This Row],[budget]]*100</f>
        <v>-96.025425999999996</v>
      </c>
    </row>
    <row r="654" spans="1:16" x14ac:dyDescent="0.3">
      <c r="A654" t="s">
        <v>855</v>
      </c>
      <c r="B654">
        <v>196</v>
      </c>
      <c r="C654" s="4">
        <v>24407944</v>
      </c>
      <c r="D654" t="s">
        <v>729</v>
      </c>
      <c r="E654" t="s">
        <v>216</v>
      </c>
      <c r="F654" t="s">
        <v>4519</v>
      </c>
      <c r="G654">
        <v>71202</v>
      </c>
      <c r="H654">
        <v>380</v>
      </c>
      <c r="I654" t="s">
        <v>16</v>
      </c>
      <c r="J654" t="s">
        <v>87</v>
      </c>
      <c r="K654" s="4">
        <v>43000000</v>
      </c>
      <c r="L654">
        <v>2005</v>
      </c>
      <c r="M654" s="2">
        <v>4.8</v>
      </c>
      <c r="N654" s="4">
        <f>IMDB_Table[[#This Row],[gross]]-IMDB_Table[[#This Row],[budget]]</f>
        <v>-18592056</v>
      </c>
      <c r="O654">
        <v>100</v>
      </c>
      <c r="P654" s="36">
        <f>IMDB_Table[[#This Row],[net_profit]]/IMDB_Table[[#This Row],[budget]]*100</f>
        <v>-43.237339534883724</v>
      </c>
    </row>
    <row r="655" spans="1:16" x14ac:dyDescent="0.3">
      <c r="A655" t="s">
        <v>896</v>
      </c>
      <c r="B655">
        <v>339</v>
      </c>
      <c r="C655" s="4">
        <v>13750556</v>
      </c>
      <c r="D655" t="s">
        <v>106</v>
      </c>
      <c r="E655" t="s">
        <v>161</v>
      </c>
      <c r="F655" t="s">
        <v>6960</v>
      </c>
      <c r="G655">
        <v>111102</v>
      </c>
      <c r="H655">
        <v>239</v>
      </c>
      <c r="I655" t="s">
        <v>16</v>
      </c>
      <c r="J655" t="s">
        <v>17</v>
      </c>
      <c r="K655" s="4">
        <v>65000000</v>
      </c>
      <c r="L655">
        <v>2014</v>
      </c>
      <c r="M655" s="2">
        <v>6.5</v>
      </c>
      <c r="N655" s="4">
        <f>IMDB_Table[[#This Row],[gross]]-IMDB_Table[[#This Row],[budget]]</f>
        <v>-51249444</v>
      </c>
      <c r="O655">
        <v>102</v>
      </c>
      <c r="P655" s="36">
        <f>IMDB_Table[[#This Row],[net_profit]]/IMDB_Table[[#This Row],[budget]]*100</f>
        <v>-78.845298461538462</v>
      </c>
    </row>
    <row r="656" spans="1:16" x14ac:dyDescent="0.3">
      <c r="A656" t="s">
        <v>573</v>
      </c>
      <c r="B656">
        <v>96</v>
      </c>
      <c r="C656" s="4">
        <v>31054924</v>
      </c>
      <c r="D656" t="s">
        <v>897</v>
      </c>
      <c r="E656" t="s">
        <v>120</v>
      </c>
      <c r="F656" t="s">
        <v>4520</v>
      </c>
      <c r="G656">
        <v>17025</v>
      </c>
      <c r="H656">
        <v>290</v>
      </c>
      <c r="I656" t="s">
        <v>16</v>
      </c>
      <c r="J656" t="s">
        <v>17</v>
      </c>
      <c r="K656" s="4">
        <v>64000000</v>
      </c>
      <c r="L656">
        <v>1999</v>
      </c>
      <c r="M656" s="2">
        <v>5.0999999999999996</v>
      </c>
      <c r="N656" s="4">
        <f>IMDB_Table[[#This Row],[gross]]-IMDB_Table[[#This Row],[budget]]</f>
        <v>-32945076</v>
      </c>
      <c r="O656">
        <v>133</v>
      </c>
      <c r="P656" s="36">
        <f>IMDB_Table[[#This Row],[net_profit]]/IMDB_Table[[#This Row],[budget]]*100</f>
        <v>-51.476681249999999</v>
      </c>
    </row>
    <row r="657" spans="1:16" x14ac:dyDescent="0.3">
      <c r="A657" t="s">
        <v>3974</v>
      </c>
      <c r="B657">
        <v>361</v>
      </c>
      <c r="C657" s="4">
        <v>43247140</v>
      </c>
      <c r="D657" t="s">
        <v>898</v>
      </c>
      <c r="E657" t="s">
        <v>899</v>
      </c>
      <c r="F657" t="s">
        <v>4521</v>
      </c>
      <c r="G657">
        <v>134625</v>
      </c>
      <c r="H657">
        <v>265</v>
      </c>
      <c r="I657" t="s">
        <v>16</v>
      </c>
      <c r="J657" t="s">
        <v>24</v>
      </c>
      <c r="K657" s="4">
        <v>55000000</v>
      </c>
      <c r="L657">
        <v>2015</v>
      </c>
      <c r="M657" s="2">
        <v>7.1</v>
      </c>
      <c r="N657" s="4">
        <f>IMDB_Table[[#This Row],[gross]]-IMDB_Table[[#This Row],[budget]]</f>
        <v>-11752860</v>
      </c>
      <c r="O657">
        <v>121</v>
      </c>
      <c r="P657" s="36">
        <f>IMDB_Table[[#This Row],[net_profit]]/IMDB_Table[[#This Row],[budget]]*100</f>
        <v>-21.368836363636365</v>
      </c>
    </row>
    <row r="658" spans="1:16" x14ac:dyDescent="0.3">
      <c r="A658" t="s">
        <v>469</v>
      </c>
      <c r="B658">
        <v>226</v>
      </c>
      <c r="C658" s="4">
        <v>2208939</v>
      </c>
      <c r="D658" t="s">
        <v>900</v>
      </c>
      <c r="E658" t="s">
        <v>901</v>
      </c>
      <c r="F658" t="s">
        <v>6961</v>
      </c>
      <c r="G658">
        <v>190490</v>
      </c>
      <c r="H658">
        <v>482</v>
      </c>
      <c r="I658" t="s">
        <v>16</v>
      </c>
      <c r="J658" t="s">
        <v>221</v>
      </c>
      <c r="K658" s="4">
        <v>50000000</v>
      </c>
      <c r="L658">
        <v>2006</v>
      </c>
      <c r="M658" s="2">
        <v>7.5</v>
      </c>
      <c r="N658" s="4">
        <f>IMDB_Table[[#This Row],[gross]]-IMDB_Table[[#This Row],[budget]]</f>
        <v>-47791061</v>
      </c>
      <c r="O658">
        <v>147</v>
      </c>
      <c r="P658" s="36">
        <f>IMDB_Table[[#This Row],[net_profit]]/IMDB_Table[[#This Row],[budget]]*100</f>
        <v>-95.582121999999998</v>
      </c>
    </row>
    <row r="659" spans="1:16" x14ac:dyDescent="0.3">
      <c r="A659" t="s">
        <v>508</v>
      </c>
      <c r="B659">
        <v>194</v>
      </c>
      <c r="C659" s="4">
        <v>213079163</v>
      </c>
      <c r="D659" t="s">
        <v>445</v>
      </c>
      <c r="E659" t="s">
        <v>902</v>
      </c>
      <c r="F659" t="s">
        <v>6962</v>
      </c>
      <c r="G659">
        <v>162909</v>
      </c>
      <c r="H659">
        <v>795</v>
      </c>
      <c r="I659" t="s">
        <v>16</v>
      </c>
      <c r="J659" t="s">
        <v>17</v>
      </c>
      <c r="K659" s="4">
        <v>63000000</v>
      </c>
      <c r="L659">
        <v>2002</v>
      </c>
      <c r="M659" s="2">
        <v>6.2</v>
      </c>
      <c r="N659" s="4">
        <f>IMDB_Table[[#This Row],[gross]]-IMDB_Table[[#This Row],[budget]]</f>
        <v>150079163</v>
      </c>
      <c r="O659">
        <v>94</v>
      </c>
      <c r="P659" s="36">
        <f>IMDB_Table[[#This Row],[net_profit]]/IMDB_Table[[#This Row],[budget]]*100</f>
        <v>238.22089365079364</v>
      </c>
    </row>
    <row r="660" spans="1:16" x14ac:dyDescent="0.3">
      <c r="A660" t="s">
        <v>262</v>
      </c>
      <c r="B660">
        <v>138</v>
      </c>
      <c r="C660" s="4">
        <v>19548064</v>
      </c>
      <c r="D660" t="s">
        <v>330</v>
      </c>
      <c r="E660" t="s">
        <v>204</v>
      </c>
      <c r="F660" t="s">
        <v>4522</v>
      </c>
      <c r="G660">
        <v>25681</v>
      </c>
      <c r="H660">
        <v>77</v>
      </c>
      <c r="I660" t="s">
        <v>16</v>
      </c>
      <c r="J660" t="s">
        <v>903</v>
      </c>
      <c r="K660" s="4">
        <v>65000000</v>
      </c>
      <c r="L660">
        <v>2009</v>
      </c>
      <c r="M660" s="2">
        <v>6.3</v>
      </c>
      <c r="N660" s="4">
        <f>IMDB_Table[[#This Row],[gross]]-IMDB_Table[[#This Row],[budget]]</f>
        <v>-45451936</v>
      </c>
      <c r="O660">
        <v>94</v>
      </c>
      <c r="P660" s="36">
        <f>IMDB_Table[[#This Row],[net_profit]]/IMDB_Table[[#This Row],[budget]]*100</f>
        <v>-69.926055384615381</v>
      </c>
    </row>
    <row r="661" spans="1:16" x14ac:dyDescent="0.3">
      <c r="A661" t="s">
        <v>119</v>
      </c>
      <c r="B661">
        <v>308</v>
      </c>
      <c r="C661" s="4">
        <v>356784000</v>
      </c>
      <c r="D661" t="s">
        <v>315</v>
      </c>
      <c r="E661" t="s">
        <v>904</v>
      </c>
      <c r="F661" t="s">
        <v>4523</v>
      </c>
      <c r="G661">
        <v>613473</v>
      </c>
      <c r="H661">
        <v>895</v>
      </c>
      <c r="I661" t="s">
        <v>16</v>
      </c>
      <c r="J661" t="s">
        <v>17</v>
      </c>
      <c r="K661" s="4">
        <v>63000000</v>
      </c>
      <c r="L661">
        <v>1993</v>
      </c>
      <c r="M661" s="2">
        <v>8.1</v>
      </c>
      <c r="N661" s="4">
        <f>IMDB_Table[[#This Row],[gross]]-IMDB_Table[[#This Row],[budget]]</f>
        <v>293784000</v>
      </c>
      <c r="O661">
        <v>127</v>
      </c>
      <c r="P661" s="36">
        <f>IMDB_Table[[#This Row],[net_profit]]/IMDB_Table[[#This Row],[budget]]*100</f>
        <v>466.32380952380953</v>
      </c>
    </row>
    <row r="662" spans="1:16" x14ac:dyDescent="0.3">
      <c r="A662" t="s">
        <v>863</v>
      </c>
      <c r="B662">
        <v>40</v>
      </c>
      <c r="C662" s="4">
        <v>25052000</v>
      </c>
      <c r="D662" t="s">
        <v>905</v>
      </c>
      <c r="E662" t="s">
        <v>534</v>
      </c>
      <c r="F662" t="s">
        <v>4524</v>
      </c>
      <c r="G662">
        <v>35314</v>
      </c>
      <c r="H662">
        <v>145</v>
      </c>
      <c r="I662" t="s">
        <v>16</v>
      </c>
      <c r="J662" t="s">
        <v>17</v>
      </c>
      <c r="K662" s="4">
        <v>63000000</v>
      </c>
      <c r="L662">
        <v>1994</v>
      </c>
      <c r="M662" s="2">
        <v>6.6</v>
      </c>
      <c r="N662" s="4">
        <f>IMDB_Table[[#This Row],[gross]]-IMDB_Table[[#This Row],[budget]]</f>
        <v>-37948000</v>
      </c>
      <c r="O662">
        <v>212</v>
      </c>
      <c r="P662" s="36">
        <f>IMDB_Table[[#This Row],[net_profit]]/IMDB_Table[[#This Row],[budget]]*100</f>
        <v>-60.234920634920627</v>
      </c>
    </row>
    <row r="663" spans="1:16" x14ac:dyDescent="0.3">
      <c r="A663" t="s">
        <v>320</v>
      </c>
      <c r="B663">
        <v>42</v>
      </c>
      <c r="C663" s="4">
        <v>122012710</v>
      </c>
      <c r="D663" t="s">
        <v>137</v>
      </c>
      <c r="E663" t="s">
        <v>120</v>
      </c>
      <c r="F663" t="s">
        <v>6963</v>
      </c>
      <c r="G663">
        <v>69663</v>
      </c>
      <c r="H663">
        <v>133</v>
      </c>
      <c r="I663" t="s">
        <v>16</v>
      </c>
      <c r="J663" t="s">
        <v>17</v>
      </c>
      <c r="K663" s="4">
        <v>62000000</v>
      </c>
      <c r="L663">
        <v>1994</v>
      </c>
      <c r="M663" s="2">
        <v>6.9</v>
      </c>
      <c r="N663" s="4">
        <f>IMDB_Table[[#This Row],[gross]]-IMDB_Table[[#This Row],[budget]]</f>
        <v>60012710</v>
      </c>
      <c r="O663">
        <v>141</v>
      </c>
      <c r="P663" s="36">
        <f>IMDB_Table[[#This Row],[net_profit]]/IMDB_Table[[#This Row],[budget]]*100</f>
        <v>96.794693548387102</v>
      </c>
    </row>
    <row r="664" spans="1:16" x14ac:dyDescent="0.3">
      <c r="A664" t="s">
        <v>906</v>
      </c>
      <c r="B664">
        <v>68</v>
      </c>
      <c r="C664" s="4">
        <v>72413</v>
      </c>
      <c r="D664" t="s">
        <v>64</v>
      </c>
      <c r="E664" t="s">
        <v>907</v>
      </c>
      <c r="F664" t="s">
        <v>4525</v>
      </c>
      <c r="G664">
        <v>11584</v>
      </c>
      <c r="H664">
        <v>86</v>
      </c>
      <c r="I664" t="s">
        <v>500</v>
      </c>
      <c r="J664" t="s">
        <v>250</v>
      </c>
      <c r="K664" s="4">
        <v>65000000</v>
      </c>
      <c r="L664">
        <v>2015</v>
      </c>
      <c r="M664" s="2">
        <v>6.1</v>
      </c>
      <c r="N664" s="4">
        <f>IMDB_Table[[#This Row],[gross]]-IMDB_Table[[#This Row],[budget]]</f>
        <v>-64927587</v>
      </c>
      <c r="O664">
        <v>103</v>
      </c>
      <c r="P664" s="36">
        <f>IMDB_Table[[#This Row],[net_profit]]/IMDB_Table[[#This Row],[budget]]*100</f>
        <v>-99.888595384615385</v>
      </c>
    </row>
    <row r="665" spans="1:16" x14ac:dyDescent="0.3">
      <c r="A665" t="s">
        <v>908</v>
      </c>
      <c r="B665">
        <v>78</v>
      </c>
      <c r="C665" s="4">
        <v>58255287</v>
      </c>
      <c r="D665" t="s">
        <v>279</v>
      </c>
      <c r="E665" t="s">
        <v>423</v>
      </c>
      <c r="F665" t="s">
        <v>4526</v>
      </c>
      <c r="G665">
        <v>39471</v>
      </c>
      <c r="H665">
        <v>187</v>
      </c>
      <c r="I665" t="s">
        <v>16</v>
      </c>
      <c r="J665" t="s">
        <v>17</v>
      </c>
      <c r="K665" s="4">
        <v>64000000</v>
      </c>
      <c r="L665">
        <v>2006</v>
      </c>
      <c r="M665" s="2">
        <v>4.3</v>
      </c>
      <c r="N665" s="4">
        <f>IMDB_Table[[#This Row],[gross]]-IMDB_Table[[#This Row],[budget]]</f>
        <v>-5744713</v>
      </c>
      <c r="O665">
        <v>98</v>
      </c>
      <c r="P665" s="36">
        <f>IMDB_Table[[#This Row],[net_profit]]/IMDB_Table[[#This Row],[budget]]*100</f>
        <v>-8.9761140625000007</v>
      </c>
    </row>
    <row r="666" spans="1:16" x14ac:dyDescent="0.3">
      <c r="A666" t="s">
        <v>189</v>
      </c>
      <c r="B666">
        <v>178</v>
      </c>
      <c r="C666" s="4">
        <v>77086030</v>
      </c>
      <c r="D666" t="s">
        <v>909</v>
      </c>
      <c r="E666" t="s">
        <v>195</v>
      </c>
      <c r="F666" t="s">
        <v>4527</v>
      </c>
      <c r="G666">
        <v>65297</v>
      </c>
      <c r="H666">
        <v>602</v>
      </c>
      <c r="I666" t="s">
        <v>16</v>
      </c>
      <c r="J666" t="s">
        <v>490</v>
      </c>
      <c r="K666" s="4">
        <v>62000000</v>
      </c>
      <c r="L666">
        <v>2000</v>
      </c>
      <c r="M666" s="2">
        <v>6.6</v>
      </c>
      <c r="N666" s="4">
        <f>IMDB_Table[[#This Row],[gross]]-IMDB_Table[[#This Row],[budget]]</f>
        <v>15086030</v>
      </c>
      <c r="O666">
        <v>116</v>
      </c>
      <c r="P666" s="36">
        <f>IMDB_Table[[#This Row],[net_profit]]/IMDB_Table[[#This Row],[budget]]*100</f>
        <v>24.332306451612904</v>
      </c>
    </row>
    <row r="667" spans="1:16" x14ac:dyDescent="0.3">
      <c r="A667" t="s">
        <v>910</v>
      </c>
      <c r="B667">
        <v>75</v>
      </c>
      <c r="C667" s="4">
        <v>65000000</v>
      </c>
      <c r="D667" t="s">
        <v>369</v>
      </c>
      <c r="E667" t="s">
        <v>911</v>
      </c>
      <c r="F667" t="s">
        <v>4528</v>
      </c>
      <c r="G667">
        <v>43027</v>
      </c>
      <c r="H667">
        <v>214</v>
      </c>
      <c r="I667" t="s">
        <v>16</v>
      </c>
      <c r="J667" t="s">
        <v>17</v>
      </c>
      <c r="K667" s="4">
        <v>62000000</v>
      </c>
      <c r="L667">
        <v>1995</v>
      </c>
      <c r="M667" s="2">
        <v>6.8</v>
      </c>
      <c r="N667" s="4">
        <f>IMDB_Table[[#This Row],[gross]]-IMDB_Table[[#This Row],[budget]]</f>
        <v>3000000</v>
      </c>
      <c r="O667">
        <v>114</v>
      </c>
      <c r="P667" s="36">
        <f>IMDB_Table[[#This Row],[net_profit]]/IMDB_Table[[#This Row],[budget]]*100</f>
        <v>4.838709677419355</v>
      </c>
    </row>
    <row r="668" spans="1:16" x14ac:dyDescent="0.3">
      <c r="A668" t="s">
        <v>912</v>
      </c>
      <c r="B668">
        <v>150</v>
      </c>
      <c r="C668" s="4">
        <v>32178777</v>
      </c>
      <c r="D668" t="s">
        <v>913</v>
      </c>
      <c r="E668" t="s">
        <v>209</v>
      </c>
      <c r="F668" t="s">
        <v>4529</v>
      </c>
      <c r="G668">
        <v>43300</v>
      </c>
      <c r="H668">
        <v>250</v>
      </c>
      <c r="I668" t="s">
        <v>16</v>
      </c>
      <c r="J668" t="s">
        <v>17</v>
      </c>
      <c r="K668" s="4">
        <v>62000000</v>
      </c>
      <c r="L668">
        <v>2008</v>
      </c>
      <c r="M668" s="2">
        <v>3.8</v>
      </c>
      <c r="N668" s="4">
        <f>IMDB_Table[[#This Row],[gross]]-IMDB_Table[[#This Row],[budget]]</f>
        <v>-29821223</v>
      </c>
      <c r="O668">
        <v>87</v>
      </c>
      <c r="P668" s="36">
        <f>IMDB_Table[[#This Row],[net_profit]]/IMDB_Table[[#This Row],[budget]]*100</f>
        <v>-48.098746774193543</v>
      </c>
    </row>
    <row r="669" spans="1:16" x14ac:dyDescent="0.3">
      <c r="A669" t="s">
        <v>914</v>
      </c>
      <c r="B669">
        <v>113</v>
      </c>
      <c r="C669" s="4">
        <v>15738632</v>
      </c>
      <c r="D669" t="s">
        <v>127</v>
      </c>
      <c r="E669" t="s">
        <v>505</v>
      </c>
      <c r="F669" t="s">
        <v>6964</v>
      </c>
      <c r="G669">
        <v>38076</v>
      </c>
      <c r="H669">
        <v>399</v>
      </c>
      <c r="I669" t="s">
        <v>16</v>
      </c>
      <c r="J669" t="s">
        <v>17</v>
      </c>
      <c r="K669" s="4">
        <v>42000000</v>
      </c>
      <c r="L669">
        <v>2001</v>
      </c>
      <c r="M669" s="2">
        <v>5.9</v>
      </c>
      <c r="N669" s="4">
        <f>IMDB_Table[[#This Row],[gross]]-IMDB_Table[[#This Row],[budget]]</f>
        <v>-26261368</v>
      </c>
      <c r="O669">
        <v>125</v>
      </c>
      <c r="P669" s="36">
        <f>IMDB_Table[[#This Row],[net_profit]]/IMDB_Table[[#This Row],[budget]]*100</f>
        <v>-62.527066666666663</v>
      </c>
    </row>
    <row r="670" spans="1:16" x14ac:dyDescent="0.3">
      <c r="A670" t="s">
        <v>449</v>
      </c>
      <c r="B670">
        <v>596</v>
      </c>
      <c r="C670" s="4">
        <v>54116191</v>
      </c>
      <c r="D670" t="s">
        <v>915</v>
      </c>
      <c r="E670" t="s">
        <v>916</v>
      </c>
      <c r="F670" t="s">
        <v>4530</v>
      </c>
      <c r="G670">
        <v>272839</v>
      </c>
      <c r="H670">
        <v>1018</v>
      </c>
      <c r="I670" t="s">
        <v>16</v>
      </c>
      <c r="J670" t="s">
        <v>17</v>
      </c>
      <c r="K670" s="4">
        <v>44000000</v>
      </c>
      <c r="L670">
        <v>2015</v>
      </c>
      <c r="M670" s="2">
        <v>7.9</v>
      </c>
      <c r="N670" s="4">
        <f>IMDB_Table[[#This Row],[gross]]-IMDB_Table[[#This Row],[budget]]</f>
        <v>10116191</v>
      </c>
      <c r="O670">
        <v>187</v>
      </c>
      <c r="P670" s="36">
        <f>IMDB_Table[[#This Row],[net_profit]]/IMDB_Table[[#This Row],[budget]]*100</f>
        <v>22.991343181818184</v>
      </c>
    </row>
    <row r="671" spans="1:16" x14ac:dyDescent="0.3">
      <c r="A671" t="s">
        <v>917</v>
      </c>
      <c r="B671">
        <v>191</v>
      </c>
      <c r="C671" s="4">
        <v>118153533</v>
      </c>
      <c r="D671" t="s">
        <v>918</v>
      </c>
      <c r="E671" t="s">
        <v>478</v>
      </c>
      <c r="F671" t="s">
        <v>6965</v>
      </c>
      <c r="G671">
        <v>129995</v>
      </c>
      <c r="H671">
        <v>246</v>
      </c>
      <c r="I671" t="s">
        <v>16</v>
      </c>
      <c r="J671" t="s">
        <v>17</v>
      </c>
      <c r="K671" s="4">
        <v>61000000</v>
      </c>
      <c r="L671">
        <v>2007</v>
      </c>
      <c r="M671" s="2">
        <v>6.3</v>
      </c>
      <c r="N671" s="4">
        <f>IMDB_Table[[#This Row],[gross]]-IMDB_Table[[#This Row],[budget]]</f>
        <v>57153533</v>
      </c>
      <c r="O671">
        <v>93</v>
      </c>
      <c r="P671" s="36">
        <f>IMDB_Table[[#This Row],[net_profit]]/IMDB_Table[[#This Row],[budget]]*100</f>
        <v>93.69431639344262</v>
      </c>
    </row>
    <row r="672" spans="1:16" x14ac:dyDescent="0.3">
      <c r="A672" t="s">
        <v>919</v>
      </c>
      <c r="B672">
        <v>156</v>
      </c>
      <c r="C672" s="4">
        <v>108012170</v>
      </c>
      <c r="D672" t="s">
        <v>89</v>
      </c>
      <c r="E672" t="s">
        <v>822</v>
      </c>
      <c r="F672" t="s">
        <v>4531</v>
      </c>
      <c r="G672">
        <v>24089</v>
      </c>
      <c r="H672">
        <v>82</v>
      </c>
      <c r="I672" t="s">
        <v>16</v>
      </c>
      <c r="J672" t="s">
        <v>17</v>
      </c>
      <c r="K672" s="4">
        <v>63000000</v>
      </c>
      <c r="L672">
        <v>2011</v>
      </c>
      <c r="M672" s="2">
        <v>5.5</v>
      </c>
      <c r="N672" s="4">
        <f>IMDB_Table[[#This Row],[gross]]-IMDB_Table[[#This Row],[budget]]</f>
        <v>45012170</v>
      </c>
      <c r="O672">
        <v>95</v>
      </c>
      <c r="P672" s="36">
        <f>IMDB_Table[[#This Row],[net_profit]]/IMDB_Table[[#This Row],[budget]]*100</f>
        <v>71.447888888888883</v>
      </c>
    </row>
    <row r="673" spans="1:16" x14ac:dyDescent="0.3">
      <c r="A673" t="s">
        <v>42</v>
      </c>
      <c r="B673">
        <v>460</v>
      </c>
      <c r="C673" s="4">
        <v>210592590</v>
      </c>
      <c r="D673" t="s">
        <v>404</v>
      </c>
      <c r="E673" t="s">
        <v>188</v>
      </c>
      <c r="F673" t="s">
        <v>6966</v>
      </c>
      <c r="G673">
        <v>607235</v>
      </c>
      <c r="H673">
        <v>2073</v>
      </c>
      <c r="I673" t="s">
        <v>16</v>
      </c>
      <c r="J673" t="s">
        <v>17</v>
      </c>
      <c r="K673" s="4">
        <v>65000000</v>
      </c>
      <c r="L673">
        <v>2006</v>
      </c>
      <c r="M673" s="2">
        <v>7.7</v>
      </c>
      <c r="N673" s="4">
        <f>IMDB_Table[[#This Row],[gross]]-IMDB_Table[[#This Row],[budget]]</f>
        <v>145592590</v>
      </c>
      <c r="O673">
        <v>117</v>
      </c>
      <c r="P673" s="36">
        <f>IMDB_Table[[#This Row],[net_profit]]/IMDB_Table[[#This Row],[budget]]*100</f>
        <v>223.98859999999999</v>
      </c>
    </row>
    <row r="674" spans="1:16" x14ac:dyDescent="0.3">
      <c r="A674" t="s">
        <v>508</v>
      </c>
      <c r="B674">
        <v>141</v>
      </c>
      <c r="C674" s="4">
        <v>279167575</v>
      </c>
      <c r="D674" t="s">
        <v>429</v>
      </c>
      <c r="E674" t="s">
        <v>444</v>
      </c>
      <c r="F674" t="s">
        <v>6967</v>
      </c>
      <c r="G674">
        <v>211296</v>
      </c>
      <c r="H674">
        <v>428</v>
      </c>
      <c r="I674" t="s">
        <v>16</v>
      </c>
      <c r="J674" t="s">
        <v>17</v>
      </c>
      <c r="K674" s="4">
        <v>80000000</v>
      </c>
      <c r="L674">
        <v>2004</v>
      </c>
      <c r="M674" s="2">
        <v>6.3</v>
      </c>
      <c r="N674" s="4">
        <f>IMDB_Table[[#This Row],[gross]]-IMDB_Table[[#This Row],[budget]]</f>
        <v>199167575</v>
      </c>
      <c r="O674">
        <v>106</v>
      </c>
      <c r="P674" s="36">
        <f>IMDB_Table[[#This Row],[net_profit]]/IMDB_Table[[#This Row],[budget]]*100</f>
        <v>248.95946874999998</v>
      </c>
    </row>
    <row r="675" spans="1:16" x14ac:dyDescent="0.3">
      <c r="A675" t="s">
        <v>920</v>
      </c>
      <c r="B675">
        <v>180</v>
      </c>
      <c r="C675" s="4">
        <v>143151473</v>
      </c>
      <c r="D675" t="s">
        <v>921</v>
      </c>
      <c r="E675" t="s">
        <v>922</v>
      </c>
      <c r="F675" t="s">
        <v>4532</v>
      </c>
      <c r="G675">
        <v>116681</v>
      </c>
      <c r="H675">
        <v>320</v>
      </c>
      <c r="I675" t="s">
        <v>16</v>
      </c>
      <c r="J675" t="s">
        <v>17</v>
      </c>
      <c r="K675" s="4">
        <v>60000000</v>
      </c>
      <c r="L675">
        <v>2008</v>
      </c>
      <c r="M675" s="2">
        <v>7.1</v>
      </c>
      <c r="N675" s="4">
        <f>IMDB_Table[[#This Row],[gross]]-IMDB_Table[[#This Row],[budget]]</f>
        <v>83151473</v>
      </c>
      <c r="O675">
        <v>115</v>
      </c>
      <c r="P675" s="36">
        <f>IMDB_Table[[#This Row],[net_profit]]/IMDB_Table[[#This Row],[budget]]*100</f>
        <v>138.58578833333331</v>
      </c>
    </row>
    <row r="676" spans="1:16" x14ac:dyDescent="0.3">
      <c r="A676" t="s">
        <v>783</v>
      </c>
      <c r="B676">
        <v>186</v>
      </c>
      <c r="C676" s="4">
        <v>136801374</v>
      </c>
      <c r="D676" t="s">
        <v>923</v>
      </c>
      <c r="E676" t="s">
        <v>103</v>
      </c>
      <c r="F676" t="s">
        <v>4533</v>
      </c>
      <c r="G676">
        <v>782610</v>
      </c>
      <c r="H676">
        <v>1377</v>
      </c>
      <c r="I676" t="s">
        <v>16</v>
      </c>
      <c r="J676" t="s">
        <v>17</v>
      </c>
      <c r="K676" s="4">
        <v>60000000</v>
      </c>
      <c r="L676">
        <v>1999</v>
      </c>
      <c r="M676" s="2">
        <v>8.5</v>
      </c>
      <c r="N676" s="4">
        <f>IMDB_Table[[#This Row],[gross]]-IMDB_Table[[#This Row],[budget]]</f>
        <v>76801374</v>
      </c>
      <c r="O676">
        <v>189</v>
      </c>
      <c r="P676" s="36">
        <f>IMDB_Table[[#This Row],[net_profit]]/IMDB_Table[[#This Row],[budget]]*100</f>
        <v>128.00229000000002</v>
      </c>
    </row>
    <row r="677" spans="1:16" x14ac:dyDescent="0.3">
      <c r="A677" t="s">
        <v>453</v>
      </c>
      <c r="B677">
        <v>161</v>
      </c>
      <c r="C677" s="4">
        <v>135381507</v>
      </c>
      <c r="D677" t="s">
        <v>184</v>
      </c>
      <c r="E677" t="s">
        <v>459</v>
      </c>
      <c r="F677" t="s">
        <v>4534</v>
      </c>
      <c r="G677">
        <v>63912</v>
      </c>
      <c r="H677">
        <v>251</v>
      </c>
      <c r="I677" t="s">
        <v>16</v>
      </c>
      <c r="J677" t="s">
        <v>17</v>
      </c>
      <c r="K677" s="4">
        <v>150000000</v>
      </c>
      <c r="L677">
        <v>2005</v>
      </c>
      <c r="M677" s="2">
        <v>5.8</v>
      </c>
      <c r="N677" s="4">
        <f>IMDB_Table[[#This Row],[gross]]-IMDB_Table[[#This Row],[budget]]</f>
        <v>-14618493</v>
      </c>
      <c r="O677">
        <v>81</v>
      </c>
      <c r="P677" s="36">
        <f>IMDB_Table[[#This Row],[net_profit]]/IMDB_Table[[#This Row],[budget]]*100</f>
        <v>-9.7456619999999994</v>
      </c>
    </row>
    <row r="678" spans="1:16" x14ac:dyDescent="0.3">
      <c r="A678" t="s">
        <v>197</v>
      </c>
      <c r="B678">
        <v>568</v>
      </c>
      <c r="C678" s="4">
        <v>167735396</v>
      </c>
      <c r="D678" t="s">
        <v>557</v>
      </c>
      <c r="E678" t="s">
        <v>924</v>
      </c>
      <c r="F678" t="s">
        <v>4535</v>
      </c>
      <c r="G678">
        <v>569841</v>
      </c>
      <c r="H678">
        <v>1127</v>
      </c>
      <c r="I678" t="s">
        <v>16</v>
      </c>
      <c r="J678" t="s">
        <v>17</v>
      </c>
      <c r="K678" s="4">
        <v>61000000</v>
      </c>
      <c r="L678">
        <v>2014</v>
      </c>
      <c r="M678" s="2">
        <v>8.1</v>
      </c>
      <c r="N678" s="4">
        <f>IMDB_Table[[#This Row],[gross]]-IMDB_Table[[#This Row],[budget]]</f>
        <v>106735396</v>
      </c>
      <c r="O678">
        <v>149</v>
      </c>
      <c r="P678" s="36">
        <f>IMDB_Table[[#This Row],[net_profit]]/IMDB_Table[[#This Row],[budget]]*100</f>
        <v>174.97605901639344</v>
      </c>
    </row>
    <row r="679" spans="1:16" x14ac:dyDescent="0.3">
      <c r="A679" t="s">
        <v>156</v>
      </c>
      <c r="B679">
        <v>249</v>
      </c>
      <c r="C679" s="4">
        <v>121468960</v>
      </c>
      <c r="D679" t="s">
        <v>311</v>
      </c>
      <c r="E679" t="s">
        <v>312</v>
      </c>
      <c r="F679" t="s">
        <v>4536</v>
      </c>
      <c r="G679">
        <v>407601</v>
      </c>
      <c r="H679">
        <v>849</v>
      </c>
      <c r="I679" t="s">
        <v>16</v>
      </c>
      <c r="J679" t="s">
        <v>17</v>
      </c>
      <c r="K679" s="4">
        <v>60000000</v>
      </c>
      <c r="L679">
        <v>2002</v>
      </c>
      <c r="M679" s="2">
        <v>7.9</v>
      </c>
      <c r="N679" s="4">
        <f>IMDB_Table[[#This Row],[gross]]-IMDB_Table[[#This Row],[budget]]</f>
        <v>61468960</v>
      </c>
      <c r="O679">
        <v>119</v>
      </c>
      <c r="P679" s="36">
        <f>IMDB_Table[[#This Row],[net_profit]]/IMDB_Table[[#This Row],[budget]]*100</f>
        <v>102.44826666666667</v>
      </c>
    </row>
    <row r="680" spans="1:16" x14ac:dyDescent="0.3">
      <c r="A680" t="s">
        <v>100</v>
      </c>
      <c r="B680">
        <v>137</v>
      </c>
      <c r="C680" s="4">
        <v>106635996</v>
      </c>
      <c r="D680" t="s">
        <v>22</v>
      </c>
      <c r="E680" t="s">
        <v>925</v>
      </c>
      <c r="F680" t="s">
        <v>6968</v>
      </c>
      <c r="G680">
        <v>199025</v>
      </c>
      <c r="H680">
        <v>416</v>
      </c>
      <c r="I680" t="s">
        <v>16</v>
      </c>
      <c r="J680" t="s">
        <v>24</v>
      </c>
      <c r="K680" s="4">
        <v>58000000</v>
      </c>
      <c r="L680">
        <v>1995</v>
      </c>
      <c r="M680" s="2">
        <v>7.2</v>
      </c>
      <c r="N680" s="4">
        <f>IMDB_Table[[#This Row],[gross]]-IMDB_Table[[#This Row],[budget]]</f>
        <v>48635996</v>
      </c>
      <c r="O680">
        <v>130</v>
      </c>
      <c r="P680" s="36">
        <f>IMDB_Table[[#This Row],[net_profit]]/IMDB_Table[[#This Row],[budget]]*100</f>
        <v>83.855165517241375</v>
      </c>
    </row>
    <row r="681" spans="1:16" x14ac:dyDescent="0.3">
      <c r="A681" t="s">
        <v>455</v>
      </c>
      <c r="B681">
        <v>113</v>
      </c>
      <c r="C681" s="4">
        <v>102678089</v>
      </c>
      <c r="D681" t="s">
        <v>494</v>
      </c>
      <c r="E681" t="s">
        <v>926</v>
      </c>
      <c r="F681" t="s">
        <v>6969</v>
      </c>
      <c r="G681">
        <v>42705</v>
      </c>
      <c r="H681">
        <v>274</v>
      </c>
      <c r="I681" t="s">
        <v>16</v>
      </c>
      <c r="J681" t="s">
        <v>17</v>
      </c>
      <c r="K681" s="4">
        <v>95000000</v>
      </c>
      <c r="L681">
        <v>1999</v>
      </c>
      <c r="M681" s="2">
        <v>6.3</v>
      </c>
      <c r="N681" s="4">
        <f>IMDB_Table[[#This Row],[gross]]-IMDB_Table[[#This Row],[budget]]</f>
        <v>7678089</v>
      </c>
      <c r="O681">
        <v>116</v>
      </c>
      <c r="P681" s="36">
        <f>IMDB_Table[[#This Row],[net_profit]]/IMDB_Table[[#This Row],[budget]]*100</f>
        <v>8.0821989473684219</v>
      </c>
    </row>
    <row r="682" spans="1:16" x14ac:dyDescent="0.3">
      <c r="A682" t="s">
        <v>299</v>
      </c>
      <c r="B682">
        <v>213</v>
      </c>
      <c r="C682" s="4">
        <v>125603360</v>
      </c>
      <c r="D682" t="s">
        <v>583</v>
      </c>
      <c r="E682" t="s">
        <v>927</v>
      </c>
      <c r="F682" t="s">
        <v>4537</v>
      </c>
      <c r="G682">
        <v>667983</v>
      </c>
      <c r="H682">
        <v>877</v>
      </c>
      <c r="I682" t="s">
        <v>16</v>
      </c>
      <c r="J682" t="s">
        <v>17</v>
      </c>
      <c r="K682" s="4">
        <v>60000000</v>
      </c>
      <c r="L682">
        <v>1998</v>
      </c>
      <c r="M682" s="2">
        <v>8.1</v>
      </c>
      <c r="N682" s="4">
        <f>IMDB_Table[[#This Row],[gross]]-IMDB_Table[[#This Row],[budget]]</f>
        <v>65603360</v>
      </c>
      <c r="O682">
        <v>103</v>
      </c>
      <c r="P682" s="36">
        <f>IMDB_Table[[#This Row],[net_profit]]/IMDB_Table[[#This Row],[budget]]*100</f>
        <v>109.33893333333333</v>
      </c>
    </row>
    <row r="683" spans="1:16" x14ac:dyDescent="0.3">
      <c r="A683" t="s">
        <v>928</v>
      </c>
      <c r="B683">
        <v>120</v>
      </c>
      <c r="C683" s="4">
        <v>101217900</v>
      </c>
      <c r="D683" t="s">
        <v>929</v>
      </c>
      <c r="E683" t="s">
        <v>530</v>
      </c>
      <c r="F683" t="s">
        <v>6970</v>
      </c>
      <c r="G683">
        <v>91093</v>
      </c>
      <c r="H683">
        <v>353</v>
      </c>
      <c r="I683" t="s">
        <v>16</v>
      </c>
      <c r="J683" t="s">
        <v>17</v>
      </c>
      <c r="K683" s="4">
        <v>70000000</v>
      </c>
      <c r="L683">
        <v>1998</v>
      </c>
      <c r="M683" s="2">
        <v>7</v>
      </c>
      <c r="N683" s="4">
        <f>IMDB_Table[[#This Row],[gross]]-IMDB_Table[[#This Row],[budget]]</f>
        <v>31217900</v>
      </c>
      <c r="O683">
        <v>99</v>
      </c>
      <c r="P683" s="36">
        <f>IMDB_Table[[#This Row],[net_profit]]/IMDB_Table[[#This Row],[budget]]*100</f>
        <v>44.596999999999994</v>
      </c>
    </row>
    <row r="684" spans="1:16" x14ac:dyDescent="0.3">
      <c r="A684" t="s">
        <v>775</v>
      </c>
      <c r="B684">
        <v>81</v>
      </c>
      <c r="C684" s="4">
        <v>104148781</v>
      </c>
      <c r="D684" t="s">
        <v>735</v>
      </c>
      <c r="E684" t="s">
        <v>930</v>
      </c>
      <c r="F684" t="s">
        <v>4538</v>
      </c>
      <c r="G684">
        <v>49486</v>
      </c>
      <c r="H684">
        <v>116</v>
      </c>
      <c r="I684" t="s">
        <v>16</v>
      </c>
      <c r="J684" t="s">
        <v>17</v>
      </c>
      <c r="K684" s="4">
        <v>60000000</v>
      </c>
      <c r="L684">
        <v>2003</v>
      </c>
      <c r="M684" s="2">
        <v>5.5</v>
      </c>
      <c r="N684" s="4">
        <f>IMDB_Table[[#This Row],[gross]]-IMDB_Table[[#This Row],[budget]]</f>
        <v>44148781</v>
      </c>
      <c r="O684">
        <v>92</v>
      </c>
      <c r="P684" s="36">
        <f>IMDB_Table[[#This Row],[net_profit]]/IMDB_Table[[#This Row],[budget]]*100</f>
        <v>73.581301666666661</v>
      </c>
    </row>
    <row r="685" spans="1:16" x14ac:dyDescent="0.3">
      <c r="A685" t="s">
        <v>3974</v>
      </c>
      <c r="B685">
        <v>265</v>
      </c>
      <c r="C685" s="4">
        <v>75573300</v>
      </c>
      <c r="D685" t="s">
        <v>845</v>
      </c>
      <c r="E685" t="s">
        <v>439</v>
      </c>
      <c r="F685" t="s">
        <v>4539</v>
      </c>
      <c r="G685">
        <v>156898</v>
      </c>
      <c r="H685">
        <v>172</v>
      </c>
      <c r="I685" t="s">
        <v>16</v>
      </c>
      <c r="J685" t="s">
        <v>17</v>
      </c>
      <c r="K685" s="4">
        <v>61000000</v>
      </c>
      <c r="L685">
        <v>2013</v>
      </c>
      <c r="M685" s="2">
        <v>6.7</v>
      </c>
      <c r="N685" s="4">
        <f>IMDB_Table[[#This Row],[gross]]-IMDB_Table[[#This Row],[budget]]</f>
        <v>14573300</v>
      </c>
      <c r="O685">
        <v>109</v>
      </c>
      <c r="P685" s="36">
        <f>IMDB_Table[[#This Row],[net_profit]]/IMDB_Table[[#This Row],[budget]]*100</f>
        <v>23.890655737704918</v>
      </c>
    </row>
    <row r="686" spans="1:16" x14ac:dyDescent="0.3">
      <c r="A686" t="s">
        <v>483</v>
      </c>
      <c r="B686">
        <v>105</v>
      </c>
      <c r="C686" s="4">
        <v>93375151</v>
      </c>
      <c r="D686" t="s">
        <v>635</v>
      </c>
      <c r="E686" t="s">
        <v>931</v>
      </c>
      <c r="F686" t="s">
        <v>4540</v>
      </c>
      <c r="G686">
        <v>46031</v>
      </c>
      <c r="H686">
        <v>235</v>
      </c>
      <c r="I686" t="s">
        <v>16</v>
      </c>
      <c r="J686" t="s">
        <v>17</v>
      </c>
      <c r="K686" s="4">
        <v>60000000</v>
      </c>
      <c r="L686">
        <v>2001</v>
      </c>
      <c r="M686" s="2">
        <v>5.2</v>
      </c>
      <c r="N686" s="4">
        <f>IMDB_Table[[#This Row],[gross]]-IMDB_Table[[#This Row],[budget]]</f>
        <v>33375151</v>
      </c>
      <c r="O686">
        <v>87</v>
      </c>
      <c r="P686" s="36">
        <f>IMDB_Table[[#This Row],[net_profit]]/IMDB_Table[[#This Row],[budget]]*100</f>
        <v>55.625251666666664</v>
      </c>
    </row>
    <row r="687" spans="1:16" x14ac:dyDescent="0.3">
      <c r="A687" t="s">
        <v>741</v>
      </c>
      <c r="B687">
        <v>155</v>
      </c>
      <c r="C687" s="4">
        <v>106126012</v>
      </c>
      <c r="D687" t="s">
        <v>106</v>
      </c>
      <c r="E687" t="s">
        <v>107</v>
      </c>
      <c r="F687" t="s">
        <v>4541</v>
      </c>
      <c r="G687">
        <v>285623</v>
      </c>
      <c r="H687">
        <v>497</v>
      </c>
      <c r="I687" t="s">
        <v>16</v>
      </c>
      <c r="J687" t="s">
        <v>17</v>
      </c>
      <c r="K687" s="4">
        <v>60000000</v>
      </c>
      <c r="L687">
        <v>2003</v>
      </c>
      <c r="M687" s="2">
        <v>7</v>
      </c>
      <c r="N687" s="4">
        <f>IMDB_Table[[#This Row],[gross]]-IMDB_Table[[#This Row],[budget]]</f>
        <v>46126012</v>
      </c>
      <c r="O687">
        <v>111</v>
      </c>
      <c r="P687" s="36">
        <f>IMDB_Table[[#This Row],[net_profit]]/IMDB_Table[[#This Row],[budget]]*100</f>
        <v>76.876686666666671</v>
      </c>
    </row>
    <row r="688" spans="1:16" x14ac:dyDescent="0.3">
      <c r="A688" t="s">
        <v>932</v>
      </c>
      <c r="B688">
        <v>118</v>
      </c>
      <c r="C688" s="4">
        <v>93307796</v>
      </c>
      <c r="D688" t="s">
        <v>429</v>
      </c>
      <c r="E688" t="s">
        <v>933</v>
      </c>
      <c r="F688" t="s">
        <v>4542</v>
      </c>
      <c r="G688">
        <v>85673</v>
      </c>
      <c r="H688">
        <v>269</v>
      </c>
      <c r="I688" t="s">
        <v>16</v>
      </c>
      <c r="J688" t="s">
        <v>17</v>
      </c>
      <c r="K688" s="4">
        <v>60000000</v>
      </c>
      <c r="L688">
        <v>2002</v>
      </c>
      <c r="M688" s="2">
        <v>6.1</v>
      </c>
      <c r="N688" s="4">
        <f>IMDB_Table[[#This Row],[gross]]-IMDB_Table[[#This Row],[budget]]</f>
        <v>33307796</v>
      </c>
      <c r="O688">
        <v>101</v>
      </c>
      <c r="P688" s="36">
        <f>IMDB_Table[[#This Row],[net_profit]]/IMDB_Table[[#This Row],[budget]]*100</f>
        <v>55.512993333333341</v>
      </c>
    </row>
    <row r="689" spans="1:16" x14ac:dyDescent="0.3">
      <c r="A689" t="s">
        <v>228</v>
      </c>
      <c r="B689">
        <v>131</v>
      </c>
      <c r="C689" s="4">
        <v>90646554</v>
      </c>
      <c r="D689" t="s">
        <v>139</v>
      </c>
      <c r="E689" t="s">
        <v>642</v>
      </c>
      <c r="F689" t="s">
        <v>4543</v>
      </c>
      <c r="G689">
        <v>124641</v>
      </c>
      <c r="H689">
        <v>289</v>
      </c>
      <c r="I689" t="s">
        <v>16</v>
      </c>
      <c r="J689" t="s">
        <v>17</v>
      </c>
      <c r="K689" s="4">
        <v>105000000</v>
      </c>
      <c r="L689">
        <v>1998</v>
      </c>
      <c r="M689" s="2">
        <v>6.6</v>
      </c>
      <c r="N689" s="4">
        <f>IMDB_Table[[#This Row],[gross]]-IMDB_Table[[#This Row],[budget]]</f>
        <v>-14353446</v>
      </c>
      <c r="O689">
        <v>83</v>
      </c>
      <c r="P689" s="36">
        <f>IMDB_Table[[#This Row],[net_profit]]/IMDB_Table[[#This Row],[budget]]*100</f>
        <v>-13.669948571428572</v>
      </c>
    </row>
    <row r="690" spans="1:16" x14ac:dyDescent="0.3">
      <c r="A690" t="s">
        <v>934</v>
      </c>
      <c r="B690">
        <v>166</v>
      </c>
      <c r="C690" s="4">
        <v>109176215</v>
      </c>
      <c r="D690" t="s">
        <v>509</v>
      </c>
      <c r="E690" t="s">
        <v>143</v>
      </c>
      <c r="F690" t="s">
        <v>4544</v>
      </c>
      <c r="G690">
        <v>83506</v>
      </c>
      <c r="H690">
        <v>144</v>
      </c>
      <c r="I690" t="s">
        <v>16</v>
      </c>
      <c r="J690" t="s">
        <v>17</v>
      </c>
      <c r="K690" s="4">
        <v>60000000</v>
      </c>
      <c r="L690">
        <v>2009</v>
      </c>
      <c r="M690" s="2">
        <v>5.5</v>
      </c>
      <c r="N690" s="4">
        <f>IMDB_Table[[#This Row],[gross]]-IMDB_Table[[#This Row],[budget]]</f>
        <v>49176215</v>
      </c>
      <c r="O690">
        <v>113</v>
      </c>
      <c r="P690" s="36">
        <f>IMDB_Table[[#This Row],[net_profit]]/IMDB_Table[[#This Row],[budget]]*100</f>
        <v>81.960358333333332</v>
      </c>
    </row>
    <row r="691" spans="1:16" x14ac:dyDescent="0.3">
      <c r="A691" t="s">
        <v>442</v>
      </c>
      <c r="B691">
        <v>60</v>
      </c>
      <c r="C691" s="4">
        <v>82670733</v>
      </c>
      <c r="D691" t="s">
        <v>785</v>
      </c>
      <c r="E691" t="s">
        <v>157</v>
      </c>
      <c r="F691" t="s">
        <v>6971</v>
      </c>
      <c r="G691">
        <v>60476</v>
      </c>
      <c r="H691">
        <v>97</v>
      </c>
      <c r="I691" t="s">
        <v>16</v>
      </c>
      <c r="J691" t="s">
        <v>17</v>
      </c>
      <c r="K691" s="4">
        <v>60000000</v>
      </c>
      <c r="L691">
        <v>1990</v>
      </c>
      <c r="M691" s="2">
        <v>5.9</v>
      </c>
      <c r="N691" s="4">
        <f>IMDB_Table[[#This Row],[gross]]-IMDB_Table[[#This Row],[budget]]</f>
        <v>22670733</v>
      </c>
      <c r="O691">
        <v>107</v>
      </c>
      <c r="P691" s="36">
        <f>IMDB_Table[[#This Row],[net_profit]]/IMDB_Table[[#This Row],[budget]]*100</f>
        <v>37.784554999999997</v>
      </c>
    </row>
    <row r="692" spans="1:16" x14ac:dyDescent="0.3">
      <c r="A692" t="s">
        <v>650</v>
      </c>
      <c r="B692">
        <v>77</v>
      </c>
      <c r="C692" s="4">
        <v>82569532</v>
      </c>
      <c r="D692" t="s">
        <v>603</v>
      </c>
      <c r="E692" t="s">
        <v>935</v>
      </c>
      <c r="F692" t="s">
        <v>6972</v>
      </c>
      <c r="G692">
        <v>42737</v>
      </c>
      <c r="H692">
        <v>128</v>
      </c>
      <c r="I692" t="s">
        <v>16</v>
      </c>
      <c r="J692" t="s">
        <v>17</v>
      </c>
      <c r="K692" s="4">
        <v>60000000</v>
      </c>
      <c r="L692">
        <v>2005</v>
      </c>
      <c r="M692" s="2">
        <v>5.4</v>
      </c>
      <c r="N692" s="4">
        <f>IMDB_Table[[#This Row],[gross]]-IMDB_Table[[#This Row],[budget]]</f>
        <v>22569532</v>
      </c>
      <c r="O692">
        <v>94</v>
      </c>
      <c r="P692" s="36">
        <f>IMDB_Table[[#This Row],[net_profit]]/IMDB_Table[[#This Row],[budget]]*100</f>
        <v>37.615886666666668</v>
      </c>
    </row>
    <row r="693" spans="1:16" x14ac:dyDescent="0.3">
      <c r="A693" t="s">
        <v>936</v>
      </c>
      <c r="B693">
        <v>249</v>
      </c>
      <c r="C693" s="4">
        <v>81687587</v>
      </c>
      <c r="D693" t="s">
        <v>687</v>
      </c>
      <c r="E693" t="s">
        <v>937</v>
      </c>
      <c r="F693" t="s">
        <v>4545</v>
      </c>
      <c r="G693">
        <v>138246</v>
      </c>
      <c r="H693">
        <v>360</v>
      </c>
      <c r="I693" t="s">
        <v>16</v>
      </c>
      <c r="J693" t="s">
        <v>17</v>
      </c>
      <c r="K693" s="4">
        <v>61000000</v>
      </c>
      <c r="L693">
        <v>2015</v>
      </c>
      <c r="M693" s="2">
        <v>6.4</v>
      </c>
      <c r="N693" s="4">
        <f>IMDB_Table[[#This Row],[gross]]-IMDB_Table[[#This Row],[budget]]</f>
        <v>20687587</v>
      </c>
      <c r="O693">
        <v>132</v>
      </c>
      <c r="P693" s="36">
        <f>IMDB_Table[[#This Row],[net_profit]]/IMDB_Table[[#This Row],[budget]]*100</f>
        <v>33.914077049180328</v>
      </c>
    </row>
    <row r="694" spans="1:16" x14ac:dyDescent="0.3">
      <c r="A694" t="s">
        <v>938</v>
      </c>
      <c r="B694">
        <v>213</v>
      </c>
      <c r="C694" s="4">
        <v>80574010</v>
      </c>
      <c r="D694" t="s">
        <v>71</v>
      </c>
      <c r="E694" t="s">
        <v>528</v>
      </c>
      <c r="F694" t="s">
        <v>4546</v>
      </c>
      <c r="G694">
        <v>63493</v>
      </c>
      <c r="H694">
        <v>302</v>
      </c>
      <c r="I694" t="s">
        <v>16</v>
      </c>
      <c r="J694" t="s">
        <v>17</v>
      </c>
      <c r="K694" s="4">
        <v>60000000</v>
      </c>
      <c r="L694">
        <v>2010</v>
      </c>
      <c r="M694" s="2">
        <v>5.7</v>
      </c>
      <c r="N694" s="4">
        <f>IMDB_Table[[#This Row],[gross]]-IMDB_Table[[#This Row],[budget]]</f>
        <v>20574010</v>
      </c>
      <c r="O694">
        <v>140</v>
      </c>
      <c r="P694" s="36">
        <f>IMDB_Table[[#This Row],[net_profit]]/IMDB_Table[[#This Row],[budget]]*100</f>
        <v>34.290016666666666</v>
      </c>
    </row>
    <row r="695" spans="1:16" x14ac:dyDescent="0.3">
      <c r="A695" t="s">
        <v>84</v>
      </c>
      <c r="B695">
        <v>121</v>
      </c>
      <c r="C695" s="4">
        <v>75764085</v>
      </c>
      <c r="D695" t="s">
        <v>634</v>
      </c>
      <c r="E695" t="s">
        <v>204</v>
      </c>
      <c r="F695" t="s">
        <v>4547</v>
      </c>
      <c r="G695">
        <v>85844</v>
      </c>
      <c r="H695">
        <v>322</v>
      </c>
      <c r="I695" t="s">
        <v>16</v>
      </c>
      <c r="J695" t="s">
        <v>17</v>
      </c>
      <c r="K695" s="4">
        <v>60000000</v>
      </c>
      <c r="L695">
        <v>2000</v>
      </c>
      <c r="M695" s="2">
        <v>6.7</v>
      </c>
      <c r="N695" s="4">
        <f>IMDB_Table[[#This Row],[gross]]-IMDB_Table[[#This Row],[budget]]</f>
        <v>15764085</v>
      </c>
      <c r="O695">
        <v>125</v>
      </c>
      <c r="P695" s="36">
        <f>IMDB_Table[[#This Row],[net_profit]]/IMDB_Table[[#This Row],[budget]]*100</f>
        <v>26.273475000000001</v>
      </c>
    </row>
    <row r="696" spans="1:16" x14ac:dyDescent="0.3">
      <c r="A696" t="s">
        <v>332</v>
      </c>
      <c r="B696">
        <v>315</v>
      </c>
      <c r="C696" s="4">
        <v>90356857</v>
      </c>
      <c r="D696" t="s">
        <v>127</v>
      </c>
      <c r="E696" t="s">
        <v>273</v>
      </c>
      <c r="F696" t="s">
        <v>6973</v>
      </c>
      <c r="G696">
        <v>238916</v>
      </c>
      <c r="H696">
        <v>328</v>
      </c>
      <c r="I696" t="s">
        <v>16</v>
      </c>
      <c r="J696" t="s">
        <v>17</v>
      </c>
      <c r="K696" s="4">
        <v>58000000</v>
      </c>
      <c r="L696">
        <v>2010</v>
      </c>
      <c r="M696" s="2">
        <v>7.1</v>
      </c>
      <c r="N696" s="4">
        <f>IMDB_Table[[#This Row],[gross]]-IMDB_Table[[#This Row],[budget]]</f>
        <v>32356857</v>
      </c>
      <c r="O696">
        <v>111</v>
      </c>
      <c r="P696" s="36">
        <f>IMDB_Table[[#This Row],[net_profit]]/IMDB_Table[[#This Row],[budget]]*100</f>
        <v>55.787684482758628</v>
      </c>
    </row>
    <row r="697" spans="1:16" x14ac:dyDescent="0.3">
      <c r="A697" t="s">
        <v>218</v>
      </c>
      <c r="B697">
        <v>171</v>
      </c>
      <c r="C697" s="4">
        <v>75530832</v>
      </c>
      <c r="D697" t="s">
        <v>888</v>
      </c>
      <c r="E697" t="s">
        <v>607</v>
      </c>
      <c r="F697" t="s">
        <v>4548</v>
      </c>
      <c r="G697">
        <v>97047</v>
      </c>
      <c r="H697">
        <v>452</v>
      </c>
      <c r="I697" t="s">
        <v>16</v>
      </c>
      <c r="J697" t="s">
        <v>17</v>
      </c>
      <c r="K697" s="4">
        <v>55000000</v>
      </c>
      <c r="L697">
        <v>1999</v>
      </c>
      <c r="M697" s="2">
        <v>6.8</v>
      </c>
      <c r="N697" s="4">
        <f>IMDB_Table[[#This Row],[gross]]-IMDB_Table[[#This Row],[budget]]</f>
        <v>20530832</v>
      </c>
      <c r="O697">
        <v>156</v>
      </c>
      <c r="P697" s="36">
        <f>IMDB_Table[[#This Row],[net_profit]]/IMDB_Table[[#This Row],[budget]]*100</f>
        <v>37.328785454545454</v>
      </c>
    </row>
    <row r="698" spans="1:16" x14ac:dyDescent="0.3">
      <c r="A698" t="s">
        <v>939</v>
      </c>
      <c r="B698">
        <v>96</v>
      </c>
      <c r="C698" s="4">
        <v>75370763</v>
      </c>
      <c r="D698" t="s">
        <v>940</v>
      </c>
      <c r="E698" t="s">
        <v>164</v>
      </c>
      <c r="F698" t="s">
        <v>4549</v>
      </c>
      <c r="G698">
        <v>32353</v>
      </c>
      <c r="H698">
        <v>263</v>
      </c>
      <c r="I698" t="s">
        <v>16</v>
      </c>
      <c r="J698" t="s">
        <v>17</v>
      </c>
      <c r="K698" s="4">
        <v>60000000</v>
      </c>
      <c r="L698">
        <v>1998</v>
      </c>
      <c r="M698" s="2">
        <v>6.5</v>
      </c>
      <c r="N698" s="4">
        <f>IMDB_Table[[#This Row],[gross]]-IMDB_Table[[#This Row],[budget]]</f>
        <v>15370763</v>
      </c>
      <c r="O698">
        <v>170</v>
      </c>
      <c r="P698" s="36">
        <f>IMDB_Table[[#This Row],[net_profit]]/IMDB_Table[[#This Row],[budget]]*100</f>
        <v>25.617938333333335</v>
      </c>
    </row>
    <row r="699" spans="1:16" x14ac:dyDescent="0.3">
      <c r="A699" t="s">
        <v>418</v>
      </c>
      <c r="B699">
        <v>299</v>
      </c>
      <c r="C699" s="4">
        <v>100003492</v>
      </c>
      <c r="D699" t="s">
        <v>552</v>
      </c>
      <c r="E699" t="s">
        <v>157</v>
      </c>
      <c r="F699" t="s">
        <v>4550</v>
      </c>
      <c r="G699">
        <v>293662</v>
      </c>
      <c r="H699">
        <v>836</v>
      </c>
      <c r="I699" t="s">
        <v>16</v>
      </c>
      <c r="J699" t="s">
        <v>17</v>
      </c>
      <c r="K699" s="4">
        <v>65000000</v>
      </c>
      <c r="L699">
        <v>2004</v>
      </c>
      <c r="M699" s="2">
        <v>7.6</v>
      </c>
      <c r="N699" s="4">
        <f>IMDB_Table[[#This Row],[gross]]-IMDB_Table[[#This Row],[budget]]</f>
        <v>35003492</v>
      </c>
      <c r="O699">
        <v>120</v>
      </c>
      <c r="P699" s="36">
        <f>IMDB_Table[[#This Row],[net_profit]]/IMDB_Table[[#This Row],[budget]]*100</f>
        <v>53.851526153846152</v>
      </c>
    </row>
    <row r="700" spans="1:16" x14ac:dyDescent="0.3">
      <c r="A700" t="s">
        <v>446</v>
      </c>
      <c r="B700">
        <v>167</v>
      </c>
      <c r="C700" s="4">
        <v>90341670</v>
      </c>
      <c r="D700" t="s">
        <v>496</v>
      </c>
      <c r="E700" t="s">
        <v>391</v>
      </c>
      <c r="F700" t="s">
        <v>4551</v>
      </c>
      <c r="G700">
        <v>102129</v>
      </c>
      <c r="H700">
        <v>432</v>
      </c>
      <c r="I700" t="s">
        <v>16</v>
      </c>
      <c r="J700" t="s">
        <v>17</v>
      </c>
      <c r="K700" s="4">
        <v>60000000</v>
      </c>
      <c r="L700">
        <v>2002</v>
      </c>
      <c r="M700" s="2">
        <v>5.5</v>
      </c>
      <c r="N700" s="4">
        <f>IMDB_Table[[#This Row],[gross]]-IMDB_Table[[#This Row],[budget]]</f>
        <v>30341670</v>
      </c>
      <c r="O700">
        <v>100</v>
      </c>
      <c r="P700" s="36">
        <f>IMDB_Table[[#This Row],[net_profit]]/IMDB_Table[[#This Row],[budget]]*100</f>
        <v>50.569450000000003</v>
      </c>
    </row>
    <row r="701" spans="1:16" x14ac:dyDescent="0.3">
      <c r="A701" t="s">
        <v>941</v>
      </c>
      <c r="B701">
        <v>125</v>
      </c>
      <c r="C701" s="4">
        <v>74540762</v>
      </c>
      <c r="D701" t="s">
        <v>259</v>
      </c>
      <c r="E701" t="s">
        <v>942</v>
      </c>
      <c r="F701" t="s">
        <v>4552</v>
      </c>
      <c r="G701">
        <v>48753</v>
      </c>
      <c r="H701">
        <v>323</v>
      </c>
      <c r="I701" t="s">
        <v>16</v>
      </c>
      <c r="J701" t="s">
        <v>17</v>
      </c>
      <c r="K701" s="4">
        <v>55000000</v>
      </c>
      <c r="L701">
        <v>2004</v>
      </c>
      <c r="M701" s="2">
        <v>6.5</v>
      </c>
      <c r="N701" s="4">
        <f>IMDB_Table[[#This Row],[gross]]-IMDB_Table[[#This Row],[budget]]</f>
        <v>19540762</v>
      </c>
      <c r="O701">
        <v>115</v>
      </c>
      <c r="P701" s="36">
        <f>IMDB_Table[[#This Row],[net_profit]]/IMDB_Table[[#This Row],[budget]]*100</f>
        <v>35.528658181818187</v>
      </c>
    </row>
    <row r="702" spans="1:16" x14ac:dyDescent="0.3">
      <c r="A702" t="s">
        <v>3959</v>
      </c>
      <c r="B702">
        <v>387</v>
      </c>
      <c r="C702" s="4">
        <v>80033643</v>
      </c>
      <c r="D702" t="s">
        <v>321</v>
      </c>
      <c r="E702" t="s">
        <v>157</v>
      </c>
      <c r="F702" t="s">
        <v>4553</v>
      </c>
      <c r="G702">
        <v>226570</v>
      </c>
      <c r="H702">
        <v>448</v>
      </c>
      <c r="I702" t="s">
        <v>16</v>
      </c>
      <c r="J702" t="s">
        <v>17</v>
      </c>
      <c r="K702" s="4">
        <v>60000000</v>
      </c>
      <c r="L702">
        <v>2012</v>
      </c>
      <c r="M702" s="2">
        <v>7</v>
      </c>
      <c r="N702" s="4">
        <f>IMDB_Table[[#This Row],[gross]]-IMDB_Table[[#This Row],[budget]]</f>
        <v>20033643</v>
      </c>
      <c r="O702">
        <v>130</v>
      </c>
      <c r="P702" s="36">
        <f>IMDB_Table[[#This Row],[net_profit]]/IMDB_Table[[#This Row],[budget]]*100</f>
        <v>33.389404999999996</v>
      </c>
    </row>
    <row r="703" spans="1:16" x14ac:dyDescent="0.3">
      <c r="A703" t="s">
        <v>537</v>
      </c>
      <c r="B703">
        <v>199</v>
      </c>
      <c r="C703" s="4">
        <v>73648142</v>
      </c>
      <c r="D703" t="s">
        <v>687</v>
      </c>
      <c r="E703" t="s">
        <v>829</v>
      </c>
      <c r="F703" t="s">
        <v>4554</v>
      </c>
      <c r="G703">
        <v>99043</v>
      </c>
      <c r="H703">
        <v>643</v>
      </c>
      <c r="I703" t="s">
        <v>16</v>
      </c>
      <c r="J703" t="s">
        <v>17</v>
      </c>
      <c r="K703" s="4">
        <v>60000000</v>
      </c>
      <c r="L703">
        <v>1999</v>
      </c>
      <c r="M703" s="2">
        <v>5.8</v>
      </c>
      <c r="N703" s="4">
        <f>IMDB_Table[[#This Row],[gross]]-IMDB_Table[[#This Row],[budget]]</f>
        <v>13648142</v>
      </c>
      <c r="O703">
        <v>105</v>
      </c>
      <c r="P703" s="36">
        <f>IMDB_Table[[#This Row],[net_profit]]/IMDB_Table[[#This Row],[budget]]*100</f>
        <v>22.746903333333332</v>
      </c>
    </row>
    <row r="704" spans="1:16" x14ac:dyDescent="0.3">
      <c r="A704" t="s">
        <v>943</v>
      </c>
      <c r="B704">
        <v>136</v>
      </c>
      <c r="C704" s="4">
        <v>71844424</v>
      </c>
      <c r="D704" t="s">
        <v>944</v>
      </c>
      <c r="E704" t="s">
        <v>945</v>
      </c>
      <c r="F704" t="s">
        <v>4555</v>
      </c>
      <c r="G704">
        <v>33158</v>
      </c>
      <c r="H704">
        <v>223</v>
      </c>
      <c r="I704" t="s">
        <v>16</v>
      </c>
      <c r="J704" t="s">
        <v>17</v>
      </c>
      <c r="K704" s="4">
        <v>60000000</v>
      </c>
      <c r="L704">
        <v>2009</v>
      </c>
      <c r="M704" s="2">
        <v>7.3</v>
      </c>
      <c r="N704" s="4">
        <f>IMDB_Table[[#This Row],[gross]]-IMDB_Table[[#This Row],[budget]]</f>
        <v>11844424</v>
      </c>
      <c r="O704">
        <v>111</v>
      </c>
      <c r="P704" s="36">
        <f>IMDB_Table[[#This Row],[net_profit]]/IMDB_Table[[#This Row],[budget]]*100</f>
        <v>19.740706666666664</v>
      </c>
    </row>
    <row r="705" spans="1:16" x14ac:dyDescent="0.3">
      <c r="A705" t="s">
        <v>395</v>
      </c>
      <c r="B705">
        <v>436</v>
      </c>
      <c r="C705" s="4">
        <v>75638743</v>
      </c>
      <c r="D705" t="s">
        <v>946</v>
      </c>
      <c r="E705" t="s">
        <v>312</v>
      </c>
      <c r="F705" t="s">
        <v>4556</v>
      </c>
      <c r="G705">
        <v>180479</v>
      </c>
      <c r="H705">
        <v>411</v>
      </c>
      <c r="I705" t="s">
        <v>16</v>
      </c>
      <c r="J705" t="s">
        <v>17</v>
      </c>
      <c r="K705" s="4">
        <v>60000000</v>
      </c>
      <c r="L705">
        <v>2011</v>
      </c>
      <c r="M705" s="2">
        <v>6.6</v>
      </c>
      <c r="N705" s="4">
        <f>IMDB_Table[[#This Row],[gross]]-IMDB_Table[[#This Row],[budget]]</f>
        <v>15638743</v>
      </c>
      <c r="O705">
        <v>106</v>
      </c>
      <c r="P705" s="36">
        <f>IMDB_Table[[#This Row],[net_profit]]/IMDB_Table[[#This Row],[budget]]*100</f>
        <v>26.064571666666669</v>
      </c>
    </row>
    <row r="706" spans="1:16" x14ac:dyDescent="0.3">
      <c r="A706" t="s">
        <v>3975</v>
      </c>
      <c r="B706">
        <v>73</v>
      </c>
      <c r="C706" s="4">
        <v>66734992</v>
      </c>
      <c r="D706" t="s">
        <v>356</v>
      </c>
      <c r="E706" t="s">
        <v>947</v>
      </c>
      <c r="F706" t="s">
        <v>4557</v>
      </c>
      <c r="G706">
        <v>23476</v>
      </c>
      <c r="H706">
        <v>181</v>
      </c>
      <c r="I706" t="s">
        <v>16</v>
      </c>
      <c r="J706" t="s">
        <v>17</v>
      </c>
      <c r="K706" s="4">
        <v>60000000</v>
      </c>
      <c r="L706">
        <v>2003</v>
      </c>
      <c r="M706" s="2">
        <v>4.4000000000000004</v>
      </c>
      <c r="N706" s="4">
        <f>IMDB_Table[[#This Row],[gross]]-IMDB_Table[[#This Row],[budget]]</f>
        <v>6734992</v>
      </c>
      <c r="O706">
        <v>89</v>
      </c>
      <c r="P706" s="36">
        <f>IMDB_Table[[#This Row],[net_profit]]/IMDB_Table[[#This Row],[budget]]*100</f>
        <v>11.224986666666666</v>
      </c>
    </row>
    <row r="707" spans="1:16" x14ac:dyDescent="0.3">
      <c r="A707" t="s">
        <v>765</v>
      </c>
      <c r="B707">
        <v>310</v>
      </c>
      <c r="C707" s="4">
        <v>75280058</v>
      </c>
      <c r="D707" t="s">
        <v>948</v>
      </c>
      <c r="E707" t="s">
        <v>949</v>
      </c>
      <c r="F707" t="s">
        <v>4558</v>
      </c>
      <c r="G707">
        <v>143121</v>
      </c>
      <c r="H707">
        <v>279</v>
      </c>
      <c r="I707" t="s">
        <v>16</v>
      </c>
      <c r="J707" t="s">
        <v>17</v>
      </c>
      <c r="K707" s="4">
        <v>60000000</v>
      </c>
      <c r="L707">
        <v>2009</v>
      </c>
      <c r="M707" s="2">
        <v>7.7</v>
      </c>
      <c r="N707" s="4">
        <f>IMDB_Table[[#This Row],[gross]]-IMDB_Table[[#This Row],[budget]]</f>
        <v>15280058</v>
      </c>
      <c r="O707">
        <v>100</v>
      </c>
      <c r="P707" s="36">
        <f>IMDB_Table[[#This Row],[net_profit]]/IMDB_Table[[#This Row],[budget]]*100</f>
        <v>25.466763333333333</v>
      </c>
    </row>
    <row r="708" spans="1:16" x14ac:dyDescent="0.3">
      <c r="A708" t="s">
        <v>256</v>
      </c>
      <c r="B708">
        <v>323</v>
      </c>
      <c r="C708" s="4">
        <v>64505912</v>
      </c>
      <c r="D708" t="s">
        <v>718</v>
      </c>
      <c r="E708" t="s">
        <v>950</v>
      </c>
      <c r="F708" t="s">
        <v>4559</v>
      </c>
      <c r="G708">
        <v>163130</v>
      </c>
      <c r="H708">
        <v>1264</v>
      </c>
      <c r="I708" t="s">
        <v>16</v>
      </c>
      <c r="J708" t="s">
        <v>17</v>
      </c>
      <c r="K708" s="4">
        <v>48000000</v>
      </c>
      <c r="L708">
        <v>2008</v>
      </c>
      <c r="M708" s="2">
        <v>5</v>
      </c>
      <c r="N708" s="4">
        <f>IMDB_Table[[#This Row],[gross]]-IMDB_Table[[#This Row],[budget]]</f>
        <v>16505912</v>
      </c>
      <c r="O708">
        <v>91</v>
      </c>
      <c r="P708" s="36">
        <f>IMDB_Table[[#This Row],[net_profit]]/IMDB_Table[[#This Row],[budget]]*100</f>
        <v>34.387316666666671</v>
      </c>
    </row>
    <row r="709" spans="1:16" x14ac:dyDescent="0.3">
      <c r="A709" t="s">
        <v>442</v>
      </c>
      <c r="B709">
        <v>171</v>
      </c>
      <c r="C709" s="4">
        <v>77862546</v>
      </c>
      <c r="D709" t="s">
        <v>137</v>
      </c>
      <c r="E709" t="s">
        <v>439</v>
      </c>
      <c r="F709" t="s">
        <v>6974</v>
      </c>
      <c r="G709">
        <v>266310</v>
      </c>
      <c r="H709">
        <v>690</v>
      </c>
      <c r="I709" t="s">
        <v>16</v>
      </c>
      <c r="J709" t="s">
        <v>17</v>
      </c>
      <c r="K709" s="4">
        <v>70000000</v>
      </c>
      <c r="L709">
        <v>2004</v>
      </c>
      <c r="M709" s="2">
        <v>7.7</v>
      </c>
      <c r="N709" s="4">
        <f>IMDB_Table[[#This Row],[gross]]-IMDB_Table[[#This Row],[budget]]</f>
        <v>7862546</v>
      </c>
      <c r="O709">
        <v>146</v>
      </c>
      <c r="P709" s="36">
        <f>IMDB_Table[[#This Row],[net_profit]]/IMDB_Table[[#This Row],[budget]]*100</f>
        <v>11.232208571428572</v>
      </c>
    </row>
    <row r="710" spans="1:16" x14ac:dyDescent="0.3">
      <c r="A710" t="s">
        <v>951</v>
      </c>
      <c r="B710">
        <v>76</v>
      </c>
      <c r="C710" s="4">
        <v>61112916</v>
      </c>
      <c r="D710" t="s">
        <v>154</v>
      </c>
      <c r="E710" t="s">
        <v>74</v>
      </c>
      <c r="F710" t="s">
        <v>4560</v>
      </c>
      <c r="G710">
        <v>14888</v>
      </c>
      <c r="H710">
        <v>83</v>
      </c>
      <c r="I710" t="s">
        <v>16</v>
      </c>
      <c r="J710" t="s">
        <v>17</v>
      </c>
      <c r="K710" s="4">
        <v>50000000</v>
      </c>
      <c r="L710">
        <v>2006</v>
      </c>
      <c r="M710" s="2">
        <v>4.4000000000000004</v>
      </c>
      <c r="N710" s="4">
        <f>IMDB_Table[[#This Row],[gross]]-IMDB_Table[[#This Row],[budget]]</f>
        <v>11112916</v>
      </c>
      <c r="O710">
        <v>98</v>
      </c>
      <c r="P710" s="36">
        <f>IMDB_Table[[#This Row],[net_profit]]/IMDB_Table[[#This Row],[budget]]*100</f>
        <v>22.225832</v>
      </c>
    </row>
    <row r="711" spans="1:16" x14ac:dyDescent="0.3">
      <c r="A711" t="s">
        <v>643</v>
      </c>
      <c r="B711">
        <v>173</v>
      </c>
      <c r="C711" s="4">
        <v>88200225</v>
      </c>
      <c r="D711" t="s">
        <v>279</v>
      </c>
      <c r="E711" t="s">
        <v>952</v>
      </c>
      <c r="F711" t="s">
        <v>4561</v>
      </c>
      <c r="G711">
        <v>120795</v>
      </c>
      <c r="H711">
        <v>308</v>
      </c>
      <c r="I711" t="s">
        <v>16</v>
      </c>
      <c r="J711" t="s">
        <v>17</v>
      </c>
      <c r="K711" s="4">
        <v>60000000</v>
      </c>
      <c r="L711">
        <v>2004</v>
      </c>
      <c r="M711" s="2">
        <v>6.1</v>
      </c>
      <c r="N711" s="4">
        <f>IMDB_Table[[#This Row],[gross]]-IMDB_Table[[#This Row],[budget]]</f>
        <v>28200225</v>
      </c>
      <c r="O711">
        <v>101</v>
      </c>
      <c r="P711" s="36">
        <f>IMDB_Table[[#This Row],[net_profit]]/IMDB_Table[[#This Row],[budget]]*100</f>
        <v>47.000374999999998</v>
      </c>
    </row>
    <row r="712" spans="1:16" x14ac:dyDescent="0.3">
      <c r="A712" t="s">
        <v>953</v>
      </c>
      <c r="B712">
        <v>81</v>
      </c>
      <c r="C712" s="4">
        <v>60573641</v>
      </c>
      <c r="D712" t="s">
        <v>735</v>
      </c>
      <c r="E712" t="s">
        <v>954</v>
      </c>
      <c r="F712" t="s">
        <v>6975</v>
      </c>
      <c r="G712">
        <v>68406</v>
      </c>
      <c r="H712">
        <v>162</v>
      </c>
      <c r="I712" t="s">
        <v>16</v>
      </c>
      <c r="J712" t="s">
        <v>17</v>
      </c>
      <c r="K712" s="4">
        <v>60000000</v>
      </c>
      <c r="L712">
        <v>1996</v>
      </c>
      <c r="M712" s="2">
        <v>5.4</v>
      </c>
      <c r="N712" s="4">
        <f>IMDB_Table[[#This Row],[gross]]-IMDB_Table[[#This Row],[budget]]</f>
        <v>573641</v>
      </c>
      <c r="O712">
        <v>94</v>
      </c>
      <c r="P712" s="36">
        <f>IMDB_Table[[#This Row],[net_profit]]/IMDB_Table[[#This Row],[budget]]*100</f>
        <v>0.9560683333333333</v>
      </c>
    </row>
    <row r="713" spans="1:16" x14ac:dyDescent="0.3">
      <c r="A713" t="s">
        <v>3957</v>
      </c>
      <c r="B713">
        <v>242</v>
      </c>
      <c r="C713" s="4">
        <v>59035104</v>
      </c>
      <c r="D713" t="s">
        <v>955</v>
      </c>
      <c r="E713" t="s">
        <v>956</v>
      </c>
      <c r="F713" t="s">
        <v>4562</v>
      </c>
      <c r="G713">
        <v>244566</v>
      </c>
      <c r="H713">
        <v>597</v>
      </c>
      <c r="I713" t="s">
        <v>16</v>
      </c>
      <c r="J713" t="s">
        <v>17</v>
      </c>
      <c r="K713" s="4">
        <v>66000000</v>
      </c>
      <c r="L713">
        <v>2004</v>
      </c>
      <c r="M713" s="2">
        <v>6.8</v>
      </c>
      <c r="N713" s="4">
        <f>IMDB_Table[[#This Row],[gross]]-IMDB_Table[[#This Row],[budget]]</f>
        <v>-6964896</v>
      </c>
      <c r="O713">
        <v>132</v>
      </c>
      <c r="P713" s="36">
        <f>IMDB_Table[[#This Row],[net_profit]]/IMDB_Table[[#This Row],[budget]]*100</f>
        <v>-10.552872727272728</v>
      </c>
    </row>
    <row r="714" spans="1:16" x14ac:dyDescent="0.3">
      <c r="A714" t="s">
        <v>957</v>
      </c>
      <c r="B714">
        <v>110</v>
      </c>
      <c r="C714" s="4">
        <v>56702901</v>
      </c>
      <c r="D714" t="s">
        <v>814</v>
      </c>
      <c r="E714" t="s">
        <v>640</v>
      </c>
      <c r="F714" t="s">
        <v>4563</v>
      </c>
      <c r="G714">
        <v>23302</v>
      </c>
      <c r="H714">
        <v>181</v>
      </c>
      <c r="I714" t="s">
        <v>16</v>
      </c>
      <c r="J714" t="s">
        <v>17</v>
      </c>
      <c r="K714" s="4">
        <v>60000000</v>
      </c>
      <c r="L714">
        <v>1998</v>
      </c>
      <c r="M714" s="2">
        <v>6.5</v>
      </c>
      <c r="N714" s="4">
        <f>IMDB_Table[[#This Row],[gross]]-IMDB_Table[[#This Row],[budget]]</f>
        <v>-3297099</v>
      </c>
      <c r="O714">
        <v>115</v>
      </c>
      <c r="P714" s="36">
        <f>IMDB_Table[[#This Row],[net_profit]]/IMDB_Table[[#This Row],[budget]]*100</f>
        <v>-5.4951650000000001</v>
      </c>
    </row>
    <row r="715" spans="1:16" x14ac:dyDescent="0.3">
      <c r="A715" t="s">
        <v>958</v>
      </c>
      <c r="B715">
        <v>328</v>
      </c>
      <c r="C715" s="4">
        <v>55994557</v>
      </c>
      <c r="D715" t="s">
        <v>89</v>
      </c>
      <c r="E715" t="s">
        <v>625</v>
      </c>
      <c r="F715" t="s">
        <v>6976</v>
      </c>
      <c r="G715">
        <v>72287</v>
      </c>
      <c r="H715">
        <v>176</v>
      </c>
      <c r="I715" t="s">
        <v>16</v>
      </c>
      <c r="J715" t="s">
        <v>17</v>
      </c>
      <c r="K715" s="4">
        <v>60000000</v>
      </c>
      <c r="L715">
        <v>2012</v>
      </c>
      <c r="M715" s="2">
        <v>7</v>
      </c>
      <c r="N715" s="4">
        <f>IMDB_Table[[#This Row],[gross]]-IMDB_Table[[#This Row],[budget]]</f>
        <v>-4005443</v>
      </c>
      <c r="O715">
        <v>92</v>
      </c>
      <c r="P715" s="36">
        <f>IMDB_Table[[#This Row],[net_profit]]/IMDB_Table[[#This Row],[budget]]*100</f>
        <v>-6.6757383333333333</v>
      </c>
    </row>
    <row r="716" spans="1:16" x14ac:dyDescent="0.3">
      <c r="A716" t="s">
        <v>838</v>
      </c>
      <c r="B716">
        <v>83</v>
      </c>
      <c r="C716" s="4">
        <v>54910560</v>
      </c>
      <c r="D716" t="s">
        <v>799</v>
      </c>
      <c r="E716" t="s">
        <v>33</v>
      </c>
      <c r="F716" t="s">
        <v>4564</v>
      </c>
      <c r="G716">
        <v>88225</v>
      </c>
      <c r="H716">
        <v>227</v>
      </c>
      <c r="I716" t="s">
        <v>16</v>
      </c>
      <c r="J716" t="s">
        <v>17</v>
      </c>
      <c r="K716" s="4">
        <v>60000000</v>
      </c>
      <c r="L716">
        <v>1997</v>
      </c>
      <c r="M716" s="2">
        <v>6.3</v>
      </c>
      <c r="N716" s="4">
        <f>IMDB_Table[[#This Row],[gross]]-IMDB_Table[[#This Row],[budget]]</f>
        <v>-5089440</v>
      </c>
      <c r="O716">
        <v>124</v>
      </c>
      <c r="P716" s="36">
        <f>IMDB_Table[[#This Row],[net_profit]]/IMDB_Table[[#This Row],[budget]]*100</f>
        <v>-8.4824000000000002</v>
      </c>
    </row>
    <row r="717" spans="1:16" x14ac:dyDescent="0.3">
      <c r="A717" t="s">
        <v>349</v>
      </c>
      <c r="B717">
        <v>196</v>
      </c>
      <c r="C717" s="4">
        <v>53789313</v>
      </c>
      <c r="D717" t="s">
        <v>422</v>
      </c>
      <c r="E717" t="s">
        <v>959</v>
      </c>
      <c r="F717" t="s">
        <v>4565</v>
      </c>
      <c r="G717">
        <v>89816</v>
      </c>
      <c r="H717">
        <v>347</v>
      </c>
      <c r="I717" t="s">
        <v>16</v>
      </c>
      <c r="J717" t="s">
        <v>17</v>
      </c>
      <c r="K717" s="4">
        <v>60000000</v>
      </c>
      <c r="L717">
        <v>2003</v>
      </c>
      <c r="M717" s="2">
        <v>6.3</v>
      </c>
      <c r="N717" s="4">
        <f>IMDB_Table[[#This Row],[gross]]-IMDB_Table[[#This Row],[budget]]</f>
        <v>-6210687</v>
      </c>
      <c r="O717">
        <v>119</v>
      </c>
      <c r="P717" s="36">
        <f>IMDB_Table[[#This Row],[net_profit]]/IMDB_Table[[#This Row],[budget]]*100</f>
        <v>-10.351145000000001</v>
      </c>
    </row>
    <row r="718" spans="1:16" x14ac:dyDescent="0.3">
      <c r="A718" t="s">
        <v>960</v>
      </c>
      <c r="B718">
        <v>34</v>
      </c>
      <c r="C718" s="4">
        <v>51045801</v>
      </c>
      <c r="D718" t="s">
        <v>71</v>
      </c>
      <c r="E718" t="s">
        <v>99</v>
      </c>
      <c r="F718" t="s">
        <v>4566</v>
      </c>
      <c r="G718">
        <v>11370</v>
      </c>
      <c r="H718">
        <v>54</v>
      </c>
      <c r="I718" t="s">
        <v>16</v>
      </c>
      <c r="J718" t="s">
        <v>17</v>
      </c>
      <c r="K718" s="4">
        <v>60000000</v>
      </c>
      <c r="L718">
        <v>1996</v>
      </c>
      <c r="M718" s="2">
        <v>6.1</v>
      </c>
      <c r="N718" s="4">
        <f>IMDB_Table[[#This Row],[gross]]-IMDB_Table[[#This Row],[budget]]</f>
        <v>-8954199</v>
      </c>
      <c r="O718">
        <v>124</v>
      </c>
      <c r="P718" s="36">
        <f>IMDB_Table[[#This Row],[net_profit]]/IMDB_Table[[#This Row],[budget]]*100</f>
        <v>-14.923665</v>
      </c>
    </row>
    <row r="719" spans="1:16" x14ac:dyDescent="0.3">
      <c r="A719" t="s">
        <v>961</v>
      </c>
      <c r="B719">
        <v>118</v>
      </c>
      <c r="C719" s="4">
        <v>50818750</v>
      </c>
      <c r="D719" t="s">
        <v>89</v>
      </c>
      <c r="E719" t="s">
        <v>962</v>
      </c>
      <c r="F719" t="s">
        <v>6977</v>
      </c>
      <c r="G719">
        <v>31209</v>
      </c>
      <c r="H719">
        <v>106</v>
      </c>
      <c r="I719" t="s">
        <v>16</v>
      </c>
      <c r="J719" t="s">
        <v>24</v>
      </c>
      <c r="K719" s="4">
        <v>60000000</v>
      </c>
      <c r="L719">
        <v>2008</v>
      </c>
      <c r="M719" s="2">
        <v>6.1</v>
      </c>
      <c r="N719" s="4">
        <f>IMDB_Table[[#This Row],[gross]]-IMDB_Table[[#This Row],[budget]]</f>
        <v>-9181250</v>
      </c>
      <c r="O719">
        <v>93</v>
      </c>
      <c r="P719" s="36">
        <f>IMDB_Table[[#This Row],[net_profit]]/IMDB_Table[[#This Row],[budget]]*100</f>
        <v>-15.302083333333332</v>
      </c>
    </row>
    <row r="720" spans="1:16" x14ac:dyDescent="0.3">
      <c r="A720" t="s">
        <v>963</v>
      </c>
      <c r="B720">
        <v>81</v>
      </c>
      <c r="C720" s="4">
        <v>50189179</v>
      </c>
      <c r="D720" t="s">
        <v>487</v>
      </c>
      <c r="E720" t="s">
        <v>964</v>
      </c>
      <c r="F720" t="s">
        <v>4567</v>
      </c>
      <c r="G720">
        <v>61966</v>
      </c>
      <c r="H720">
        <v>207</v>
      </c>
      <c r="I720" t="s">
        <v>16</v>
      </c>
      <c r="J720" t="s">
        <v>17</v>
      </c>
      <c r="K720" s="4">
        <v>60000000</v>
      </c>
      <c r="L720">
        <v>2002</v>
      </c>
      <c r="M720" s="2">
        <v>5.3</v>
      </c>
      <c r="N720" s="4">
        <f>IMDB_Table[[#This Row],[gross]]-IMDB_Table[[#This Row],[budget]]</f>
        <v>-9810821</v>
      </c>
      <c r="O720">
        <v>98</v>
      </c>
      <c r="P720" s="36">
        <f>IMDB_Table[[#This Row],[net_profit]]/IMDB_Table[[#This Row],[budget]]*100</f>
        <v>-16.351368333333333</v>
      </c>
    </row>
    <row r="721" spans="1:16" x14ac:dyDescent="0.3">
      <c r="A721" t="s">
        <v>965</v>
      </c>
      <c r="B721">
        <v>47</v>
      </c>
      <c r="C721" s="4">
        <v>50024083</v>
      </c>
      <c r="D721" t="s">
        <v>26</v>
      </c>
      <c r="E721" t="s">
        <v>966</v>
      </c>
      <c r="F721" t="s">
        <v>4568</v>
      </c>
      <c r="G721">
        <v>35918</v>
      </c>
      <c r="H721">
        <v>126</v>
      </c>
      <c r="I721" t="s">
        <v>16</v>
      </c>
      <c r="J721" t="s">
        <v>17</v>
      </c>
      <c r="K721" s="4">
        <v>60000000</v>
      </c>
      <c r="L721">
        <v>1995</v>
      </c>
      <c r="M721" s="2">
        <v>5.4</v>
      </c>
      <c r="N721" s="4">
        <f>IMDB_Table[[#This Row],[gross]]-IMDB_Table[[#This Row],[budget]]</f>
        <v>-9975917</v>
      </c>
      <c r="O721">
        <v>92</v>
      </c>
      <c r="P721" s="36">
        <f>IMDB_Table[[#This Row],[net_profit]]/IMDB_Table[[#This Row],[budget]]*100</f>
        <v>-16.626528333333333</v>
      </c>
    </row>
    <row r="722" spans="1:16" x14ac:dyDescent="0.3">
      <c r="A722" t="s">
        <v>242</v>
      </c>
      <c r="B722">
        <v>313</v>
      </c>
      <c r="C722" s="4">
        <v>50549107</v>
      </c>
      <c r="D722" t="s">
        <v>259</v>
      </c>
      <c r="E722" t="s">
        <v>967</v>
      </c>
      <c r="F722" t="s">
        <v>4569</v>
      </c>
      <c r="G722">
        <v>99035</v>
      </c>
      <c r="H722">
        <v>289</v>
      </c>
      <c r="I722" t="s">
        <v>16</v>
      </c>
      <c r="J722" t="s">
        <v>17</v>
      </c>
      <c r="K722" s="4">
        <v>60000000</v>
      </c>
      <c r="L722">
        <v>2014</v>
      </c>
      <c r="M722" s="2">
        <v>6.2</v>
      </c>
      <c r="N722" s="4">
        <f>IMDB_Table[[#This Row],[gross]]-IMDB_Table[[#This Row],[budget]]</f>
        <v>-9450893</v>
      </c>
      <c r="O722">
        <v>105</v>
      </c>
      <c r="P722" s="36">
        <f>IMDB_Table[[#This Row],[net_profit]]/IMDB_Table[[#This Row],[budget]]*100</f>
        <v>-15.751488333333333</v>
      </c>
    </row>
    <row r="723" spans="1:16" x14ac:dyDescent="0.3">
      <c r="A723" t="s">
        <v>968</v>
      </c>
      <c r="B723">
        <v>315</v>
      </c>
      <c r="C723" s="4">
        <v>56443482</v>
      </c>
      <c r="D723" t="s">
        <v>969</v>
      </c>
      <c r="E723" t="s">
        <v>110</v>
      </c>
      <c r="F723" t="s">
        <v>4570</v>
      </c>
      <c r="G723">
        <v>75329</v>
      </c>
      <c r="H723">
        <v>256</v>
      </c>
      <c r="I723" t="s">
        <v>16</v>
      </c>
      <c r="J723" t="s">
        <v>17</v>
      </c>
      <c r="K723" s="4">
        <v>60000000</v>
      </c>
      <c r="L723">
        <v>2015</v>
      </c>
      <c r="M723" s="2">
        <v>6.6</v>
      </c>
      <c r="N723" s="4">
        <f>IMDB_Table[[#This Row],[gross]]-IMDB_Table[[#This Row],[budget]]</f>
        <v>-3556518</v>
      </c>
      <c r="O723">
        <v>124</v>
      </c>
      <c r="P723" s="36">
        <f>IMDB_Table[[#This Row],[net_profit]]/IMDB_Table[[#This Row],[budget]]*100</f>
        <v>-5.92753</v>
      </c>
    </row>
    <row r="724" spans="1:16" x14ac:dyDescent="0.3">
      <c r="A724" t="s">
        <v>970</v>
      </c>
      <c r="B724">
        <v>225</v>
      </c>
      <c r="C724" s="4">
        <v>62401264</v>
      </c>
      <c r="D724" t="s">
        <v>137</v>
      </c>
      <c r="E724" t="s">
        <v>188</v>
      </c>
      <c r="F724" t="s">
        <v>4571</v>
      </c>
      <c r="G724">
        <v>69484</v>
      </c>
      <c r="H724">
        <v>323</v>
      </c>
      <c r="I724" t="s">
        <v>16</v>
      </c>
      <c r="J724" t="s">
        <v>24</v>
      </c>
      <c r="K724" s="4">
        <v>60000000</v>
      </c>
      <c r="L724">
        <v>2016</v>
      </c>
      <c r="M724" s="2">
        <v>5.9</v>
      </c>
      <c r="N724" s="4">
        <f>IMDB_Table[[#This Row],[gross]]-IMDB_Table[[#This Row],[budget]]</f>
        <v>2401264</v>
      </c>
      <c r="O724">
        <v>99</v>
      </c>
      <c r="P724" s="36">
        <f>IMDB_Table[[#This Row],[net_profit]]/IMDB_Table[[#This Row],[budget]]*100</f>
        <v>4.0021066666666671</v>
      </c>
    </row>
    <row r="725" spans="1:16" x14ac:dyDescent="0.3">
      <c r="A725" t="s">
        <v>971</v>
      </c>
      <c r="B725">
        <v>223</v>
      </c>
      <c r="C725" s="4">
        <v>47748610</v>
      </c>
      <c r="D725" t="s">
        <v>972</v>
      </c>
      <c r="E725" t="s">
        <v>973</v>
      </c>
      <c r="F725" t="s">
        <v>4572</v>
      </c>
      <c r="G725">
        <v>170179</v>
      </c>
      <c r="H725">
        <v>656</v>
      </c>
      <c r="I725" t="s">
        <v>16</v>
      </c>
      <c r="J725" t="s">
        <v>17</v>
      </c>
      <c r="K725" s="4">
        <v>75000000</v>
      </c>
      <c r="L725">
        <v>1997</v>
      </c>
      <c r="M725" s="2">
        <v>6.3</v>
      </c>
      <c r="N725" s="4">
        <f>IMDB_Table[[#This Row],[gross]]-IMDB_Table[[#This Row],[budget]]</f>
        <v>-27251390</v>
      </c>
      <c r="O725">
        <v>116</v>
      </c>
      <c r="P725" s="36">
        <f>IMDB_Table[[#This Row],[net_profit]]/IMDB_Table[[#This Row],[budget]]*100</f>
        <v>-36.335186666666672</v>
      </c>
    </row>
    <row r="726" spans="1:16" x14ac:dyDescent="0.3">
      <c r="A726" t="s">
        <v>744</v>
      </c>
      <c r="B726">
        <v>198</v>
      </c>
      <c r="C726" s="4">
        <v>46975183</v>
      </c>
      <c r="D726" t="s">
        <v>605</v>
      </c>
      <c r="E726" t="s">
        <v>974</v>
      </c>
      <c r="F726" t="s">
        <v>4573</v>
      </c>
      <c r="G726">
        <v>256213</v>
      </c>
      <c r="H726">
        <v>338</v>
      </c>
      <c r="I726" t="s">
        <v>16</v>
      </c>
      <c r="J726" t="s">
        <v>17</v>
      </c>
      <c r="K726" s="4">
        <v>61000000</v>
      </c>
      <c r="L726">
        <v>2007</v>
      </c>
      <c r="M726" s="2">
        <v>7.2</v>
      </c>
      <c r="N726" s="4">
        <f>IMDB_Table[[#This Row],[gross]]-IMDB_Table[[#This Row],[budget]]</f>
        <v>-14024817</v>
      </c>
      <c r="O726">
        <v>124</v>
      </c>
      <c r="P726" s="36">
        <f>IMDB_Table[[#This Row],[net_profit]]/IMDB_Table[[#This Row],[budget]]*100</f>
        <v>-22.991503278688523</v>
      </c>
    </row>
    <row r="727" spans="1:16" x14ac:dyDescent="0.3">
      <c r="A727" t="s">
        <v>975</v>
      </c>
      <c r="B727">
        <v>219</v>
      </c>
      <c r="C727" s="4">
        <v>50807639</v>
      </c>
      <c r="D727" t="s">
        <v>89</v>
      </c>
      <c r="E727" t="s">
        <v>976</v>
      </c>
      <c r="F727" t="s">
        <v>4574</v>
      </c>
      <c r="G727">
        <v>40883</v>
      </c>
      <c r="H727">
        <v>122</v>
      </c>
      <c r="I727" t="s">
        <v>16</v>
      </c>
      <c r="J727" t="s">
        <v>17</v>
      </c>
      <c r="K727" s="4">
        <v>60000000</v>
      </c>
      <c r="L727">
        <v>2014</v>
      </c>
      <c r="M727" s="2">
        <v>6.8</v>
      </c>
      <c r="N727" s="4">
        <f>IMDB_Table[[#This Row],[gross]]-IMDB_Table[[#This Row],[budget]]</f>
        <v>-9192361</v>
      </c>
      <c r="O727">
        <v>96</v>
      </c>
      <c r="P727" s="36">
        <f>IMDB_Table[[#This Row],[net_profit]]/IMDB_Table[[#This Row],[budget]]*100</f>
        <v>-15.320601666666667</v>
      </c>
    </row>
    <row r="728" spans="1:16" x14ac:dyDescent="0.3">
      <c r="A728" t="s">
        <v>977</v>
      </c>
      <c r="B728">
        <v>92</v>
      </c>
      <c r="C728" s="4">
        <v>46611204</v>
      </c>
      <c r="D728" t="s">
        <v>634</v>
      </c>
      <c r="E728" t="s">
        <v>862</v>
      </c>
      <c r="F728" t="s">
        <v>4575</v>
      </c>
      <c r="G728">
        <v>55749</v>
      </c>
      <c r="H728">
        <v>257</v>
      </c>
      <c r="I728" t="s">
        <v>16</v>
      </c>
      <c r="J728" t="s">
        <v>17</v>
      </c>
      <c r="K728" s="4">
        <v>48000000</v>
      </c>
      <c r="L728">
        <v>1998</v>
      </c>
      <c r="M728" s="2">
        <v>6.1</v>
      </c>
      <c r="N728" s="4">
        <f>IMDB_Table[[#This Row],[gross]]-IMDB_Table[[#This Row],[budget]]</f>
        <v>-1388796</v>
      </c>
      <c r="O728">
        <v>104</v>
      </c>
      <c r="P728" s="36">
        <f>IMDB_Table[[#This Row],[net_profit]]/IMDB_Table[[#This Row],[budget]]*100</f>
        <v>-2.8933249999999999</v>
      </c>
    </row>
    <row r="729" spans="1:16" x14ac:dyDescent="0.3">
      <c r="A729" t="s">
        <v>543</v>
      </c>
      <c r="B729">
        <v>435</v>
      </c>
      <c r="C729" s="4">
        <v>257756197</v>
      </c>
      <c r="D729" t="s">
        <v>284</v>
      </c>
      <c r="E729" t="s">
        <v>374</v>
      </c>
      <c r="F729" t="s">
        <v>4576</v>
      </c>
      <c r="G729">
        <v>246698</v>
      </c>
      <c r="H729">
        <v>471</v>
      </c>
      <c r="I729" t="s">
        <v>16</v>
      </c>
      <c r="J729" t="s">
        <v>115</v>
      </c>
      <c r="K729" s="4">
        <v>60000000</v>
      </c>
      <c r="L729">
        <v>2014</v>
      </c>
      <c r="M729" s="2">
        <v>7.8</v>
      </c>
      <c r="N729" s="4">
        <f>IMDB_Table[[#This Row],[gross]]-IMDB_Table[[#This Row],[budget]]</f>
        <v>197756197</v>
      </c>
      <c r="O729">
        <v>100</v>
      </c>
      <c r="P729" s="36">
        <f>IMDB_Table[[#This Row],[net_profit]]/IMDB_Table[[#This Row],[budget]]*100</f>
        <v>329.59366166666666</v>
      </c>
    </row>
    <row r="730" spans="1:16" x14ac:dyDescent="0.3">
      <c r="A730" t="s">
        <v>978</v>
      </c>
      <c r="B730">
        <v>111</v>
      </c>
      <c r="C730" s="4">
        <v>48472213</v>
      </c>
      <c r="D730" t="s">
        <v>445</v>
      </c>
      <c r="E730" t="s">
        <v>979</v>
      </c>
      <c r="F730" t="s">
        <v>6978</v>
      </c>
      <c r="G730">
        <v>51252</v>
      </c>
      <c r="H730">
        <v>156</v>
      </c>
      <c r="I730" t="s">
        <v>16</v>
      </c>
      <c r="J730" t="s">
        <v>17</v>
      </c>
      <c r="K730" s="4">
        <v>45000000</v>
      </c>
      <c r="L730">
        <v>2005</v>
      </c>
      <c r="M730" s="2">
        <v>5</v>
      </c>
      <c r="N730" s="4">
        <f>IMDB_Table[[#This Row],[gross]]-IMDB_Table[[#This Row],[budget]]</f>
        <v>3472213</v>
      </c>
      <c r="O730">
        <v>115</v>
      </c>
      <c r="P730" s="36">
        <f>IMDB_Table[[#This Row],[net_profit]]/IMDB_Table[[#This Row],[budget]]*100</f>
        <v>7.7160288888888884</v>
      </c>
    </row>
    <row r="731" spans="1:16" x14ac:dyDescent="0.3">
      <c r="A731" t="s">
        <v>855</v>
      </c>
      <c r="B731">
        <v>138</v>
      </c>
      <c r="C731" s="4">
        <v>43060566</v>
      </c>
      <c r="D731" t="s">
        <v>85</v>
      </c>
      <c r="E731" t="s">
        <v>104</v>
      </c>
      <c r="F731" t="s">
        <v>6979</v>
      </c>
      <c r="G731">
        <v>107859</v>
      </c>
      <c r="H731">
        <v>569</v>
      </c>
      <c r="I731" t="s">
        <v>16</v>
      </c>
      <c r="J731" t="s">
        <v>17</v>
      </c>
      <c r="K731" s="4">
        <v>60000000</v>
      </c>
      <c r="L731">
        <v>2002</v>
      </c>
      <c r="M731" s="2">
        <v>6.2</v>
      </c>
      <c r="N731" s="4">
        <f>IMDB_Table[[#This Row],[gross]]-IMDB_Table[[#This Row],[budget]]</f>
        <v>-16939434</v>
      </c>
      <c r="O731">
        <v>101</v>
      </c>
      <c r="P731" s="36">
        <f>IMDB_Table[[#This Row],[net_profit]]/IMDB_Table[[#This Row],[budget]]*100</f>
        <v>-28.232390000000002</v>
      </c>
    </row>
    <row r="732" spans="1:16" x14ac:dyDescent="0.3">
      <c r="A732" t="s">
        <v>980</v>
      </c>
      <c r="B732">
        <v>415</v>
      </c>
      <c r="C732" s="4">
        <v>45996718</v>
      </c>
      <c r="D732" t="s">
        <v>137</v>
      </c>
      <c r="E732" t="s">
        <v>981</v>
      </c>
      <c r="F732" t="s">
        <v>4577</v>
      </c>
      <c r="G732">
        <v>173530</v>
      </c>
      <c r="H732">
        <v>264</v>
      </c>
      <c r="I732" t="s">
        <v>16</v>
      </c>
      <c r="J732" t="s">
        <v>17</v>
      </c>
      <c r="K732" s="4">
        <v>60000000</v>
      </c>
      <c r="L732">
        <v>2013</v>
      </c>
      <c r="M732" s="2">
        <v>6.7</v>
      </c>
      <c r="N732" s="4">
        <f>IMDB_Table[[#This Row],[gross]]-IMDB_Table[[#This Row],[budget]]</f>
        <v>-14003282</v>
      </c>
      <c r="O732">
        <v>113</v>
      </c>
      <c r="P732" s="36">
        <f>IMDB_Table[[#This Row],[net_profit]]/IMDB_Table[[#This Row],[budget]]*100</f>
        <v>-23.338803333333331</v>
      </c>
    </row>
    <row r="733" spans="1:16" x14ac:dyDescent="0.3">
      <c r="A733" t="s">
        <v>982</v>
      </c>
      <c r="B733">
        <v>170</v>
      </c>
      <c r="C733" s="4">
        <v>43337279</v>
      </c>
      <c r="D733" t="s">
        <v>983</v>
      </c>
      <c r="E733" t="s">
        <v>984</v>
      </c>
      <c r="F733" t="s">
        <v>4578</v>
      </c>
      <c r="G733">
        <v>76770</v>
      </c>
      <c r="H733">
        <v>203</v>
      </c>
      <c r="I733" t="s">
        <v>16</v>
      </c>
      <c r="J733" t="s">
        <v>17</v>
      </c>
      <c r="K733" s="4">
        <v>60000000</v>
      </c>
      <c r="L733">
        <v>2009</v>
      </c>
      <c r="M733" s="2">
        <v>4.9000000000000004</v>
      </c>
      <c r="N733" s="4">
        <f>IMDB_Table[[#This Row],[gross]]-IMDB_Table[[#This Row],[budget]]</f>
        <v>-16662721</v>
      </c>
      <c r="O733">
        <v>100</v>
      </c>
      <c r="P733" s="36">
        <f>IMDB_Table[[#This Row],[net_profit]]/IMDB_Table[[#This Row],[budget]]*100</f>
        <v>-27.771201666666666</v>
      </c>
    </row>
    <row r="734" spans="1:16" x14ac:dyDescent="0.3">
      <c r="A734" t="s">
        <v>873</v>
      </c>
      <c r="B734">
        <v>306</v>
      </c>
      <c r="C734" s="4">
        <v>37479778</v>
      </c>
      <c r="D734" t="s">
        <v>985</v>
      </c>
      <c r="E734" t="s">
        <v>312</v>
      </c>
      <c r="F734" t="s">
        <v>4579</v>
      </c>
      <c r="G734">
        <v>124222</v>
      </c>
      <c r="H734">
        <v>259</v>
      </c>
      <c r="I734" t="s">
        <v>16</v>
      </c>
      <c r="J734" t="s">
        <v>17</v>
      </c>
      <c r="K734" s="4">
        <v>60000000</v>
      </c>
      <c r="L734">
        <v>2009</v>
      </c>
      <c r="M734" s="2">
        <v>7.4</v>
      </c>
      <c r="N734" s="4">
        <f>IMDB_Table[[#This Row],[gross]]-IMDB_Table[[#This Row],[budget]]</f>
        <v>-22520222</v>
      </c>
      <c r="O734">
        <v>134</v>
      </c>
      <c r="P734" s="36">
        <f>IMDB_Table[[#This Row],[net_profit]]/IMDB_Table[[#This Row],[budget]]*100</f>
        <v>-37.533703333333335</v>
      </c>
    </row>
    <row r="735" spans="1:16" x14ac:dyDescent="0.3">
      <c r="A735" t="s">
        <v>343</v>
      </c>
      <c r="B735">
        <v>211</v>
      </c>
      <c r="C735" s="4">
        <v>40559930</v>
      </c>
      <c r="D735" t="s">
        <v>986</v>
      </c>
      <c r="E735" t="s">
        <v>622</v>
      </c>
      <c r="F735" t="s">
        <v>4580</v>
      </c>
      <c r="G735">
        <v>41727</v>
      </c>
      <c r="H735">
        <v>184</v>
      </c>
      <c r="I735" t="s">
        <v>16</v>
      </c>
      <c r="J735" t="s">
        <v>17</v>
      </c>
      <c r="K735" s="4">
        <v>60000000</v>
      </c>
      <c r="L735">
        <v>2009</v>
      </c>
      <c r="M735" s="2">
        <v>6.2</v>
      </c>
      <c r="N735" s="4">
        <f>IMDB_Table[[#This Row],[gross]]-IMDB_Table[[#This Row],[budget]]</f>
        <v>-19440070</v>
      </c>
      <c r="O735">
        <v>125</v>
      </c>
      <c r="P735" s="36">
        <f>IMDB_Table[[#This Row],[net_profit]]/IMDB_Table[[#This Row],[budget]]*100</f>
        <v>-32.400116666666669</v>
      </c>
    </row>
    <row r="736" spans="1:16" x14ac:dyDescent="0.3">
      <c r="A736" t="s">
        <v>987</v>
      </c>
      <c r="B736">
        <v>49</v>
      </c>
      <c r="C736" s="4">
        <v>36830057</v>
      </c>
      <c r="D736" t="s">
        <v>657</v>
      </c>
      <c r="E736" t="s">
        <v>988</v>
      </c>
      <c r="F736" t="s">
        <v>4581</v>
      </c>
      <c r="G736">
        <v>10883</v>
      </c>
      <c r="H736">
        <v>73</v>
      </c>
      <c r="I736" t="s">
        <v>16</v>
      </c>
      <c r="J736" t="s">
        <v>17</v>
      </c>
      <c r="K736" s="4">
        <v>65000000</v>
      </c>
      <c r="L736">
        <v>1999</v>
      </c>
      <c r="M736" s="2">
        <v>4.9000000000000004</v>
      </c>
      <c r="N736" s="4">
        <f>IMDB_Table[[#This Row],[gross]]-IMDB_Table[[#This Row],[budget]]</f>
        <v>-28169943</v>
      </c>
      <c r="O736">
        <v>94</v>
      </c>
      <c r="P736" s="36">
        <f>IMDB_Table[[#This Row],[net_profit]]/IMDB_Table[[#This Row],[budget]]*100</f>
        <v>-43.338373846153843</v>
      </c>
    </row>
    <row r="737" spans="1:16" x14ac:dyDescent="0.3">
      <c r="A737" t="s">
        <v>798</v>
      </c>
      <c r="B737">
        <v>161</v>
      </c>
      <c r="C737" s="4">
        <v>36279230</v>
      </c>
      <c r="D737" t="s">
        <v>106</v>
      </c>
      <c r="E737" t="s">
        <v>989</v>
      </c>
      <c r="F737" t="s">
        <v>4582</v>
      </c>
      <c r="G737">
        <v>42144</v>
      </c>
      <c r="H737">
        <v>213</v>
      </c>
      <c r="I737" t="s">
        <v>16</v>
      </c>
      <c r="J737" t="s">
        <v>17</v>
      </c>
      <c r="K737" s="4">
        <v>60000000</v>
      </c>
      <c r="L737">
        <v>2006</v>
      </c>
      <c r="M737" s="2">
        <v>6.1</v>
      </c>
      <c r="N737" s="4">
        <f>IMDB_Table[[#This Row],[gross]]-IMDB_Table[[#This Row],[budget]]</f>
        <v>-23720770</v>
      </c>
      <c r="O737">
        <v>107</v>
      </c>
      <c r="P737" s="36">
        <f>IMDB_Table[[#This Row],[net_profit]]/IMDB_Table[[#This Row],[budget]]*100</f>
        <v>-39.534616666666665</v>
      </c>
    </row>
    <row r="738" spans="1:16" x14ac:dyDescent="0.3">
      <c r="A738" t="s">
        <v>990</v>
      </c>
      <c r="B738">
        <v>156</v>
      </c>
      <c r="C738" s="4">
        <v>42194060</v>
      </c>
      <c r="D738" t="s">
        <v>184</v>
      </c>
      <c r="E738" t="s">
        <v>391</v>
      </c>
      <c r="F738" t="s">
        <v>4583</v>
      </c>
      <c r="G738">
        <v>41259</v>
      </c>
      <c r="H738">
        <v>72</v>
      </c>
      <c r="I738" t="s">
        <v>16</v>
      </c>
      <c r="J738" t="s">
        <v>849</v>
      </c>
      <c r="K738" s="4">
        <v>70000000</v>
      </c>
      <c r="L738">
        <v>2009</v>
      </c>
      <c r="M738" s="2">
        <v>6.1</v>
      </c>
      <c r="N738" s="4">
        <f>IMDB_Table[[#This Row],[gross]]-IMDB_Table[[#This Row],[budget]]</f>
        <v>-27805940</v>
      </c>
      <c r="O738">
        <v>91</v>
      </c>
      <c r="P738" s="36">
        <f>IMDB_Table[[#This Row],[net_profit]]/IMDB_Table[[#This Row],[budget]]*100</f>
        <v>-39.722771428571427</v>
      </c>
    </row>
    <row r="739" spans="1:16" x14ac:dyDescent="0.3">
      <c r="A739" t="s">
        <v>991</v>
      </c>
      <c r="B739">
        <v>172</v>
      </c>
      <c r="C739" s="4">
        <v>43119879</v>
      </c>
      <c r="D739" t="s">
        <v>76</v>
      </c>
      <c r="E739" t="s">
        <v>27</v>
      </c>
      <c r="F739" t="s">
        <v>4584</v>
      </c>
      <c r="G739">
        <v>58450</v>
      </c>
      <c r="H739">
        <v>842</v>
      </c>
      <c r="I739" t="s">
        <v>16</v>
      </c>
      <c r="J739" t="s">
        <v>17</v>
      </c>
      <c r="K739" s="4">
        <v>60000000</v>
      </c>
      <c r="L739">
        <v>2002</v>
      </c>
      <c r="M739" s="2">
        <v>6.4</v>
      </c>
      <c r="N739" s="4">
        <f>IMDB_Table[[#This Row],[gross]]-IMDB_Table[[#This Row],[budget]]</f>
        <v>-16880121</v>
      </c>
      <c r="O739">
        <v>116</v>
      </c>
      <c r="P739" s="36">
        <f>IMDB_Table[[#This Row],[net_profit]]/IMDB_Table[[#This Row],[budget]]*100</f>
        <v>-28.133534999999998</v>
      </c>
    </row>
    <row r="740" spans="1:16" x14ac:dyDescent="0.3">
      <c r="A740" t="s">
        <v>992</v>
      </c>
      <c r="B740">
        <v>161</v>
      </c>
      <c r="C740" s="4">
        <v>35096190</v>
      </c>
      <c r="D740" t="s">
        <v>993</v>
      </c>
      <c r="E740" t="s">
        <v>994</v>
      </c>
      <c r="F740" t="s">
        <v>4585</v>
      </c>
      <c r="G740">
        <v>76560</v>
      </c>
      <c r="H740">
        <v>322</v>
      </c>
      <c r="I740" t="s">
        <v>16</v>
      </c>
      <c r="J740" t="s">
        <v>17</v>
      </c>
      <c r="K740" s="4">
        <v>60000000</v>
      </c>
      <c r="L740">
        <v>2003</v>
      </c>
      <c r="M740" s="2">
        <v>6.3</v>
      </c>
      <c r="N740" s="4">
        <f>IMDB_Table[[#This Row],[gross]]-IMDB_Table[[#This Row],[budget]]</f>
        <v>-24903810</v>
      </c>
      <c r="O740">
        <v>100</v>
      </c>
      <c r="P740" s="36">
        <f>IMDB_Table[[#This Row],[net_profit]]/IMDB_Table[[#This Row],[budget]]*100</f>
        <v>-41.506349999999998</v>
      </c>
    </row>
    <row r="741" spans="1:16" x14ac:dyDescent="0.3">
      <c r="A741" t="s">
        <v>100</v>
      </c>
      <c r="B741">
        <v>258</v>
      </c>
      <c r="C741" s="4">
        <v>43290977</v>
      </c>
      <c r="D741" t="s">
        <v>557</v>
      </c>
      <c r="E741" t="s">
        <v>995</v>
      </c>
      <c r="F741" t="s">
        <v>6980</v>
      </c>
      <c r="G741">
        <v>75201</v>
      </c>
      <c r="H741">
        <v>256</v>
      </c>
      <c r="I741" t="s">
        <v>16</v>
      </c>
      <c r="J741" t="s">
        <v>24</v>
      </c>
      <c r="K741" s="4">
        <v>80000000</v>
      </c>
      <c r="L741">
        <v>2010</v>
      </c>
      <c r="M741" s="2">
        <v>6.6</v>
      </c>
      <c r="N741" s="4">
        <f>IMDB_Table[[#This Row],[gross]]-IMDB_Table[[#This Row],[budget]]</f>
        <v>-36709023</v>
      </c>
      <c r="O741">
        <v>117</v>
      </c>
      <c r="P741" s="36">
        <f>IMDB_Table[[#This Row],[net_profit]]/IMDB_Table[[#This Row],[budget]]*100</f>
        <v>-45.886278749999995</v>
      </c>
    </row>
    <row r="742" spans="1:16" x14ac:dyDescent="0.3">
      <c r="A742" t="s">
        <v>463</v>
      </c>
      <c r="B742">
        <v>95</v>
      </c>
      <c r="C742" s="4">
        <v>33927476</v>
      </c>
      <c r="D742" t="s">
        <v>996</v>
      </c>
      <c r="E742" t="s">
        <v>997</v>
      </c>
      <c r="F742" t="s">
        <v>4586</v>
      </c>
      <c r="G742">
        <v>19176</v>
      </c>
      <c r="H742">
        <v>165</v>
      </c>
      <c r="I742" t="s">
        <v>16</v>
      </c>
      <c r="J742" t="s">
        <v>24</v>
      </c>
      <c r="K742" s="4">
        <v>40000000</v>
      </c>
      <c r="L742">
        <v>1997</v>
      </c>
      <c r="M742" s="2">
        <v>5.7</v>
      </c>
      <c r="N742" s="4">
        <f>IMDB_Table[[#This Row],[gross]]-IMDB_Table[[#This Row],[budget]]</f>
        <v>-6072524</v>
      </c>
      <c r="O742">
        <v>110</v>
      </c>
      <c r="P742" s="36">
        <f>IMDB_Table[[#This Row],[net_profit]]/IMDB_Table[[#This Row],[budget]]*100</f>
        <v>-15.18131</v>
      </c>
    </row>
    <row r="743" spans="1:16" x14ac:dyDescent="0.3">
      <c r="A743" t="s">
        <v>982</v>
      </c>
      <c r="B743">
        <v>105</v>
      </c>
      <c r="C743" s="4">
        <v>32122249</v>
      </c>
      <c r="D743" t="s">
        <v>279</v>
      </c>
      <c r="E743" t="s">
        <v>444</v>
      </c>
      <c r="F743" t="s">
        <v>4587</v>
      </c>
      <c r="G743">
        <v>69319</v>
      </c>
      <c r="H743">
        <v>138</v>
      </c>
      <c r="I743" t="s">
        <v>16</v>
      </c>
      <c r="J743" t="s">
        <v>17</v>
      </c>
      <c r="K743" s="4">
        <v>60000000</v>
      </c>
      <c r="L743">
        <v>2002</v>
      </c>
      <c r="M743" s="2">
        <v>5.9</v>
      </c>
      <c r="N743" s="4">
        <f>IMDB_Table[[#This Row],[gross]]-IMDB_Table[[#This Row],[budget]]</f>
        <v>-27877751</v>
      </c>
      <c r="O743">
        <v>96</v>
      </c>
      <c r="P743" s="36">
        <f>IMDB_Table[[#This Row],[net_profit]]/IMDB_Table[[#This Row],[budget]]*100</f>
        <v>-46.462918333333327</v>
      </c>
    </row>
    <row r="744" spans="1:16" x14ac:dyDescent="0.3">
      <c r="A744" t="s">
        <v>960</v>
      </c>
      <c r="B744">
        <v>198</v>
      </c>
      <c r="C744" s="4">
        <v>40076438</v>
      </c>
      <c r="D744" t="s">
        <v>605</v>
      </c>
      <c r="E744" t="s">
        <v>444</v>
      </c>
      <c r="F744" t="s">
        <v>4588</v>
      </c>
      <c r="G744">
        <v>73368</v>
      </c>
      <c r="H744">
        <v>248</v>
      </c>
      <c r="I744" t="s">
        <v>16</v>
      </c>
      <c r="J744" t="s">
        <v>17</v>
      </c>
      <c r="K744" s="4">
        <v>60000000</v>
      </c>
      <c r="L744">
        <v>2008</v>
      </c>
      <c r="M744" s="2">
        <v>6</v>
      </c>
      <c r="N744" s="4">
        <f>IMDB_Table[[#This Row],[gross]]-IMDB_Table[[#This Row],[budget]]</f>
        <v>-19923562</v>
      </c>
      <c r="O744">
        <v>101</v>
      </c>
      <c r="P744" s="36">
        <f>IMDB_Table[[#This Row],[net_profit]]/IMDB_Table[[#This Row],[budget]]*100</f>
        <v>-33.205936666666666</v>
      </c>
    </row>
    <row r="745" spans="1:16" x14ac:dyDescent="0.3">
      <c r="A745" t="s">
        <v>998</v>
      </c>
      <c r="B745">
        <v>79</v>
      </c>
      <c r="C745" s="4">
        <v>32940507</v>
      </c>
      <c r="D745" t="s">
        <v>137</v>
      </c>
      <c r="E745" t="s">
        <v>273</v>
      </c>
      <c r="F745" t="s">
        <v>4589</v>
      </c>
      <c r="G745">
        <v>54314</v>
      </c>
      <c r="H745">
        <v>127</v>
      </c>
      <c r="I745" t="s">
        <v>16</v>
      </c>
      <c r="J745" t="s">
        <v>17</v>
      </c>
      <c r="K745" s="4">
        <v>60000000</v>
      </c>
      <c r="L745">
        <v>1998</v>
      </c>
      <c r="M745" s="2">
        <v>6.1</v>
      </c>
      <c r="N745" s="4">
        <f>IMDB_Table[[#This Row],[gross]]-IMDB_Table[[#This Row],[budget]]</f>
        <v>-27059493</v>
      </c>
      <c r="O745">
        <v>111</v>
      </c>
      <c r="P745" s="36">
        <f>IMDB_Table[[#This Row],[net_profit]]/IMDB_Table[[#This Row],[budget]]*100</f>
        <v>-45.099155000000003</v>
      </c>
    </row>
    <row r="746" spans="1:16" x14ac:dyDescent="0.3">
      <c r="A746" t="s">
        <v>263</v>
      </c>
      <c r="B746">
        <v>210</v>
      </c>
      <c r="C746" s="4">
        <v>31670931</v>
      </c>
      <c r="D746" t="s">
        <v>999</v>
      </c>
      <c r="E746" t="s">
        <v>74</v>
      </c>
      <c r="F746" t="s">
        <v>4590</v>
      </c>
      <c r="G746">
        <v>44099</v>
      </c>
      <c r="H746">
        <v>143</v>
      </c>
      <c r="I746" t="s">
        <v>16</v>
      </c>
      <c r="J746" t="s">
        <v>24</v>
      </c>
      <c r="K746" s="4">
        <v>60000000</v>
      </c>
      <c r="L746">
        <v>2009</v>
      </c>
      <c r="M746" s="2">
        <v>6.7</v>
      </c>
      <c r="N746" s="4">
        <f>IMDB_Table[[#This Row],[gross]]-IMDB_Table[[#This Row],[budget]]</f>
        <v>-28329069</v>
      </c>
      <c r="O746">
        <v>117</v>
      </c>
      <c r="P746" s="36">
        <f>IMDB_Table[[#This Row],[net_profit]]/IMDB_Table[[#This Row],[budget]]*100</f>
        <v>-47.215115000000004</v>
      </c>
    </row>
    <row r="747" spans="1:16" x14ac:dyDescent="0.3">
      <c r="A747" t="s">
        <v>939</v>
      </c>
      <c r="B747">
        <v>125</v>
      </c>
      <c r="C747" s="4">
        <v>30695227</v>
      </c>
      <c r="D747" t="s">
        <v>1000</v>
      </c>
      <c r="E747" t="s">
        <v>312</v>
      </c>
      <c r="F747" t="s">
        <v>6981</v>
      </c>
      <c r="G747">
        <v>45296</v>
      </c>
      <c r="H747">
        <v>267</v>
      </c>
      <c r="I747" t="s">
        <v>16</v>
      </c>
      <c r="J747" t="s">
        <v>17</v>
      </c>
      <c r="K747" s="4">
        <v>60000000</v>
      </c>
      <c r="L747">
        <v>2000</v>
      </c>
      <c r="M747" s="2">
        <v>6.7</v>
      </c>
      <c r="N747" s="4">
        <f>IMDB_Table[[#This Row],[gross]]-IMDB_Table[[#This Row],[budget]]</f>
        <v>-29304773</v>
      </c>
      <c r="O747">
        <v>126</v>
      </c>
      <c r="P747" s="36">
        <f>IMDB_Table[[#This Row],[net_profit]]/IMDB_Table[[#This Row],[budget]]*100</f>
        <v>-48.841288333333331</v>
      </c>
    </row>
    <row r="748" spans="1:16" x14ac:dyDescent="0.3">
      <c r="A748" t="s">
        <v>800</v>
      </c>
      <c r="B748">
        <v>149</v>
      </c>
      <c r="C748" s="4">
        <v>32522352</v>
      </c>
      <c r="D748" t="s">
        <v>1001</v>
      </c>
      <c r="E748" t="s">
        <v>258</v>
      </c>
      <c r="F748" t="s">
        <v>4591</v>
      </c>
      <c r="G748">
        <v>207287</v>
      </c>
      <c r="H748">
        <v>822</v>
      </c>
      <c r="I748" t="s">
        <v>16</v>
      </c>
      <c r="J748" t="s">
        <v>17</v>
      </c>
      <c r="K748" s="4">
        <v>60000000</v>
      </c>
      <c r="L748">
        <v>2000</v>
      </c>
      <c r="M748" s="2">
        <v>7.9</v>
      </c>
      <c r="N748" s="4">
        <f>IMDB_Table[[#This Row],[gross]]-IMDB_Table[[#This Row],[budget]]</f>
        <v>-27477648</v>
      </c>
      <c r="O748">
        <v>152</v>
      </c>
      <c r="P748" s="36">
        <f>IMDB_Table[[#This Row],[net_profit]]/IMDB_Table[[#This Row],[budget]]*100</f>
        <v>-45.796080000000003</v>
      </c>
    </row>
    <row r="749" spans="1:16" x14ac:dyDescent="0.3">
      <c r="A749" t="s">
        <v>268</v>
      </c>
      <c r="B749">
        <v>77</v>
      </c>
      <c r="C749" s="4">
        <v>26082914</v>
      </c>
      <c r="D749" t="s">
        <v>799</v>
      </c>
      <c r="E749" t="s">
        <v>1002</v>
      </c>
      <c r="F749" t="s">
        <v>6982</v>
      </c>
      <c r="G749">
        <v>51349</v>
      </c>
      <c r="H749">
        <v>213</v>
      </c>
      <c r="I749" t="s">
        <v>16</v>
      </c>
      <c r="J749" t="s">
        <v>17</v>
      </c>
      <c r="K749" s="4">
        <v>87000000</v>
      </c>
      <c r="L749">
        <v>2005</v>
      </c>
      <c r="M749" s="2">
        <v>4.3</v>
      </c>
      <c r="N749" s="4">
        <f>IMDB_Table[[#This Row],[gross]]-IMDB_Table[[#This Row],[budget]]</f>
        <v>-60917086</v>
      </c>
      <c r="O749">
        <v>101</v>
      </c>
      <c r="P749" s="36">
        <f>IMDB_Table[[#This Row],[net_profit]]/IMDB_Table[[#This Row],[budget]]*100</f>
        <v>-70.019639080459768</v>
      </c>
    </row>
    <row r="750" spans="1:16" x14ac:dyDescent="0.3">
      <c r="A750" t="s">
        <v>1003</v>
      </c>
      <c r="B750">
        <v>225</v>
      </c>
      <c r="C750" s="4">
        <v>29136626</v>
      </c>
      <c r="D750" t="s">
        <v>1004</v>
      </c>
      <c r="E750" t="s">
        <v>1005</v>
      </c>
      <c r="F750" t="s">
        <v>4592</v>
      </c>
      <c r="G750">
        <v>97089</v>
      </c>
      <c r="H750">
        <v>233</v>
      </c>
      <c r="I750" t="s">
        <v>16</v>
      </c>
      <c r="J750" t="s">
        <v>17</v>
      </c>
      <c r="K750" s="4">
        <v>60000000</v>
      </c>
      <c r="L750">
        <v>2011</v>
      </c>
      <c r="M750" s="2">
        <v>5.7</v>
      </c>
      <c r="N750" s="4">
        <f>IMDB_Table[[#This Row],[gross]]-IMDB_Table[[#This Row],[budget]]</f>
        <v>-30863374</v>
      </c>
      <c r="O750">
        <v>87</v>
      </c>
      <c r="P750" s="36">
        <f>IMDB_Table[[#This Row],[net_profit]]/IMDB_Table[[#This Row],[budget]]*100</f>
        <v>-51.43895666666667</v>
      </c>
    </row>
    <row r="751" spans="1:16" x14ac:dyDescent="0.3">
      <c r="A751" t="s">
        <v>1006</v>
      </c>
      <c r="B751">
        <v>98</v>
      </c>
      <c r="C751" s="4">
        <v>26288320</v>
      </c>
      <c r="D751" t="s">
        <v>1007</v>
      </c>
      <c r="E751" t="s">
        <v>199</v>
      </c>
      <c r="F751" t="s">
        <v>6983</v>
      </c>
      <c r="G751">
        <v>36144</v>
      </c>
      <c r="H751">
        <v>91</v>
      </c>
      <c r="I751" t="s">
        <v>16</v>
      </c>
      <c r="J751" t="s">
        <v>17</v>
      </c>
      <c r="K751" s="4">
        <v>60000000</v>
      </c>
      <c r="L751">
        <v>2003</v>
      </c>
      <c r="M751" s="2">
        <v>6.7</v>
      </c>
      <c r="N751" s="4">
        <f>IMDB_Table[[#This Row],[gross]]-IMDB_Table[[#This Row],[budget]]</f>
        <v>-33711680</v>
      </c>
      <c r="O751">
        <v>85</v>
      </c>
      <c r="P751" s="36">
        <f>IMDB_Table[[#This Row],[net_profit]]/IMDB_Table[[#This Row],[budget]]*100</f>
        <v>-56.186133333333331</v>
      </c>
    </row>
    <row r="752" spans="1:16" x14ac:dyDescent="0.3">
      <c r="A752" t="s">
        <v>597</v>
      </c>
      <c r="B752">
        <v>172</v>
      </c>
      <c r="C752" s="4">
        <v>26616590</v>
      </c>
      <c r="D752" t="s">
        <v>1008</v>
      </c>
      <c r="E752" t="s">
        <v>1009</v>
      </c>
      <c r="F752" t="s">
        <v>4593</v>
      </c>
      <c r="G752">
        <v>120416</v>
      </c>
      <c r="H752">
        <v>857</v>
      </c>
      <c r="I752" t="s">
        <v>16</v>
      </c>
      <c r="J752" t="s">
        <v>24</v>
      </c>
      <c r="K752" s="4">
        <v>60000000</v>
      </c>
      <c r="L752">
        <v>1997</v>
      </c>
      <c r="M752" s="2">
        <v>6.7</v>
      </c>
      <c r="N752" s="4">
        <f>IMDB_Table[[#This Row],[gross]]-IMDB_Table[[#This Row],[budget]]</f>
        <v>-33383410</v>
      </c>
      <c r="O752">
        <v>130</v>
      </c>
      <c r="P752" s="36">
        <f>IMDB_Table[[#This Row],[net_profit]]/IMDB_Table[[#This Row],[budget]]*100</f>
        <v>-55.639016666666663</v>
      </c>
    </row>
    <row r="753" spans="1:16" x14ac:dyDescent="0.3">
      <c r="A753" t="s">
        <v>153</v>
      </c>
      <c r="B753">
        <v>117</v>
      </c>
      <c r="C753" s="4">
        <v>30063805</v>
      </c>
      <c r="D753" t="s">
        <v>1010</v>
      </c>
      <c r="E753" t="s">
        <v>436</v>
      </c>
      <c r="F753" t="s">
        <v>4594</v>
      </c>
      <c r="G753">
        <v>31788</v>
      </c>
      <c r="H753">
        <v>243</v>
      </c>
      <c r="I753" t="s">
        <v>16</v>
      </c>
      <c r="J753" t="s">
        <v>17</v>
      </c>
      <c r="K753" s="4">
        <v>60000000</v>
      </c>
      <c r="L753">
        <v>2002</v>
      </c>
      <c r="M753" s="2">
        <v>6.1</v>
      </c>
      <c r="N753" s="4">
        <f>IMDB_Table[[#This Row],[gross]]-IMDB_Table[[#This Row],[budget]]</f>
        <v>-29936195</v>
      </c>
      <c r="O753">
        <v>104</v>
      </c>
      <c r="P753" s="36">
        <f>IMDB_Table[[#This Row],[net_profit]]/IMDB_Table[[#This Row],[budget]]*100</f>
        <v>-49.893658333333335</v>
      </c>
    </row>
    <row r="754" spans="1:16" x14ac:dyDescent="0.3">
      <c r="A754" t="s">
        <v>580</v>
      </c>
      <c r="B754">
        <v>240</v>
      </c>
      <c r="C754" s="4">
        <v>22518325</v>
      </c>
      <c r="D754" t="s">
        <v>557</v>
      </c>
      <c r="E754" t="s">
        <v>164</v>
      </c>
      <c r="F754" t="s">
        <v>4595</v>
      </c>
      <c r="G754">
        <v>63363</v>
      </c>
      <c r="H754">
        <v>644</v>
      </c>
      <c r="I754" t="s">
        <v>16</v>
      </c>
      <c r="J754" t="s">
        <v>221</v>
      </c>
      <c r="K754" s="4">
        <v>50000000</v>
      </c>
      <c r="L754">
        <v>2006</v>
      </c>
      <c r="M754" s="2">
        <v>5.6</v>
      </c>
      <c r="N754" s="4">
        <f>IMDB_Table[[#This Row],[gross]]-IMDB_Table[[#This Row],[budget]]</f>
        <v>-27481675</v>
      </c>
      <c r="O754">
        <v>121</v>
      </c>
      <c r="P754" s="36">
        <f>IMDB_Table[[#This Row],[net_profit]]/IMDB_Table[[#This Row],[budget]]*100</f>
        <v>-54.963349999999998</v>
      </c>
    </row>
    <row r="755" spans="1:16" x14ac:dyDescent="0.3">
      <c r="A755" t="s">
        <v>1011</v>
      </c>
      <c r="B755">
        <v>123</v>
      </c>
      <c r="C755" s="4">
        <v>13082288</v>
      </c>
      <c r="D755" t="s">
        <v>1012</v>
      </c>
      <c r="E755" t="s">
        <v>528</v>
      </c>
      <c r="F755" t="s">
        <v>4596</v>
      </c>
      <c r="G755">
        <v>35565</v>
      </c>
      <c r="H755">
        <v>247</v>
      </c>
      <c r="I755" t="s">
        <v>16</v>
      </c>
      <c r="J755" t="s">
        <v>24</v>
      </c>
      <c r="K755" s="4">
        <v>60000000</v>
      </c>
      <c r="L755">
        <v>2006</v>
      </c>
      <c r="M755" s="2">
        <v>6.6</v>
      </c>
      <c r="N755" s="4">
        <f>IMDB_Table[[#This Row],[gross]]-IMDB_Table[[#This Row],[budget]]</f>
        <v>-46917712</v>
      </c>
      <c r="O755">
        <v>140</v>
      </c>
      <c r="P755" s="36">
        <f>IMDB_Table[[#This Row],[net_profit]]/IMDB_Table[[#This Row],[budget]]*100</f>
        <v>-78.196186666666662</v>
      </c>
    </row>
    <row r="756" spans="1:16" x14ac:dyDescent="0.3">
      <c r="A756" t="s">
        <v>1013</v>
      </c>
      <c r="B756">
        <v>110</v>
      </c>
      <c r="C756" s="4">
        <v>18208078</v>
      </c>
      <c r="D756" t="s">
        <v>259</v>
      </c>
      <c r="E756" t="s">
        <v>1014</v>
      </c>
      <c r="F756" t="s">
        <v>4597</v>
      </c>
      <c r="G756">
        <v>57100</v>
      </c>
      <c r="H756">
        <v>281</v>
      </c>
      <c r="I756" t="s">
        <v>16</v>
      </c>
      <c r="J756" t="s">
        <v>17</v>
      </c>
      <c r="K756" s="4">
        <v>60000000</v>
      </c>
      <c r="L756">
        <v>2001</v>
      </c>
      <c r="M756" s="2">
        <v>6.9</v>
      </c>
      <c r="N756" s="4">
        <f>IMDB_Table[[#This Row],[gross]]-IMDB_Table[[#This Row],[budget]]</f>
        <v>-41791922</v>
      </c>
      <c r="O756">
        <v>131</v>
      </c>
      <c r="P756" s="36">
        <f>IMDB_Table[[#This Row],[net_profit]]/IMDB_Table[[#This Row],[budget]]*100</f>
        <v>-69.653203333333337</v>
      </c>
    </row>
    <row r="757" spans="1:16" x14ac:dyDescent="0.3">
      <c r="A757" t="s">
        <v>1015</v>
      </c>
      <c r="B757">
        <v>100</v>
      </c>
      <c r="C757" s="4">
        <v>14218868</v>
      </c>
      <c r="D757" t="s">
        <v>1008</v>
      </c>
      <c r="E757" t="s">
        <v>1016</v>
      </c>
      <c r="F757" t="s">
        <v>4598</v>
      </c>
      <c r="G757">
        <v>14596</v>
      </c>
      <c r="H757">
        <v>282</v>
      </c>
      <c r="I757" t="s">
        <v>16</v>
      </c>
      <c r="J757" t="s">
        <v>17</v>
      </c>
      <c r="K757" s="4">
        <v>65000000</v>
      </c>
      <c r="L757">
        <v>2000</v>
      </c>
      <c r="M757" s="2">
        <v>4.8</v>
      </c>
      <c r="N757" s="4">
        <f>IMDB_Table[[#This Row],[gross]]-IMDB_Table[[#This Row],[budget]]</f>
        <v>-50781132</v>
      </c>
      <c r="O757">
        <v>91</v>
      </c>
      <c r="P757" s="36">
        <f>IMDB_Table[[#This Row],[net_profit]]/IMDB_Table[[#This Row],[budget]]*100</f>
        <v>-78.124818461538453</v>
      </c>
    </row>
    <row r="758" spans="1:16" x14ac:dyDescent="0.3">
      <c r="A758" t="s">
        <v>1017</v>
      </c>
      <c r="B758">
        <v>189</v>
      </c>
      <c r="C758" s="4">
        <v>22451</v>
      </c>
      <c r="D758" t="s">
        <v>1018</v>
      </c>
      <c r="E758" t="s">
        <v>1019</v>
      </c>
      <c r="F758" t="s">
        <v>6984</v>
      </c>
      <c r="G758">
        <v>41288</v>
      </c>
      <c r="H758">
        <v>126</v>
      </c>
      <c r="I758" t="s">
        <v>16</v>
      </c>
      <c r="J758" t="s">
        <v>17</v>
      </c>
      <c r="K758" s="4">
        <v>60000000</v>
      </c>
      <c r="L758">
        <v>2014</v>
      </c>
      <c r="M758" s="2">
        <v>6.2</v>
      </c>
      <c r="N758" s="4">
        <f>IMDB_Table[[#This Row],[gross]]-IMDB_Table[[#This Row],[budget]]</f>
        <v>-59977549</v>
      </c>
      <c r="O758">
        <v>118</v>
      </c>
      <c r="P758" s="36">
        <f>IMDB_Table[[#This Row],[net_profit]]/IMDB_Table[[#This Row],[budget]]*100</f>
        <v>-99.962581666666665</v>
      </c>
    </row>
    <row r="759" spans="1:16" x14ac:dyDescent="0.3">
      <c r="A759" t="s">
        <v>1020</v>
      </c>
      <c r="B759">
        <v>212</v>
      </c>
      <c r="C759" s="4">
        <v>31165421</v>
      </c>
      <c r="D759" t="s">
        <v>1021</v>
      </c>
      <c r="E759" t="s">
        <v>59</v>
      </c>
      <c r="F759" t="s">
        <v>6985</v>
      </c>
      <c r="G759">
        <v>107028</v>
      </c>
      <c r="H759">
        <v>457</v>
      </c>
      <c r="I759" t="s">
        <v>16</v>
      </c>
      <c r="J759" t="s">
        <v>17</v>
      </c>
      <c r="K759" s="4">
        <v>60000000</v>
      </c>
      <c r="L759">
        <v>2013</v>
      </c>
      <c r="M759" s="2">
        <v>6</v>
      </c>
      <c r="N759" s="4">
        <f>IMDB_Table[[#This Row],[gross]]-IMDB_Table[[#This Row],[budget]]</f>
        <v>-28834579</v>
      </c>
      <c r="O759">
        <v>130</v>
      </c>
      <c r="P759" s="36">
        <f>IMDB_Table[[#This Row],[net_profit]]/IMDB_Table[[#This Row],[budget]]*100</f>
        <v>-48.057631666666666</v>
      </c>
    </row>
    <row r="760" spans="1:16" x14ac:dyDescent="0.3">
      <c r="A760" t="s">
        <v>951</v>
      </c>
      <c r="B760">
        <v>127</v>
      </c>
      <c r="C760" s="4">
        <v>11802056</v>
      </c>
      <c r="D760" t="s">
        <v>1022</v>
      </c>
      <c r="E760" t="s">
        <v>1023</v>
      </c>
      <c r="F760" t="s">
        <v>4599</v>
      </c>
      <c r="G760">
        <v>31640</v>
      </c>
      <c r="H760">
        <v>109</v>
      </c>
      <c r="I760" t="s">
        <v>16</v>
      </c>
      <c r="J760" t="s">
        <v>17</v>
      </c>
      <c r="K760" s="4">
        <v>60000000</v>
      </c>
      <c r="L760">
        <v>2008</v>
      </c>
      <c r="M760" s="2">
        <v>4.9000000000000004</v>
      </c>
      <c r="N760" s="4">
        <f>IMDB_Table[[#This Row],[gross]]-IMDB_Table[[#This Row],[budget]]</f>
        <v>-48197944</v>
      </c>
      <c r="O760">
        <v>90</v>
      </c>
      <c r="P760" s="36">
        <f>IMDB_Table[[#This Row],[net_profit]]/IMDB_Table[[#This Row],[budget]]*100</f>
        <v>-80.329906666666659</v>
      </c>
    </row>
    <row r="761" spans="1:16" x14ac:dyDescent="0.3">
      <c r="A761" t="s">
        <v>1024</v>
      </c>
      <c r="B761">
        <v>196</v>
      </c>
      <c r="C761" s="4">
        <v>25472967</v>
      </c>
      <c r="D761" t="s">
        <v>1025</v>
      </c>
      <c r="E761" t="s">
        <v>1026</v>
      </c>
      <c r="F761" t="s">
        <v>4600</v>
      </c>
      <c r="G761">
        <v>44966</v>
      </c>
      <c r="H761">
        <v>411</v>
      </c>
      <c r="I761" t="s">
        <v>16</v>
      </c>
      <c r="J761" t="s">
        <v>17</v>
      </c>
      <c r="K761" s="4">
        <v>30000000</v>
      </c>
      <c r="L761">
        <v>2005</v>
      </c>
      <c r="M761" s="2">
        <v>5.6</v>
      </c>
      <c r="N761" s="4">
        <f>IMDB_Table[[#This Row],[gross]]-IMDB_Table[[#This Row],[budget]]</f>
        <v>-4527033</v>
      </c>
      <c r="O761">
        <v>103</v>
      </c>
      <c r="P761" s="36">
        <f>IMDB_Table[[#This Row],[net_profit]]/IMDB_Table[[#This Row],[budget]]*100</f>
        <v>-15.090110000000001</v>
      </c>
    </row>
    <row r="762" spans="1:16" x14ac:dyDescent="0.3">
      <c r="A762" t="s">
        <v>240</v>
      </c>
      <c r="B762">
        <v>115</v>
      </c>
      <c r="C762" s="4">
        <v>22362500</v>
      </c>
      <c r="D762" t="s">
        <v>641</v>
      </c>
      <c r="E762" t="s">
        <v>195</v>
      </c>
      <c r="F762" t="s">
        <v>4601</v>
      </c>
      <c r="G762">
        <v>35599</v>
      </c>
      <c r="H762">
        <v>195</v>
      </c>
      <c r="I762" t="s">
        <v>16</v>
      </c>
      <c r="J762" t="s">
        <v>17</v>
      </c>
      <c r="K762" s="4">
        <v>55000000</v>
      </c>
      <c r="L762">
        <v>1999</v>
      </c>
      <c r="M762" s="2">
        <v>6.1</v>
      </c>
      <c r="N762" s="4">
        <f>IMDB_Table[[#This Row],[gross]]-IMDB_Table[[#This Row],[budget]]</f>
        <v>-32637500</v>
      </c>
      <c r="O762">
        <v>122</v>
      </c>
      <c r="P762" s="36">
        <f>IMDB_Table[[#This Row],[net_profit]]/IMDB_Table[[#This Row],[budget]]*100</f>
        <v>-59.340909090909086</v>
      </c>
    </row>
    <row r="763" spans="1:16" x14ac:dyDescent="0.3">
      <c r="A763" t="s">
        <v>1027</v>
      </c>
      <c r="B763">
        <v>161</v>
      </c>
      <c r="C763" s="4">
        <v>17281832</v>
      </c>
      <c r="D763" t="s">
        <v>67</v>
      </c>
      <c r="E763" t="s">
        <v>696</v>
      </c>
      <c r="F763" t="s">
        <v>4602</v>
      </c>
      <c r="G763">
        <v>60232</v>
      </c>
      <c r="H763">
        <v>110</v>
      </c>
      <c r="I763" t="s">
        <v>16</v>
      </c>
      <c r="J763" t="s">
        <v>221</v>
      </c>
      <c r="K763" s="4">
        <v>60000000</v>
      </c>
      <c r="L763">
        <v>2008</v>
      </c>
      <c r="M763" s="2">
        <v>6.1</v>
      </c>
      <c r="N763" s="4">
        <f>IMDB_Table[[#This Row],[gross]]-IMDB_Table[[#This Row],[budget]]</f>
        <v>-42718168</v>
      </c>
      <c r="O763">
        <v>106</v>
      </c>
      <c r="P763" s="36">
        <f>IMDB_Table[[#This Row],[net_profit]]/IMDB_Table[[#This Row],[budget]]*100</f>
        <v>-71.196946666666676</v>
      </c>
    </row>
    <row r="764" spans="1:16" x14ac:dyDescent="0.3">
      <c r="A764" t="s">
        <v>896</v>
      </c>
      <c r="B764">
        <v>223</v>
      </c>
      <c r="C764" s="4">
        <v>19781879</v>
      </c>
      <c r="D764" t="s">
        <v>729</v>
      </c>
      <c r="E764" t="s">
        <v>164</v>
      </c>
      <c r="F764" t="s">
        <v>4603</v>
      </c>
      <c r="G764">
        <v>53864</v>
      </c>
      <c r="H764">
        <v>290</v>
      </c>
      <c r="I764" t="s">
        <v>16</v>
      </c>
      <c r="J764" t="s">
        <v>17</v>
      </c>
      <c r="K764" s="4">
        <v>60000000</v>
      </c>
      <c r="L764">
        <v>2008</v>
      </c>
      <c r="M764" s="2">
        <v>4.8</v>
      </c>
      <c r="N764" s="4">
        <f>IMDB_Table[[#This Row],[gross]]-IMDB_Table[[#This Row],[budget]]</f>
        <v>-40218121</v>
      </c>
      <c r="O764">
        <v>103</v>
      </c>
      <c r="P764" s="36">
        <f>IMDB_Table[[#This Row],[net_profit]]/IMDB_Table[[#This Row],[budget]]*100</f>
        <v>-67.03020166666667</v>
      </c>
    </row>
    <row r="765" spans="1:16" x14ac:dyDescent="0.3">
      <c r="A765" t="s">
        <v>1028</v>
      </c>
      <c r="B765">
        <v>181</v>
      </c>
      <c r="C765" s="4">
        <v>7605668</v>
      </c>
      <c r="D765" t="s">
        <v>1029</v>
      </c>
      <c r="E765" t="s">
        <v>20</v>
      </c>
      <c r="F765" t="s">
        <v>4604</v>
      </c>
      <c r="G765">
        <v>47320</v>
      </c>
      <c r="H765">
        <v>188</v>
      </c>
      <c r="I765" t="s">
        <v>16</v>
      </c>
      <c r="J765" t="s">
        <v>24</v>
      </c>
      <c r="K765" s="4">
        <v>60000000</v>
      </c>
      <c r="L765">
        <v>2015</v>
      </c>
      <c r="M765" s="2">
        <v>5.5</v>
      </c>
      <c r="N765" s="4">
        <f>IMDB_Table[[#This Row],[gross]]-IMDB_Table[[#This Row],[budget]]</f>
        <v>-52394332</v>
      </c>
      <c r="O765">
        <v>107</v>
      </c>
      <c r="P765" s="36">
        <f>IMDB_Table[[#This Row],[net_profit]]/IMDB_Table[[#This Row],[budget]]*100</f>
        <v>-87.323886666666667</v>
      </c>
    </row>
    <row r="766" spans="1:16" x14ac:dyDescent="0.3">
      <c r="A766" t="s">
        <v>1030</v>
      </c>
      <c r="B766">
        <v>140</v>
      </c>
      <c r="C766" s="4">
        <v>4535117</v>
      </c>
      <c r="D766" t="s">
        <v>496</v>
      </c>
      <c r="E766" t="s">
        <v>107</v>
      </c>
      <c r="F766" t="s">
        <v>6986</v>
      </c>
      <c r="G766">
        <v>38398</v>
      </c>
      <c r="H766">
        <v>368</v>
      </c>
      <c r="I766" t="s">
        <v>16</v>
      </c>
      <c r="J766" t="s">
        <v>221</v>
      </c>
      <c r="K766" s="4">
        <v>60000000</v>
      </c>
      <c r="L766">
        <v>2007</v>
      </c>
      <c r="M766" s="2">
        <v>3.8</v>
      </c>
      <c r="N766" s="4">
        <f>IMDB_Table[[#This Row],[gross]]-IMDB_Table[[#This Row],[budget]]</f>
        <v>-55464883</v>
      </c>
      <c r="O766">
        <v>156</v>
      </c>
      <c r="P766" s="36">
        <f>IMDB_Table[[#This Row],[net_profit]]/IMDB_Table[[#This Row],[budget]]*100</f>
        <v>-92.441471666666658</v>
      </c>
    </row>
    <row r="767" spans="1:16" x14ac:dyDescent="0.3">
      <c r="A767" t="s">
        <v>100</v>
      </c>
      <c r="B767">
        <v>54</v>
      </c>
      <c r="C767" s="4">
        <v>4426297</v>
      </c>
      <c r="D767" t="s">
        <v>326</v>
      </c>
      <c r="E767" t="s">
        <v>169</v>
      </c>
      <c r="F767" t="s">
        <v>4605</v>
      </c>
      <c r="G767">
        <v>22570</v>
      </c>
      <c r="H767">
        <v>156</v>
      </c>
      <c r="I767" t="s">
        <v>16</v>
      </c>
      <c r="J767" t="s">
        <v>17</v>
      </c>
      <c r="K767" s="4">
        <v>35000000</v>
      </c>
      <c r="L767">
        <v>2003</v>
      </c>
      <c r="M767" s="2">
        <v>6.5</v>
      </c>
      <c r="N767" s="4">
        <f>IMDB_Table[[#This Row],[gross]]-IMDB_Table[[#This Row],[budget]]</f>
        <v>-30573703</v>
      </c>
      <c r="O767">
        <v>127</v>
      </c>
      <c r="P767" s="36">
        <f>IMDB_Table[[#This Row],[net_profit]]/IMDB_Table[[#This Row],[budget]]*100</f>
        <v>-87.353437142857132</v>
      </c>
    </row>
    <row r="768" spans="1:16" x14ac:dyDescent="0.3">
      <c r="A768" t="s">
        <v>1031</v>
      </c>
      <c r="B768">
        <v>81</v>
      </c>
      <c r="C768" s="4">
        <v>10166502</v>
      </c>
      <c r="D768" t="s">
        <v>378</v>
      </c>
      <c r="E768" t="s">
        <v>528</v>
      </c>
      <c r="F768" t="s">
        <v>4606</v>
      </c>
      <c r="G768">
        <v>18209</v>
      </c>
      <c r="H768">
        <v>183</v>
      </c>
      <c r="I768" t="s">
        <v>1032</v>
      </c>
      <c r="J768" t="s">
        <v>17</v>
      </c>
      <c r="K768" s="4">
        <v>80000000</v>
      </c>
      <c r="L768">
        <v>2005</v>
      </c>
      <c r="M768" s="2">
        <v>6.7</v>
      </c>
      <c r="N768" s="4">
        <f>IMDB_Table[[#This Row],[gross]]-IMDB_Table[[#This Row],[budget]]</f>
        <v>-69833498</v>
      </c>
      <c r="O768">
        <v>132</v>
      </c>
      <c r="P768" s="36">
        <f>IMDB_Table[[#This Row],[net_profit]]/IMDB_Table[[#This Row],[budget]]*100</f>
        <v>-87.291872499999997</v>
      </c>
    </row>
    <row r="769" spans="1:16" x14ac:dyDescent="0.3">
      <c r="A769" t="s">
        <v>1033</v>
      </c>
      <c r="B769">
        <v>579</v>
      </c>
      <c r="C769" s="4">
        <v>363024263</v>
      </c>
      <c r="D769" t="s">
        <v>1034</v>
      </c>
      <c r="E769" t="s">
        <v>101</v>
      </c>
      <c r="F769" t="s">
        <v>4607</v>
      </c>
      <c r="G769">
        <v>479047</v>
      </c>
      <c r="H769">
        <v>1058</v>
      </c>
      <c r="I769" t="s">
        <v>16</v>
      </c>
      <c r="J769" t="s">
        <v>17</v>
      </c>
      <c r="K769" s="4">
        <v>58000000</v>
      </c>
      <c r="L769">
        <v>2016</v>
      </c>
      <c r="M769" s="2">
        <v>8.1</v>
      </c>
      <c r="N769" s="4">
        <f>IMDB_Table[[#This Row],[gross]]-IMDB_Table[[#This Row],[budget]]</f>
        <v>305024263</v>
      </c>
      <c r="O769">
        <v>108</v>
      </c>
      <c r="P769" s="36">
        <f>IMDB_Table[[#This Row],[net_profit]]/IMDB_Table[[#This Row],[budget]]*100</f>
        <v>525.903901724138</v>
      </c>
    </row>
    <row r="770" spans="1:16" x14ac:dyDescent="0.3">
      <c r="A770" t="s">
        <v>1035</v>
      </c>
      <c r="B770">
        <v>56</v>
      </c>
      <c r="C770" s="4">
        <v>12065985</v>
      </c>
      <c r="D770" t="s">
        <v>641</v>
      </c>
      <c r="E770" t="s">
        <v>1036</v>
      </c>
      <c r="F770" t="s">
        <v>4608</v>
      </c>
      <c r="G770">
        <v>16260</v>
      </c>
      <c r="H770">
        <v>88</v>
      </c>
      <c r="I770" t="s">
        <v>16</v>
      </c>
      <c r="J770" t="s">
        <v>17</v>
      </c>
      <c r="K770" s="4">
        <v>60000000</v>
      </c>
      <c r="L770">
        <v>1998</v>
      </c>
      <c r="M770" s="2">
        <v>4.9000000000000004</v>
      </c>
      <c r="N770" s="4">
        <f>IMDB_Table[[#This Row],[gross]]-IMDB_Table[[#This Row],[budget]]</f>
        <v>-47934015</v>
      </c>
      <c r="O770">
        <v>114</v>
      </c>
      <c r="P770" s="36">
        <f>IMDB_Table[[#This Row],[net_profit]]/IMDB_Table[[#This Row],[budget]]*100</f>
        <v>-79.890024999999994</v>
      </c>
    </row>
    <row r="771" spans="1:16" x14ac:dyDescent="0.3">
      <c r="A771" t="s">
        <v>873</v>
      </c>
      <c r="B771">
        <v>490</v>
      </c>
      <c r="C771" s="4">
        <v>350123553</v>
      </c>
      <c r="D771" t="s">
        <v>1037</v>
      </c>
      <c r="E771" t="s">
        <v>193</v>
      </c>
      <c r="F771" t="s">
        <v>4609</v>
      </c>
      <c r="G771">
        <v>325264</v>
      </c>
      <c r="H771">
        <v>916</v>
      </c>
      <c r="I771" t="s">
        <v>16</v>
      </c>
      <c r="J771" t="s">
        <v>17</v>
      </c>
      <c r="K771" s="4">
        <v>58800000</v>
      </c>
      <c r="L771">
        <v>2014</v>
      </c>
      <c r="M771" s="2">
        <v>7.3</v>
      </c>
      <c r="N771" s="4">
        <f>IMDB_Table[[#This Row],[gross]]-IMDB_Table[[#This Row],[budget]]</f>
        <v>291323553</v>
      </c>
      <c r="O771">
        <v>133</v>
      </c>
      <c r="P771" s="36">
        <f>IMDB_Table[[#This Row],[net_profit]]/IMDB_Table[[#This Row],[budget]]*100</f>
        <v>495.4482193877551</v>
      </c>
    </row>
    <row r="772" spans="1:16" x14ac:dyDescent="0.3">
      <c r="A772" t="s">
        <v>140</v>
      </c>
      <c r="B772">
        <v>218</v>
      </c>
      <c r="C772" s="4">
        <v>80021740</v>
      </c>
      <c r="D772" t="s">
        <v>1038</v>
      </c>
      <c r="E772" t="s">
        <v>1039</v>
      </c>
      <c r="F772" t="s">
        <v>4610</v>
      </c>
      <c r="G772">
        <v>47968</v>
      </c>
      <c r="H772">
        <v>154</v>
      </c>
      <c r="I772" t="s">
        <v>16</v>
      </c>
      <c r="J772" t="s">
        <v>17</v>
      </c>
      <c r="K772" s="4">
        <v>58000000</v>
      </c>
      <c r="L772">
        <v>2015</v>
      </c>
      <c r="M772" s="2">
        <v>6.4</v>
      </c>
      <c r="N772" s="4">
        <f>IMDB_Table[[#This Row],[gross]]-IMDB_Table[[#This Row],[budget]]</f>
        <v>22021740</v>
      </c>
      <c r="O772">
        <v>103</v>
      </c>
      <c r="P772" s="36">
        <f>IMDB_Table[[#This Row],[net_profit]]/IMDB_Table[[#This Row],[budget]]*100</f>
        <v>37.96851724137931</v>
      </c>
    </row>
    <row r="773" spans="1:16" x14ac:dyDescent="0.3">
      <c r="A773" t="s">
        <v>529</v>
      </c>
      <c r="B773">
        <v>142</v>
      </c>
      <c r="C773" s="4">
        <v>48291624</v>
      </c>
      <c r="D773" t="s">
        <v>861</v>
      </c>
      <c r="E773" t="s">
        <v>1040</v>
      </c>
      <c r="F773" t="s">
        <v>4611</v>
      </c>
      <c r="G773">
        <v>82819</v>
      </c>
      <c r="H773">
        <v>263</v>
      </c>
      <c r="I773" t="s">
        <v>16</v>
      </c>
      <c r="J773" t="s">
        <v>17</v>
      </c>
      <c r="K773" s="4">
        <v>58000000</v>
      </c>
      <c r="L773">
        <v>2005</v>
      </c>
      <c r="M773" s="2">
        <v>6.7</v>
      </c>
      <c r="N773" s="4">
        <f>IMDB_Table[[#This Row],[gross]]-IMDB_Table[[#This Row],[budget]]</f>
        <v>-9708376</v>
      </c>
      <c r="O773">
        <v>95</v>
      </c>
      <c r="P773" s="36">
        <f>IMDB_Table[[#This Row],[net_profit]]/IMDB_Table[[#This Row],[budget]]*100</f>
        <v>-16.738579310344829</v>
      </c>
    </row>
    <row r="774" spans="1:16" x14ac:dyDescent="0.3">
      <c r="A774" t="s">
        <v>953</v>
      </c>
      <c r="B774">
        <v>57</v>
      </c>
      <c r="C774" s="4">
        <v>35231365</v>
      </c>
      <c r="D774" t="s">
        <v>1041</v>
      </c>
      <c r="E774" t="s">
        <v>1042</v>
      </c>
      <c r="F774" t="s">
        <v>6987</v>
      </c>
      <c r="G774">
        <v>15517</v>
      </c>
      <c r="H774">
        <v>85</v>
      </c>
      <c r="I774" t="s">
        <v>16</v>
      </c>
      <c r="J774" t="s">
        <v>17</v>
      </c>
      <c r="K774" s="4">
        <v>60000000</v>
      </c>
      <c r="L774">
        <v>2000</v>
      </c>
      <c r="M774" s="2">
        <v>3.6</v>
      </c>
      <c r="N774" s="4">
        <f>IMDB_Table[[#This Row],[gross]]-IMDB_Table[[#This Row],[budget]]</f>
        <v>-24768635</v>
      </c>
      <c r="O774">
        <v>90</v>
      </c>
      <c r="P774" s="36">
        <f>IMDB_Table[[#This Row],[net_profit]]/IMDB_Table[[#This Row],[budget]]*100</f>
        <v>-41.281058333333334</v>
      </c>
    </row>
    <row r="775" spans="1:16" x14ac:dyDescent="0.3">
      <c r="A775" t="s">
        <v>3976</v>
      </c>
      <c r="B775">
        <v>84</v>
      </c>
      <c r="C775" s="4">
        <v>53715611</v>
      </c>
      <c r="D775" t="s">
        <v>1043</v>
      </c>
      <c r="E775" t="s">
        <v>642</v>
      </c>
      <c r="F775" t="s">
        <v>6988</v>
      </c>
      <c r="G775">
        <v>92106</v>
      </c>
      <c r="H775">
        <v>171</v>
      </c>
      <c r="I775" t="s">
        <v>16</v>
      </c>
      <c r="J775" t="s">
        <v>17</v>
      </c>
      <c r="K775" s="4">
        <v>63000000</v>
      </c>
      <c r="L775">
        <v>1988</v>
      </c>
      <c r="M775" s="2">
        <v>5.7</v>
      </c>
      <c r="N775" s="4">
        <f>IMDB_Table[[#This Row],[gross]]-IMDB_Table[[#This Row],[budget]]</f>
        <v>-9284389</v>
      </c>
      <c r="O775">
        <v>87</v>
      </c>
      <c r="P775" s="36">
        <f>IMDB_Table[[#This Row],[net_profit]]/IMDB_Table[[#This Row],[budget]]*100</f>
        <v>-14.737125396825396</v>
      </c>
    </row>
    <row r="776" spans="1:16" x14ac:dyDescent="0.3">
      <c r="A776" t="s">
        <v>812</v>
      </c>
      <c r="B776">
        <v>186</v>
      </c>
      <c r="C776" s="4">
        <v>31199215</v>
      </c>
      <c r="D776" t="s">
        <v>1044</v>
      </c>
      <c r="E776" t="s">
        <v>1045</v>
      </c>
      <c r="F776" t="s">
        <v>4612</v>
      </c>
      <c r="G776">
        <v>27664</v>
      </c>
      <c r="H776">
        <v>120</v>
      </c>
      <c r="I776" t="s">
        <v>16</v>
      </c>
      <c r="J776" t="s">
        <v>17</v>
      </c>
      <c r="K776" s="4">
        <v>58000000</v>
      </c>
      <c r="L776">
        <v>2008</v>
      </c>
      <c r="M776" s="2">
        <v>6</v>
      </c>
      <c r="N776" s="4">
        <f>IMDB_Table[[#This Row],[gross]]-IMDB_Table[[#This Row],[budget]]</f>
        <v>-26800785</v>
      </c>
      <c r="O776">
        <v>114</v>
      </c>
      <c r="P776" s="36">
        <f>IMDB_Table[[#This Row],[net_profit]]/IMDB_Table[[#This Row],[budget]]*100</f>
        <v>-46.20825</v>
      </c>
    </row>
    <row r="777" spans="1:16" x14ac:dyDescent="0.3">
      <c r="A777" t="s">
        <v>932</v>
      </c>
      <c r="B777">
        <v>133</v>
      </c>
      <c r="C777" s="4">
        <v>29580087</v>
      </c>
      <c r="D777" t="s">
        <v>369</v>
      </c>
      <c r="E777" t="s">
        <v>899</v>
      </c>
      <c r="F777" t="s">
        <v>6989</v>
      </c>
      <c r="G777">
        <v>29523</v>
      </c>
      <c r="H777">
        <v>121</v>
      </c>
      <c r="I777" t="s">
        <v>16</v>
      </c>
      <c r="J777" t="s">
        <v>17</v>
      </c>
      <c r="K777" s="4">
        <v>58000000</v>
      </c>
      <c r="L777">
        <v>2009</v>
      </c>
      <c r="M777" s="2">
        <v>4.7</v>
      </c>
      <c r="N777" s="4">
        <f>IMDB_Table[[#This Row],[gross]]-IMDB_Table[[#This Row],[budget]]</f>
        <v>-28419913</v>
      </c>
      <c r="O777">
        <v>103</v>
      </c>
      <c r="P777" s="36">
        <f>IMDB_Table[[#This Row],[net_profit]]/IMDB_Table[[#This Row],[budget]]*100</f>
        <v>-48.999850000000002</v>
      </c>
    </row>
    <row r="778" spans="1:16" x14ac:dyDescent="0.3">
      <c r="A778" t="s">
        <v>231</v>
      </c>
      <c r="B778">
        <v>246</v>
      </c>
      <c r="C778" s="4">
        <v>44665963</v>
      </c>
      <c r="D778" t="s">
        <v>509</v>
      </c>
      <c r="E778" t="s">
        <v>237</v>
      </c>
      <c r="F778" t="s">
        <v>4613</v>
      </c>
      <c r="G778">
        <v>159931</v>
      </c>
      <c r="H778">
        <v>281</v>
      </c>
      <c r="I778" t="s">
        <v>16</v>
      </c>
      <c r="J778" t="s">
        <v>17</v>
      </c>
      <c r="K778" s="4">
        <v>58000000</v>
      </c>
      <c r="L778">
        <v>2013</v>
      </c>
      <c r="M778" s="2">
        <v>6.3</v>
      </c>
      <c r="N778" s="4">
        <f>IMDB_Table[[#This Row],[gross]]-IMDB_Table[[#This Row],[budget]]</f>
        <v>-13334037</v>
      </c>
      <c r="O778">
        <v>125</v>
      </c>
      <c r="P778" s="36">
        <f>IMDB_Table[[#This Row],[net_profit]]/IMDB_Table[[#This Row],[budget]]*100</f>
        <v>-22.989718965517241</v>
      </c>
    </row>
    <row r="779" spans="1:16" x14ac:dyDescent="0.3">
      <c r="A779" t="s">
        <v>597</v>
      </c>
      <c r="B779">
        <v>253</v>
      </c>
      <c r="C779" s="4">
        <v>60128566</v>
      </c>
      <c r="D779" t="s">
        <v>821</v>
      </c>
      <c r="E779" t="s">
        <v>511</v>
      </c>
      <c r="F779" t="s">
        <v>4614</v>
      </c>
      <c r="G779">
        <v>131447</v>
      </c>
      <c r="H779">
        <v>410</v>
      </c>
      <c r="I779" t="s">
        <v>16</v>
      </c>
      <c r="J779" t="s">
        <v>221</v>
      </c>
      <c r="K779" s="4">
        <v>60000000</v>
      </c>
      <c r="L779">
        <v>2010</v>
      </c>
      <c r="M779" s="2">
        <v>5.9</v>
      </c>
      <c r="N779" s="4">
        <f>IMDB_Table[[#This Row],[gross]]-IMDB_Table[[#This Row],[budget]]</f>
        <v>128566</v>
      </c>
      <c r="O779">
        <v>97</v>
      </c>
      <c r="P779" s="36">
        <f>IMDB_Table[[#This Row],[net_profit]]/IMDB_Table[[#This Row],[budget]]*100</f>
        <v>0.21427666666666667</v>
      </c>
    </row>
    <row r="780" spans="1:16" x14ac:dyDescent="0.3">
      <c r="A780" t="s">
        <v>1046</v>
      </c>
      <c r="B780">
        <v>144</v>
      </c>
      <c r="C780" s="4">
        <v>49875589</v>
      </c>
      <c r="D780" t="s">
        <v>300</v>
      </c>
      <c r="E780" t="s">
        <v>709</v>
      </c>
      <c r="F780" t="s">
        <v>4615</v>
      </c>
      <c r="G780">
        <v>28807</v>
      </c>
      <c r="H780">
        <v>273</v>
      </c>
      <c r="I780" t="s">
        <v>16</v>
      </c>
      <c r="J780" t="s">
        <v>17</v>
      </c>
      <c r="K780" s="4">
        <v>58000000</v>
      </c>
      <c r="L780">
        <v>2012</v>
      </c>
      <c r="M780" s="2">
        <v>5.9</v>
      </c>
      <c r="N780" s="4">
        <f>IMDB_Table[[#This Row],[gross]]-IMDB_Table[[#This Row],[budget]]</f>
        <v>-8124411</v>
      </c>
      <c r="O780">
        <v>125</v>
      </c>
      <c r="P780" s="36">
        <f>IMDB_Table[[#This Row],[net_profit]]/IMDB_Table[[#This Row],[budget]]*100</f>
        <v>-14.007605172413792</v>
      </c>
    </row>
    <row r="781" spans="1:16" x14ac:dyDescent="0.3">
      <c r="A781" t="s">
        <v>886</v>
      </c>
      <c r="B781">
        <v>117</v>
      </c>
      <c r="C781" s="4">
        <v>60984028</v>
      </c>
      <c r="D781" t="s">
        <v>494</v>
      </c>
      <c r="E781" t="s">
        <v>174</v>
      </c>
      <c r="F781" t="s">
        <v>6990</v>
      </c>
      <c r="G781">
        <v>259519</v>
      </c>
      <c r="H781">
        <v>431</v>
      </c>
      <c r="I781" t="s">
        <v>16</v>
      </c>
      <c r="J781" t="s">
        <v>17</v>
      </c>
      <c r="K781" s="4">
        <v>57000000</v>
      </c>
      <c r="L781">
        <v>1997</v>
      </c>
      <c r="M781" s="2">
        <v>7.5</v>
      </c>
      <c r="N781" s="4">
        <f>IMDB_Table[[#This Row],[gross]]-IMDB_Table[[#This Row],[budget]]</f>
        <v>3984028</v>
      </c>
      <c r="O781">
        <v>136</v>
      </c>
      <c r="P781" s="36">
        <f>IMDB_Table[[#This Row],[net_profit]]/IMDB_Table[[#This Row],[budget]]*100</f>
        <v>6.9895228070175435</v>
      </c>
    </row>
    <row r="782" spans="1:16" x14ac:dyDescent="0.3">
      <c r="A782" t="s">
        <v>1047</v>
      </c>
      <c r="B782">
        <v>157</v>
      </c>
      <c r="C782" s="4">
        <v>36931089</v>
      </c>
      <c r="D782" t="s">
        <v>509</v>
      </c>
      <c r="E782" t="s">
        <v>565</v>
      </c>
      <c r="F782" t="s">
        <v>6991</v>
      </c>
      <c r="G782">
        <v>70681</v>
      </c>
      <c r="H782">
        <v>198</v>
      </c>
      <c r="I782" t="s">
        <v>16</v>
      </c>
      <c r="J782" t="s">
        <v>17</v>
      </c>
      <c r="K782" s="4">
        <v>70000000</v>
      </c>
      <c r="L782">
        <v>2012</v>
      </c>
      <c r="M782" s="2">
        <v>5.6</v>
      </c>
      <c r="N782" s="4">
        <f>IMDB_Table[[#This Row],[gross]]-IMDB_Table[[#This Row],[budget]]</f>
        <v>-33068911</v>
      </c>
      <c r="O782">
        <v>116</v>
      </c>
      <c r="P782" s="36">
        <f>IMDB_Table[[#This Row],[net_profit]]/IMDB_Table[[#This Row],[budget]]*100</f>
        <v>-47.241301428571433</v>
      </c>
    </row>
    <row r="783" spans="1:16" x14ac:dyDescent="0.3">
      <c r="A783" t="s">
        <v>148</v>
      </c>
      <c r="B783">
        <v>60</v>
      </c>
      <c r="C783" s="4">
        <v>51317350</v>
      </c>
      <c r="D783" t="s">
        <v>19</v>
      </c>
      <c r="E783" t="s">
        <v>534</v>
      </c>
      <c r="F783" t="s">
        <v>6992</v>
      </c>
      <c r="G783">
        <v>78343</v>
      </c>
      <c r="H783">
        <v>139</v>
      </c>
      <c r="I783" t="s">
        <v>16</v>
      </c>
      <c r="J783" t="s">
        <v>17</v>
      </c>
      <c r="K783" s="4">
        <v>57000000</v>
      </c>
      <c r="L783">
        <v>1996</v>
      </c>
      <c r="M783" s="2">
        <v>6.4</v>
      </c>
      <c r="N783" s="4">
        <f>IMDB_Table[[#This Row],[gross]]-IMDB_Table[[#This Row],[budget]]</f>
        <v>-5682650</v>
      </c>
      <c r="O783">
        <v>103</v>
      </c>
      <c r="P783" s="36">
        <f>IMDB_Table[[#This Row],[net_profit]]/IMDB_Table[[#This Row],[budget]]*100</f>
        <v>-9.9695614035087718</v>
      </c>
    </row>
    <row r="784" spans="1:16" x14ac:dyDescent="0.3">
      <c r="A784" t="s">
        <v>84</v>
      </c>
      <c r="B784">
        <v>117</v>
      </c>
      <c r="C784" s="4">
        <v>28328132</v>
      </c>
      <c r="D784" t="s">
        <v>1048</v>
      </c>
      <c r="E784" t="s">
        <v>319</v>
      </c>
      <c r="F784" t="s">
        <v>6993</v>
      </c>
      <c r="G784">
        <v>38298</v>
      </c>
      <c r="H784">
        <v>147</v>
      </c>
      <c r="I784" t="s">
        <v>16</v>
      </c>
      <c r="J784" t="s">
        <v>17</v>
      </c>
      <c r="K784" s="4">
        <v>58000000</v>
      </c>
      <c r="L784">
        <v>2004</v>
      </c>
      <c r="M784" s="2">
        <v>6.3</v>
      </c>
      <c r="N784" s="4">
        <f>IMDB_Table[[#This Row],[gross]]-IMDB_Table[[#This Row],[budget]]</f>
        <v>-29671868</v>
      </c>
      <c r="O784">
        <v>97</v>
      </c>
      <c r="P784" s="36">
        <f>IMDB_Table[[#This Row],[net_profit]]/IMDB_Table[[#This Row],[budget]]*100</f>
        <v>-51.158393103448276</v>
      </c>
    </row>
    <row r="785" spans="1:16" x14ac:dyDescent="0.3">
      <c r="A785" t="s">
        <v>1049</v>
      </c>
      <c r="B785">
        <v>287</v>
      </c>
      <c r="C785" s="4">
        <v>51774002</v>
      </c>
      <c r="D785" t="s">
        <v>355</v>
      </c>
      <c r="E785" t="s">
        <v>204</v>
      </c>
      <c r="F785" t="s">
        <v>6994</v>
      </c>
      <c r="G785">
        <v>87745</v>
      </c>
      <c r="H785">
        <v>331</v>
      </c>
      <c r="I785" t="s">
        <v>16</v>
      </c>
      <c r="J785" t="s">
        <v>17</v>
      </c>
      <c r="K785" s="4">
        <v>57000000</v>
      </c>
      <c r="L785">
        <v>2011</v>
      </c>
      <c r="M785" s="2">
        <v>4.3</v>
      </c>
      <c r="N785" s="4">
        <f>IMDB_Table[[#This Row],[gross]]-IMDB_Table[[#This Row],[budget]]</f>
        <v>-5225998</v>
      </c>
      <c r="O785">
        <v>96</v>
      </c>
      <c r="P785" s="36">
        <f>IMDB_Table[[#This Row],[net_profit]]/IMDB_Table[[#This Row],[budget]]*100</f>
        <v>-9.1684175438596487</v>
      </c>
    </row>
    <row r="786" spans="1:16" x14ac:dyDescent="0.3">
      <c r="A786" t="s">
        <v>1050</v>
      </c>
      <c r="B786">
        <v>96</v>
      </c>
      <c r="C786" s="4">
        <v>25528495</v>
      </c>
      <c r="D786" t="s">
        <v>1051</v>
      </c>
      <c r="E786" t="s">
        <v>104</v>
      </c>
      <c r="F786" t="s">
        <v>6995</v>
      </c>
      <c r="G786">
        <v>28099</v>
      </c>
      <c r="H786">
        <v>220</v>
      </c>
      <c r="I786" t="s">
        <v>16</v>
      </c>
      <c r="J786" t="s">
        <v>24</v>
      </c>
      <c r="K786" s="4">
        <v>57000000</v>
      </c>
      <c r="L786">
        <v>2001</v>
      </c>
      <c r="M786" s="2">
        <v>5.9</v>
      </c>
      <c r="N786" s="4">
        <f>IMDB_Table[[#This Row],[gross]]-IMDB_Table[[#This Row],[budget]]</f>
        <v>-31471505</v>
      </c>
      <c r="O786">
        <v>131</v>
      </c>
      <c r="P786" s="36">
        <f>IMDB_Table[[#This Row],[net_profit]]/IMDB_Table[[#This Row],[budget]]*100</f>
        <v>-55.213166666666666</v>
      </c>
    </row>
    <row r="787" spans="1:16" x14ac:dyDescent="0.3">
      <c r="A787" t="s">
        <v>650</v>
      </c>
      <c r="B787">
        <v>125</v>
      </c>
      <c r="C787" s="4">
        <v>113006880</v>
      </c>
      <c r="D787" t="s">
        <v>1052</v>
      </c>
      <c r="E787" t="s">
        <v>364</v>
      </c>
      <c r="F787" t="s">
        <v>4616</v>
      </c>
      <c r="G787">
        <v>66308</v>
      </c>
      <c r="H787">
        <v>225</v>
      </c>
      <c r="I787" t="s">
        <v>16</v>
      </c>
      <c r="J787" t="s">
        <v>87</v>
      </c>
      <c r="K787" s="4">
        <v>56000000</v>
      </c>
      <c r="L787">
        <v>2005</v>
      </c>
      <c r="M787" s="2">
        <v>5.5</v>
      </c>
      <c r="N787" s="4">
        <f>IMDB_Table[[#This Row],[gross]]-IMDB_Table[[#This Row],[budget]]</f>
        <v>57006880</v>
      </c>
      <c r="O787">
        <v>95</v>
      </c>
      <c r="P787" s="36">
        <f>IMDB_Table[[#This Row],[net_profit]]/IMDB_Table[[#This Row],[budget]]*100</f>
        <v>101.79800000000002</v>
      </c>
    </row>
    <row r="788" spans="1:16" x14ac:dyDescent="0.3">
      <c r="A788" t="s">
        <v>1053</v>
      </c>
      <c r="B788">
        <v>117</v>
      </c>
      <c r="C788" s="4">
        <v>45860039</v>
      </c>
      <c r="D788" t="s">
        <v>1054</v>
      </c>
      <c r="E788" t="s">
        <v>391</v>
      </c>
      <c r="F788" t="s">
        <v>4617</v>
      </c>
      <c r="G788">
        <v>53118</v>
      </c>
      <c r="H788">
        <v>221</v>
      </c>
      <c r="I788" t="s">
        <v>16</v>
      </c>
      <c r="J788" t="s">
        <v>17</v>
      </c>
      <c r="K788" s="4">
        <v>56000000</v>
      </c>
      <c r="L788">
        <v>2004</v>
      </c>
      <c r="M788" s="2">
        <v>6.2</v>
      </c>
      <c r="N788" s="4">
        <f>IMDB_Table[[#This Row],[gross]]-IMDB_Table[[#This Row],[budget]]</f>
        <v>-10139961</v>
      </c>
      <c r="O788">
        <v>86</v>
      </c>
      <c r="P788" s="36">
        <f>IMDB_Table[[#This Row],[net_profit]]/IMDB_Table[[#This Row],[budget]]*100</f>
        <v>-18.107073214285716</v>
      </c>
    </row>
    <row r="789" spans="1:16" x14ac:dyDescent="0.3">
      <c r="A789" t="s">
        <v>131</v>
      </c>
      <c r="B789">
        <v>149</v>
      </c>
      <c r="C789" s="4">
        <v>329691196</v>
      </c>
      <c r="D789" t="s">
        <v>641</v>
      </c>
      <c r="E789" t="s">
        <v>103</v>
      </c>
      <c r="F789" t="s">
        <v>4618</v>
      </c>
      <c r="G789">
        <v>1251222</v>
      </c>
      <c r="H789">
        <v>1398</v>
      </c>
      <c r="I789" t="s">
        <v>16</v>
      </c>
      <c r="J789" t="s">
        <v>17</v>
      </c>
      <c r="K789" s="4">
        <v>55000000</v>
      </c>
      <c r="L789">
        <v>1994</v>
      </c>
      <c r="M789" s="2">
        <v>8.8000000000000007</v>
      </c>
      <c r="N789" s="4">
        <f>IMDB_Table[[#This Row],[gross]]-IMDB_Table[[#This Row],[budget]]</f>
        <v>274691196</v>
      </c>
      <c r="O789">
        <v>142</v>
      </c>
      <c r="P789" s="36">
        <f>IMDB_Table[[#This Row],[net_profit]]/IMDB_Table[[#This Row],[budget]]*100</f>
        <v>499.43853818181816</v>
      </c>
    </row>
    <row r="790" spans="1:16" x14ac:dyDescent="0.3">
      <c r="A790" t="s">
        <v>919</v>
      </c>
      <c r="B790">
        <v>131</v>
      </c>
      <c r="C790" s="4">
        <v>217326336</v>
      </c>
      <c r="D790" t="s">
        <v>804</v>
      </c>
      <c r="E790" t="s">
        <v>1055</v>
      </c>
      <c r="F790" t="s">
        <v>6996</v>
      </c>
      <c r="G790">
        <v>57276</v>
      </c>
      <c r="H790">
        <v>146</v>
      </c>
      <c r="I790" t="s">
        <v>16</v>
      </c>
      <c r="J790" t="s">
        <v>17</v>
      </c>
      <c r="K790" s="4">
        <v>60000000</v>
      </c>
      <c r="L790">
        <v>2007</v>
      </c>
      <c r="M790" s="2">
        <v>5.2</v>
      </c>
      <c r="N790" s="4">
        <f>IMDB_Table[[#This Row],[gross]]-IMDB_Table[[#This Row],[budget]]</f>
        <v>157326336</v>
      </c>
      <c r="O790">
        <v>92</v>
      </c>
      <c r="P790" s="36">
        <f>IMDB_Table[[#This Row],[net_profit]]/IMDB_Table[[#This Row],[budget]]*100</f>
        <v>262.21055999999999</v>
      </c>
    </row>
    <row r="791" spans="1:16" x14ac:dyDescent="0.3">
      <c r="A791" t="s">
        <v>508</v>
      </c>
      <c r="B791">
        <v>150</v>
      </c>
      <c r="C791" s="4">
        <v>166225040</v>
      </c>
      <c r="D791" t="s">
        <v>509</v>
      </c>
      <c r="E791" t="s">
        <v>444</v>
      </c>
      <c r="F791" t="s">
        <v>6997</v>
      </c>
      <c r="G791">
        <v>260442</v>
      </c>
      <c r="H791">
        <v>507</v>
      </c>
      <c r="I791" t="s">
        <v>16</v>
      </c>
      <c r="J791" t="s">
        <v>17</v>
      </c>
      <c r="K791" s="4">
        <v>55000000</v>
      </c>
      <c r="L791">
        <v>2000</v>
      </c>
      <c r="M791" s="2">
        <v>7</v>
      </c>
      <c r="N791" s="4">
        <f>IMDB_Table[[#This Row],[gross]]-IMDB_Table[[#This Row],[budget]]</f>
        <v>111225040</v>
      </c>
      <c r="O791">
        <v>108</v>
      </c>
      <c r="P791" s="36">
        <f>IMDB_Table[[#This Row],[net_profit]]/IMDB_Table[[#This Row],[budget]]*100</f>
        <v>202.22734545454543</v>
      </c>
    </row>
    <row r="792" spans="1:16" x14ac:dyDescent="0.3">
      <c r="A792" t="s">
        <v>1056</v>
      </c>
      <c r="B792">
        <v>92</v>
      </c>
      <c r="C792" s="4">
        <v>141600000</v>
      </c>
      <c r="D792" t="s">
        <v>1057</v>
      </c>
      <c r="E792" t="s">
        <v>104</v>
      </c>
      <c r="F792" t="s">
        <v>4619</v>
      </c>
      <c r="G792">
        <v>119675</v>
      </c>
      <c r="H792">
        <v>216</v>
      </c>
      <c r="I792" t="s">
        <v>16</v>
      </c>
      <c r="J792" t="s">
        <v>17</v>
      </c>
      <c r="K792" s="4">
        <v>55000000</v>
      </c>
      <c r="L792">
        <v>1995</v>
      </c>
      <c r="M792" s="2">
        <v>6.6</v>
      </c>
      <c r="N792" s="4">
        <f>IMDB_Table[[#This Row],[gross]]-IMDB_Table[[#This Row],[budget]]</f>
        <v>86600000</v>
      </c>
      <c r="O792">
        <v>84</v>
      </c>
      <c r="P792" s="36">
        <f>IMDB_Table[[#This Row],[net_profit]]/IMDB_Table[[#This Row],[budget]]*100</f>
        <v>157.45454545454544</v>
      </c>
    </row>
    <row r="793" spans="1:16" x14ac:dyDescent="0.3">
      <c r="A793" t="s">
        <v>289</v>
      </c>
      <c r="B793">
        <v>169</v>
      </c>
      <c r="C793" s="4">
        <v>134218018</v>
      </c>
      <c r="D793" t="s">
        <v>1058</v>
      </c>
      <c r="E793" t="s">
        <v>1059</v>
      </c>
      <c r="F793" t="s">
        <v>4620</v>
      </c>
      <c r="G793">
        <v>126357</v>
      </c>
      <c r="H793">
        <v>497</v>
      </c>
      <c r="I793" t="s">
        <v>16</v>
      </c>
      <c r="J793" t="s">
        <v>17</v>
      </c>
      <c r="K793" s="4">
        <v>55000000</v>
      </c>
      <c r="L793">
        <v>1978</v>
      </c>
      <c r="M793" s="2">
        <v>7.3</v>
      </c>
      <c r="N793" s="4">
        <f>IMDB_Table[[#This Row],[gross]]-IMDB_Table[[#This Row],[budget]]</f>
        <v>79218018</v>
      </c>
      <c r="O793">
        <v>188</v>
      </c>
      <c r="P793" s="36">
        <f>IMDB_Table[[#This Row],[net_profit]]/IMDB_Table[[#This Row],[budget]]*100</f>
        <v>144.03276</v>
      </c>
    </row>
    <row r="794" spans="1:16" x14ac:dyDescent="0.3">
      <c r="A794" t="s">
        <v>153</v>
      </c>
      <c r="B794">
        <v>57</v>
      </c>
      <c r="C794" s="4">
        <v>128769345</v>
      </c>
      <c r="D794" t="s">
        <v>628</v>
      </c>
      <c r="E794" t="s">
        <v>267</v>
      </c>
      <c r="F794" t="s">
        <v>4621</v>
      </c>
      <c r="G794">
        <v>86556</v>
      </c>
      <c r="H794">
        <v>99</v>
      </c>
      <c r="I794" t="s">
        <v>16</v>
      </c>
      <c r="J794" t="s">
        <v>17</v>
      </c>
      <c r="K794" s="4">
        <v>54000000</v>
      </c>
      <c r="L794">
        <v>1996</v>
      </c>
      <c r="M794" s="2">
        <v>5.6</v>
      </c>
      <c r="N794" s="4">
        <f>IMDB_Table[[#This Row],[gross]]-IMDB_Table[[#This Row],[budget]]</f>
        <v>74769345</v>
      </c>
      <c r="O794">
        <v>95</v>
      </c>
      <c r="P794" s="36">
        <f>IMDB_Table[[#This Row],[net_profit]]/IMDB_Table[[#This Row],[budget]]*100</f>
        <v>138.46174999999999</v>
      </c>
    </row>
    <row r="795" spans="1:16" x14ac:dyDescent="0.3">
      <c r="A795" t="s">
        <v>755</v>
      </c>
      <c r="B795">
        <v>171</v>
      </c>
      <c r="C795" s="4">
        <v>177575142</v>
      </c>
      <c r="D795" t="s">
        <v>429</v>
      </c>
      <c r="E795" t="s">
        <v>56</v>
      </c>
      <c r="F795" t="s">
        <v>4622</v>
      </c>
      <c r="G795">
        <v>244840</v>
      </c>
      <c r="H795">
        <v>372</v>
      </c>
      <c r="I795" t="s">
        <v>16</v>
      </c>
      <c r="J795" t="s">
        <v>17</v>
      </c>
      <c r="K795" s="4">
        <v>70000000</v>
      </c>
      <c r="L795">
        <v>2005</v>
      </c>
      <c r="M795" s="2">
        <v>6.6</v>
      </c>
      <c r="N795" s="4">
        <f>IMDB_Table[[#This Row],[gross]]-IMDB_Table[[#This Row],[budget]]</f>
        <v>107575142</v>
      </c>
      <c r="O795">
        <v>118</v>
      </c>
      <c r="P795" s="36">
        <f>IMDB_Table[[#This Row],[net_profit]]/IMDB_Table[[#This Row],[budget]]*100</f>
        <v>153.67877428571427</v>
      </c>
    </row>
    <row r="796" spans="1:16" x14ac:dyDescent="0.3">
      <c r="A796" t="s">
        <v>1060</v>
      </c>
      <c r="B796">
        <v>53</v>
      </c>
      <c r="C796" s="4">
        <v>105263257</v>
      </c>
      <c r="D796" t="s">
        <v>1061</v>
      </c>
      <c r="E796" t="s">
        <v>696</v>
      </c>
      <c r="F796" t="s">
        <v>6998</v>
      </c>
      <c r="G796">
        <v>56168</v>
      </c>
      <c r="H796">
        <v>103</v>
      </c>
      <c r="I796" t="s">
        <v>16</v>
      </c>
      <c r="J796" t="s">
        <v>17</v>
      </c>
      <c r="K796" s="4">
        <v>55000000</v>
      </c>
      <c r="L796">
        <v>1997</v>
      </c>
      <c r="M796" s="2">
        <v>5.4</v>
      </c>
      <c r="N796" s="4">
        <f>IMDB_Table[[#This Row],[gross]]-IMDB_Table[[#This Row],[budget]]</f>
        <v>50263257</v>
      </c>
      <c r="O796">
        <v>92</v>
      </c>
      <c r="P796" s="36">
        <f>IMDB_Table[[#This Row],[net_profit]]/IMDB_Table[[#This Row],[budget]]*100</f>
        <v>91.387739999999994</v>
      </c>
    </row>
    <row r="797" spans="1:16" x14ac:dyDescent="0.3">
      <c r="A797" t="s">
        <v>1062</v>
      </c>
      <c r="B797">
        <v>153</v>
      </c>
      <c r="C797" s="4">
        <v>104354205</v>
      </c>
      <c r="D797" t="s">
        <v>429</v>
      </c>
      <c r="E797" t="s">
        <v>1063</v>
      </c>
      <c r="F797" t="s">
        <v>4623</v>
      </c>
      <c r="G797">
        <v>162331</v>
      </c>
      <c r="H797">
        <v>332</v>
      </c>
      <c r="I797" t="s">
        <v>16</v>
      </c>
      <c r="J797" t="s">
        <v>17</v>
      </c>
      <c r="K797" s="4">
        <v>55000000</v>
      </c>
      <c r="L797">
        <v>2003</v>
      </c>
      <c r="M797" s="2">
        <v>6.3</v>
      </c>
      <c r="N797" s="4">
        <f>IMDB_Table[[#This Row],[gross]]-IMDB_Table[[#This Row],[budget]]</f>
        <v>49354205</v>
      </c>
      <c r="O797">
        <v>74</v>
      </c>
      <c r="P797" s="36">
        <f>IMDB_Table[[#This Row],[net_profit]]/IMDB_Table[[#This Row],[budget]]*100</f>
        <v>89.734918181818173</v>
      </c>
    </row>
    <row r="798" spans="1:16" x14ac:dyDescent="0.3">
      <c r="A798" t="s">
        <v>310</v>
      </c>
      <c r="B798">
        <v>491</v>
      </c>
      <c r="C798" s="4">
        <v>107100855</v>
      </c>
      <c r="D798" t="s">
        <v>852</v>
      </c>
      <c r="E798" t="s">
        <v>103</v>
      </c>
      <c r="F798" t="s">
        <v>4624</v>
      </c>
      <c r="G798">
        <v>323353</v>
      </c>
      <c r="H798">
        <v>527</v>
      </c>
      <c r="I798" t="s">
        <v>16</v>
      </c>
      <c r="J798" t="s">
        <v>17</v>
      </c>
      <c r="K798" s="4">
        <v>55000000</v>
      </c>
      <c r="L798">
        <v>2013</v>
      </c>
      <c r="M798" s="2">
        <v>7.9</v>
      </c>
      <c r="N798" s="4">
        <f>IMDB_Table[[#This Row],[gross]]-IMDB_Table[[#This Row],[budget]]</f>
        <v>52100855</v>
      </c>
      <c r="O798">
        <v>134</v>
      </c>
      <c r="P798" s="36">
        <f>IMDB_Table[[#This Row],[net_profit]]/IMDB_Table[[#This Row],[budget]]*100</f>
        <v>94.728827272727273</v>
      </c>
    </row>
    <row r="799" spans="1:16" x14ac:dyDescent="0.3">
      <c r="A799" t="s">
        <v>231</v>
      </c>
      <c r="B799">
        <v>247</v>
      </c>
      <c r="C799" s="4">
        <v>98711404</v>
      </c>
      <c r="D799" t="s">
        <v>986</v>
      </c>
      <c r="E799" t="s">
        <v>1064</v>
      </c>
      <c r="F799" t="s">
        <v>4625</v>
      </c>
      <c r="G799">
        <v>127571</v>
      </c>
      <c r="H799">
        <v>207</v>
      </c>
      <c r="I799" t="s">
        <v>16</v>
      </c>
      <c r="J799" t="s">
        <v>17</v>
      </c>
      <c r="K799" s="4">
        <v>55000000</v>
      </c>
      <c r="L799">
        <v>2010</v>
      </c>
      <c r="M799" s="2">
        <v>6.3</v>
      </c>
      <c r="N799" s="4">
        <f>IMDB_Table[[#This Row],[gross]]-IMDB_Table[[#This Row],[budget]]</f>
        <v>43711404</v>
      </c>
      <c r="O799">
        <v>101</v>
      </c>
      <c r="P799" s="36">
        <f>IMDB_Table[[#This Row],[net_profit]]/IMDB_Table[[#This Row],[budget]]*100</f>
        <v>79.475279999999998</v>
      </c>
    </row>
    <row r="800" spans="1:16" x14ac:dyDescent="0.3">
      <c r="A800" t="s">
        <v>476</v>
      </c>
      <c r="B800">
        <v>26</v>
      </c>
      <c r="C800" s="4">
        <v>100328194</v>
      </c>
      <c r="D800" t="s">
        <v>154</v>
      </c>
      <c r="E800" t="s">
        <v>1065</v>
      </c>
      <c r="F800" t="s">
        <v>4626</v>
      </c>
      <c r="G800">
        <v>85903</v>
      </c>
      <c r="H800">
        <v>92</v>
      </c>
      <c r="I800" t="s">
        <v>16</v>
      </c>
      <c r="J800" t="s">
        <v>17</v>
      </c>
      <c r="K800" s="4">
        <v>50000000</v>
      </c>
      <c r="L800">
        <v>1995</v>
      </c>
      <c r="M800" s="2">
        <v>6</v>
      </c>
      <c r="N800" s="4">
        <f>IMDB_Table[[#This Row],[gross]]-IMDB_Table[[#This Row],[budget]]</f>
        <v>50328194</v>
      </c>
      <c r="O800">
        <v>100</v>
      </c>
      <c r="P800" s="36">
        <f>IMDB_Table[[#This Row],[net_profit]]/IMDB_Table[[#This Row],[budget]]*100</f>
        <v>100.65638800000001</v>
      </c>
    </row>
    <row r="801" spans="1:16" x14ac:dyDescent="0.3">
      <c r="A801" t="s">
        <v>744</v>
      </c>
      <c r="B801">
        <v>292</v>
      </c>
      <c r="C801" s="4">
        <v>101530738</v>
      </c>
      <c r="D801" t="s">
        <v>106</v>
      </c>
      <c r="E801" t="s">
        <v>439</v>
      </c>
      <c r="F801" t="s">
        <v>4627</v>
      </c>
      <c r="G801">
        <v>229574</v>
      </c>
      <c r="H801">
        <v>436</v>
      </c>
      <c r="I801" t="s">
        <v>16</v>
      </c>
      <c r="J801" t="s">
        <v>17</v>
      </c>
      <c r="K801" s="4">
        <v>55000000</v>
      </c>
      <c r="L801">
        <v>2014</v>
      </c>
      <c r="M801" s="2">
        <v>7.2</v>
      </c>
      <c r="N801" s="4">
        <f>IMDB_Table[[#This Row],[gross]]-IMDB_Table[[#This Row],[budget]]</f>
        <v>46530738</v>
      </c>
      <c r="O801">
        <v>132</v>
      </c>
      <c r="P801" s="36">
        <f>IMDB_Table[[#This Row],[net_profit]]/IMDB_Table[[#This Row],[budget]]*100</f>
        <v>84.601341818181822</v>
      </c>
    </row>
    <row r="802" spans="1:16" x14ac:dyDescent="0.3">
      <c r="A802" t="s">
        <v>1066</v>
      </c>
      <c r="B802">
        <v>114</v>
      </c>
      <c r="C802" s="4">
        <v>93815117</v>
      </c>
      <c r="D802" t="s">
        <v>369</v>
      </c>
      <c r="E802" t="s">
        <v>611</v>
      </c>
      <c r="F802" t="s">
        <v>6999</v>
      </c>
      <c r="G802">
        <v>68417</v>
      </c>
      <c r="H802">
        <v>242</v>
      </c>
      <c r="I802" t="s">
        <v>16</v>
      </c>
      <c r="J802" t="s">
        <v>17</v>
      </c>
      <c r="K802" s="4">
        <v>55000000</v>
      </c>
      <c r="L802">
        <v>2002</v>
      </c>
      <c r="M802" s="2">
        <v>5.0999999999999996</v>
      </c>
      <c r="N802" s="4">
        <f>IMDB_Table[[#This Row],[gross]]-IMDB_Table[[#This Row],[budget]]</f>
        <v>38815117</v>
      </c>
      <c r="O802">
        <v>105</v>
      </c>
      <c r="P802" s="36">
        <f>IMDB_Table[[#This Row],[net_profit]]/IMDB_Table[[#This Row],[budget]]*100</f>
        <v>70.572939999999988</v>
      </c>
    </row>
    <row r="803" spans="1:16" x14ac:dyDescent="0.3">
      <c r="A803" t="s">
        <v>442</v>
      </c>
      <c r="B803">
        <v>82</v>
      </c>
      <c r="C803" s="4">
        <v>91400000</v>
      </c>
      <c r="D803" t="s">
        <v>489</v>
      </c>
      <c r="E803" t="s">
        <v>439</v>
      </c>
      <c r="F803" t="s">
        <v>4628</v>
      </c>
      <c r="G803">
        <v>81026</v>
      </c>
      <c r="H803">
        <v>194</v>
      </c>
      <c r="I803" t="s">
        <v>16</v>
      </c>
      <c r="J803" t="s">
        <v>17</v>
      </c>
      <c r="K803" s="4">
        <v>53000000</v>
      </c>
      <c r="L803">
        <v>1995</v>
      </c>
      <c r="M803" s="2">
        <v>7.3</v>
      </c>
      <c r="N803" s="4">
        <f>IMDB_Table[[#This Row],[gross]]-IMDB_Table[[#This Row],[budget]]</f>
        <v>38400000</v>
      </c>
      <c r="O803">
        <v>123</v>
      </c>
      <c r="P803" s="36">
        <f>IMDB_Table[[#This Row],[net_profit]]/IMDB_Table[[#This Row],[budget]]*100</f>
        <v>72.452830188679243</v>
      </c>
    </row>
    <row r="804" spans="1:16" x14ac:dyDescent="0.3">
      <c r="A804" t="s">
        <v>1067</v>
      </c>
      <c r="B804">
        <v>201</v>
      </c>
      <c r="C804" s="4">
        <v>162586036</v>
      </c>
      <c r="D804" t="s">
        <v>399</v>
      </c>
      <c r="E804" t="s">
        <v>56</v>
      </c>
      <c r="F804" t="s">
        <v>7000</v>
      </c>
      <c r="G804">
        <v>338383</v>
      </c>
      <c r="H804">
        <v>611</v>
      </c>
      <c r="I804" t="s">
        <v>16</v>
      </c>
      <c r="J804" t="s">
        <v>17</v>
      </c>
      <c r="K804" s="4">
        <v>55000000</v>
      </c>
      <c r="L804">
        <v>2006</v>
      </c>
      <c r="M804" s="2">
        <v>8</v>
      </c>
      <c r="N804" s="4">
        <f>IMDB_Table[[#This Row],[gross]]-IMDB_Table[[#This Row],[budget]]</f>
        <v>107586036</v>
      </c>
      <c r="O804">
        <v>117</v>
      </c>
      <c r="P804" s="36">
        <f>IMDB_Table[[#This Row],[net_profit]]/IMDB_Table[[#This Row],[budget]]*100</f>
        <v>195.61097454545455</v>
      </c>
    </row>
    <row r="805" spans="1:16" x14ac:dyDescent="0.3">
      <c r="A805" t="s">
        <v>332</v>
      </c>
      <c r="B805">
        <v>231</v>
      </c>
      <c r="C805" s="4">
        <v>89706988</v>
      </c>
      <c r="D805" t="s">
        <v>494</v>
      </c>
      <c r="E805" t="s">
        <v>1068</v>
      </c>
      <c r="F805" t="s">
        <v>4629</v>
      </c>
      <c r="G805">
        <v>126746</v>
      </c>
      <c r="H805">
        <v>600</v>
      </c>
      <c r="I805" t="s">
        <v>16</v>
      </c>
      <c r="J805" t="s">
        <v>17</v>
      </c>
      <c r="K805" s="4">
        <v>55000000</v>
      </c>
      <c r="L805">
        <v>2005</v>
      </c>
      <c r="M805" s="2">
        <v>6.2</v>
      </c>
      <c r="N805" s="4">
        <f>IMDB_Table[[#This Row],[gross]]-IMDB_Table[[#This Row],[budget]]</f>
        <v>34706988</v>
      </c>
      <c r="O805">
        <v>98</v>
      </c>
      <c r="P805" s="36">
        <f>IMDB_Table[[#This Row],[net_profit]]/IMDB_Table[[#This Row],[budget]]*100</f>
        <v>63.103614545454548</v>
      </c>
    </row>
    <row r="806" spans="1:16" x14ac:dyDescent="0.3">
      <c r="A806" t="s">
        <v>750</v>
      </c>
      <c r="B806">
        <v>55</v>
      </c>
      <c r="C806" s="4">
        <v>83000000</v>
      </c>
      <c r="D806" t="s">
        <v>946</v>
      </c>
      <c r="E806" t="s">
        <v>357</v>
      </c>
      <c r="F806" t="s">
        <v>4630</v>
      </c>
      <c r="G806">
        <v>36587</v>
      </c>
      <c r="H806">
        <v>95</v>
      </c>
      <c r="I806" t="s">
        <v>16</v>
      </c>
      <c r="J806" t="s">
        <v>17</v>
      </c>
      <c r="K806" s="4">
        <v>55000000</v>
      </c>
      <c r="L806">
        <v>1994</v>
      </c>
      <c r="M806" s="2">
        <v>6</v>
      </c>
      <c r="N806" s="4">
        <f>IMDB_Table[[#This Row],[gross]]-IMDB_Table[[#This Row],[budget]]</f>
        <v>28000000</v>
      </c>
      <c r="O806">
        <v>128</v>
      </c>
      <c r="P806" s="36">
        <f>IMDB_Table[[#This Row],[net_profit]]/IMDB_Table[[#This Row],[budget]]*100</f>
        <v>50.909090909090907</v>
      </c>
    </row>
    <row r="807" spans="1:16" x14ac:dyDescent="0.3">
      <c r="A807" t="s">
        <v>476</v>
      </c>
      <c r="B807">
        <v>110</v>
      </c>
      <c r="C807" s="4">
        <v>78745923</v>
      </c>
      <c r="D807" t="s">
        <v>198</v>
      </c>
      <c r="E807" t="s">
        <v>204</v>
      </c>
      <c r="F807" t="s">
        <v>7001</v>
      </c>
      <c r="G807">
        <v>94407</v>
      </c>
      <c r="H807">
        <v>322</v>
      </c>
      <c r="I807" t="s">
        <v>16</v>
      </c>
      <c r="J807" t="s">
        <v>221</v>
      </c>
      <c r="K807" s="4">
        <v>55000000</v>
      </c>
      <c r="L807">
        <v>1998</v>
      </c>
      <c r="M807" s="2">
        <v>6.7</v>
      </c>
      <c r="N807" s="4">
        <f>IMDB_Table[[#This Row],[gross]]-IMDB_Table[[#This Row],[budget]]</f>
        <v>23745923</v>
      </c>
      <c r="O807">
        <v>114</v>
      </c>
      <c r="P807" s="36">
        <f>IMDB_Table[[#This Row],[net_profit]]/IMDB_Table[[#This Row],[budget]]*100</f>
        <v>43.174405454545457</v>
      </c>
    </row>
    <row r="808" spans="1:16" x14ac:dyDescent="0.3">
      <c r="A808" t="s">
        <v>449</v>
      </c>
      <c r="B808">
        <v>354</v>
      </c>
      <c r="C808" s="4">
        <v>70098138</v>
      </c>
      <c r="D808" t="s">
        <v>346</v>
      </c>
      <c r="E808" t="s">
        <v>1069</v>
      </c>
      <c r="F808" t="s">
        <v>4631</v>
      </c>
      <c r="G808">
        <v>735784</v>
      </c>
      <c r="H808">
        <v>2105</v>
      </c>
      <c r="I808" t="s">
        <v>16</v>
      </c>
      <c r="J808" t="s">
        <v>17</v>
      </c>
      <c r="K808" s="4">
        <v>30000000</v>
      </c>
      <c r="L808">
        <v>2003</v>
      </c>
      <c r="M808" s="2">
        <v>8.1</v>
      </c>
      <c r="N808" s="4">
        <f>IMDB_Table[[#This Row],[gross]]-IMDB_Table[[#This Row],[budget]]</f>
        <v>40098138</v>
      </c>
      <c r="O808">
        <v>111</v>
      </c>
      <c r="P808" s="36">
        <f>IMDB_Table[[#This Row],[net_profit]]/IMDB_Table[[#This Row],[budget]]*100</f>
        <v>133.66046</v>
      </c>
    </row>
    <row r="809" spans="1:16" x14ac:dyDescent="0.3">
      <c r="A809" t="s">
        <v>503</v>
      </c>
      <c r="B809">
        <v>140</v>
      </c>
      <c r="C809" s="4">
        <v>66365290</v>
      </c>
      <c r="D809" t="s">
        <v>509</v>
      </c>
      <c r="E809" t="s">
        <v>74</v>
      </c>
      <c r="F809" t="s">
        <v>4632</v>
      </c>
      <c r="G809">
        <v>56874</v>
      </c>
      <c r="H809">
        <v>358</v>
      </c>
      <c r="I809" t="s">
        <v>16</v>
      </c>
      <c r="J809" t="s">
        <v>17</v>
      </c>
      <c r="K809" s="4">
        <v>55000000</v>
      </c>
      <c r="L809">
        <v>1999</v>
      </c>
      <c r="M809" s="2">
        <v>6.4</v>
      </c>
      <c r="N809" s="4">
        <f>IMDB_Table[[#This Row],[gross]]-IMDB_Table[[#This Row],[budget]]</f>
        <v>11365290</v>
      </c>
      <c r="O809">
        <v>85</v>
      </c>
      <c r="P809" s="36">
        <f>IMDB_Table[[#This Row],[net_profit]]/IMDB_Table[[#This Row],[budget]]*100</f>
        <v>20.664163636363636</v>
      </c>
    </row>
    <row r="810" spans="1:16" x14ac:dyDescent="0.3">
      <c r="A810" t="s">
        <v>449</v>
      </c>
      <c r="B810">
        <v>304</v>
      </c>
      <c r="C810" s="4">
        <v>66207920</v>
      </c>
      <c r="D810" t="s">
        <v>137</v>
      </c>
      <c r="E810" t="s">
        <v>187</v>
      </c>
      <c r="F810" t="s">
        <v>4633</v>
      </c>
      <c r="G810">
        <v>512749</v>
      </c>
      <c r="H810">
        <v>935</v>
      </c>
      <c r="I810" t="s">
        <v>16</v>
      </c>
      <c r="J810" t="s">
        <v>17</v>
      </c>
      <c r="K810" s="4">
        <v>30000000</v>
      </c>
      <c r="L810">
        <v>2004</v>
      </c>
      <c r="M810" s="2">
        <v>8</v>
      </c>
      <c r="N810" s="4">
        <f>IMDB_Table[[#This Row],[gross]]-IMDB_Table[[#This Row],[budget]]</f>
        <v>36207920</v>
      </c>
      <c r="O810">
        <v>137</v>
      </c>
      <c r="P810" s="36">
        <f>IMDB_Table[[#This Row],[net_profit]]/IMDB_Table[[#This Row],[budget]]*100</f>
        <v>120.69306666666665</v>
      </c>
    </row>
    <row r="811" spans="1:16" x14ac:dyDescent="0.3">
      <c r="A811" t="s">
        <v>590</v>
      </c>
      <c r="B811">
        <v>45</v>
      </c>
      <c r="C811" s="4">
        <v>63408614</v>
      </c>
      <c r="D811" t="s">
        <v>127</v>
      </c>
      <c r="E811" t="s">
        <v>642</v>
      </c>
      <c r="F811" t="s">
        <v>4634</v>
      </c>
      <c r="G811">
        <v>75365</v>
      </c>
      <c r="H811">
        <v>149</v>
      </c>
      <c r="I811" t="s">
        <v>16</v>
      </c>
      <c r="J811" t="s">
        <v>17</v>
      </c>
      <c r="K811" s="4">
        <v>55000000</v>
      </c>
      <c r="L811">
        <v>1989</v>
      </c>
      <c r="M811" s="2">
        <v>6.3</v>
      </c>
      <c r="N811" s="4">
        <f>IMDB_Table[[#This Row],[gross]]-IMDB_Table[[#This Row],[budget]]</f>
        <v>8408614</v>
      </c>
      <c r="O811">
        <v>97</v>
      </c>
      <c r="P811" s="36">
        <f>IMDB_Table[[#This Row],[net_profit]]/IMDB_Table[[#This Row],[budget]]*100</f>
        <v>15.28838909090909</v>
      </c>
    </row>
    <row r="812" spans="1:16" x14ac:dyDescent="0.3">
      <c r="A812" t="s">
        <v>131</v>
      </c>
      <c r="B812">
        <v>49</v>
      </c>
      <c r="C812" s="4">
        <v>58422650</v>
      </c>
      <c r="D812" t="s">
        <v>249</v>
      </c>
      <c r="E812" t="s">
        <v>273</v>
      </c>
      <c r="F812" t="s">
        <v>4635</v>
      </c>
      <c r="G812">
        <v>78974</v>
      </c>
      <c r="H812">
        <v>173</v>
      </c>
      <c r="I812" t="s">
        <v>16</v>
      </c>
      <c r="J812" t="s">
        <v>17</v>
      </c>
      <c r="K812" s="4">
        <v>55000000</v>
      </c>
      <c r="L812">
        <v>1992</v>
      </c>
      <c r="M812" s="2">
        <v>6.4</v>
      </c>
      <c r="N812" s="4">
        <f>IMDB_Table[[#This Row],[gross]]-IMDB_Table[[#This Row],[budget]]</f>
        <v>3422650</v>
      </c>
      <c r="O812">
        <v>104</v>
      </c>
      <c r="P812" s="36">
        <f>IMDB_Table[[#This Row],[net_profit]]/IMDB_Table[[#This Row],[budget]]*100</f>
        <v>6.2229999999999999</v>
      </c>
    </row>
    <row r="813" spans="1:16" x14ac:dyDescent="0.3">
      <c r="A813" t="s">
        <v>1070</v>
      </c>
      <c r="B813">
        <v>146</v>
      </c>
      <c r="C813" s="4">
        <v>56932305</v>
      </c>
      <c r="D813" t="s">
        <v>1071</v>
      </c>
      <c r="E813" t="s">
        <v>1072</v>
      </c>
      <c r="F813" t="s">
        <v>4636</v>
      </c>
      <c r="G813">
        <v>96690</v>
      </c>
      <c r="H813">
        <v>293</v>
      </c>
      <c r="I813" t="s">
        <v>16</v>
      </c>
      <c r="J813" t="s">
        <v>17</v>
      </c>
      <c r="K813" s="4">
        <v>55000000</v>
      </c>
      <c r="L813">
        <v>2000</v>
      </c>
      <c r="M813" s="2">
        <v>6.6</v>
      </c>
      <c r="N813" s="4">
        <f>IMDB_Table[[#This Row],[gross]]-IMDB_Table[[#This Row],[budget]]</f>
        <v>1932305</v>
      </c>
      <c r="O813">
        <v>110</v>
      </c>
      <c r="P813" s="36">
        <f>IMDB_Table[[#This Row],[net_profit]]/IMDB_Table[[#This Row],[budget]]*100</f>
        <v>3.5132818181818184</v>
      </c>
    </row>
    <row r="814" spans="1:16" x14ac:dyDescent="0.3">
      <c r="A814" t="s">
        <v>991</v>
      </c>
      <c r="B814">
        <v>60</v>
      </c>
      <c r="C814" s="4">
        <v>68750000</v>
      </c>
      <c r="D814" t="s">
        <v>22</v>
      </c>
      <c r="E814" t="s">
        <v>130</v>
      </c>
      <c r="F814" t="s">
        <v>4637</v>
      </c>
      <c r="G814">
        <v>40858</v>
      </c>
      <c r="H814">
        <v>144</v>
      </c>
      <c r="I814" t="s">
        <v>16</v>
      </c>
      <c r="J814" t="s">
        <v>17</v>
      </c>
      <c r="K814" s="4">
        <v>55000000</v>
      </c>
      <c r="L814">
        <v>1996</v>
      </c>
      <c r="M814" s="2">
        <v>6.4</v>
      </c>
      <c r="N814" s="4">
        <f>IMDB_Table[[#This Row],[gross]]-IMDB_Table[[#This Row],[budget]]</f>
        <v>13750000</v>
      </c>
      <c r="O814">
        <v>133</v>
      </c>
      <c r="P814" s="36">
        <f>IMDB_Table[[#This Row],[net_profit]]/IMDB_Table[[#This Row],[budget]]*100</f>
        <v>25</v>
      </c>
    </row>
    <row r="815" spans="1:16" x14ac:dyDescent="0.3">
      <c r="A815" t="s">
        <v>529</v>
      </c>
      <c r="B815">
        <v>189</v>
      </c>
      <c r="C815" s="4">
        <v>68218041</v>
      </c>
      <c r="D815" t="s">
        <v>154</v>
      </c>
      <c r="E815" t="s">
        <v>1073</v>
      </c>
      <c r="F815" t="s">
        <v>7002</v>
      </c>
      <c r="G815">
        <v>67191</v>
      </c>
      <c r="H815">
        <v>108</v>
      </c>
      <c r="I815" t="s">
        <v>16</v>
      </c>
      <c r="J815" t="s">
        <v>17</v>
      </c>
      <c r="K815" s="4">
        <v>55000000</v>
      </c>
      <c r="L815">
        <v>2011</v>
      </c>
      <c r="M815" s="2">
        <v>6</v>
      </c>
      <c r="N815" s="4">
        <f>IMDB_Table[[#This Row],[gross]]-IMDB_Table[[#This Row],[budget]]</f>
        <v>13218041</v>
      </c>
      <c r="O815">
        <v>94</v>
      </c>
      <c r="P815" s="36">
        <f>IMDB_Table[[#This Row],[net_profit]]/IMDB_Table[[#This Row],[budget]]*100</f>
        <v>24.032801818181817</v>
      </c>
    </row>
    <row r="816" spans="1:16" x14ac:dyDescent="0.3">
      <c r="A816" t="s">
        <v>264</v>
      </c>
      <c r="B816">
        <v>206</v>
      </c>
      <c r="C816" s="4">
        <v>25040293</v>
      </c>
      <c r="D816" t="s">
        <v>19</v>
      </c>
      <c r="E816" t="s">
        <v>150</v>
      </c>
      <c r="F816" t="s">
        <v>4638</v>
      </c>
      <c r="G816">
        <v>88049</v>
      </c>
      <c r="H816">
        <v>279</v>
      </c>
      <c r="I816" t="s">
        <v>16</v>
      </c>
      <c r="J816" t="s">
        <v>17</v>
      </c>
      <c r="K816" s="4">
        <v>55000000</v>
      </c>
      <c r="L816">
        <v>2008</v>
      </c>
      <c r="M816" s="2">
        <v>6.6</v>
      </c>
      <c r="N816" s="4">
        <f>IMDB_Table[[#This Row],[gross]]-IMDB_Table[[#This Row],[budget]]</f>
        <v>-29959707</v>
      </c>
      <c r="O816">
        <v>104</v>
      </c>
      <c r="P816" s="36">
        <f>IMDB_Table[[#This Row],[net_profit]]/IMDB_Table[[#This Row],[budget]]*100</f>
        <v>-54.472194545454542</v>
      </c>
    </row>
    <row r="817" spans="1:16" x14ac:dyDescent="0.3">
      <c r="A817" t="s">
        <v>1074</v>
      </c>
      <c r="B817">
        <v>118</v>
      </c>
      <c r="C817" s="4">
        <v>55747724</v>
      </c>
      <c r="D817" t="s">
        <v>139</v>
      </c>
      <c r="E817" t="s">
        <v>142</v>
      </c>
      <c r="F817" t="s">
        <v>4639</v>
      </c>
      <c r="G817">
        <v>18042</v>
      </c>
      <c r="H817">
        <v>73</v>
      </c>
      <c r="I817" t="s">
        <v>16</v>
      </c>
      <c r="J817" t="s">
        <v>17</v>
      </c>
      <c r="K817" s="4">
        <v>55000000</v>
      </c>
      <c r="L817">
        <v>2013</v>
      </c>
      <c r="M817" s="2">
        <v>5.9</v>
      </c>
      <c r="N817" s="4">
        <f>IMDB_Table[[#This Row],[gross]]-IMDB_Table[[#This Row],[budget]]</f>
        <v>747724</v>
      </c>
      <c r="O817">
        <v>91</v>
      </c>
      <c r="P817" s="36">
        <f>IMDB_Table[[#This Row],[net_profit]]/IMDB_Table[[#This Row],[budget]]*100</f>
        <v>1.3594981818181817</v>
      </c>
    </row>
    <row r="818" spans="1:16" x14ac:dyDescent="0.3">
      <c r="A818" t="s">
        <v>197</v>
      </c>
      <c r="B818">
        <v>210</v>
      </c>
      <c r="C818" s="4">
        <v>55473600</v>
      </c>
      <c r="D818" t="s">
        <v>972</v>
      </c>
      <c r="E818" t="s">
        <v>1075</v>
      </c>
      <c r="F818" t="s">
        <v>4640</v>
      </c>
      <c r="G818">
        <v>207686</v>
      </c>
      <c r="H818">
        <v>776</v>
      </c>
      <c r="I818" t="s">
        <v>16</v>
      </c>
      <c r="J818" t="s">
        <v>17</v>
      </c>
      <c r="K818" s="4">
        <v>50000000</v>
      </c>
      <c r="L818">
        <v>1992</v>
      </c>
      <c r="M818" s="2">
        <v>6.4</v>
      </c>
      <c r="N818" s="4">
        <f>IMDB_Table[[#This Row],[gross]]-IMDB_Table[[#This Row],[budget]]</f>
        <v>5473600</v>
      </c>
      <c r="O818">
        <v>145</v>
      </c>
      <c r="P818" s="36">
        <f>IMDB_Table[[#This Row],[net_profit]]/IMDB_Table[[#This Row],[budget]]*100</f>
        <v>10.9472</v>
      </c>
    </row>
    <row r="819" spans="1:16" x14ac:dyDescent="0.3">
      <c r="A819" t="s">
        <v>1076</v>
      </c>
      <c r="B819">
        <v>76</v>
      </c>
      <c r="C819" s="4">
        <v>49994804</v>
      </c>
      <c r="D819" t="s">
        <v>1077</v>
      </c>
      <c r="E819" t="s">
        <v>1078</v>
      </c>
      <c r="F819" t="s">
        <v>4641</v>
      </c>
      <c r="G819">
        <v>29205</v>
      </c>
      <c r="H819">
        <v>194</v>
      </c>
      <c r="I819" t="s">
        <v>16</v>
      </c>
      <c r="J819" t="s">
        <v>17</v>
      </c>
      <c r="K819" s="4">
        <v>55000000</v>
      </c>
      <c r="L819">
        <v>1996</v>
      </c>
      <c r="M819" s="2">
        <v>6.3</v>
      </c>
      <c r="N819" s="4">
        <f>IMDB_Table[[#This Row],[gross]]-IMDB_Table[[#This Row],[budget]]</f>
        <v>-5005196</v>
      </c>
      <c r="O819">
        <v>135</v>
      </c>
      <c r="P819" s="36">
        <f>IMDB_Table[[#This Row],[net_profit]]/IMDB_Table[[#This Row],[budget]]*100</f>
        <v>-9.1003563636363634</v>
      </c>
    </row>
    <row r="820" spans="1:16" x14ac:dyDescent="0.3">
      <c r="A820" t="s">
        <v>1079</v>
      </c>
      <c r="B820">
        <v>149</v>
      </c>
      <c r="C820" s="4">
        <v>41609593</v>
      </c>
      <c r="D820" t="s">
        <v>799</v>
      </c>
      <c r="E820" t="s">
        <v>444</v>
      </c>
      <c r="F820" t="s">
        <v>4642</v>
      </c>
      <c r="G820">
        <v>145422</v>
      </c>
      <c r="H820">
        <v>572</v>
      </c>
      <c r="I820" t="s">
        <v>16</v>
      </c>
      <c r="J820" t="s">
        <v>24</v>
      </c>
      <c r="K820" s="4">
        <v>55000000</v>
      </c>
      <c r="L820">
        <v>1998</v>
      </c>
      <c r="M820" s="2">
        <v>7.3</v>
      </c>
      <c r="N820" s="4">
        <f>IMDB_Table[[#This Row],[gross]]-IMDB_Table[[#This Row],[budget]]</f>
        <v>-13390407</v>
      </c>
      <c r="O820">
        <v>122</v>
      </c>
      <c r="P820" s="36">
        <f>IMDB_Table[[#This Row],[net_profit]]/IMDB_Table[[#This Row],[budget]]*100</f>
        <v>-24.346194545454544</v>
      </c>
    </row>
    <row r="821" spans="1:16" x14ac:dyDescent="0.3">
      <c r="A821" t="s">
        <v>672</v>
      </c>
      <c r="B821">
        <v>62</v>
      </c>
      <c r="C821" s="4">
        <v>38553833</v>
      </c>
      <c r="D821" t="s">
        <v>1080</v>
      </c>
      <c r="E821" t="s">
        <v>1081</v>
      </c>
      <c r="F821" t="s">
        <v>7003</v>
      </c>
      <c r="G821">
        <v>46239</v>
      </c>
      <c r="H821">
        <v>155</v>
      </c>
      <c r="I821" t="s">
        <v>16</v>
      </c>
      <c r="J821" t="s">
        <v>17</v>
      </c>
      <c r="K821" s="4">
        <v>55000000</v>
      </c>
      <c r="L821">
        <v>1996</v>
      </c>
      <c r="M821" s="2">
        <v>6.8</v>
      </c>
      <c r="N821" s="4">
        <f>IMDB_Table[[#This Row],[gross]]-IMDB_Table[[#This Row],[budget]]</f>
        <v>-16446167</v>
      </c>
      <c r="O821">
        <v>110</v>
      </c>
      <c r="P821" s="36">
        <f>IMDB_Table[[#This Row],[net_profit]]/IMDB_Table[[#This Row],[budget]]*100</f>
        <v>-29.902121818181822</v>
      </c>
    </row>
    <row r="822" spans="1:16" x14ac:dyDescent="0.3">
      <c r="A822" t="s">
        <v>1082</v>
      </c>
      <c r="B822">
        <v>224</v>
      </c>
      <c r="C822" s="4">
        <v>76137505</v>
      </c>
      <c r="D822" t="s">
        <v>226</v>
      </c>
      <c r="E822" t="s">
        <v>1083</v>
      </c>
      <c r="F822" t="s">
        <v>4643</v>
      </c>
      <c r="G822">
        <v>49207</v>
      </c>
      <c r="H822">
        <v>174</v>
      </c>
      <c r="I822" t="s">
        <v>16</v>
      </c>
      <c r="J822" t="s">
        <v>24</v>
      </c>
      <c r="K822" s="4">
        <v>55000000</v>
      </c>
      <c r="L822">
        <v>2014</v>
      </c>
      <c r="M822" s="2">
        <v>7.2</v>
      </c>
      <c r="N822" s="4">
        <f>IMDB_Table[[#This Row],[gross]]-IMDB_Table[[#This Row],[budget]]</f>
        <v>21137505</v>
      </c>
      <c r="O822">
        <v>95</v>
      </c>
      <c r="P822" s="36">
        <f>IMDB_Table[[#This Row],[net_profit]]/IMDB_Table[[#This Row],[budget]]*100</f>
        <v>38.431827272727269</v>
      </c>
    </row>
    <row r="823" spans="1:16" x14ac:dyDescent="0.3">
      <c r="A823" t="s">
        <v>1084</v>
      </c>
      <c r="B823">
        <v>265</v>
      </c>
      <c r="C823" s="4">
        <v>34350553</v>
      </c>
      <c r="D823" t="s">
        <v>487</v>
      </c>
      <c r="E823" t="s">
        <v>545</v>
      </c>
      <c r="F823" t="s">
        <v>4644</v>
      </c>
      <c r="G823">
        <v>104066</v>
      </c>
      <c r="H823">
        <v>207</v>
      </c>
      <c r="I823" t="s">
        <v>16</v>
      </c>
      <c r="J823" t="s">
        <v>17</v>
      </c>
      <c r="K823" s="4">
        <v>68000000</v>
      </c>
      <c r="L823">
        <v>2012</v>
      </c>
      <c r="M823" s="2">
        <v>5.7</v>
      </c>
      <c r="N823" s="4">
        <f>IMDB_Table[[#This Row],[gross]]-IMDB_Table[[#This Row],[budget]]</f>
        <v>-33649447</v>
      </c>
      <c r="O823">
        <v>102</v>
      </c>
      <c r="P823" s="36">
        <f>IMDB_Table[[#This Row],[net_profit]]/IMDB_Table[[#This Row],[budget]]*100</f>
        <v>-49.484480882352941</v>
      </c>
    </row>
    <row r="824" spans="1:16" x14ac:dyDescent="0.3">
      <c r="A824" t="s">
        <v>1085</v>
      </c>
      <c r="B824">
        <v>135</v>
      </c>
      <c r="C824" s="4">
        <v>34238611</v>
      </c>
      <c r="D824" t="s">
        <v>137</v>
      </c>
      <c r="E824" t="s">
        <v>764</v>
      </c>
      <c r="F824" t="s">
        <v>4645</v>
      </c>
      <c r="G824">
        <v>35830</v>
      </c>
      <c r="H824">
        <v>321</v>
      </c>
      <c r="I824" t="s">
        <v>16</v>
      </c>
      <c r="J824" t="s">
        <v>17</v>
      </c>
      <c r="K824" s="4">
        <v>55000000</v>
      </c>
      <c r="L824">
        <v>2003</v>
      </c>
      <c r="M824" s="2">
        <v>6</v>
      </c>
      <c r="N824" s="4">
        <f>IMDB_Table[[#This Row],[gross]]-IMDB_Table[[#This Row],[budget]]</f>
        <v>-20761389</v>
      </c>
      <c r="O824">
        <v>94</v>
      </c>
      <c r="P824" s="36">
        <f>IMDB_Table[[#This Row],[net_profit]]/IMDB_Table[[#This Row],[budget]]*100</f>
        <v>-37.747979999999998</v>
      </c>
    </row>
    <row r="825" spans="1:16" x14ac:dyDescent="0.3">
      <c r="A825" t="s">
        <v>203</v>
      </c>
      <c r="B825">
        <v>100</v>
      </c>
      <c r="C825" s="4">
        <v>34098563</v>
      </c>
      <c r="D825" t="s">
        <v>946</v>
      </c>
      <c r="E825" t="s">
        <v>220</v>
      </c>
      <c r="F825" t="s">
        <v>4646</v>
      </c>
      <c r="G825">
        <v>27191</v>
      </c>
      <c r="H825">
        <v>232</v>
      </c>
      <c r="I825" t="s">
        <v>16</v>
      </c>
      <c r="J825" t="s">
        <v>17</v>
      </c>
      <c r="K825" s="4">
        <v>55000000</v>
      </c>
      <c r="L825">
        <v>1999</v>
      </c>
      <c r="M825" s="2">
        <v>6.5</v>
      </c>
      <c r="N825" s="4">
        <f>IMDB_Table[[#This Row],[gross]]-IMDB_Table[[#This Row],[budget]]</f>
        <v>-20901437</v>
      </c>
      <c r="O825">
        <v>126</v>
      </c>
      <c r="P825" s="36">
        <f>IMDB_Table[[#This Row],[net_profit]]/IMDB_Table[[#This Row],[budget]]*100</f>
        <v>-38.002612727272727</v>
      </c>
    </row>
    <row r="826" spans="1:16" x14ac:dyDescent="0.3">
      <c r="A826" t="s">
        <v>833</v>
      </c>
      <c r="B826">
        <v>123</v>
      </c>
      <c r="C826" s="4">
        <v>33828318</v>
      </c>
      <c r="D826" t="s">
        <v>509</v>
      </c>
      <c r="E826" t="s">
        <v>312</v>
      </c>
      <c r="F826" t="s">
        <v>7004</v>
      </c>
      <c r="G826">
        <v>44453</v>
      </c>
      <c r="H826">
        <v>154</v>
      </c>
      <c r="I826" t="s">
        <v>16</v>
      </c>
      <c r="J826" t="s">
        <v>17</v>
      </c>
      <c r="K826" s="4">
        <v>55000000</v>
      </c>
      <c r="L826">
        <v>2003</v>
      </c>
      <c r="M826" s="2">
        <v>5.8</v>
      </c>
      <c r="N826" s="4">
        <f>IMDB_Table[[#This Row],[gross]]-IMDB_Table[[#This Row],[budget]]</f>
        <v>-21171682</v>
      </c>
      <c r="O826">
        <v>118</v>
      </c>
      <c r="P826" s="36">
        <f>IMDB_Table[[#This Row],[net_profit]]/IMDB_Table[[#This Row],[budget]]*100</f>
        <v>-38.493967272727275</v>
      </c>
    </row>
    <row r="827" spans="1:16" x14ac:dyDescent="0.3">
      <c r="A827" t="s">
        <v>1086</v>
      </c>
      <c r="B827">
        <v>164</v>
      </c>
      <c r="C827" s="4">
        <v>33472850</v>
      </c>
      <c r="D827" t="s">
        <v>918</v>
      </c>
      <c r="E827" t="s">
        <v>478</v>
      </c>
      <c r="F827" t="s">
        <v>4647</v>
      </c>
      <c r="G827">
        <v>67005</v>
      </c>
      <c r="H827">
        <v>119</v>
      </c>
      <c r="I827" t="s">
        <v>16</v>
      </c>
      <c r="J827" t="s">
        <v>17</v>
      </c>
      <c r="K827" s="4">
        <v>55000000</v>
      </c>
      <c r="L827">
        <v>2008</v>
      </c>
      <c r="M827" s="2">
        <v>5.8</v>
      </c>
      <c r="N827" s="4">
        <f>IMDB_Table[[#This Row],[gross]]-IMDB_Table[[#This Row],[budget]]</f>
        <v>-21527150</v>
      </c>
      <c r="O827">
        <v>99</v>
      </c>
      <c r="P827" s="36">
        <f>IMDB_Table[[#This Row],[net_profit]]/IMDB_Table[[#This Row],[budget]]*100</f>
        <v>-39.14027272727273</v>
      </c>
    </row>
    <row r="828" spans="1:16" x14ac:dyDescent="0.3">
      <c r="A828" t="s">
        <v>1087</v>
      </c>
      <c r="B828">
        <v>238</v>
      </c>
      <c r="C828" s="4">
        <v>31051126</v>
      </c>
      <c r="D828" t="s">
        <v>139</v>
      </c>
      <c r="E828" t="s">
        <v>319</v>
      </c>
      <c r="F828" t="s">
        <v>7005</v>
      </c>
      <c r="G828">
        <v>36877</v>
      </c>
      <c r="H828">
        <v>101</v>
      </c>
      <c r="I828" t="s">
        <v>16</v>
      </c>
      <c r="J828" t="s">
        <v>24</v>
      </c>
      <c r="K828" s="4">
        <v>55000000</v>
      </c>
      <c r="L828">
        <v>2012</v>
      </c>
      <c r="M828" s="2">
        <v>6.7</v>
      </c>
      <c r="N828" s="4">
        <f>IMDB_Table[[#This Row],[gross]]-IMDB_Table[[#This Row],[budget]]</f>
        <v>-23948874</v>
      </c>
      <c r="O828">
        <v>88</v>
      </c>
      <c r="P828" s="36">
        <f>IMDB_Table[[#This Row],[net_profit]]/IMDB_Table[[#This Row],[budget]]*100</f>
        <v>-43.543407272727272</v>
      </c>
    </row>
    <row r="829" spans="1:16" x14ac:dyDescent="0.3">
      <c r="A829" t="s">
        <v>873</v>
      </c>
      <c r="B829">
        <v>264</v>
      </c>
      <c r="C829" s="4">
        <v>35707327</v>
      </c>
      <c r="D829" t="s">
        <v>557</v>
      </c>
      <c r="E829" t="s">
        <v>169</v>
      </c>
      <c r="F829" t="s">
        <v>4648</v>
      </c>
      <c r="G829">
        <v>199056</v>
      </c>
      <c r="H829">
        <v>387</v>
      </c>
      <c r="I829" t="s">
        <v>16</v>
      </c>
      <c r="J829" t="s">
        <v>17</v>
      </c>
      <c r="K829" s="4">
        <v>55000000</v>
      </c>
      <c r="L829">
        <v>2008</v>
      </c>
      <c r="M829" s="2">
        <v>7.8</v>
      </c>
      <c r="N829" s="4">
        <f>IMDB_Table[[#This Row],[gross]]-IMDB_Table[[#This Row],[budget]]</f>
        <v>-19292673</v>
      </c>
      <c r="O829">
        <v>141</v>
      </c>
      <c r="P829" s="36">
        <f>IMDB_Table[[#This Row],[net_profit]]/IMDB_Table[[#This Row],[budget]]*100</f>
        <v>-35.077587272727271</v>
      </c>
    </row>
    <row r="830" spans="1:16" x14ac:dyDescent="0.3">
      <c r="A830" t="s">
        <v>618</v>
      </c>
      <c r="B830">
        <v>47</v>
      </c>
      <c r="C830" s="4">
        <v>20550712</v>
      </c>
      <c r="D830" t="s">
        <v>362</v>
      </c>
      <c r="E830" t="s">
        <v>174</v>
      </c>
      <c r="F830" t="s">
        <v>4649</v>
      </c>
      <c r="G830">
        <v>40346</v>
      </c>
      <c r="H830">
        <v>95</v>
      </c>
      <c r="I830" t="s">
        <v>16</v>
      </c>
      <c r="J830" t="s">
        <v>17</v>
      </c>
      <c r="K830" s="4">
        <v>50000000</v>
      </c>
      <c r="L830">
        <v>1996</v>
      </c>
      <c r="M830" s="2">
        <v>5.6</v>
      </c>
      <c r="N830" s="4">
        <f>IMDB_Table[[#This Row],[gross]]-IMDB_Table[[#This Row],[budget]]</f>
        <v>-29449288</v>
      </c>
      <c r="O830">
        <v>107</v>
      </c>
      <c r="P830" s="36">
        <f>IMDB_Table[[#This Row],[net_profit]]/IMDB_Table[[#This Row],[budget]]*100</f>
        <v>-58.898576000000006</v>
      </c>
    </row>
    <row r="831" spans="1:16" x14ac:dyDescent="0.3">
      <c r="A831" t="s">
        <v>442</v>
      </c>
      <c r="B831">
        <v>50</v>
      </c>
      <c r="C831" s="4">
        <v>18573791</v>
      </c>
      <c r="D831" t="s">
        <v>1088</v>
      </c>
      <c r="E831" t="s">
        <v>444</v>
      </c>
      <c r="F831" t="s">
        <v>4650</v>
      </c>
      <c r="G831">
        <v>38533</v>
      </c>
      <c r="H831">
        <v>89</v>
      </c>
      <c r="I831" t="s">
        <v>16</v>
      </c>
      <c r="J831" t="s">
        <v>17</v>
      </c>
      <c r="K831" s="4">
        <v>55000000</v>
      </c>
      <c r="L831">
        <v>1996</v>
      </c>
      <c r="M831" s="2">
        <v>5.8</v>
      </c>
      <c r="N831" s="4">
        <f>IMDB_Table[[#This Row],[gross]]-IMDB_Table[[#This Row],[budget]]</f>
        <v>-36426209</v>
      </c>
      <c r="O831">
        <v>116</v>
      </c>
      <c r="P831" s="36">
        <f>IMDB_Table[[#This Row],[net_profit]]/IMDB_Table[[#This Row],[budget]]*100</f>
        <v>-66.229470909090907</v>
      </c>
    </row>
    <row r="832" spans="1:16" x14ac:dyDescent="0.3">
      <c r="A832" t="s">
        <v>345</v>
      </c>
      <c r="B832">
        <v>153</v>
      </c>
      <c r="C832" s="4">
        <v>51225796</v>
      </c>
      <c r="D832" t="s">
        <v>1089</v>
      </c>
      <c r="E832" t="s">
        <v>188</v>
      </c>
      <c r="F832" t="s">
        <v>7006</v>
      </c>
      <c r="G832">
        <v>96654</v>
      </c>
      <c r="H832">
        <v>2047</v>
      </c>
      <c r="I832" t="s">
        <v>16</v>
      </c>
      <c r="J832" t="s">
        <v>24</v>
      </c>
      <c r="K832" s="4">
        <v>70000000</v>
      </c>
      <c r="L832">
        <v>2004</v>
      </c>
      <c r="M832" s="2">
        <v>7.4</v>
      </c>
      <c r="N832" s="4">
        <f>IMDB_Table[[#This Row],[gross]]-IMDB_Table[[#This Row],[budget]]</f>
        <v>-18774204</v>
      </c>
      <c r="O832">
        <v>143</v>
      </c>
      <c r="P832" s="36">
        <f>IMDB_Table[[#This Row],[net_profit]]/IMDB_Table[[#This Row],[budget]]*100</f>
        <v>-26.82029142857143</v>
      </c>
    </row>
    <row r="833" spans="1:16" x14ac:dyDescent="0.3">
      <c r="A833" t="s">
        <v>1090</v>
      </c>
      <c r="B833">
        <v>202</v>
      </c>
      <c r="C833" s="4">
        <v>16264475</v>
      </c>
      <c r="D833" t="s">
        <v>778</v>
      </c>
      <c r="E833" t="s">
        <v>1091</v>
      </c>
      <c r="F833" t="s">
        <v>4651</v>
      </c>
      <c r="G833">
        <v>54787</v>
      </c>
      <c r="H833">
        <v>216</v>
      </c>
      <c r="I833" t="s">
        <v>16</v>
      </c>
      <c r="J833" t="s">
        <v>24</v>
      </c>
      <c r="K833" s="4">
        <v>55000000</v>
      </c>
      <c r="L833">
        <v>2007</v>
      </c>
      <c r="M833" s="2">
        <v>6.9</v>
      </c>
      <c r="N833" s="4">
        <f>IMDB_Table[[#This Row],[gross]]-IMDB_Table[[#This Row],[budget]]</f>
        <v>-38735525</v>
      </c>
      <c r="O833">
        <v>114</v>
      </c>
      <c r="P833" s="36">
        <f>IMDB_Table[[#This Row],[net_profit]]/IMDB_Table[[#This Row],[budget]]*100</f>
        <v>-70.42822727272727</v>
      </c>
    </row>
    <row r="834" spans="1:16" x14ac:dyDescent="0.3">
      <c r="A834" t="s">
        <v>1092</v>
      </c>
      <c r="B834">
        <v>178</v>
      </c>
      <c r="C834" s="4">
        <v>25857987</v>
      </c>
      <c r="D834" t="s">
        <v>190</v>
      </c>
      <c r="E834" t="s">
        <v>679</v>
      </c>
      <c r="F834" t="s">
        <v>7007</v>
      </c>
      <c r="G834">
        <v>110614</v>
      </c>
      <c r="H834">
        <v>532</v>
      </c>
      <c r="I834" t="s">
        <v>16</v>
      </c>
      <c r="J834" t="s">
        <v>17</v>
      </c>
      <c r="K834" s="4">
        <v>62000000</v>
      </c>
      <c r="L834">
        <v>2005</v>
      </c>
      <c r="M834" s="2">
        <v>5.5</v>
      </c>
      <c r="N834" s="4">
        <f>IMDB_Table[[#This Row],[gross]]-IMDB_Table[[#This Row],[budget]]</f>
        <v>-36142013</v>
      </c>
      <c r="O834">
        <v>93</v>
      </c>
      <c r="P834" s="36">
        <f>IMDB_Table[[#This Row],[net_profit]]/IMDB_Table[[#This Row],[budget]]*100</f>
        <v>-58.293569354838716</v>
      </c>
    </row>
    <row r="835" spans="1:16" x14ac:dyDescent="0.3">
      <c r="A835" t="s">
        <v>1093</v>
      </c>
      <c r="B835">
        <v>84</v>
      </c>
      <c r="C835" s="4">
        <v>12870569</v>
      </c>
      <c r="D835" t="s">
        <v>506</v>
      </c>
      <c r="E835" t="s">
        <v>1094</v>
      </c>
      <c r="F835" t="s">
        <v>7008</v>
      </c>
      <c r="G835">
        <v>13215</v>
      </c>
      <c r="H835">
        <v>497</v>
      </c>
      <c r="I835" t="s">
        <v>16</v>
      </c>
      <c r="J835" t="s">
        <v>17</v>
      </c>
      <c r="K835" s="4">
        <v>56000000</v>
      </c>
      <c r="L835">
        <v>2003</v>
      </c>
      <c r="M835" s="2">
        <v>6.3</v>
      </c>
      <c r="N835" s="4">
        <f>IMDB_Table[[#This Row],[gross]]-IMDB_Table[[#This Row],[budget]]</f>
        <v>-43129431</v>
      </c>
      <c r="O835">
        <v>280</v>
      </c>
      <c r="P835" s="36">
        <f>IMDB_Table[[#This Row],[net_profit]]/IMDB_Table[[#This Row],[budget]]*100</f>
        <v>-77.016841071428573</v>
      </c>
    </row>
    <row r="836" spans="1:16" x14ac:dyDescent="0.3">
      <c r="A836" t="s">
        <v>1095</v>
      </c>
      <c r="B836">
        <v>44</v>
      </c>
      <c r="C836" s="4">
        <v>11466088</v>
      </c>
      <c r="D836" t="s">
        <v>26</v>
      </c>
      <c r="E836" t="s">
        <v>1096</v>
      </c>
      <c r="F836" t="s">
        <v>4652</v>
      </c>
      <c r="G836">
        <v>8983</v>
      </c>
      <c r="H836">
        <v>84</v>
      </c>
      <c r="I836" t="s">
        <v>16</v>
      </c>
      <c r="J836" t="s">
        <v>17</v>
      </c>
      <c r="K836" s="4">
        <v>71000000</v>
      </c>
      <c r="L836">
        <v>1997</v>
      </c>
      <c r="M836" s="2">
        <v>4.7</v>
      </c>
      <c r="N836" s="4">
        <f>IMDB_Table[[#This Row],[gross]]-IMDB_Table[[#This Row],[budget]]</f>
        <v>-59533912</v>
      </c>
      <c r="O836">
        <v>100</v>
      </c>
      <c r="P836" s="36">
        <f>IMDB_Table[[#This Row],[net_profit]]/IMDB_Table[[#This Row],[budget]]*100</f>
        <v>-83.850580281690142</v>
      </c>
    </row>
    <row r="837" spans="1:16" x14ac:dyDescent="0.3">
      <c r="A837" t="s">
        <v>1097</v>
      </c>
      <c r="B837">
        <v>93</v>
      </c>
      <c r="C837" s="4">
        <v>16088610</v>
      </c>
      <c r="D837" t="s">
        <v>1098</v>
      </c>
      <c r="E837" t="s">
        <v>1099</v>
      </c>
      <c r="F837" t="s">
        <v>4653</v>
      </c>
      <c r="G837">
        <v>10417</v>
      </c>
      <c r="H837">
        <v>39</v>
      </c>
      <c r="I837" t="s">
        <v>16</v>
      </c>
      <c r="J837" t="s">
        <v>17</v>
      </c>
      <c r="K837" s="4">
        <v>55000000</v>
      </c>
      <c r="L837">
        <v>2009</v>
      </c>
      <c r="M837" s="2">
        <v>5.6</v>
      </c>
      <c r="N837" s="4">
        <f>IMDB_Table[[#This Row],[gross]]-IMDB_Table[[#This Row],[budget]]</f>
        <v>-38911390</v>
      </c>
      <c r="O837">
        <v>107</v>
      </c>
      <c r="P837" s="36">
        <f>IMDB_Table[[#This Row],[net_profit]]/IMDB_Table[[#This Row],[budget]]*100</f>
        <v>-70.747981818181813</v>
      </c>
    </row>
    <row r="838" spans="1:16" x14ac:dyDescent="0.3">
      <c r="A838" t="s">
        <v>207</v>
      </c>
      <c r="B838">
        <v>277</v>
      </c>
      <c r="C838" s="4">
        <v>51178893</v>
      </c>
      <c r="D838" t="s">
        <v>1100</v>
      </c>
      <c r="E838" t="s">
        <v>265</v>
      </c>
      <c r="F838" t="s">
        <v>4654</v>
      </c>
      <c r="G838">
        <v>24285</v>
      </c>
      <c r="H838">
        <v>110</v>
      </c>
      <c r="I838" t="s">
        <v>16</v>
      </c>
      <c r="J838" t="s">
        <v>17</v>
      </c>
      <c r="K838" s="4">
        <v>50000000</v>
      </c>
      <c r="L838">
        <v>2014</v>
      </c>
      <c r="M838" s="2">
        <v>6.4</v>
      </c>
      <c r="N838" s="4">
        <f>IMDB_Table[[#This Row],[gross]]-IMDB_Table[[#This Row],[budget]]</f>
        <v>1178893</v>
      </c>
      <c r="O838">
        <v>119</v>
      </c>
      <c r="P838" s="36">
        <f>IMDB_Table[[#This Row],[net_profit]]/IMDB_Table[[#This Row],[budget]]*100</f>
        <v>2.3577859999999999</v>
      </c>
    </row>
    <row r="839" spans="1:16" x14ac:dyDescent="0.3">
      <c r="A839" t="s">
        <v>806</v>
      </c>
      <c r="B839">
        <v>76</v>
      </c>
      <c r="C839" s="4">
        <v>6768055</v>
      </c>
      <c r="D839" t="s">
        <v>734</v>
      </c>
      <c r="E839" t="s">
        <v>1101</v>
      </c>
      <c r="F839" t="s">
        <v>4655</v>
      </c>
      <c r="G839">
        <v>11148</v>
      </c>
      <c r="H839">
        <v>229</v>
      </c>
      <c r="I839" t="s">
        <v>16</v>
      </c>
      <c r="J839" t="s">
        <v>24</v>
      </c>
      <c r="K839" s="4">
        <v>57000000</v>
      </c>
      <c r="L839">
        <v>2004</v>
      </c>
      <c r="M839" s="2">
        <v>4.2</v>
      </c>
      <c r="N839" s="4">
        <f>IMDB_Table[[#This Row],[gross]]-IMDB_Table[[#This Row],[budget]]</f>
        <v>-50231945</v>
      </c>
      <c r="O839">
        <v>95</v>
      </c>
      <c r="P839" s="36">
        <f>IMDB_Table[[#This Row],[net_profit]]/IMDB_Table[[#This Row],[budget]]*100</f>
        <v>-88.126219298245616</v>
      </c>
    </row>
    <row r="840" spans="1:16" x14ac:dyDescent="0.3">
      <c r="A840" t="s">
        <v>1102</v>
      </c>
      <c r="B840">
        <v>197</v>
      </c>
      <c r="C840" s="4">
        <v>39440655</v>
      </c>
      <c r="D840" t="s">
        <v>1103</v>
      </c>
      <c r="E840" t="s">
        <v>922</v>
      </c>
      <c r="F840" t="s">
        <v>4656</v>
      </c>
      <c r="G840">
        <v>61680</v>
      </c>
      <c r="H840">
        <v>222</v>
      </c>
      <c r="I840" t="s">
        <v>16</v>
      </c>
      <c r="J840" t="s">
        <v>17</v>
      </c>
      <c r="K840" s="4">
        <v>55000000</v>
      </c>
      <c r="L840">
        <v>2010</v>
      </c>
      <c r="M840" s="2">
        <v>6.4</v>
      </c>
      <c r="N840" s="4">
        <f>IMDB_Table[[#This Row],[gross]]-IMDB_Table[[#This Row],[budget]]</f>
        <v>-15559345</v>
      </c>
      <c r="O840">
        <v>119</v>
      </c>
      <c r="P840" s="36">
        <f>IMDB_Table[[#This Row],[net_profit]]/IMDB_Table[[#This Row],[budget]]*100</f>
        <v>-28.289718181818181</v>
      </c>
    </row>
    <row r="841" spans="1:16" x14ac:dyDescent="0.3">
      <c r="A841" t="s">
        <v>971</v>
      </c>
      <c r="B841">
        <v>186</v>
      </c>
      <c r="C841" s="4">
        <v>6167817</v>
      </c>
      <c r="D841" t="s">
        <v>1104</v>
      </c>
      <c r="E841" t="s">
        <v>1105</v>
      </c>
      <c r="F841" t="s">
        <v>4657</v>
      </c>
      <c r="G841">
        <v>62607</v>
      </c>
      <c r="H841">
        <v>239</v>
      </c>
      <c r="I841" t="s">
        <v>708</v>
      </c>
      <c r="J841" t="s">
        <v>490</v>
      </c>
      <c r="K841" s="4">
        <v>47000000</v>
      </c>
      <c r="L841">
        <v>2004</v>
      </c>
      <c r="M841" s="2">
        <v>7.7</v>
      </c>
      <c r="N841" s="4">
        <f>IMDB_Table[[#This Row],[gross]]-IMDB_Table[[#This Row],[budget]]</f>
        <v>-40832183</v>
      </c>
      <c r="O841">
        <v>133</v>
      </c>
      <c r="P841" s="36">
        <f>IMDB_Table[[#This Row],[net_profit]]/IMDB_Table[[#This Row],[budget]]*100</f>
        <v>-86.876985106382975</v>
      </c>
    </row>
    <row r="842" spans="1:16" x14ac:dyDescent="0.3">
      <c r="A842" t="s">
        <v>3957</v>
      </c>
      <c r="B842">
        <v>224</v>
      </c>
      <c r="C842" s="4">
        <v>81645152</v>
      </c>
      <c r="D842" t="s">
        <v>571</v>
      </c>
      <c r="E842" t="s">
        <v>1106</v>
      </c>
      <c r="F842" t="s">
        <v>7009</v>
      </c>
      <c r="G842">
        <v>158267</v>
      </c>
      <c r="H842">
        <v>559</v>
      </c>
      <c r="I842" t="s">
        <v>16</v>
      </c>
      <c r="J842" t="s">
        <v>17</v>
      </c>
      <c r="K842" s="4">
        <v>54000000</v>
      </c>
      <c r="L842">
        <v>2002</v>
      </c>
      <c r="M842" s="2">
        <v>6.7</v>
      </c>
      <c r="N842" s="4">
        <f>IMDB_Table[[#This Row],[gross]]-IMDB_Table[[#This Row],[budget]]</f>
        <v>27645152</v>
      </c>
      <c r="O842">
        <v>117</v>
      </c>
      <c r="P842" s="36">
        <f>IMDB_Table[[#This Row],[net_profit]]/IMDB_Table[[#This Row],[budget]]*100</f>
        <v>51.194725925925923</v>
      </c>
    </row>
    <row r="843" spans="1:16" x14ac:dyDescent="0.3">
      <c r="A843" t="s">
        <v>1067</v>
      </c>
      <c r="B843">
        <v>202</v>
      </c>
      <c r="C843" s="4">
        <v>69951824</v>
      </c>
      <c r="D843" t="s">
        <v>71</v>
      </c>
      <c r="E843" t="s">
        <v>56</v>
      </c>
      <c r="F843" t="s">
        <v>4658</v>
      </c>
      <c r="G843">
        <v>232710</v>
      </c>
      <c r="H843">
        <v>599</v>
      </c>
      <c r="I843" t="s">
        <v>16</v>
      </c>
      <c r="J843" t="s">
        <v>17</v>
      </c>
      <c r="K843" s="4">
        <v>55000000</v>
      </c>
      <c r="L843">
        <v>2008</v>
      </c>
      <c r="M843" s="2">
        <v>7.7</v>
      </c>
      <c r="N843" s="4">
        <f>IMDB_Table[[#This Row],[gross]]-IMDB_Table[[#This Row],[budget]]</f>
        <v>14951824</v>
      </c>
      <c r="O843">
        <v>123</v>
      </c>
      <c r="P843" s="36">
        <f>IMDB_Table[[#This Row],[net_profit]]/IMDB_Table[[#This Row],[budget]]*100</f>
        <v>27.185134545454549</v>
      </c>
    </row>
    <row r="844" spans="1:16" x14ac:dyDescent="0.3">
      <c r="A844" t="s">
        <v>1015</v>
      </c>
      <c r="B844">
        <v>279</v>
      </c>
      <c r="C844" s="4">
        <v>9483821</v>
      </c>
      <c r="D844" t="s">
        <v>26</v>
      </c>
      <c r="E844" t="s">
        <v>642</v>
      </c>
      <c r="F844" t="s">
        <v>7010</v>
      </c>
      <c r="G844">
        <v>39247</v>
      </c>
      <c r="H844">
        <v>131</v>
      </c>
      <c r="I844" t="s">
        <v>16</v>
      </c>
      <c r="J844" t="s">
        <v>17</v>
      </c>
      <c r="K844" s="4">
        <v>55000000</v>
      </c>
      <c r="L844">
        <v>2012</v>
      </c>
      <c r="M844" s="2">
        <v>5.7</v>
      </c>
      <c r="N844" s="4">
        <f>IMDB_Table[[#This Row],[gross]]-IMDB_Table[[#This Row],[budget]]</f>
        <v>-45516179</v>
      </c>
      <c r="O844">
        <v>92</v>
      </c>
      <c r="P844" s="36">
        <f>IMDB_Table[[#This Row],[net_profit]]/IMDB_Table[[#This Row],[budget]]*100</f>
        <v>-82.756689090909092</v>
      </c>
    </row>
    <row r="845" spans="1:16" x14ac:dyDescent="0.3">
      <c r="A845" t="s">
        <v>1107</v>
      </c>
      <c r="B845">
        <v>110</v>
      </c>
      <c r="C845" s="4">
        <v>66676062</v>
      </c>
      <c r="D845" t="s">
        <v>497</v>
      </c>
      <c r="E845" t="s">
        <v>607</v>
      </c>
      <c r="F845" t="s">
        <v>7011</v>
      </c>
      <c r="G845">
        <v>267980</v>
      </c>
      <c r="H845">
        <v>545</v>
      </c>
      <c r="I845" t="s">
        <v>16</v>
      </c>
      <c r="J845" t="s">
        <v>17</v>
      </c>
      <c r="K845" s="4">
        <v>54000000</v>
      </c>
      <c r="L845">
        <v>1990</v>
      </c>
      <c r="M845" s="2">
        <v>7.6</v>
      </c>
      <c r="N845" s="4">
        <f>IMDB_Table[[#This Row],[gross]]-IMDB_Table[[#This Row],[budget]]</f>
        <v>12676062</v>
      </c>
      <c r="O845">
        <v>170</v>
      </c>
      <c r="P845" s="36">
        <f>IMDB_Table[[#This Row],[net_profit]]/IMDB_Table[[#This Row],[budget]]*100</f>
        <v>23.474188888888889</v>
      </c>
    </row>
    <row r="846" spans="1:16" x14ac:dyDescent="0.3">
      <c r="A846" t="s">
        <v>800</v>
      </c>
      <c r="B846">
        <v>190</v>
      </c>
      <c r="C846" s="4">
        <v>26838389</v>
      </c>
      <c r="D846" t="s">
        <v>369</v>
      </c>
      <c r="E846" t="s">
        <v>522</v>
      </c>
      <c r="F846" t="s">
        <v>4659</v>
      </c>
      <c r="G846">
        <v>58658</v>
      </c>
      <c r="H846">
        <v>495</v>
      </c>
      <c r="I846" t="s">
        <v>16</v>
      </c>
      <c r="J846" t="s">
        <v>17</v>
      </c>
      <c r="K846" s="4">
        <v>57000000</v>
      </c>
      <c r="L846">
        <v>2005</v>
      </c>
      <c r="M846" s="2">
        <v>6.4</v>
      </c>
      <c r="N846" s="4">
        <f>IMDB_Table[[#This Row],[gross]]-IMDB_Table[[#This Row],[budget]]</f>
        <v>-30161611</v>
      </c>
      <c r="O846">
        <v>123</v>
      </c>
      <c r="P846" s="36">
        <f>IMDB_Table[[#This Row],[net_profit]]/IMDB_Table[[#This Row],[budget]]*100</f>
        <v>-52.91510701754386</v>
      </c>
    </row>
    <row r="847" spans="1:16" x14ac:dyDescent="0.3">
      <c r="A847" t="s">
        <v>73</v>
      </c>
      <c r="B847">
        <v>136</v>
      </c>
      <c r="C847" s="4">
        <v>75604320</v>
      </c>
      <c r="D847" t="s">
        <v>429</v>
      </c>
      <c r="E847" t="s">
        <v>1108</v>
      </c>
      <c r="F847" t="s">
        <v>7012</v>
      </c>
      <c r="G847">
        <v>68417</v>
      </c>
      <c r="H847">
        <v>195</v>
      </c>
      <c r="I847" t="s">
        <v>16</v>
      </c>
      <c r="J847" t="s">
        <v>17</v>
      </c>
      <c r="K847" s="4">
        <v>54000000</v>
      </c>
      <c r="L847">
        <v>2006</v>
      </c>
      <c r="M847" s="2">
        <v>5.6</v>
      </c>
      <c r="N847" s="4">
        <f>IMDB_Table[[#This Row],[gross]]-IMDB_Table[[#This Row],[budget]]</f>
        <v>21604320</v>
      </c>
      <c r="O847">
        <v>110</v>
      </c>
      <c r="P847" s="36">
        <f>IMDB_Table[[#This Row],[net_profit]]/IMDB_Table[[#This Row],[budget]]*100</f>
        <v>40.007999999999996</v>
      </c>
    </row>
    <row r="848" spans="1:16" x14ac:dyDescent="0.3">
      <c r="A848" t="s">
        <v>1109</v>
      </c>
      <c r="B848">
        <v>121</v>
      </c>
      <c r="C848" s="4">
        <v>108200000</v>
      </c>
      <c r="D848" t="s">
        <v>1110</v>
      </c>
      <c r="E848" t="s">
        <v>1111</v>
      </c>
      <c r="F848" t="s">
        <v>7013</v>
      </c>
      <c r="G848">
        <v>76331</v>
      </c>
      <c r="H848">
        <v>269</v>
      </c>
      <c r="I848" t="s">
        <v>16</v>
      </c>
      <c r="J848" t="s">
        <v>17</v>
      </c>
      <c r="K848" s="4">
        <v>54000000</v>
      </c>
      <c r="L848">
        <v>1980</v>
      </c>
      <c r="M848" s="2">
        <v>6.8</v>
      </c>
      <c r="N848" s="4">
        <f>IMDB_Table[[#This Row],[gross]]-IMDB_Table[[#This Row],[budget]]</f>
        <v>54200000</v>
      </c>
      <c r="O848">
        <v>116</v>
      </c>
      <c r="P848" s="36">
        <f>IMDB_Table[[#This Row],[net_profit]]/IMDB_Table[[#This Row],[budget]]*100</f>
        <v>100.37037037037038</v>
      </c>
    </row>
    <row r="849" spans="1:16" x14ac:dyDescent="0.3">
      <c r="A849" t="s">
        <v>617</v>
      </c>
      <c r="B849">
        <v>131</v>
      </c>
      <c r="C849" s="4">
        <v>5660084</v>
      </c>
      <c r="D849" t="s">
        <v>993</v>
      </c>
      <c r="E849" t="s">
        <v>1112</v>
      </c>
      <c r="F849" t="s">
        <v>4660</v>
      </c>
      <c r="G849">
        <v>41620</v>
      </c>
      <c r="H849">
        <v>418</v>
      </c>
      <c r="I849" t="s">
        <v>16</v>
      </c>
      <c r="J849" t="s">
        <v>17</v>
      </c>
      <c r="K849" s="4">
        <v>54000000</v>
      </c>
      <c r="L849">
        <v>2003</v>
      </c>
      <c r="M849" s="2">
        <v>2.4</v>
      </c>
      <c r="N849" s="4">
        <f>IMDB_Table[[#This Row],[gross]]-IMDB_Table[[#This Row],[budget]]</f>
        <v>-48339916</v>
      </c>
      <c r="O849">
        <v>121</v>
      </c>
      <c r="P849" s="36">
        <f>IMDB_Table[[#This Row],[net_profit]]/IMDB_Table[[#This Row],[budget]]*100</f>
        <v>-89.518362962962954</v>
      </c>
    </row>
    <row r="850" spans="1:16" x14ac:dyDescent="0.3">
      <c r="A850" t="s">
        <v>957</v>
      </c>
      <c r="B850">
        <v>127</v>
      </c>
      <c r="C850" s="4">
        <v>7221458</v>
      </c>
      <c r="D850" t="s">
        <v>946</v>
      </c>
      <c r="E850" t="s">
        <v>398</v>
      </c>
      <c r="F850" t="s">
        <v>7014</v>
      </c>
      <c r="G850">
        <v>20740</v>
      </c>
      <c r="H850">
        <v>178</v>
      </c>
      <c r="I850" t="s">
        <v>16</v>
      </c>
      <c r="J850" t="s">
        <v>221</v>
      </c>
      <c r="K850" s="4">
        <v>55000000</v>
      </c>
      <c r="L850">
        <v>2006</v>
      </c>
      <c r="M850" s="2">
        <v>6.2</v>
      </c>
      <c r="N850" s="4">
        <f>IMDB_Table[[#This Row],[gross]]-IMDB_Table[[#This Row],[budget]]</f>
        <v>-47778542</v>
      </c>
      <c r="O850">
        <v>128</v>
      </c>
      <c r="P850" s="36">
        <f>IMDB_Table[[#This Row],[net_profit]]/IMDB_Table[[#This Row],[budget]]*100</f>
        <v>-86.870076363636358</v>
      </c>
    </row>
    <row r="851" spans="1:16" x14ac:dyDescent="0.3">
      <c r="A851" t="s">
        <v>715</v>
      </c>
      <c r="B851">
        <v>160</v>
      </c>
      <c r="C851" s="4">
        <v>70327868</v>
      </c>
      <c r="D851" t="s">
        <v>106</v>
      </c>
      <c r="E851" t="s">
        <v>104</v>
      </c>
      <c r="F851" t="s">
        <v>4661</v>
      </c>
      <c r="G851">
        <v>58416</v>
      </c>
      <c r="H851">
        <v>301</v>
      </c>
      <c r="I851" t="s">
        <v>16</v>
      </c>
      <c r="J851" t="s">
        <v>221</v>
      </c>
      <c r="K851" s="4">
        <v>46000000</v>
      </c>
      <c r="L851">
        <v>2000</v>
      </c>
      <c r="M851" s="2">
        <v>5.9</v>
      </c>
      <c r="N851" s="4">
        <f>IMDB_Table[[#This Row],[gross]]-IMDB_Table[[#This Row],[budget]]</f>
        <v>24327868</v>
      </c>
      <c r="O851">
        <v>99</v>
      </c>
      <c r="P851" s="36">
        <f>IMDB_Table[[#This Row],[net_profit]]/IMDB_Table[[#This Row],[budget]]*100</f>
        <v>52.886669565217389</v>
      </c>
    </row>
    <row r="852" spans="1:16" x14ac:dyDescent="0.3">
      <c r="A852" t="s">
        <v>760</v>
      </c>
      <c r="B852">
        <v>78</v>
      </c>
      <c r="C852" s="4">
        <v>58297830</v>
      </c>
      <c r="D852" t="s">
        <v>1113</v>
      </c>
      <c r="E852" t="s">
        <v>1114</v>
      </c>
      <c r="F852" t="s">
        <v>4662</v>
      </c>
      <c r="G852">
        <v>86347</v>
      </c>
      <c r="H852">
        <v>191</v>
      </c>
      <c r="I852" t="s">
        <v>16</v>
      </c>
      <c r="J852" t="s">
        <v>17</v>
      </c>
      <c r="K852" s="4">
        <v>50000000</v>
      </c>
      <c r="L852">
        <v>1997</v>
      </c>
      <c r="M852" s="2">
        <v>7.1</v>
      </c>
      <c r="N852" s="4">
        <f>IMDB_Table[[#This Row],[gross]]-IMDB_Table[[#This Row],[budget]]</f>
        <v>8297830</v>
      </c>
      <c r="O852">
        <v>94</v>
      </c>
      <c r="P852" s="36">
        <f>IMDB_Table[[#This Row],[net_profit]]/IMDB_Table[[#This Row],[budget]]*100</f>
        <v>16.595660000000002</v>
      </c>
    </row>
    <row r="853" spans="1:16" x14ac:dyDescent="0.3">
      <c r="A853" t="s">
        <v>114</v>
      </c>
      <c r="B853">
        <v>209</v>
      </c>
      <c r="C853" s="4">
        <v>57386369</v>
      </c>
      <c r="D853" t="s">
        <v>697</v>
      </c>
      <c r="E853" t="s">
        <v>136</v>
      </c>
      <c r="F853" t="s">
        <v>4663</v>
      </c>
      <c r="G853">
        <v>224013</v>
      </c>
      <c r="H853">
        <v>2319</v>
      </c>
      <c r="I853" t="s">
        <v>16</v>
      </c>
      <c r="J853" t="s">
        <v>17</v>
      </c>
      <c r="K853" s="4">
        <v>52500000</v>
      </c>
      <c r="L853">
        <v>2001</v>
      </c>
      <c r="M853" s="2">
        <v>7.6</v>
      </c>
      <c r="N853" s="4">
        <f>IMDB_Table[[#This Row],[gross]]-IMDB_Table[[#This Row],[budget]]</f>
        <v>4886369</v>
      </c>
      <c r="O853">
        <v>127</v>
      </c>
      <c r="P853" s="36">
        <f>IMDB_Table[[#This Row],[net_profit]]/IMDB_Table[[#This Row],[budget]]*100</f>
        <v>9.3073695238095233</v>
      </c>
    </row>
    <row r="854" spans="1:16" x14ac:dyDescent="0.3">
      <c r="A854" t="s">
        <v>998</v>
      </c>
      <c r="B854">
        <v>98</v>
      </c>
      <c r="C854" s="4">
        <v>45207112</v>
      </c>
      <c r="D854" t="s">
        <v>574</v>
      </c>
      <c r="E854" t="s">
        <v>90</v>
      </c>
      <c r="F854" t="s">
        <v>4664</v>
      </c>
      <c r="G854">
        <v>21283</v>
      </c>
      <c r="H854">
        <v>190</v>
      </c>
      <c r="I854" t="s">
        <v>16</v>
      </c>
      <c r="J854" t="s">
        <v>17</v>
      </c>
      <c r="K854" s="4">
        <v>53000000</v>
      </c>
      <c r="L854">
        <v>2001</v>
      </c>
      <c r="M854" s="2">
        <v>5.5</v>
      </c>
      <c r="N854" s="4">
        <f>IMDB_Table[[#This Row],[gross]]-IMDB_Table[[#This Row],[budget]]</f>
        <v>-7792888</v>
      </c>
      <c r="O854">
        <v>89</v>
      </c>
      <c r="P854" s="36">
        <f>IMDB_Table[[#This Row],[net_profit]]/IMDB_Table[[#This Row],[budget]]*100</f>
        <v>-14.703562264150943</v>
      </c>
    </row>
    <row r="855" spans="1:16" x14ac:dyDescent="0.3">
      <c r="A855" t="s">
        <v>1115</v>
      </c>
      <c r="B855">
        <v>391</v>
      </c>
      <c r="C855" s="4">
        <v>62563543</v>
      </c>
      <c r="D855" t="s">
        <v>438</v>
      </c>
      <c r="E855" t="s">
        <v>20</v>
      </c>
      <c r="F855" t="s">
        <v>4665</v>
      </c>
      <c r="G855">
        <v>115216</v>
      </c>
      <c r="H855">
        <v>289</v>
      </c>
      <c r="I855" t="s">
        <v>16</v>
      </c>
      <c r="J855" t="s">
        <v>17</v>
      </c>
      <c r="K855" s="4">
        <v>53000000</v>
      </c>
      <c r="L855">
        <v>2015</v>
      </c>
      <c r="M855" s="2">
        <v>7</v>
      </c>
      <c r="N855" s="4">
        <f>IMDB_Table[[#This Row],[gross]]-IMDB_Table[[#This Row],[budget]]</f>
        <v>9563543</v>
      </c>
      <c r="O855">
        <v>123</v>
      </c>
      <c r="P855" s="36">
        <f>IMDB_Table[[#This Row],[net_profit]]/IMDB_Table[[#This Row],[budget]]*100</f>
        <v>18.044420754716981</v>
      </c>
    </row>
    <row r="856" spans="1:16" x14ac:dyDescent="0.3">
      <c r="A856" t="s">
        <v>873</v>
      </c>
      <c r="B856">
        <v>279</v>
      </c>
      <c r="C856" s="4">
        <v>33574332</v>
      </c>
      <c r="D856" t="s">
        <v>506</v>
      </c>
      <c r="E856" t="s">
        <v>196</v>
      </c>
      <c r="F856" t="s">
        <v>7015</v>
      </c>
      <c r="G856">
        <v>101221</v>
      </c>
      <c r="H856">
        <v>415</v>
      </c>
      <c r="I856" t="s">
        <v>16</v>
      </c>
      <c r="J856" t="s">
        <v>17</v>
      </c>
      <c r="K856" s="4">
        <v>90000000</v>
      </c>
      <c r="L856">
        <v>2006</v>
      </c>
      <c r="M856" s="2">
        <v>7.1</v>
      </c>
      <c r="N856" s="4">
        <f>IMDB_Table[[#This Row],[gross]]-IMDB_Table[[#This Row],[budget]]</f>
        <v>-56425668</v>
      </c>
      <c r="O856">
        <v>135</v>
      </c>
      <c r="P856" s="36">
        <f>IMDB_Table[[#This Row],[net_profit]]/IMDB_Table[[#This Row],[budget]]*100</f>
        <v>-62.695186666666672</v>
      </c>
    </row>
    <row r="857" spans="1:16" x14ac:dyDescent="0.3">
      <c r="A857" t="s">
        <v>741</v>
      </c>
      <c r="B857">
        <v>216</v>
      </c>
      <c r="C857" s="4">
        <v>73343413</v>
      </c>
      <c r="D857" t="s">
        <v>552</v>
      </c>
      <c r="E857" t="s">
        <v>188</v>
      </c>
      <c r="F857" t="s">
        <v>4666</v>
      </c>
      <c r="G857">
        <v>217480</v>
      </c>
      <c r="H857">
        <v>429</v>
      </c>
      <c r="I857" t="s">
        <v>16</v>
      </c>
      <c r="J857" t="s">
        <v>17</v>
      </c>
      <c r="K857" s="4">
        <v>50000000</v>
      </c>
      <c r="L857">
        <v>2009</v>
      </c>
      <c r="M857" s="2">
        <v>7.4</v>
      </c>
      <c r="N857" s="4">
        <f>IMDB_Table[[#This Row],[gross]]-IMDB_Table[[#This Row],[budget]]</f>
        <v>23343413</v>
      </c>
      <c r="O857">
        <v>118</v>
      </c>
      <c r="P857" s="36">
        <f>IMDB_Table[[#This Row],[net_profit]]/IMDB_Table[[#This Row],[budget]]*100</f>
        <v>46.686825999999996</v>
      </c>
    </row>
    <row r="858" spans="1:16" x14ac:dyDescent="0.3">
      <c r="A858" t="s">
        <v>1116</v>
      </c>
      <c r="B858">
        <v>250</v>
      </c>
      <c r="C858" s="4">
        <v>25031037</v>
      </c>
      <c r="D858" t="s">
        <v>1117</v>
      </c>
      <c r="E858" t="s">
        <v>449</v>
      </c>
      <c r="F858" t="s">
        <v>4667</v>
      </c>
      <c r="G858">
        <v>155496</v>
      </c>
      <c r="H858">
        <v>532</v>
      </c>
      <c r="I858" t="s">
        <v>16</v>
      </c>
      <c r="J858" t="s">
        <v>17</v>
      </c>
      <c r="K858" s="4">
        <v>53000000</v>
      </c>
      <c r="L858">
        <v>2007</v>
      </c>
      <c r="M858" s="2">
        <v>7.6</v>
      </c>
      <c r="N858" s="4">
        <f>IMDB_Table[[#This Row],[gross]]-IMDB_Table[[#This Row],[budget]]</f>
        <v>-27968963</v>
      </c>
      <c r="O858">
        <v>189</v>
      </c>
      <c r="P858" s="36">
        <f>IMDB_Table[[#This Row],[net_profit]]/IMDB_Table[[#This Row],[budget]]*100</f>
        <v>-52.7716283018868</v>
      </c>
    </row>
    <row r="859" spans="1:16" x14ac:dyDescent="0.3">
      <c r="A859" t="s">
        <v>674</v>
      </c>
      <c r="B859">
        <v>78</v>
      </c>
      <c r="C859" s="4">
        <v>22843047</v>
      </c>
      <c r="D859" t="s">
        <v>1118</v>
      </c>
      <c r="E859" t="s">
        <v>426</v>
      </c>
      <c r="F859" t="s">
        <v>4668</v>
      </c>
      <c r="G859">
        <v>6082</v>
      </c>
      <c r="H859">
        <v>207</v>
      </c>
      <c r="I859" t="s">
        <v>16</v>
      </c>
      <c r="J859" t="s">
        <v>17</v>
      </c>
      <c r="K859" s="4">
        <v>55000000</v>
      </c>
      <c r="L859">
        <v>1998</v>
      </c>
      <c r="M859" s="2">
        <v>5.9</v>
      </c>
      <c r="N859" s="4">
        <f>IMDB_Table[[#This Row],[gross]]-IMDB_Table[[#This Row],[budget]]</f>
        <v>-32156953</v>
      </c>
      <c r="O859">
        <v>172</v>
      </c>
      <c r="P859" s="36">
        <f>IMDB_Table[[#This Row],[net_profit]]/IMDB_Table[[#This Row],[budget]]*100</f>
        <v>-58.467187272727273</v>
      </c>
    </row>
    <row r="860" spans="1:16" x14ac:dyDescent="0.3">
      <c r="A860" t="s">
        <v>1119</v>
      </c>
      <c r="B860">
        <v>106</v>
      </c>
      <c r="C860" s="4">
        <v>5755286</v>
      </c>
      <c r="D860" t="s">
        <v>1120</v>
      </c>
      <c r="E860" t="s">
        <v>74</v>
      </c>
      <c r="F860" t="s">
        <v>4669</v>
      </c>
      <c r="G860">
        <v>18310</v>
      </c>
      <c r="H860">
        <v>63</v>
      </c>
      <c r="I860" t="s">
        <v>16</v>
      </c>
      <c r="J860" t="s">
        <v>17</v>
      </c>
      <c r="K860" s="4">
        <v>55000000</v>
      </c>
      <c r="L860">
        <v>2007</v>
      </c>
      <c r="M860" s="2">
        <v>5.9</v>
      </c>
      <c r="N860" s="4">
        <f>IMDB_Table[[#This Row],[gross]]-IMDB_Table[[#This Row],[budget]]</f>
        <v>-49244714</v>
      </c>
      <c r="O860">
        <v>124</v>
      </c>
      <c r="P860" s="36">
        <f>IMDB_Table[[#This Row],[net_profit]]/IMDB_Table[[#This Row],[budget]]*100</f>
        <v>-89.535843636363637</v>
      </c>
    </row>
    <row r="861" spans="1:16" x14ac:dyDescent="0.3">
      <c r="A861" t="s">
        <v>119</v>
      </c>
      <c r="B861">
        <v>194</v>
      </c>
      <c r="C861" s="4">
        <v>164435221</v>
      </c>
      <c r="D861" t="s">
        <v>438</v>
      </c>
      <c r="E861" t="s">
        <v>72</v>
      </c>
      <c r="F861" t="s">
        <v>4670</v>
      </c>
      <c r="G861">
        <v>525801</v>
      </c>
      <c r="H861">
        <v>667</v>
      </c>
      <c r="I861" t="s">
        <v>16</v>
      </c>
      <c r="J861" t="s">
        <v>17</v>
      </c>
      <c r="K861" s="4">
        <v>52000000</v>
      </c>
      <c r="L861">
        <v>2002</v>
      </c>
      <c r="M861" s="2">
        <v>8</v>
      </c>
      <c r="N861" s="4">
        <f>IMDB_Table[[#This Row],[gross]]-IMDB_Table[[#This Row],[budget]]</f>
        <v>112435221</v>
      </c>
      <c r="O861">
        <v>141</v>
      </c>
      <c r="P861" s="36">
        <f>IMDB_Table[[#This Row],[net_profit]]/IMDB_Table[[#This Row],[budget]]*100</f>
        <v>216.22157884615385</v>
      </c>
    </row>
    <row r="862" spans="1:16" x14ac:dyDescent="0.3">
      <c r="A862" t="s">
        <v>586</v>
      </c>
      <c r="B862">
        <v>558</v>
      </c>
      <c r="C862" s="4">
        <v>95720716</v>
      </c>
      <c r="D862" t="s">
        <v>688</v>
      </c>
      <c r="E862" t="s">
        <v>1121</v>
      </c>
      <c r="F862" t="s">
        <v>4671</v>
      </c>
      <c r="G862">
        <v>216032</v>
      </c>
      <c r="H862">
        <v>640</v>
      </c>
      <c r="I862" t="s">
        <v>16</v>
      </c>
      <c r="J862" t="s">
        <v>17</v>
      </c>
      <c r="K862" s="4">
        <v>40000000</v>
      </c>
      <c r="L862">
        <v>2012</v>
      </c>
      <c r="M862" s="2">
        <v>7.4</v>
      </c>
      <c r="N862" s="4">
        <f>IMDB_Table[[#This Row],[gross]]-IMDB_Table[[#This Row],[budget]]</f>
        <v>55720716</v>
      </c>
      <c r="O862">
        <v>157</v>
      </c>
      <c r="P862" s="36">
        <f>IMDB_Table[[#This Row],[net_profit]]/IMDB_Table[[#This Row],[budget]]*100</f>
        <v>139.30179000000001</v>
      </c>
    </row>
    <row r="863" spans="1:16" x14ac:dyDescent="0.3">
      <c r="A863" t="s">
        <v>314</v>
      </c>
      <c r="B863">
        <v>183</v>
      </c>
      <c r="C863" s="4">
        <v>118683135</v>
      </c>
      <c r="D863" t="s">
        <v>369</v>
      </c>
      <c r="E863" t="s">
        <v>143</v>
      </c>
      <c r="F863" t="s">
        <v>4672</v>
      </c>
      <c r="G863">
        <v>102167</v>
      </c>
      <c r="H863">
        <v>483</v>
      </c>
      <c r="I863" t="s">
        <v>16</v>
      </c>
      <c r="J863" t="s">
        <v>17</v>
      </c>
      <c r="K863" s="4">
        <v>52000000</v>
      </c>
      <c r="L863">
        <v>2006</v>
      </c>
      <c r="M863" s="2">
        <v>5.8</v>
      </c>
      <c r="N863" s="4">
        <f>IMDB_Table[[#This Row],[gross]]-IMDB_Table[[#This Row],[budget]]</f>
        <v>66683135</v>
      </c>
      <c r="O863">
        <v>106</v>
      </c>
      <c r="P863" s="36">
        <f>IMDB_Table[[#This Row],[net_profit]]/IMDB_Table[[#This Row],[budget]]*100</f>
        <v>128.23679807692307</v>
      </c>
    </row>
    <row r="864" spans="1:16" x14ac:dyDescent="0.3">
      <c r="A864" t="s">
        <v>1122</v>
      </c>
      <c r="B864">
        <v>238</v>
      </c>
      <c r="C864" s="4">
        <v>143704210</v>
      </c>
      <c r="D864" t="s">
        <v>1123</v>
      </c>
      <c r="E864" t="s">
        <v>858</v>
      </c>
      <c r="F864" t="s">
        <v>4673</v>
      </c>
      <c r="G864">
        <v>145974</v>
      </c>
      <c r="H864">
        <v>611</v>
      </c>
      <c r="I864" t="s">
        <v>16</v>
      </c>
      <c r="J864" t="s">
        <v>17</v>
      </c>
      <c r="K864" s="4">
        <v>52000000</v>
      </c>
      <c r="L864">
        <v>2008</v>
      </c>
      <c r="M864" s="2">
        <v>6.3</v>
      </c>
      <c r="N864" s="4">
        <f>IMDB_Table[[#This Row],[gross]]-IMDB_Table[[#This Row],[budget]]</f>
        <v>91704210</v>
      </c>
      <c r="O864">
        <v>108</v>
      </c>
      <c r="P864" s="36">
        <f>IMDB_Table[[#This Row],[net_profit]]/IMDB_Table[[#This Row],[budget]]*100</f>
        <v>176.35425000000001</v>
      </c>
    </row>
    <row r="865" spans="1:16" x14ac:dyDescent="0.3">
      <c r="A865" t="s">
        <v>793</v>
      </c>
      <c r="B865">
        <v>186</v>
      </c>
      <c r="C865" s="4">
        <v>110476776</v>
      </c>
      <c r="D865" t="s">
        <v>429</v>
      </c>
      <c r="E865" t="s">
        <v>193</v>
      </c>
      <c r="F865" t="s">
        <v>7016</v>
      </c>
      <c r="G865">
        <v>95437</v>
      </c>
      <c r="H865">
        <v>211</v>
      </c>
      <c r="I865" t="s">
        <v>16</v>
      </c>
      <c r="J865" t="s">
        <v>17</v>
      </c>
      <c r="K865" s="4">
        <v>52000000</v>
      </c>
      <c r="L865">
        <v>2010</v>
      </c>
      <c r="M865" s="2">
        <v>5.7</v>
      </c>
      <c r="N865" s="4">
        <f>IMDB_Table[[#This Row],[gross]]-IMDB_Table[[#This Row],[budget]]</f>
        <v>58476776</v>
      </c>
      <c r="O865">
        <v>125</v>
      </c>
      <c r="P865" s="36">
        <f>IMDB_Table[[#This Row],[net_profit]]/IMDB_Table[[#This Row],[budget]]*100</f>
        <v>112.45533846153846</v>
      </c>
    </row>
    <row r="866" spans="1:16" x14ac:dyDescent="0.3">
      <c r="A866" t="s">
        <v>1124</v>
      </c>
      <c r="B866">
        <v>144</v>
      </c>
      <c r="C866" s="4">
        <v>80270227</v>
      </c>
      <c r="D866" t="s">
        <v>417</v>
      </c>
      <c r="E866" t="s">
        <v>1125</v>
      </c>
      <c r="F866" t="s">
        <v>7017</v>
      </c>
      <c r="G866">
        <v>66382</v>
      </c>
      <c r="H866">
        <v>612</v>
      </c>
      <c r="I866" t="s">
        <v>16</v>
      </c>
      <c r="J866" t="s">
        <v>17</v>
      </c>
      <c r="K866" s="4">
        <v>50000000</v>
      </c>
      <c r="L866">
        <v>2005</v>
      </c>
      <c r="M866" s="2">
        <v>5.0999999999999996</v>
      </c>
      <c r="N866" s="4">
        <f>IMDB_Table[[#This Row],[gross]]-IMDB_Table[[#This Row],[budget]]</f>
        <v>30270227</v>
      </c>
      <c r="O866">
        <v>107</v>
      </c>
      <c r="P866" s="36">
        <f>IMDB_Table[[#This Row],[net_profit]]/IMDB_Table[[#This Row],[budget]]*100</f>
        <v>60.540453999999997</v>
      </c>
    </row>
    <row r="867" spans="1:16" x14ac:dyDescent="0.3">
      <c r="A867" t="s">
        <v>1126</v>
      </c>
      <c r="B867">
        <v>156</v>
      </c>
      <c r="C867" s="4">
        <v>36385763</v>
      </c>
      <c r="D867" t="s">
        <v>810</v>
      </c>
      <c r="E867" t="s">
        <v>191</v>
      </c>
      <c r="F867" t="s">
        <v>4674</v>
      </c>
      <c r="G867">
        <v>138941</v>
      </c>
      <c r="H867">
        <v>1448</v>
      </c>
      <c r="I867" t="s">
        <v>16</v>
      </c>
      <c r="J867" t="s">
        <v>17</v>
      </c>
      <c r="K867" s="4">
        <v>52000000</v>
      </c>
      <c r="L867">
        <v>1998</v>
      </c>
      <c r="M867" s="2">
        <v>7.6</v>
      </c>
      <c r="N867" s="4">
        <f>IMDB_Table[[#This Row],[gross]]-IMDB_Table[[#This Row],[budget]]</f>
        <v>-15614237</v>
      </c>
      <c r="O867">
        <v>215</v>
      </c>
      <c r="P867" s="36">
        <f>IMDB_Table[[#This Row],[net_profit]]/IMDB_Table[[#This Row],[budget]]*100</f>
        <v>-30.027378846153844</v>
      </c>
    </row>
    <row r="868" spans="1:16" x14ac:dyDescent="0.3">
      <c r="A868" t="s">
        <v>1127</v>
      </c>
      <c r="B868">
        <v>215</v>
      </c>
      <c r="C868" s="4">
        <v>37035845</v>
      </c>
      <c r="D868" t="s">
        <v>684</v>
      </c>
      <c r="E868" t="s">
        <v>101</v>
      </c>
      <c r="F868" t="s">
        <v>4675</v>
      </c>
      <c r="G868">
        <v>136680</v>
      </c>
      <c r="H868">
        <v>149</v>
      </c>
      <c r="I868" t="s">
        <v>16</v>
      </c>
      <c r="J868" t="s">
        <v>17</v>
      </c>
      <c r="K868" s="4">
        <v>52000000</v>
      </c>
      <c r="L868">
        <v>2011</v>
      </c>
      <c r="M868" s="2">
        <v>6.4</v>
      </c>
      <c r="N868" s="4">
        <f>IMDB_Table[[#This Row],[gross]]-IMDB_Table[[#This Row],[budget]]</f>
        <v>-14964155</v>
      </c>
      <c r="O868">
        <v>118</v>
      </c>
      <c r="P868" s="36">
        <f>IMDB_Table[[#This Row],[net_profit]]/IMDB_Table[[#This Row],[budget]]*100</f>
        <v>-28.777221153846156</v>
      </c>
    </row>
    <row r="869" spans="1:16" x14ac:dyDescent="0.3">
      <c r="A869" t="s">
        <v>1128</v>
      </c>
      <c r="B869">
        <v>140</v>
      </c>
      <c r="C869" s="4">
        <v>34580635</v>
      </c>
      <c r="D869" t="s">
        <v>969</v>
      </c>
      <c r="E869" t="s">
        <v>1129</v>
      </c>
      <c r="F869" t="s">
        <v>7018</v>
      </c>
      <c r="G869">
        <v>100743</v>
      </c>
      <c r="H869">
        <v>549</v>
      </c>
      <c r="I869" t="s">
        <v>16</v>
      </c>
      <c r="J869" t="s">
        <v>24</v>
      </c>
      <c r="K869" s="4">
        <v>52000000</v>
      </c>
      <c r="L869">
        <v>1999</v>
      </c>
      <c r="M869" s="2">
        <v>7.4</v>
      </c>
      <c r="N869" s="4">
        <f>IMDB_Table[[#This Row],[gross]]-IMDB_Table[[#This Row],[budget]]</f>
        <v>-17419365</v>
      </c>
      <c r="O869">
        <v>118</v>
      </c>
      <c r="P869" s="36">
        <f>IMDB_Table[[#This Row],[net_profit]]/IMDB_Table[[#This Row],[budget]]*100</f>
        <v>-33.498778846153847</v>
      </c>
    </row>
    <row r="870" spans="1:16" x14ac:dyDescent="0.3">
      <c r="A870" t="s">
        <v>144</v>
      </c>
      <c r="B870">
        <v>133</v>
      </c>
      <c r="C870" s="4">
        <v>42438300</v>
      </c>
      <c r="D870" t="s">
        <v>438</v>
      </c>
      <c r="E870" t="s">
        <v>444</v>
      </c>
      <c r="F870" t="s">
        <v>4676</v>
      </c>
      <c r="G870">
        <v>333542</v>
      </c>
      <c r="H870">
        <v>533</v>
      </c>
      <c r="I870" t="s">
        <v>16</v>
      </c>
      <c r="J870" t="s">
        <v>17</v>
      </c>
      <c r="K870" s="4">
        <v>52000000</v>
      </c>
      <c r="L870">
        <v>1995</v>
      </c>
      <c r="M870" s="2">
        <v>8.1999999999999993</v>
      </c>
      <c r="N870" s="4">
        <f>IMDB_Table[[#This Row],[gross]]-IMDB_Table[[#This Row],[budget]]</f>
        <v>-9561700</v>
      </c>
      <c r="O870">
        <v>178</v>
      </c>
      <c r="P870" s="36">
        <f>IMDB_Table[[#This Row],[net_profit]]/IMDB_Table[[#This Row],[budget]]*100</f>
        <v>-18.387884615384614</v>
      </c>
    </row>
    <row r="871" spans="1:16" x14ac:dyDescent="0.3">
      <c r="A871" t="s">
        <v>1130</v>
      </c>
      <c r="B871">
        <v>203</v>
      </c>
      <c r="C871" s="4">
        <v>23324666</v>
      </c>
      <c r="D871" t="s">
        <v>26</v>
      </c>
      <c r="E871" t="s">
        <v>1131</v>
      </c>
      <c r="F871" t="s">
        <v>7019</v>
      </c>
      <c r="G871">
        <v>97775</v>
      </c>
      <c r="H871">
        <v>211</v>
      </c>
      <c r="I871" t="s">
        <v>16</v>
      </c>
      <c r="J871" t="s">
        <v>490</v>
      </c>
      <c r="K871" s="4">
        <v>52000000</v>
      </c>
      <c r="L871">
        <v>2010</v>
      </c>
      <c r="M871" s="2">
        <v>6.5</v>
      </c>
      <c r="N871" s="4">
        <f>IMDB_Table[[#This Row],[gross]]-IMDB_Table[[#This Row],[budget]]</f>
        <v>-28675334</v>
      </c>
      <c r="O871">
        <v>92</v>
      </c>
      <c r="P871" s="36">
        <f>IMDB_Table[[#This Row],[net_profit]]/IMDB_Table[[#This Row],[budget]]*100</f>
        <v>-55.144873076923076</v>
      </c>
    </row>
    <row r="872" spans="1:16" x14ac:dyDescent="0.3">
      <c r="A872" t="s">
        <v>1132</v>
      </c>
      <c r="B872">
        <v>127</v>
      </c>
      <c r="C872" s="4">
        <v>23020488</v>
      </c>
      <c r="D872" t="s">
        <v>333</v>
      </c>
      <c r="E872" t="s">
        <v>1133</v>
      </c>
      <c r="F872" t="s">
        <v>4677</v>
      </c>
      <c r="G872">
        <v>42324</v>
      </c>
      <c r="H872">
        <v>180</v>
      </c>
      <c r="I872" t="s">
        <v>16</v>
      </c>
      <c r="J872" t="s">
        <v>17</v>
      </c>
      <c r="K872" s="4">
        <v>52000000</v>
      </c>
      <c r="L872">
        <v>2003</v>
      </c>
      <c r="M872" s="2">
        <v>5.5</v>
      </c>
      <c r="N872" s="4">
        <f>IMDB_Table[[#This Row],[gross]]-IMDB_Table[[#This Row],[budget]]</f>
        <v>-28979512</v>
      </c>
      <c r="O872">
        <v>104</v>
      </c>
      <c r="P872" s="36">
        <f>IMDB_Table[[#This Row],[net_profit]]/IMDB_Table[[#This Row],[budget]]*100</f>
        <v>-55.729830769230773</v>
      </c>
    </row>
    <row r="873" spans="1:16" x14ac:dyDescent="0.3">
      <c r="A873" t="s">
        <v>833</v>
      </c>
      <c r="B873">
        <v>155</v>
      </c>
      <c r="C873" s="4">
        <v>90567722</v>
      </c>
      <c r="D873" t="s">
        <v>509</v>
      </c>
      <c r="E873" t="s">
        <v>1016</v>
      </c>
      <c r="F873" t="s">
        <v>4678</v>
      </c>
      <c r="G873">
        <v>185878</v>
      </c>
      <c r="H873">
        <v>481</v>
      </c>
      <c r="I873" t="s">
        <v>16</v>
      </c>
      <c r="J873" t="s">
        <v>17</v>
      </c>
      <c r="K873" s="4">
        <v>51000000</v>
      </c>
      <c r="L873">
        <v>2000</v>
      </c>
      <c r="M873" s="2">
        <v>6.5</v>
      </c>
      <c r="N873" s="4">
        <f>IMDB_Table[[#This Row],[gross]]-IMDB_Table[[#This Row],[budget]]</f>
        <v>39567722</v>
      </c>
      <c r="O873">
        <v>116</v>
      </c>
      <c r="P873" s="36">
        <f>IMDB_Table[[#This Row],[net_profit]]/IMDB_Table[[#This Row],[budget]]*100</f>
        <v>77.583768627450979</v>
      </c>
    </row>
    <row r="874" spans="1:16" x14ac:dyDescent="0.3">
      <c r="A874" t="s">
        <v>1134</v>
      </c>
      <c r="B874">
        <v>98</v>
      </c>
      <c r="C874" s="4">
        <v>72601713</v>
      </c>
      <c r="D874" t="s">
        <v>720</v>
      </c>
      <c r="E874" t="s">
        <v>1135</v>
      </c>
      <c r="F874" t="s">
        <v>4679</v>
      </c>
      <c r="G874">
        <v>21396</v>
      </c>
      <c r="H874">
        <v>155</v>
      </c>
      <c r="I874" t="s">
        <v>16</v>
      </c>
      <c r="J874" t="s">
        <v>221</v>
      </c>
      <c r="K874" s="4">
        <v>51000000</v>
      </c>
      <c r="L874">
        <v>2006</v>
      </c>
      <c r="M874" s="2">
        <v>5.6</v>
      </c>
      <c r="N874" s="4">
        <f>IMDB_Table[[#This Row],[gross]]-IMDB_Table[[#This Row],[budget]]</f>
        <v>21601713</v>
      </c>
      <c r="O874">
        <v>90</v>
      </c>
      <c r="P874" s="36">
        <f>IMDB_Table[[#This Row],[net_profit]]/IMDB_Table[[#This Row],[budget]]*100</f>
        <v>42.356300000000005</v>
      </c>
    </row>
    <row r="875" spans="1:16" x14ac:dyDescent="0.3">
      <c r="A875" t="s">
        <v>66</v>
      </c>
      <c r="B875">
        <v>299</v>
      </c>
      <c r="C875" s="4">
        <v>296623634</v>
      </c>
      <c r="D875" t="s">
        <v>303</v>
      </c>
      <c r="E875" t="s">
        <v>222</v>
      </c>
      <c r="F875" t="s">
        <v>4680</v>
      </c>
      <c r="G875">
        <v>220758</v>
      </c>
      <c r="H875">
        <v>919</v>
      </c>
      <c r="I875" t="s">
        <v>16</v>
      </c>
      <c r="J875" t="s">
        <v>17</v>
      </c>
      <c r="K875" s="4">
        <v>50000000</v>
      </c>
      <c r="L875">
        <v>2009</v>
      </c>
      <c r="M875" s="2">
        <v>4.5999999999999996</v>
      </c>
      <c r="N875" s="4">
        <f>IMDB_Table[[#This Row],[gross]]-IMDB_Table[[#This Row],[budget]]</f>
        <v>246623634</v>
      </c>
      <c r="O875">
        <v>130</v>
      </c>
      <c r="P875" s="36">
        <f>IMDB_Table[[#This Row],[net_profit]]/IMDB_Table[[#This Row],[budget]]*100</f>
        <v>493.24726800000002</v>
      </c>
    </row>
    <row r="876" spans="1:16" x14ac:dyDescent="0.3">
      <c r="A876" t="s">
        <v>50</v>
      </c>
      <c r="B876">
        <v>212</v>
      </c>
      <c r="C876" s="4">
        <v>267652016</v>
      </c>
      <c r="D876" t="s">
        <v>89</v>
      </c>
      <c r="E876" t="s">
        <v>1136</v>
      </c>
      <c r="F876" t="s">
        <v>4681</v>
      </c>
      <c r="G876">
        <v>467113</v>
      </c>
      <c r="H876">
        <v>945</v>
      </c>
      <c r="I876" t="s">
        <v>16</v>
      </c>
      <c r="J876" t="s">
        <v>17</v>
      </c>
      <c r="K876" s="4">
        <v>60000000</v>
      </c>
      <c r="L876">
        <v>2001</v>
      </c>
      <c r="M876" s="2">
        <v>7.9</v>
      </c>
      <c r="N876" s="4">
        <f>IMDB_Table[[#This Row],[gross]]-IMDB_Table[[#This Row],[budget]]</f>
        <v>207652016</v>
      </c>
      <c r="O876">
        <v>90</v>
      </c>
      <c r="P876" s="36">
        <f>IMDB_Table[[#This Row],[net_profit]]/IMDB_Table[[#This Row],[budget]]*100</f>
        <v>346.08669333333336</v>
      </c>
    </row>
    <row r="877" spans="1:16" x14ac:dyDescent="0.3">
      <c r="A877" t="s">
        <v>1137</v>
      </c>
      <c r="B877">
        <v>413</v>
      </c>
      <c r="C877" s="4">
        <v>62453315</v>
      </c>
      <c r="D877" t="s">
        <v>1138</v>
      </c>
      <c r="E877" t="s">
        <v>312</v>
      </c>
      <c r="F877" t="s">
        <v>4682</v>
      </c>
      <c r="G877">
        <v>200035</v>
      </c>
      <c r="H877">
        <v>407</v>
      </c>
      <c r="I877" t="s">
        <v>16</v>
      </c>
      <c r="J877" t="s">
        <v>17</v>
      </c>
      <c r="K877" s="4">
        <v>50200000</v>
      </c>
      <c r="L877">
        <v>2011</v>
      </c>
      <c r="M877" s="2">
        <v>7.1</v>
      </c>
      <c r="N877" s="4">
        <f>IMDB_Table[[#This Row],[gross]]-IMDB_Table[[#This Row],[budget]]</f>
        <v>12253315</v>
      </c>
      <c r="O877">
        <v>106</v>
      </c>
      <c r="P877" s="36">
        <f>IMDB_Table[[#This Row],[net_profit]]/IMDB_Table[[#This Row],[budget]]*100</f>
        <v>24.408994023904381</v>
      </c>
    </row>
    <row r="878" spans="1:16" x14ac:dyDescent="0.3">
      <c r="A878" t="s">
        <v>158</v>
      </c>
      <c r="B878">
        <v>67</v>
      </c>
      <c r="C878" s="4">
        <v>165500000</v>
      </c>
      <c r="D878" t="s">
        <v>69</v>
      </c>
      <c r="E878" t="s">
        <v>41</v>
      </c>
      <c r="F878" t="s">
        <v>7020</v>
      </c>
      <c r="G878">
        <v>145257</v>
      </c>
      <c r="H878">
        <v>322</v>
      </c>
      <c r="I878" t="s">
        <v>16</v>
      </c>
      <c r="J878" t="s">
        <v>17</v>
      </c>
      <c r="K878" s="4">
        <v>48000000</v>
      </c>
      <c r="L878">
        <v>1991</v>
      </c>
      <c r="M878" s="2">
        <v>6.9</v>
      </c>
      <c r="N878" s="4">
        <f>IMDB_Table[[#This Row],[gross]]-IMDB_Table[[#This Row],[budget]]</f>
        <v>117500000</v>
      </c>
      <c r="O878">
        <v>155</v>
      </c>
      <c r="P878" s="36">
        <f>IMDB_Table[[#This Row],[net_profit]]/IMDB_Table[[#This Row],[budget]]*100</f>
        <v>244.79166666666666</v>
      </c>
    </row>
    <row r="879" spans="1:16" x14ac:dyDescent="0.3">
      <c r="A879" t="s">
        <v>800</v>
      </c>
      <c r="B879">
        <v>109</v>
      </c>
      <c r="C879" s="4">
        <v>153620822</v>
      </c>
      <c r="D879" t="s">
        <v>1044</v>
      </c>
      <c r="E879" t="s">
        <v>157</v>
      </c>
      <c r="F879" t="s">
        <v>4683</v>
      </c>
      <c r="G879">
        <v>189923</v>
      </c>
      <c r="H879">
        <v>318</v>
      </c>
      <c r="I879" t="s">
        <v>16</v>
      </c>
      <c r="J879" t="s">
        <v>17</v>
      </c>
      <c r="K879" s="4">
        <v>50000000</v>
      </c>
      <c r="L879">
        <v>1996</v>
      </c>
      <c r="M879" s="2">
        <v>7.3</v>
      </c>
      <c r="N879" s="4">
        <f>IMDB_Table[[#This Row],[gross]]-IMDB_Table[[#This Row],[budget]]</f>
        <v>103620822</v>
      </c>
      <c r="O879">
        <v>139</v>
      </c>
      <c r="P879" s="36">
        <f>IMDB_Table[[#This Row],[net_profit]]/IMDB_Table[[#This Row],[budget]]*100</f>
        <v>207.24164400000001</v>
      </c>
    </row>
    <row r="880" spans="1:16" x14ac:dyDescent="0.3">
      <c r="A880" t="s">
        <v>3972</v>
      </c>
      <c r="B880">
        <v>457</v>
      </c>
      <c r="C880" s="4">
        <v>218628680</v>
      </c>
      <c r="D880" t="s">
        <v>684</v>
      </c>
      <c r="E880" t="s">
        <v>1064</v>
      </c>
      <c r="F880" t="s">
        <v>4684</v>
      </c>
      <c r="G880">
        <v>471644</v>
      </c>
      <c r="H880">
        <v>623</v>
      </c>
      <c r="I880" t="s">
        <v>16</v>
      </c>
      <c r="J880" t="s">
        <v>17</v>
      </c>
      <c r="K880" s="4">
        <v>50000000</v>
      </c>
      <c r="L880">
        <v>2012</v>
      </c>
      <c r="M880" s="2">
        <v>7</v>
      </c>
      <c r="N880" s="4">
        <f>IMDB_Table[[#This Row],[gross]]-IMDB_Table[[#This Row],[budget]]</f>
        <v>168628680</v>
      </c>
      <c r="O880">
        <v>112</v>
      </c>
      <c r="P880" s="36">
        <f>IMDB_Table[[#This Row],[net_profit]]/IMDB_Table[[#This Row],[budget]]*100</f>
        <v>337.25736000000001</v>
      </c>
    </row>
    <row r="881" spans="1:16" x14ac:dyDescent="0.3">
      <c r="A881" t="s">
        <v>368</v>
      </c>
      <c r="B881">
        <v>156</v>
      </c>
      <c r="C881" s="4">
        <v>147637474</v>
      </c>
      <c r="D881" t="s">
        <v>369</v>
      </c>
      <c r="E881" t="s">
        <v>1139</v>
      </c>
      <c r="F881" t="s">
        <v>7021</v>
      </c>
      <c r="G881">
        <v>224671</v>
      </c>
      <c r="H881">
        <v>470</v>
      </c>
      <c r="I881" t="s">
        <v>16</v>
      </c>
      <c r="J881" t="s">
        <v>17</v>
      </c>
      <c r="K881" s="4">
        <v>50000000</v>
      </c>
      <c r="L881">
        <v>1997</v>
      </c>
      <c r="M881" s="2">
        <v>7.7</v>
      </c>
      <c r="N881" s="4">
        <f>IMDB_Table[[#This Row],[gross]]-IMDB_Table[[#This Row],[budget]]</f>
        <v>97637474</v>
      </c>
      <c r="O881">
        <v>139</v>
      </c>
      <c r="P881" s="36">
        <f>IMDB_Table[[#This Row],[net_profit]]/IMDB_Table[[#This Row],[budget]]*100</f>
        <v>195.27494799999999</v>
      </c>
    </row>
    <row r="882" spans="1:16" x14ac:dyDescent="0.3">
      <c r="A882" t="s">
        <v>153</v>
      </c>
      <c r="B882">
        <v>55</v>
      </c>
      <c r="C882" s="4">
        <v>135014968</v>
      </c>
      <c r="D882" t="s">
        <v>1140</v>
      </c>
      <c r="E882" t="s">
        <v>232</v>
      </c>
      <c r="F882" t="s">
        <v>4685</v>
      </c>
      <c r="G882">
        <v>80580</v>
      </c>
      <c r="H882">
        <v>375</v>
      </c>
      <c r="I882" t="s">
        <v>16</v>
      </c>
      <c r="J882" t="s">
        <v>17</v>
      </c>
      <c r="K882" s="4">
        <v>50000000</v>
      </c>
      <c r="L882">
        <v>1998</v>
      </c>
      <c r="M882" s="2">
        <v>6.7</v>
      </c>
      <c r="N882" s="4">
        <f>IMDB_Table[[#This Row],[gross]]-IMDB_Table[[#This Row],[budget]]</f>
        <v>85014968</v>
      </c>
      <c r="O882">
        <v>115</v>
      </c>
      <c r="P882" s="36">
        <f>IMDB_Table[[#This Row],[net_profit]]/IMDB_Table[[#This Row],[budget]]*100</f>
        <v>170.02993599999999</v>
      </c>
    </row>
    <row r="883" spans="1:16" x14ac:dyDescent="0.3">
      <c r="A883" t="s">
        <v>3966</v>
      </c>
      <c r="B883">
        <v>272</v>
      </c>
      <c r="C883" s="4">
        <v>2175312</v>
      </c>
      <c r="D883" t="s">
        <v>509</v>
      </c>
      <c r="E883" t="s">
        <v>120</v>
      </c>
      <c r="F883" t="s">
        <v>4686</v>
      </c>
      <c r="G883">
        <v>131227</v>
      </c>
      <c r="H883">
        <v>346</v>
      </c>
      <c r="I883" t="s">
        <v>16</v>
      </c>
      <c r="J883" t="s">
        <v>17</v>
      </c>
      <c r="K883" s="4">
        <v>50000000</v>
      </c>
      <c r="L883">
        <v>2013</v>
      </c>
      <c r="M883" s="2">
        <v>6.3</v>
      </c>
      <c r="N883" s="4">
        <f>IMDB_Table[[#This Row],[gross]]-IMDB_Table[[#This Row],[budget]]</f>
        <v>-47824688</v>
      </c>
      <c r="O883">
        <v>143</v>
      </c>
      <c r="P883" s="36">
        <f>IMDB_Table[[#This Row],[net_profit]]/IMDB_Table[[#This Row],[budget]]*100</f>
        <v>-95.649376000000004</v>
      </c>
    </row>
    <row r="884" spans="1:16" x14ac:dyDescent="0.3">
      <c r="A884" t="s">
        <v>683</v>
      </c>
      <c r="B884">
        <v>117</v>
      </c>
      <c r="C884" s="4">
        <v>126203320</v>
      </c>
      <c r="D884" t="s">
        <v>429</v>
      </c>
      <c r="E884" t="s">
        <v>90</v>
      </c>
      <c r="F884" t="s">
        <v>4687</v>
      </c>
      <c r="G884">
        <v>110432</v>
      </c>
      <c r="H884">
        <v>309</v>
      </c>
      <c r="I884" t="s">
        <v>16</v>
      </c>
      <c r="J884" t="s">
        <v>17</v>
      </c>
      <c r="K884" s="4">
        <v>50000000</v>
      </c>
      <c r="L884">
        <v>2002</v>
      </c>
      <c r="M884" s="2">
        <v>5.8</v>
      </c>
      <c r="N884" s="4">
        <f>IMDB_Table[[#This Row],[gross]]-IMDB_Table[[#This Row],[budget]]</f>
        <v>76203320</v>
      </c>
      <c r="O884">
        <v>96</v>
      </c>
      <c r="P884" s="36">
        <f>IMDB_Table[[#This Row],[net_profit]]/IMDB_Table[[#This Row],[budget]]*100</f>
        <v>152.40663999999998</v>
      </c>
    </row>
    <row r="885" spans="1:16" x14ac:dyDescent="0.3">
      <c r="A885" t="s">
        <v>111</v>
      </c>
      <c r="B885">
        <v>539</v>
      </c>
      <c r="C885" s="4">
        <v>126975169</v>
      </c>
      <c r="D885" t="s">
        <v>1141</v>
      </c>
      <c r="E885" t="s">
        <v>1142</v>
      </c>
      <c r="F885" t="s">
        <v>4688</v>
      </c>
      <c r="G885">
        <v>287822</v>
      </c>
      <c r="H885">
        <v>849</v>
      </c>
      <c r="I885" t="s">
        <v>16</v>
      </c>
      <c r="J885" t="s">
        <v>17</v>
      </c>
      <c r="K885" s="4">
        <v>50000000</v>
      </c>
      <c r="L885">
        <v>2011</v>
      </c>
      <c r="M885" s="2">
        <v>7.1</v>
      </c>
      <c r="N885" s="4">
        <f>IMDB_Table[[#This Row],[gross]]-IMDB_Table[[#This Row],[budget]]</f>
        <v>76975169</v>
      </c>
      <c r="O885">
        <v>112</v>
      </c>
      <c r="P885" s="36">
        <f>IMDB_Table[[#This Row],[net_profit]]/IMDB_Table[[#This Row],[budget]]*100</f>
        <v>153.95033799999999</v>
      </c>
    </row>
    <row r="886" spans="1:16" x14ac:dyDescent="0.3">
      <c r="A886" t="s">
        <v>395</v>
      </c>
      <c r="B886">
        <v>169</v>
      </c>
      <c r="C886" s="4">
        <v>125548685</v>
      </c>
      <c r="D886" t="s">
        <v>399</v>
      </c>
      <c r="E886" t="s">
        <v>622</v>
      </c>
      <c r="F886" t="s">
        <v>4689</v>
      </c>
      <c r="G886">
        <v>135246</v>
      </c>
      <c r="H886">
        <v>498</v>
      </c>
      <c r="I886" t="s">
        <v>16</v>
      </c>
      <c r="J886" t="s">
        <v>17</v>
      </c>
      <c r="K886" s="4">
        <v>52000000</v>
      </c>
      <c r="L886">
        <v>2000</v>
      </c>
      <c r="M886" s="2">
        <v>7.3</v>
      </c>
      <c r="N886" s="4">
        <f>IMDB_Table[[#This Row],[gross]]-IMDB_Table[[#This Row],[budget]]</f>
        <v>73548685</v>
      </c>
      <c r="O886">
        <v>131</v>
      </c>
      <c r="P886" s="36">
        <f>IMDB_Table[[#This Row],[net_profit]]/IMDB_Table[[#This Row],[budget]]*100</f>
        <v>141.43977884615384</v>
      </c>
    </row>
    <row r="887" spans="1:16" x14ac:dyDescent="0.3">
      <c r="A887" t="s">
        <v>987</v>
      </c>
      <c r="B887">
        <v>140</v>
      </c>
      <c r="C887" s="4">
        <v>105807520</v>
      </c>
      <c r="D887" t="s">
        <v>429</v>
      </c>
      <c r="E887" t="s">
        <v>195</v>
      </c>
      <c r="F887" t="s">
        <v>7022</v>
      </c>
      <c r="G887">
        <v>156717</v>
      </c>
      <c r="H887">
        <v>357</v>
      </c>
      <c r="I887" t="s">
        <v>16</v>
      </c>
      <c r="J887" t="s">
        <v>17</v>
      </c>
      <c r="K887" s="4">
        <v>50000000</v>
      </c>
      <c r="L887">
        <v>2003</v>
      </c>
      <c r="M887" s="2">
        <v>6.4</v>
      </c>
      <c r="N887" s="4">
        <f>IMDB_Table[[#This Row],[gross]]-IMDB_Table[[#This Row],[budget]]</f>
        <v>55807520</v>
      </c>
      <c r="O887">
        <v>116</v>
      </c>
      <c r="P887" s="36">
        <f>IMDB_Table[[#This Row],[net_profit]]/IMDB_Table[[#This Row],[budget]]*100</f>
        <v>111.61503999999999</v>
      </c>
    </row>
    <row r="888" spans="1:16" x14ac:dyDescent="0.3">
      <c r="A888" t="s">
        <v>543</v>
      </c>
      <c r="B888">
        <v>330</v>
      </c>
      <c r="C888" s="4">
        <v>191616238</v>
      </c>
      <c r="D888" t="s">
        <v>445</v>
      </c>
      <c r="E888" t="s">
        <v>135</v>
      </c>
      <c r="F888" t="s">
        <v>4690</v>
      </c>
      <c r="G888">
        <v>258186</v>
      </c>
      <c r="H888">
        <v>322</v>
      </c>
      <c r="I888" t="s">
        <v>16</v>
      </c>
      <c r="J888" t="s">
        <v>17</v>
      </c>
      <c r="K888" s="4">
        <v>50000000</v>
      </c>
      <c r="L888">
        <v>2014</v>
      </c>
      <c r="M888" s="2">
        <v>7.1</v>
      </c>
      <c r="N888" s="4">
        <f>IMDB_Table[[#This Row],[gross]]-IMDB_Table[[#This Row],[budget]]</f>
        <v>141616238</v>
      </c>
      <c r="O888">
        <v>112</v>
      </c>
      <c r="P888" s="36">
        <f>IMDB_Table[[#This Row],[net_profit]]/IMDB_Table[[#This Row],[budget]]*100</f>
        <v>283.23247600000002</v>
      </c>
    </row>
    <row r="889" spans="1:16" x14ac:dyDescent="0.3">
      <c r="A889" t="s">
        <v>1143</v>
      </c>
      <c r="B889">
        <v>120</v>
      </c>
      <c r="C889" s="4">
        <v>105264608</v>
      </c>
      <c r="D889" t="s">
        <v>1144</v>
      </c>
      <c r="E889" t="s">
        <v>199</v>
      </c>
      <c r="F889" t="s">
        <v>7023</v>
      </c>
      <c r="G889">
        <v>239752</v>
      </c>
      <c r="H889">
        <v>406</v>
      </c>
      <c r="I889" t="s">
        <v>16</v>
      </c>
      <c r="J889" t="s">
        <v>17</v>
      </c>
      <c r="K889" s="4">
        <v>60000000</v>
      </c>
      <c r="L889">
        <v>1994</v>
      </c>
      <c r="M889" s="2">
        <v>7.6</v>
      </c>
      <c r="N889" s="4">
        <f>IMDB_Table[[#This Row],[gross]]-IMDB_Table[[#This Row],[budget]]</f>
        <v>45264608</v>
      </c>
      <c r="O889">
        <v>123</v>
      </c>
      <c r="P889" s="36">
        <f>IMDB_Table[[#This Row],[net_profit]]/IMDB_Table[[#This Row],[budget]]*100</f>
        <v>75.441013333333331</v>
      </c>
    </row>
    <row r="890" spans="1:16" x14ac:dyDescent="0.3">
      <c r="A890" t="s">
        <v>314</v>
      </c>
      <c r="B890">
        <v>190</v>
      </c>
      <c r="C890" s="4">
        <v>97680195</v>
      </c>
      <c r="D890" t="s">
        <v>429</v>
      </c>
      <c r="E890" t="s">
        <v>193</v>
      </c>
      <c r="F890" t="s">
        <v>4691</v>
      </c>
      <c r="G890">
        <v>271691</v>
      </c>
      <c r="H890">
        <v>243</v>
      </c>
      <c r="I890" t="s">
        <v>16</v>
      </c>
      <c r="J890" t="s">
        <v>17</v>
      </c>
      <c r="K890" s="4">
        <v>70000000</v>
      </c>
      <c r="L890">
        <v>2008</v>
      </c>
      <c r="M890" s="2">
        <v>6.8</v>
      </c>
      <c r="N890" s="4">
        <f>IMDB_Table[[#This Row],[gross]]-IMDB_Table[[#This Row],[budget]]</f>
        <v>27680195</v>
      </c>
      <c r="O890">
        <v>104</v>
      </c>
      <c r="P890" s="36">
        <f>IMDB_Table[[#This Row],[net_profit]]/IMDB_Table[[#This Row],[budget]]*100</f>
        <v>39.543135714285718</v>
      </c>
    </row>
    <row r="891" spans="1:16" x14ac:dyDescent="0.3">
      <c r="A891" t="s">
        <v>1145</v>
      </c>
      <c r="B891">
        <v>177</v>
      </c>
      <c r="C891" s="4">
        <v>126088877</v>
      </c>
      <c r="D891" t="s">
        <v>445</v>
      </c>
      <c r="E891" t="s">
        <v>391</v>
      </c>
      <c r="F891" t="s">
        <v>4692</v>
      </c>
      <c r="G891">
        <v>33354</v>
      </c>
      <c r="H891">
        <v>110</v>
      </c>
      <c r="I891" t="s">
        <v>16</v>
      </c>
      <c r="J891" t="s">
        <v>17</v>
      </c>
      <c r="K891" s="4">
        <v>50000000</v>
      </c>
      <c r="L891">
        <v>2016</v>
      </c>
      <c r="M891" s="2">
        <v>6.6</v>
      </c>
      <c r="N891" s="4">
        <f>IMDB_Table[[#This Row],[gross]]-IMDB_Table[[#This Row],[budget]]</f>
        <v>76088877</v>
      </c>
      <c r="O891">
        <v>107</v>
      </c>
      <c r="P891" s="36">
        <f>IMDB_Table[[#This Row],[net_profit]]/IMDB_Table[[#This Row],[budget]]*100</f>
        <v>152.17775399999999</v>
      </c>
    </row>
    <row r="892" spans="1:16" x14ac:dyDescent="0.3">
      <c r="A892" t="s">
        <v>331</v>
      </c>
      <c r="B892">
        <v>65</v>
      </c>
      <c r="C892" s="4">
        <v>91030827</v>
      </c>
      <c r="D892" t="s">
        <v>641</v>
      </c>
      <c r="E892" t="s">
        <v>622</v>
      </c>
      <c r="F892" t="s">
        <v>4693</v>
      </c>
      <c r="G892">
        <v>46482</v>
      </c>
      <c r="H892">
        <v>252</v>
      </c>
      <c r="I892" t="s">
        <v>16</v>
      </c>
      <c r="J892" t="s">
        <v>17</v>
      </c>
      <c r="K892" s="4">
        <v>50000000</v>
      </c>
      <c r="L892">
        <v>1998</v>
      </c>
      <c r="M892" s="2">
        <v>6.7</v>
      </c>
      <c r="N892" s="4">
        <f>IMDB_Table[[#This Row],[gross]]-IMDB_Table[[#This Row],[budget]]</f>
        <v>41030827</v>
      </c>
      <c r="O892">
        <v>124</v>
      </c>
      <c r="P892" s="36">
        <f>IMDB_Table[[#This Row],[net_profit]]/IMDB_Table[[#This Row],[budget]]*100</f>
        <v>82.06165399999999</v>
      </c>
    </row>
    <row r="893" spans="1:16" x14ac:dyDescent="0.3">
      <c r="A893" t="s">
        <v>1047</v>
      </c>
      <c r="B893">
        <v>145</v>
      </c>
      <c r="C893" s="4">
        <v>150315155</v>
      </c>
      <c r="D893" t="s">
        <v>735</v>
      </c>
      <c r="E893" t="s">
        <v>478</v>
      </c>
      <c r="F893" t="s">
        <v>7024</v>
      </c>
      <c r="G893">
        <v>54010</v>
      </c>
      <c r="H893">
        <v>130</v>
      </c>
      <c r="I893" t="s">
        <v>16</v>
      </c>
      <c r="J893" t="s">
        <v>17</v>
      </c>
      <c r="K893" s="4">
        <v>50000000</v>
      </c>
      <c r="L893">
        <v>2015</v>
      </c>
      <c r="M893" s="2">
        <v>6.1</v>
      </c>
      <c r="N893" s="4">
        <f>IMDB_Table[[#This Row],[gross]]-IMDB_Table[[#This Row],[budget]]</f>
        <v>100315155</v>
      </c>
      <c r="O893">
        <v>96</v>
      </c>
      <c r="P893" s="36">
        <f>IMDB_Table[[#This Row],[net_profit]]/IMDB_Table[[#This Row],[budget]]*100</f>
        <v>200.63030999999998</v>
      </c>
    </row>
    <row r="894" spans="1:16" x14ac:dyDescent="0.3">
      <c r="A894" t="s">
        <v>53</v>
      </c>
      <c r="B894">
        <v>321</v>
      </c>
      <c r="C894" s="4">
        <v>127997349</v>
      </c>
      <c r="D894" t="s">
        <v>1146</v>
      </c>
      <c r="E894" t="s">
        <v>20</v>
      </c>
      <c r="F894" t="s">
        <v>7025</v>
      </c>
      <c r="G894">
        <v>101178</v>
      </c>
      <c r="H894">
        <v>779</v>
      </c>
      <c r="I894" t="s">
        <v>16</v>
      </c>
      <c r="J894" t="s">
        <v>17</v>
      </c>
      <c r="K894" s="4">
        <v>50000000</v>
      </c>
      <c r="L894">
        <v>2014</v>
      </c>
      <c r="M894" s="2">
        <v>6</v>
      </c>
      <c r="N894" s="4">
        <f>IMDB_Table[[#This Row],[gross]]-IMDB_Table[[#This Row],[budget]]</f>
        <v>77997349</v>
      </c>
      <c r="O894">
        <v>125</v>
      </c>
      <c r="P894" s="36">
        <f>IMDB_Table[[#This Row],[net_profit]]/IMDB_Table[[#This Row],[budget]]*100</f>
        <v>155.994698</v>
      </c>
    </row>
    <row r="895" spans="1:16" x14ac:dyDescent="0.3">
      <c r="A895" t="s">
        <v>1147</v>
      </c>
      <c r="B895">
        <v>230</v>
      </c>
      <c r="C895" s="4">
        <v>88504640</v>
      </c>
      <c r="D895" t="s">
        <v>557</v>
      </c>
      <c r="E895" t="s">
        <v>439</v>
      </c>
      <c r="F895" t="s">
        <v>4694</v>
      </c>
      <c r="G895">
        <v>273108</v>
      </c>
      <c r="H895">
        <v>646</v>
      </c>
      <c r="I895" t="s">
        <v>16</v>
      </c>
      <c r="J895" t="s">
        <v>17</v>
      </c>
      <c r="K895" s="4">
        <v>45000000</v>
      </c>
      <c r="L895">
        <v>2006</v>
      </c>
      <c r="M895" s="2">
        <v>7.6</v>
      </c>
      <c r="N895" s="4">
        <f>IMDB_Table[[#This Row],[gross]]-IMDB_Table[[#This Row],[budget]]</f>
        <v>43504640</v>
      </c>
      <c r="O895">
        <v>129</v>
      </c>
      <c r="P895" s="36">
        <f>IMDB_Table[[#This Row],[net_profit]]/IMDB_Table[[#This Row],[budget]]*100</f>
        <v>96.676977777777779</v>
      </c>
    </row>
    <row r="896" spans="1:16" x14ac:dyDescent="0.3">
      <c r="A896" t="s">
        <v>1148</v>
      </c>
      <c r="B896">
        <v>143</v>
      </c>
      <c r="C896" s="4">
        <v>81517441</v>
      </c>
      <c r="D896" t="s">
        <v>137</v>
      </c>
      <c r="E896" t="s">
        <v>1149</v>
      </c>
      <c r="F896" t="s">
        <v>4695</v>
      </c>
      <c r="G896">
        <v>111368</v>
      </c>
      <c r="H896">
        <v>394</v>
      </c>
      <c r="I896" t="s">
        <v>16</v>
      </c>
      <c r="J896" t="s">
        <v>17</v>
      </c>
      <c r="K896" s="4">
        <v>50000000</v>
      </c>
      <c r="L896">
        <v>1999</v>
      </c>
      <c r="M896" s="2">
        <v>7.1</v>
      </c>
      <c r="N896" s="4">
        <f>IMDB_Table[[#This Row],[gross]]-IMDB_Table[[#This Row],[budget]]</f>
        <v>31517441</v>
      </c>
      <c r="O896">
        <v>90</v>
      </c>
      <c r="P896" s="36">
        <f>IMDB_Table[[#This Row],[net_profit]]/IMDB_Table[[#This Row],[budget]]*100</f>
        <v>63.034882000000003</v>
      </c>
    </row>
    <row r="897" spans="1:16" x14ac:dyDescent="0.3">
      <c r="A897" t="s">
        <v>1150</v>
      </c>
      <c r="B897">
        <v>55</v>
      </c>
      <c r="C897" s="4">
        <v>81022333</v>
      </c>
      <c r="D897" t="s">
        <v>373</v>
      </c>
      <c r="E897" t="s">
        <v>1151</v>
      </c>
      <c r="F897" t="s">
        <v>4696</v>
      </c>
      <c r="G897">
        <v>34471</v>
      </c>
      <c r="H897">
        <v>147</v>
      </c>
      <c r="I897" t="s">
        <v>16</v>
      </c>
      <c r="J897" t="s">
        <v>17</v>
      </c>
      <c r="K897" s="4">
        <v>50000000</v>
      </c>
      <c r="L897">
        <v>1995</v>
      </c>
      <c r="M897" s="2">
        <v>5</v>
      </c>
      <c r="N897" s="4">
        <f>IMDB_Table[[#This Row],[gross]]-IMDB_Table[[#This Row],[budget]]</f>
        <v>31022333</v>
      </c>
      <c r="O897">
        <v>109</v>
      </c>
      <c r="P897" s="36">
        <f>IMDB_Table[[#This Row],[net_profit]]/IMDB_Table[[#This Row],[budget]]*100</f>
        <v>62.044666000000007</v>
      </c>
    </row>
    <row r="898" spans="1:16" x14ac:dyDescent="0.3">
      <c r="A898" t="s">
        <v>285</v>
      </c>
      <c r="B898">
        <v>279</v>
      </c>
      <c r="C898" s="4">
        <v>79948113</v>
      </c>
      <c r="D898" t="s">
        <v>570</v>
      </c>
      <c r="E898" t="s">
        <v>204</v>
      </c>
      <c r="F898" t="s">
        <v>4697</v>
      </c>
      <c r="G898">
        <v>186879</v>
      </c>
      <c r="H898">
        <v>791</v>
      </c>
      <c r="I898" t="s">
        <v>16</v>
      </c>
      <c r="J898" t="s">
        <v>17</v>
      </c>
      <c r="K898" s="4">
        <v>50000000</v>
      </c>
      <c r="L898">
        <v>2009</v>
      </c>
      <c r="M898" s="2">
        <v>6.2</v>
      </c>
      <c r="N898" s="4">
        <f>IMDB_Table[[#This Row],[gross]]-IMDB_Table[[#This Row],[budget]]</f>
        <v>29948113</v>
      </c>
      <c r="O898">
        <v>121</v>
      </c>
      <c r="P898" s="36">
        <f>IMDB_Table[[#This Row],[net_profit]]/IMDB_Table[[#This Row],[budget]]*100</f>
        <v>59.896225999999999</v>
      </c>
    </row>
    <row r="899" spans="1:16" x14ac:dyDescent="0.3">
      <c r="A899" t="s">
        <v>1070</v>
      </c>
      <c r="B899">
        <v>143</v>
      </c>
      <c r="C899" s="4">
        <v>88658172</v>
      </c>
      <c r="D899" t="s">
        <v>429</v>
      </c>
      <c r="E899" t="s">
        <v>193</v>
      </c>
      <c r="F899" t="s">
        <v>7026</v>
      </c>
      <c r="G899">
        <v>58412</v>
      </c>
      <c r="H899">
        <v>242</v>
      </c>
      <c r="I899" t="s">
        <v>16</v>
      </c>
      <c r="J899" t="s">
        <v>17</v>
      </c>
      <c r="K899" s="4">
        <v>50000000</v>
      </c>
      <c r="L899">
        <v>2006</v>
      </c>
      <c r="M899" s="2">
        <v>5.6</v>
      </c>
      <c r="N899" s="4">
        <f>IMDB_Table[[#This Row],[gross]]-IMDB_Table[[#This Row],[budget]]</f>
        <v>38658172</v>
      </c>
      <c r="O899">
        <v>95</v>
      </c>
      <c r="P899" s="36">
        <f>IMDB_Table[[#This Row],[net_profit]]/IMDB_Table[[#This Row],[budget]]*100</f>
        <v>77.316344000000001</v>
      </c>
    </row>
    <row r="900" spans="1:16" x14ac:dyDescent="0.3">
      <c r="A900" t="s">
        <v>881</v>
      </c>
      <c r="B900">
        <v>310</v>
      </c>
      <c r="C900" s="4">
        <v>84244877</v>
      </c>
      <c r="D900" t="s">
        <v>369</v>
      </c>
      <c r="E900" t="s">
        <v>981</v>
      </c>
      <c r="F900" t="s">
        <v>4698</v>
      </c>
      <c r="G900">
        <v>375456</v>
      </c>
      <c r="H900">
        <v>292</v>
      </c>
      <c r="I900" t="s">
        <v>16</v>
      </c>
      <c r="J900" t="s">
        <v>17</v>
      </c>
      <c r="K900" s="4">
        <v>50000000</v>
      </c>
      <c r="L900">
        <v>2011</v>
      </c>
      <c r="M900" s="2">
        <v>7.4</v>
      </c>
      <c r="N900" s="4">
        <f>IMDB_Table[[#This Row],[gross]]-IMDB_Table[[#This Row],[budget]]</f>
        <v>34244877</v>
      </c>
      <c r="O900">
        <v>118</v>
      </c>
      <c r="P900" s="36">
        <f>IMDB_Table[[#This Row],[net_profit]]/IMDB_Table[[#This Row],[budget]]*100</f>
        <v>68.489754000000005</v>
      </c>
    </row>
    <row r="901" spans="1:16" x14ac:dyDescent="0.3">
      <c r="A901" t="s">
        <v>1152</v>
      </c>
      <c r="B901">
        <v>116</v>
      </c>
      <c r="C901" s="4">
        <v>75367693</v>
      </c>
      <c r="D901" t="s">
        <v>226</v>
      </c>
      <c r="E901" t="s">
        <v>551</v>
      </c>
      <c r="F901" t="s">
        <v>4699</v>
      </c>
      <c r="G901">
        <v>58961</v>
      </c>
      <c r="H901">
        <v>232</v>
      </c>
      <c r="I901" t="s">
        <v>16</v>
      </c>
      <c r="J901" t="s">
        <v>17</v>
      </c>
      <c r="K901" s="4">
        <v>35000000</v>
      </c>
      <c r="L901">
        <v>2004</v>
      </c>
      <c r="M901" s="2">
        <v>5</v>
      </c>
      <c r="N901" s="4">
        <f>IMDB_Table[[#This Row],[gross]]-IMDB_Table[[#This Row],[budget]]</f>
        <v>40367693</v>
      </c>
      <c r="O901">
        <v>80</v>
      </c>
      <c r="P901" s="36">
        <f>IMDB_Table[[#This Row],[net_profit]]/IMDB_Table[[#This Row],[budget]]*100</f>
        <v>115.33626571428573</v>
      </c>
    </row>
    <row r="902" spans="1:16" x14ac:dyDescent="0.3">
      <c r="A902" t="s">
        <v>1153</v>
      </c>
      <c r="B902">
        <v>105</v>
      </c>
      <c r="C902" s="4">
        <v>73701902</v>
      </c>
      <c r="D902" t="s">
        <v>735</v>
      </c>
      <c r="E902" t="s">
        <v>441</v>
      </c>
      <c r="F902" t="s">
        <v>7027</v>
      </c>
      <c r="G902">
        <v>27548</v>
      </c>
      <c r="H902">
        <v>209</v>
      </c>
      <c r="I902" t="s">
        <v>16</v>
      </c>
      <c r="J902" t="s">
        <v>17</v>
      </c>
      <c r="K902" s="4">
        <v>60000000</v>
      </c>
      <c r="L902">
        <v>2004</v>
      </c>
      <c r="M902" s="2">
        <v>5.2</v>
      </c>
      <c r="N902" s="4">
        <f>IMDB_Table[[#This Row],[gross]]-IMDB_Table[[#This Row],[budget]]</f>
        <v>13701902</v>
      </c>
      <c r="O902">
        <v>99</v>
      </c>
      <c r="P902" s="36">
        <f>IMDB_Table[[#This Row],[net_profit]]/IMDB_Table[[#This Row],[budget]]*100</f>
        <v>22.836503333333333</v>
      </c>
    </row>
    <row r="903" spans="1:16" x14ac:dyDescent="0.3">
      <c r="A903" t="s">
        <v>1154</v>
      </c>
      <c r="B903">
        <v>419</v>
      </c>
      <c r="C903" s="4">
        <v>75605492</v>
      </c>
      <c r="D903" t="s">
        <v>419</v>
      </c>
      <c r="E903" t="s">
        <v>258</v>
      </c>
      <c r="F903" t="s">
        <v>4700</v>
      </c>
      <c r="G903">
        <v>283563</v>
      </c>
      <c r="H903">
        <v>312</v>
      </c>
      <c r="I903" t="s">
        <v>16</v>
      </c>
      <c r="J903" t="s">
        <v>17</v>
      </c>
      <c r="K903" s="4">
        <v>50000000</v>
      </c>
      <c r="L903">
        <v>2011</v>
      </c>
      <c r="M903" s="2">
        <v>7.6</v>
      </c>
      <c r="N903" s="4">
        <f>IMDB_Table[[#This Row],[gross]]-IMDB_Table[[#This Row],[budget]]</f>
        <v>25605492</v>
      </c>
      <c r="O903">
        <v>133</v>
      </c>
      <c r="P903" s="36">
        <f>IMDB_Table[[#This Row],[net_profit]]/IMDB_Table[[#This Row],[budget]]*100</f>
        <v>51.210984000000003</v>
      </c>
    </row>
    <row r="904" spans="1:16" x14ac:dyDescent="0.3">
      <c r="A904" t="s">
        <v>205</v>
      </c>
      <c r="B904">
        <v>64</v>
      </c>
      <c r="C904" s="4">
        <v>67823573</v>
      </c>
      <c r="D904" t="s">
        <v>259</v>
      </c>
      <c r="E904" t="s">
        <v>45</v>
      </c>
      <c r="F904" t="s">
        <v>4701</v>
      </c>
      <c r="G904">
        <v>91176</v>
      </c>
      <c r="H904">
        <v>130</v>
      </c>
      <c r="I904" t="s">
        <v>16</v>
      </c>
      <c r="J904" t="s">
        <v>17</v>
      </c>
      <c r="K904" s="4">
        <v>50000000</v>
      </c>
      <c r="L904">
        <v>1995</v>
      </c>
      <c r="M904" s="2">
        <v>6.6</v>
      </c>
      <c r="N904" s="4">
        <f>IMDB_Table[[#This Row],[gross]]-IMDB_Table[[#This Row],[budget]]</f>
        <v>17823573</v>
      </c>
      <c r="O904">
        <v>127</v>
      </c>
      <c r="P904" s="36">
        <f>IMDB_Table[[#This Row],[net_profit]]/IMDB_Table[[#This Row],[budget]]*100</f>
        <v>35.647145999999999</v>
      </c>
    </row>
    <row r="905" spans="1:16" x14ac:dyDescent="0.3">
      <c r="A905" t="s">
        <v>1155</v>
      </c>
      <c r="B905">
        <v>359</v>
      </c>
      <c r="C905" s="4">
        <v>91439400</v>
      </c>
      <c r="D905" t="s">
        <v>311</v>
      </c>
      <c r="E905" t="s">
        <v>77</v>
      </c>
      <c r="F905" t="s">
        <v>4702</v>
      </c>
      <c r="G905">
        <v>200647</v>
      </c>
      <c r="H905">
        <v>384</v>
      </c>
      <c r="I905" t="s">
        <v>16</v>
      </c>
      <c r="J905" t="s">
        <v>24</v>
      </c>
      <c r="K905" s="4">
        <v>50000000</v>
      </c>
      <c r="L905">
        <v>2014</v>
      </c>
      <c r="M905" s="2">
        <v>7</v>
      </c>
      <c r="N905" s="4">
        <f>IMDB_Table[[#This Row],[gross]]-IMDB_Table[[#This Row],[budget]]</f>
        <v>41439400</v>
      </c>
      <c r="O905">
        <v>106</v>
      </c>
      <c r="P905" s="36">
        <f>IMDB_Table[[#This Row],[net_profit]]/IMDB_Table[[#This Row],[budget]]*100</f>
        <v>82.878799999999998</v>
      </c>
    </row>
    <row r="906" spans="1:16" x14ac:dyDescent="0.3">
      <c r="A906" t="s">
        <v>1156</v>
      </c>
      <c r="B906">
        <v>166</v>
      </c>
      <c r="C906" s="4">
        <v>67128202</v>
      </c>
      <c r="D906" t="s">
        <v>1157</v>
      </c>
      <c r="E906" t="s">
        <v>391</v>
      </c>
      <c r="F906" t="s">
        <v>7028</v>
      </c>
      <c r="G906">
        <v>43328</v>
      </c>
      <c r="H906">
        <v>110</v>
      </c>
      <c r="I906" t="s">
        <v>16</v>
      </c>
      <c r="J906" t="s">
        <v>17</v>
      </c>
      <c r="K906" s="4">
        <v>65000000</v>
      </c>
      <c r="L906">
        <v>2009</v>
      </c>
      <c r="M906" s="2">
        <v>5.7</v>
      </c>
      <c r="N906" s="4">
        <f>IMDB_Table[[#This Row],[gross]]-IMDB_Table[[#This Row],[budget]]</f>
        <v>2128202</v>
      </c>
      <c r="O906">
        <v>98</v>
      </c>
      <c r="P906" s="36">
        <f>IMDB_Table[[#This Row],[net_profit]]/IMDB_Table[[#This Row],[budget]]*100</f>
        <v>3.274156923076923</v>
      </c>
    </row>
    <row r="907" spans="1:16" x14ac:dyDescent="0.3">
      <c r="A907" t="s">
        <v>3977</v>
      </c>
      <c r="B907">
        <v>525</v>
      </c>
      <c r="C907" s="4">
        <v>70496802</v>
      </c>
      <c r="D907" t="s">
        <v>259</v>
      </c>
      <c r="E907" t="s">
        <v>376</v>
      </c>
      <c r="F907" t="s">
        <v>7029</v>
      </c>
      <c r="G907">
        <v>791783</v>
      </c>
      <c r="H907">
        <v>2042</v>
      </c>
      <c r="I907" t="s">
        <v>16</v>
      </c>
      <c r="J907" t="s">
        <v>17</v>
      </c>
      <c r="K907" s="4">
        <v>54000000</v>
      </c>
      <c r="L907">
        <v>2005</v>
      </c>
      <c r="M907" s="2">
        <v>8.1999999999999993</v>
      </c>
      <c r="N907" s="4">
        <f>IMDB_Table[[#This Row],[gross]]-IMDB_Table[[#This Row],[budget]]</f>
        <v>16496802</v>
      </c>
      <c r="O907">
        <v>132</v>
      </c>
      <c r="P907" s="36">
        <f>IMDB_Table[[#This Row],[net_profit]]/IMDB_Table[[#This Row],[budget]]*100</f>
        <v>30.549633333333333</v>
      </c>
    </row>
    <row r="908" spans="1:16" x14ac:dyDescent="0.3">
      <c r="A908" t="s">
        <v>1127</v>
      </c>
      <c r="B908">
        <v>165</v>
      </c>
      <c r="C908" s="4">
        <v>60470220</v>
      </c>
      <c r="D908" t="s">
        <v>417</v>
      </c>
      <c r="E908" t="s">
        <v>1158</v>
      </c>
      <c r="F908" t="s">
        <v>4703</v>
      </c>
      <c r="G908">
        <v>81444</v>
      </c>
      <c r="H908">
        <v>192</v>
      </c>
      <c r="I908" t="s">
        <v>16</v>
      </c>
      <c r="J908" t="s">
        <v>17</v>
      </c>
      <c r="K908" s="4">
        <v>50000000</v>
      </c>
      <c r="L908">
        <v>2003</v>
      </c>
      <c r="M908" s="2">
        <v>6.2</v>
      </c>
      <c r="N908" s="4">
        <f>IMDB_Table[[#This Row],[gross]]-IMDB_Table[[#This Row],[budget]]</f>
        <v>10470220</v>
      </c>
      <c r="O908">
        <v>114</v>
      </c>
      <c r="P908" s="36">
        <f>IMDB_Table[[#This Row],[net_profit]]/IMDB_Table[[#This Row],[budget]]*100</f>
        <v>20.940439999999999</v>
      </c>
    </row>
    <row r="909" spans="1:16" x14ac:dyDescent="0.3">
      <c r="A909" t="s">
        <v>1159</v>
      </c>
      <c r="B909">
        <v>87</v>
      </c>
      <c r="C909" s="4">
        <v>58336565</v>
      </c>
      <c r="D909" t="s">
        <v>139</v>
      </c>
      <c r="E909" t="s">
        <v>478</v>
      </c>
      <c r="F909" t="s">
        <v>4704</v>
      </c>
      <c r="G909">
        <v>12845</v>
      </c>
      <c r="H909">
        <v>118</v>
      </c>
      <c r="I909" t="s">
        <v>16</v>
      </c>
      <c r="J909" t="s">
        <v>17</v>
      </c>
      <c r="K909" s="4">
        <v>50000000</v>
      </c>
      <c r="L909">
        <v>2006</v>
      </c>
      <c r="M909" s="2">
        <v>6.6</v>
      </c>
      <c r="N909" s="4">
        <f>IMDB_Table[[#This Row],[gross]]-IMDB_Table[[#This Row],[budget]]</f>
        <v>8336565</v>
      </c>
      <c r="O909">
        <v>78</v>
      </c>
      <c r="P909" s="36">
        <f>IMDB_Table[[#This Row],[net_profit]]/IMDB_Table[[#This Row],[budget]]*100</f>
        <v>16.67313</v>
      </c>
    </row>
    <row r="910" spans="1:16" x14ac:dyDescent="0.3">
      <c r="A910" t="s">
        <v>1160</v>
      </c>
      <c r="B910">
        <v>117</v>
      </c>
      <c r="C910" s="4">
        <v>66002004</v>
      </c>
      <c r="D910" t="s">
        <v>1161</v>
      </c>
      <c r="E910" t="s">
        <v>1162</v>
      </c>
      <c r="F910" t="s">
        <v>4705</v>
      </c>
      <c r="G910">
        <v>36431</v>
      </c>
      <c r="H910">
        <v>168</v>
      </c>
      <c r="I910" t="s">
        <v>16</v>
      </c>
      <c r="J910" t="s">
        <v>17</v>
      </c>
      <c r="K910" s="4">
        <v>50000000</v>
      </c>
      <c r="L910">
        <v>2005</v>
      </c>
      <c r="M910" s="2">
        <v>4.7</v>
      </c>
      <c r="N910" s="4">
        <f>IMDB_Table[[#This Row],[gross]]-IMDB_Table[[#This Row],[budget]]</f>
        <v>16002004</v>
      </c>
      <c r="O910">
        <v>101</v>
      </c>
      <c r="P910" s="36">
        <f>IMDB_Table[[#This Row],[net_profit]]/IMDB_Table[[#This Row],[budget]]*100</f>
        <v>32.004007999999999</v>
      </c>
    </row>
    <row r="911" spans="1:16" x14ac:dyDescent="0.3">
      <c r="A911" t="s">
        <v>1163</v>
      </c>
      <c r="B911">
        <v>113</v>
      </c>
      <c r="C911" s="4">
        <v>54997476</v>
      </c>
      <c r="D911" t="s">
        <v>557</v>
      </c>
      <c r="E911" t="s">
        <v>130</v>
      </c>
      <c r="F911" t="s">
        <v>7030</v>
      </c>
      <c r="G911">
        <v>40362</v>
      </c>
      <c r="H911">
        <v>248</v>
      </c>
      <c r="I911" t="s">
        <v>16</v>
      </c>
      <c r="J911" t="s">
        <v>17</v>
      </c>
      <c r="K911" s="4">
        <v>50000000</v>
      </c>
      <c r="L911">
        <v>2001</v>
      </c>
      <c r="M911" s="2">
        <v>6.3</v>
      </c>
      <c r="N911" s="4">
        <f>IMDB_Table[[#This Row],[gross]]-IMDB_Table[[#This Row],[budget]]</f>
        <v>4997476</v>
      </c>
      <c r="O911">
        <v>113</v>
      </c>
      <c r="P911" s="36">
        <f>IMDB_Table[[#This Row],[net_profit]]/IMDB_Table[[#This Row],[budget]]*100</f>
        <v>9.9949519999999996</v>
      </c>
    </row>
    <row r="912" spans="1:16" x14ac:dyDescent="0.3">
      <c r="A912" t="s">
        <v>1164</v>
      </c>
      <c r="B912">
        <v>349</v>
      </c>
      <c r="C912" s="4">
        <v>55682070</v>
      </c>
      <c r="D912" t="s">
        <v>823</v>
      </c>
      <c r="E912" t="s">
        <v>344</v>
      </c>
      <c r="F912" t="s">
        <v>4706</v>
      </c>
      <c r="G912">
        <v>159868</v>
      </c>
      <c r="H912">
        <v>304</v>
      </c>
      <c r="I912" t="s">
        <v>16</v>
      </c>
      <c r="J912" t="s">
        <v>221</v>
      </c>
      <c r="K912" s="4">
        <v>50000000</v>
      </c>
      <c r="L912">
        <v>2013</v>
      </c>
      <c r="M912" s="2">
        <v>6.1</v>
      </c>
      <c r="N912" s="4">
        <f>IMDB_Table[[#This Row],[gross]]-IMDB_Table[[#This Row],[budget]]</f>
        <v>5682070</v>
      </c>
      <c r="O912">
        <v>98</v>
      </c>
      <c r="P912" s="36">
        <f>IMDB_Table[[#This Row],[net_profit]]/IMDB_Table[[#This Row],[budget]]*100</f>
        <v>11.364140000000001</v>
      </c>
    </row>
    <row r="913" spans="1:16" x14ac:dyDescent="0.3">
      <c r="A913" t="s">
        <v>1165</v>
      </c>
      <c r="B913">
        <v>152</v>
      </c>
      <c r="C913" s="4">
        <v>52752475</v>
      </c>
      <c r="D913" t="s">
        <v>946</v>
      </c>
      <c r="E913" t="s">
        <v>1166</v>
      </c>
      <c r="F913" t="s">
        <v>4707</v>
      </c>
      <c r="G913">
        <v>63067</v>
      </c>
      <c r="H913">
        <v>533</v>
      </c>
      <c r="I913" t="s">
        <v>16</v>
      </c>
      <c r="J913" t="s">
        <v>17</v>
      </c>
      <c r="K913" s="4">
        <v>50000000</v>
      </c>
      <c r="L913">
        <v>2002</v>
      </c>
      <c r="M913" s="2">
        <v>6.7</v>
      </c>
      <c r="N913" s="4">
        <f>IMDB_Table[[#This Row],[gross]]-IMDB_Table[[#This Row],[budget]]</f>
        <v>2752475</v>
      </c>
      <c r="O913">
        <v>124</v>
      </c>
      <c r="P913" s="36">
        <f>IMDB_Table[[#This Row],[net_profit]]/IMDB_Table[[#This Row],[budget]]*100</f>
        <v>5.50495</v>
      </c>
    </row>
    <row r="914" spans="1:16" x14ac:dyDescent="0.3">
      <c r="A914" t="s">
        <v>652</v>
      </c>
      <c r="B914">
        <v>288</v>
      </c>
      <c r="C914" s="4">
        <v>55092830</v>
      </c>
      <c r="D914" t="s">
        <v>76</v>
      </c>
      <c r="E914" t="s">
        <v>1167</v>
      </c>
      <c r="F914" t="s">
        <v>4708</v>
      </c>
      <c r="G914">
        <v>195043</v>
      </c>
      <c r="H914">
        <v>329</v>
      </c>
      <c r="I914" t="s">
        <v>16</v>
      </c>
      <c r="J914" t="s">
        <v>17</v>
      </c>
      <c r="K914" s="4">
        <v>60000000</v>
      </c>
      <c r="L914">
        <v>2011</v>
      </c>
      <c r="M914" s="2">
        <v>6.1</v>
      </c>
      <c r="N914" s="4">
        <f>IMDB_Table[[#This Row],[gross]]-IMDB_Table[[#This Row],[budget]]</f>
        <v>-4907170</v>
      </c>
      <c r="O914">
        <v>109</v>
      </c>
      <c r="P914" s="36">
        <f>IMDB_Table[[#This Row],[net_profit]]/IMDB_Table[[#This Row],[budget]]*100</f>
        <v>-8.1786166666666666</v>
      </c>
    </row>
    <row r="915" spans="1:16" x14ac:dyDescent="0.3">
      <c r="A915" t="s">
        <v>1168</v>
      </c>
      <c r="B915">
        <v>358</v>
      </c>
      <c r="C915" s="4">
        <v>50815288</v>
      </c>
      <c r="D915" t="s">
        <v>946</v>
      </c>
      <c r="E915" t="s">
        <v>312</v>
      </c>
      <c r="F915" t="s">
        <v>4709</v>
      </c>
      <c r="G915">
        <v>109188</v>
      </c>
      <c r="H915">
        <v>625</v>
      </c>
      <c r="I915" t="s">
        <v>16</v>
      </c>
      <c r="J915" t="s">
        <v>17</v>
      </c>
      <c r="K915" s="4">
        <v>50000000</v>
      </c>
      <c r="L915">
        <v>2005</v>
      </c>
      <c r="M915" s="2">
        <v>7</v>
      </c>
      <c r="N915" s="4">
        <f>IMDB_Table[[#This Row],[gross]]-IMDB_Table[[#This Row],[budget]]</f>
        <v>815288</v>
      </c>
      <c r="O915">
        <v>128</v>
      </c>
      <c r="P915" s="36">
        <f>IMDB_Table[[#This Row],[net_profit]]/IMDB_Table[[#This Row],[budget]]*100</f>
        <v>1.6305759999999998</v>
      </c>
    </row>
    <row r="916" spans="1:16" x14ac:dyDescent="0.3">
      <c r="A916" t="s">
        <v>91</v>
      </c>
      <c r="B916">
        <v>204</v>
      </c>
      <c r="C916" s="4">
        <v>52822418</v>
      </c>
      <c r="D916" t="s">
        <v>489</v>
      </c>
      <c r="E916" t="s">
        <v>269</v>
      </c>
      <c r="F916" t="s">
        <v>4710</v>
      </c>
      <c r="G916">
        <v>47764</v>
      </c>
      <c r="H916">
        <v>219</v>
      </c>
      <c r="I916" t="s">
        <v>16</v>
      </c>
      <c r="J916" t="s">
        <v>17</v>
      </c>
      <c r="K916" s="4">
        <v>50000000</v>
      </c>
      <c r="L916">
        <v>2016</v>
      </c>
      <c r="M916" s="2">
        <v>7.4</v>
      </c>
      <c r="N916" s="4">
        <f>IMDB_Table[[#This Row],[gross]]-IMDB_Table[[#This Row],[budget]]</f>
        <v>2822418</v>
      </c>
      <c r="O916">
        <v>144</v>
      </c>
      <c r="P916" s="36">
        <f>IMDB_Table[[#This Row],[net_profit]]/IMDB_Table[[#This Row],[budget]]*100</f>
        <v>5.6448360000000006</v>
      </c>
    </row>
    <row r="917" spans="1:16" x14ac:dyDescent="0.3">
      <c r="A917" t="s">
        <v>3978</v>
      </c>
      <c r="B917">
        <v>156</v>
      </c>
      <c r="C917" s="4">
        <v>50150619</v>
      </c>
      <c r="D917" t="s">
        <v>791</v>
      </c>
      <c r="E917" t="s">
        <v>135</v>
      </c>
      <c r="F917" t="s">
        <v>7031</v>
      </c>
      <c r="G917">
        <v>45580</v>
      </c>
      <c r="H917">
        <v>102</v>
      </c>
      <c r="I917" t="s">
        <v>16</v>
      </c>
      <c r="J917" t="s">
        <v>17</v>
      </c>
      <c r="K917" s="4">
        <v>50000000</v>
      </c>
      <c r="L917">
        <v>2014</v>
      </c>
      <c r="M917" s="2">
        <v>7.3</v>
      </c>
      <c r="N917" s="4">
        <f>IMDB_Table[[#This Row],[gross]]-IMDB_Table[[#This Row],[budget]]</f>
        <v>150619</v>
      </c>
      <c r="O917">
        <v>95</v>
      </c>
      <c r="P917" s="36">
        <f>IMDB_Table[[#This Row],[net_profit]]/IMDB_Table[[#This Row],[budget]]*100</f>
        <v>0.30123800000000001</v>
      </c>
    </row>
    <row r="918" spans="1:16" x14ac:dyDescent="0.3">
      <c r="A918" t="s">
        <v>1169</v>
      </c>
      <c r="B918">
        <v>171</v>
      </c>
      <c r="C918" s="4">
        <v>48745150</v>
      </c>
      <c r="D918" t="s">
        <v>396</v>
      </c>
      <c r="E918" t="s">
        <v>155</v>
      </c>
      <c r="F918" t="s">
        <v>4711</v>
      </c>
      <c r="G918">
        <v>50170</v>
      </c>
      <c r="H918">
        <v>306</v>
      </c>
      <c r="I918" t="s">
        <v>16</v>
      </c>
      <c r="J918" t="s">
        <v>17</v>
      </c>
      <c r="K918" s="4">
        <v>50000000</v>
      </c>
      <c r="L918">
        <v>2006</v>
      </c>
      <c r="M918" s="2">
        <v>5.8</v>
      </c>
      <c r="N918" s="4">
        <f>IMDB_Table[[#This Row],[gross]]-IMDB_Table[[#This Row],[budget]]</f>
        <v>-1254850</v>
      </c>
      <c r="O918">
        <v>105</v>
      </c>
      <c r="P918" s="36">
        <f>IMDB_Table[[#This Row],[net_profit]]/IMDB_Table[[#This Row],[budget]]*100</f>
        <v>-2.5097</v>
      </c>
    </row>
    <row r="919" spans="1:16" x14ac:dyDescent="0.3">
      <c r="A919" t="s">
        <v>873</v>
      </c>
      <c r="B919">
        <v>76</v>
      </c>
      <c r="C919" s="4">
        <v>50007168</v>
      </c>
      <c r="D919" t="s">
        <v>137</v>
      </c>
      <c r="E919" t="s">
        <v>873</v>
      </c>
      <c r="F919" t="s">
        <v>4712</v>
      </c>
      <c r="G919">
        <v>39529</v>
      </c>
      <c r="H919">
        <v>142</v>
      </c>
      <c r="I919" t="s">
        <v>16</v>
      </c>
      <c r="J919" t="s">
        <v>17</v>
      </c>
      <c r="K919" s="4">
        <v>50000000</v>
      </c>
      <c r="L919">
        <v>1997</v>
      </c>
      <c r="M919" s="2">
        <v>6.7</v>
      </c>
      <c r="N919" s="4">
        <f>IMDB_Table[[#This Row],[gross]]-IMDB_Table[[#This Row],[budget]]</f>
        <v>7168</v>
      </c>
      <c r="O919">
        <v>121</v>
      </c>
      <c r="P919" s="36">
        <f>IMDB_Table[[#This Row],[net_profit]]/IMDB_Table[[#This Row],[budget]]*100</f>
        <v>1.4336000000000002E-2</v>
      </c>
    </row>
    <row r="920" spans="1:16" x14ac:dyDescent="0.3">
      <c r="A920" t="s">
        <v>63</v>
      </c>
      <c r="B920">
        <v>97</v>
      </c>
      <c r="C920" s="4">
        <v>48154732</v>
      </c>
      <c r="D920" t="s">
        <v>378</v>
      </c>
      <c r="E920" t="s">
        <v>1170</v>
      </c>
      <c r="F920" t="s">
        <v>4713</v>
      </c>
      <c r="G920">
        <v>60326</v>
      </c>
      <c r="H920">
        <v>142</v>
      </c>
      <c r="I920" t="s">
        <v>16</v>
      </c>
      <c r="J920" t="s">
        <v>17</v>
      </c>
      <c r="K920" s="4">
        <v>50000000</v>
      </c>
      <c r="L920">
        <v>1997</v>
      </c>
      <c r="M920" s="2">
        <v>5.8</v>
      </c>
      <c r="N920" s="4">
        <f>IMDB_Table[[#This Row],[gross]]-IMDB_Table[[#This Row],[budget]]</f>
        <v>-1845268</v>
      </c>
      <c r="O920">
        <v>125</v>
      </c>
      <c r="P920" s="36">
        <f>IMDB_Table[[#This Row],[net_profit]]/IMDB_Table[[#This Row],[budget]]*100</f>
        <v>-3.6905359999999998</v>
      </c>
    </row>
    <row r="921" spans="1:16" x14ac:dyDescent="0.3">
      <c r="A921" t="s">
        <v>197</v>
      </c>
      <c r="B921">
        <v>157</v>
      </c>
      <c r="C921" s="4">
        <v>48265581</v>
      </c>
      <c r="D921" t="s">
        <v>494</v>
      </c>
      <c r="E921" t="s">
        <v>1171</v>
      </c>
      <c r="F921" t="s">
        <v>4714</v>
      </c>
      <c r="G921">
        <v>261069</v>
      </c>
      <c r="H921">
        <v>506</v>
      </c>
      <c r="I921" t="s">
        <v>16</v>
      </c>
      <c r="J921" t="s">
        <v>17</v>
      </c>
      <c r="K921" s="4">
        <v>50000000</v>
      </c>
      <c r="L921">
        <v>1997</v>
      </c>
      <c r="M921" s="2">
        <v>7.8</v>
      </c>
      <c r="N921" s="4">
        <f>IMDB_Table[[#This Row],[gross]]-IMDB_Table[[#This Row],[budget]]</f>
        <v>-1734419</v>
      </c>
      <c r="O921">
        <v>129</v>
      </c>
      <c r="P921" s="36">
        <f>IMDB_Table[[#This Row],[net_profit]]/IMDB_Table[[#This Row],[budget]]*100</f>
        <v>-3.4688379999999999</v>
      </c>
    </row>
    <row r="922" spans="1:16" x14ac:dyDescent="0.3">
      <c r="A922" t="s">
        <v>1172</v>
      </c>
      <c r="B922">
        <v>267</v>
      </c>
      <c r="C922" s="4">
        <v>46982632</v>
      </c>
      <c r="D922" t="s">
        <v>1173</v>
      </c>
      <c r="E922" t="s">
        <v>1174</v>
      </c>
      <c r="F922" t="s">
        <v>4715</v>
      </c>
      <c r="G922">
        <v>172792</v>
      </c>
      <c r="H922">
        <v>1740</v>
      </c>
      <c r="I922" t="s">
        <v>16</v>
      </c>
      <c r="J922" t="s">
        <v>87</v>
      </c>
      <c r="K922" s="4">
        <v>50000000</v>
      </c>
      <c r="L922">
        <v>2006</v>
      </c>
      <c r="M922" s="2">
        <v>6.6</v>
      </c>
      <c r="N922" s="4">
        <f>IMDB_Table[[#This Row],[gross]]-IMDB_Table[[#This Row],[budget]]</f>
        <v>-3017368</v>
      </c>
      <c r="O922">
        <v>132</v>
      </c>
      <c r="P922" s="36">
        <f>IMDB_Table[[#This Row],[net_profit]]/IMDB_Table[[#This Row],[budget]]*100</f>
        <v>-6.0347360000000005</v>
      </c>
    </row>
    <row r="923" spans="1:16" x14ac:dyDescent="0.3">
      <c r="A923" t="s">
        <v>1175</v>
      </c>
      <c r="B923">
        <v>118</v>
      </c>
      <c r="C923" s="4">
        <v>44737059</v>
      </c>
      <c r="D923" t="s">
        <v>918</v>
      </c>
      <c r="E923" t="s">
        <v>174</v>
      </c>
      <c r="F923" t="s">
        <v>4716</v>
      </c>
      <c r="G923">
        <v>48322</v>
      </c>
      <c r="H923">
        <v>261</v>
      </c>
      <c r="I923" t="s">
        <v>16</v>
      </c>
      <c r="J923" t="s">
        <v>17</v>
      </c>
      <c r="K923" s="4">
        <v>50000000</v>
      </c>
      <c r="L923">
        <v>2000</v>
      </c>
      <c r="M923" s="2">
        <v>6.5</v>
      </c>
      <c r="N923" s="4">
        <f>IMDB_Table[[#This Row],[gross]]-IMDB_Table[[#This Row],[budget]]</f>
        <v>-5262941</v>
      </c>
      <c r="O923">
        <v>118</v>
      </c>
      <c r="P923" s="36">
        <f>IMDB_Table[[#This Row],[net_profit]]/IMDB_Table[[#This Row],[budget]]*100</f>
        <v>-10.525882000000001</v>
      </c>
    </row>
    <row r="924" spans="1:16" x14ac:dyDescent="0.3">
      <c r="A924" t="s">
        <v>1176</v>
      </c>
      <c r="B924">
        <v>291</v>
      </c>
      <c r="C924" s="4">
        <v>56724080</v>
      </c>
      <c r="D924" t="s">
        <v>509</v>
      </c>
      <c r="E924" t="s">
        <v>1063</v>
      </c>
      <c r="F924" t="s">
        <v>4717</v>
      </c>
      <c r="G924">
        <v>172112</v>
      </c>
      <c r="H924">
        <v>181</v>
      </c>
      <c r="I924" t="s">
        <v>16</v>
      </c>
      <c r="J924" t="s">
        <v>17</v>
      </c>
      <c r="K924" s="4">
        <v>50000000</v>
      </c>
      <c r="L924">
        <v>2012</v>
      </c>
      <c r="M924" s="2">
        <v>6.7</v>
      </c>
      <c r="N924" s="4">
        <f>IMDB_Table[[#This Row],[gross]]-IMDB_Table[[#This Row],[budget]]</f>
        <v>6724080</v>
      </c>
      <c r="O924">
        <v>113</v>
      </c>
      <c r="P924" s="36">
        <f>IMDB_Table[[#This Row],[net_profit]]/IMDB_Table[[#This Row],[budget]]*100</f>
        <v>13.448160000000001</v>
      </c>
    </row>
    <row r="925" spans="1:16" x14ac:dyDescent="0.3">
      <c r="A925" t="s">
        <v>741</v>
      </c>
      <c r="B925">
        <v>68</v>
      </c>
      <c r="C925" s="4">
        <v>44484065</v>
      </c>
      <c r="D925" t="s">
        <v>605</v>
      </c>
      <c r="E925" t="s">
        <v>45</v>
      </c>
      <c r="F925" t="s">
        <v>4718</v>
      </c>
      <c r="G925">
        <v>107227</v>
      </c>
      <c r="H925">
        <v>279</v>
      </c>
      <c r="I925" t="s">
        <v>16</v>
      </c>
      <c r="J925" t="s">
        <v>221</v>
      </c>
      <c r="K925" s="4">
        <v>50000000</v>
      </c>
      <c r="L925">
        <v>1998</v>
      </c>
      <c r="M925" s="2">
        <v>7.3</v>
      </c>
      <c r="N925" s="4">
        <f>IMDB_Table[[#This Row],[gross]]-IMDB_Table[[#This Row],[budget]]</f>
        <v>-5515935</v>
      </c>
      <c r="O925">
        <v>140</v>
      </c>
      <c r="P925" s="36">
        <f>IMDB_Table[[#This Row],[net_profit]]/IMDB_Table[[#This Row],[budget]]*100</f>
        <v>-11.031870000000001</v>
      </c>
    </row>
    <row r="926" spans="1:16" x14ac:dyDescent="0.3">
      <c r="A926" t="s">
        <v>1177</v>
      </c>
      <c r="B926">
        <v>228</v>
      </c>
      <c r="C926" s="4">
        <v>47553512</v>
      </c>
      <c r="D926" t="s">
        <v>26</v>
      </c>
      <c r="E926" t="s">
        <v>1178</v>
      </c>
      <c r="F926" t="s">
        <v>7032</v>
      </c>
      <c r="G926">
        <v>54101</v>
      </c>
      <c r="H926">
        <v>210</v>
      </c>
      <c r="I926" t="s">
        <v>16</v>
      </c>
      <c r="J926" t="s">
        <v>17</v>
      </c>
      <c r="K926" s="4">
        <v>50000000</v>
      </c>
      <c r="L926">
        <v>2014</v>
      </c>
      <c r="M926" s="2">
        <v>5.8</v>
      </c>
      <c r="N926" s="4">
        <f>IMDB_Table[[#This Row],[gross]]-IMDB_Table[[#This Row],[budget]]</f>
        <v>-2446488</v>
      </c>
      <c r="O926">
        <v>89</v>
      </c>
      <c r="P926" s="36">
        <f>IMDB_Table[[#This Row],[net_profit]]/IMDB_Table[[#This Row],[budget]]*100</f>
        <v>-4.892976</v>
      </c>
    </row>
    <row r="927" spans="1:16" x14ac:dyDescent="0.3">
      <c r="A927" t="s">
        <v>1179</v>
      </c>
      <c r="B927">
        <v>36</v>
      </c>
      <c r="C927" s="4">
        <v>42610000</v>
      </c>
      <c r="D927" t="s">
        <v>127</v>
      </c>
      <c r="E927" t="s">
        <v>1180</v>
      </c>
      <c r="F927" t="s">
        <v>7033</v>
      </c>
      <c r="G927">
        <v>60293</v>
      </c>
      <c r="H927">
        <v>114</v>
      </c>
      <c r="I927" t="s">
        <v>16</v>
      </c>
      <c r="J927" t="s">
        <v>17</v>
      </c>
      <c r="K927" s="4">
        <v>55000000</v>
      </c>
      <c r="L927">
        <v>1994</v>
      </c>
      <c r="M927" s="2">
        <v>5.5</v>
      </c>
      <c r="N927" s="4">
        <f>IMDB_Table[[#This Row],[gross]]-IMDB_Table[[#This Row],[budget]]</f>
        <v>-12390000</v>
      </c>
      <c r="O927">
        <v>104</v>
      </c>
      <c r="P927" s="36">
        <f>IMDB_Table[[#This Row],[net_profit]]/IMDB_Table[[#This Row],[budget]]*100</f>
        <v>-22.527272727272727</v>
      </c>
    </row>
    <row r="928" spans="1:16" x14ac:dyDescent="0.3">
      <c r="A928" t="s">
        <v>695</v>
      </c>
      <c r="B928">
        <v>105</v>
      </c>
      <c r="C928" s="4">
        <v>41482207</v>
      </c>
      <c r="D928" t="s">
        <v>249</v>
      </c>
      <c r="E928" t="s">
        <v>68</v>
      </c>
      <c r="F928" t="s">
        <v>4719</v>
      </c>
      <c r="G928">
        <v>68428</v>
      </c>
      <c r="H928">
        <v>148</v>
      </c>
      <c r="I928" t="s">
        <v>16</v>
      </c>
      <c r="J928" t="s">
        <v>17</v>
      </c>
      <c r="K928" s="4">
        <v>50000000</v>
      </c>
      <c r="L928">
        <v>1990</v>
      </c>
      <c r="M928" s="2">
        <v>6.3</v>
      </c>
      <c r="N928" s="4">
        <f>IMDB_Table[[#This Row],[gross]]-IMDB_Table[[#This Row],[budget]]</f>
        <v>-8517793</v>
      </c>
      <c r="O928">
        <v>106</v>
      </c>
      <c r="P928" s="36">
        <f>IMDB_Table[[#This Row],[net_profit]]/IMDB_Table[[#This Row],[budget]]*100</f>
        <v>-17.035585999999999</v>
      </c>
    </row>
    <row r="929" spans="1:16" x14ac:dyDescent="0.3">
      <c r="A929" t="s">
        <v>1127</v>
      </c>
      <c r="B929">
        <v>276</v>
      </c>
      <c r="C929" s="4">
        <v>47105085</v>
      </c>
      <c r="D929" t="s">
        <v>497</v>
      </c>
      <c r="E929" t="s">
        <v>74</v>
      </c>
      <c r="F929" t="s">
        <v>4720</v>
      </c>
      <c r="G929">
        <v>136973</v>
      </c>
      <c r="H929">
        <v>275</v>
      </c>
      <c r="I929" t="s">
        <v>16</v>
      </c>
      <c r="J929" t="s">
        <v>17</v>
      </c>
      <c r="K929" s="4">
        <v>50000000</v>
      </c>
      <c r="L929">
        <v>2014</v>
      </c>
      <c r="M929" s="2">
        <v>7.4</v>
      </c>
      <c r="N929" s="4">
        <f>IMDB_Table[[#This Row],[gross]]-IMDB_Table[[#This Row],[budget]]</f>
        <v>-2894915</v>
      </c>
      <c r="O929">
        <v>141</v>
      </c>
      <c r="P929" s="36">
        <f>IMDB_Table[[#This Row],[net_profit]]/IMDB_Table[[#This Row],[budget]]*100</f>
        <v>-5.7898300000000003</v>
      </c>
    </row>
    <row r="930" spans="1:16" x14ac:dyDescent="0.3">
      <c r="A930" t="s">
        <v>646</v>
      </c>
      <c r="B930">
        <v>93</v>
      </c>
      <c r="C930" s="4">
        <v>41256277</v>
      </c>
      <c r="D930" t="s">
        <v>26</v>
      </c>
      <c r="E930" t="s">
        <v>1181</v>
      </c>
      <c r="F930" t="s">
        <v>4721</v>
      </c>
      <c r="G930">
        <v>46451</v>
      </c>
      <c r="H930">
        <v>156</v>
      </c>
      <c r="I930" t="s">
        <v>16</v>
      </c>
      <c r="J930" t="s">
        <v>17</v>
      </c>
      <c r="K930" s="4">
        <v>50000000</v>
      </c>
      <c r="L930">
        <v>1997</v>
      </c>
      <c r="M930" s="2">
        <v>5.9</v>
      </c>
      <c r="N930" s="4">
        <f>IMDB_Table[[#This Row],[gross]]-IMDB_Table[[#This Row],[budget]]</f>
        <v>-8743723</v>
      </c>
      <c r="O930">
        <v>124</v>
      </c>
      <c r="P930" s="36">
        <f>IMDB_Table[[#This Row],[net_profit]]/IMDB_Table[[#This Row],[budget]]*100</f>
        <v>-17.487446000000002</v>
      </c>
    </row>
    <row r="931" spans="1:16" x14ac:dyDescent="0.3">
      <c r="A931" t="s">
        <v>1182</v>
      </c>
      <c r="B931">
        <v>191</v>
      </c>
      <c r="C931" s="4">
        <v>50740078</v>
      </c>
      <c r="D931" t="s">
        <v>571</v>
      </c>
      <c r="E931" t="s">
        <v>511</v>
      </c>
      <c r="F931" t="s">
        <v>4722</v>
      </c>
      <c r="G931">
        <v>151580</v>
      </c>
      <c r="H931">
        <v>672</v>
      </c>
      <c r="I931" t="s">
        <v>16</v>
      </c>
      <c r="J931" t="s">
        <v>221</v>
      </c>
      <c r="K931" s="4">
        <v>45000000</v>
      </c>
      <c r="L931">
        <v>2004</v>
      </c>
      <c r="M931" s="2">
        <v>6.2</v>
      </c>
      <c r="N931" s="4">
        <f>IMDB_Table[[#This Row],[gross]]-IMDB_Table[[#This Row],[budget]]</f>
        <v>5740078</v>
      </c>
      <c r="O931">
        <v>98</v>
      </c>
      <c r="P931" s="36">
        <f>IMDB_Table[[#This Row],[net_profit]]/IMDB_Table[[#This Row],[budget]]*100</f>
        <v>12.755728888888889</v>
      </c>
    </row>
    <row r="932" spans="1:16" x14ac:dyDescent="0.3">
      <c r="A932" t="s">
        <v>1183</v>
      </c>
      <c r="B932">
        <v>143</v>
      </c>
      <c r="C932" s="4">
        <v>40203020</v>
      </c>
      <c r="D932" t="s">
        <v>369</v>
      </c>
      <c r="E932" t="s">
        <v>858</v>
      </c>
      <c r="F932" t="s">
        <v>7034</v>
      </c>
      <c r="G932">
        <v>74315</v>
      </c>
      <c r="H932">
        <v>259</v>
      </c>
      <c r="I932" t="s">
        <v>16</v>
      </c>
      <c r="J932" t="s">
        <v>24</v>
      </c>
      <c r="K932" s="4">
        <v>40000000</v>
      </c>
      <c r="L932">
        <v>2004</v>
      </c>
      <c r="M932" s="2">
        <v>5.9</v>
      </c>
      <c r="N932" s="4">
        <f>IMDB_Table[[#This Row],[gross]]-IMDB_Table[[#This Row],[budget]]</f>
        <v>203020</v>
      </c>
      <c r="O932">
        <v>108</v>
      </c>
      <c r="P932" s="36">
        <f>IMDB_Table[[#This Row],[net_profit]]/IMDB_Table[[#This Row],[budget]]*100</f>
        <v>0.50755000000000006</v>
      </c>
    </row>
    <row r="933" spans="1:16" x14ac:dyDescent="0.3">
      <c r="A933" t="s">
        <v>1184</v>
      </c>
      <c r="B933">
        <v>124</v>
      </c>
      <c r="C933" s="4">
        <v>40905277</v>
      </c>
      <c r="D933" t="s">
        <v>1185</v>
      </c>
      <c r="E933" t="s">
        <v>439</v>
      </c>
      <c r="F933" t="s">
        <v>7035</v>
      </c>
      <c r="G933">
        <v>45895</v>
      </c>
      <c r="H933">
        <v>157</v>
      </c>
      <c r="I933" t="s">
        <v>16</v>
      </c>
      <c r="J933" t="s">
        <v>17</v>
      </c>
      <c r="K933" s="4">
        <v>50000000</v>
      </c>
      <c r="L933">
        <v>2003</v>
      </c>
      <c r="M933" s="2">
        <v>6.5</v>
      </c>
      <c r="N933" s="4">
        <f>IMDB_Table[[#This Row],[gross]]-IMDB_Table[[#This Row],[budget]]</f>
        <v>-9094723</v>
      </c>
      <c r="O933">
        <v>114</v>
      </c>
      <c r="P933" s="36">
        <f>IMDB_Table[[#This Row],[net_profit]]/IMDB_Table[[#This Row],[budget]]*100</f>
        <v>-18.189446</v>
      </c>
    </row>
    <row r="934" spans="1:16" x14ac:dyDescent="0.3">
      <c r="A934" t="s">
        <v>1186</v>
      </c>
      <c r="B934">
        <v>47</v>
      </c>
      <c r="C934" s="4">
        <v>38590500</v>
      </c>
      <c r="D934" t="s">
        <v>22</v>
      </c>
      <c r="E934" t="s">
        <v>1187</v>
      </c>
      <c r="F934" t="s">
        <v>4723</v>
      </c>
      <c r="G934">
        <v>17997</v>
      </c>
      <c r="H934">
        <v>140</v>
      </c>
      <c r="I934" t="s">
        <v>16</v>
      </c>
      <c r="J934" t="s">
        <v>17</v>
      </c>
      <c r="K934" s="4">
        <v>50000000</v>
      </c>
      <c r="L934">
        <v>1994</v>
      </c>
      <c r="M934" s="2">
        <v>4.4000000000000004</v>
      </c>
      <c r="N934" s="4">
        <f>IMDB_Table[[#This Row],[gross]]-IMDB_Table[[#This Row],[budget]]</f>
        <v>-11409500</v>
      </c>
      <c r="O934">
        <v>101</v>
      </c>
      <c r="P934" s="36">
        <f>IMDB_Table[[#This Row],[net_profit]]/IMDB_Table[[#This Row],[budget]]*100</f>
        <v>-22.818999999999999</v>
      </c>
    </row>
    <row r="935" spans="1:16" x14ac:dyDescent="0.3">
      <c r="A935" t="s">
        <v>1116</v>
      </c>
      <c r="B935">
        <v>66</v>
      </c>
      <c r="C935" s="4">
        <v>39177541</v>
      </c>
      <c r="D935" t="s">
        <v>51</v>
      </c>
      <c r="E935" t="s">
        <v>935</v>
      </c>
      <c r="F935" t="s">
        <v>7036</v>
      </c>
      <c r="G935">
        <v>20310</v>
      </c>
      <c r="H935">
        <v>177</v>
      </c>
      <c r="I935" t="s">
        <v>16</v>
      </c>
      <c r="J935" t="s">
        <v>17</v>
      </c>
      <c r="K935" s="4">
        <v>50000000</v>
      </c>
      <c r="L935">
        <v>2005</v>
      </c>
      <c r="M935" s="2">
        <v>3.5</v>
      </c>
      <c r="N935" s="4">
        <f>IMDB_Table[[#This Row],[gross]]-IMDB_Table[[#This Row],[budget]]</f>
        <v>-10822459</v>
      </c>
      <c r="O935">
        <v>93</v>
      </c>
      <c r="P935" s="36">
        <f>IMDB_Table[[#This Row],[net_profit]]/IMDB_Table[[#This Row],[budget]]*100</f>
        <v>-21.644918000000001</v>
      </c>
    </row>
    <row r="936" spans="1:16" x14ac:dyDescent="0.3">
      <c r="A936" t="s">
        <v>1188</v>
      </c>
      <c r="B936">
        <v>118</v>
      </c>
      <c r="C936" s="4">
        <v>39778599</v>
      </c>
      <c r="D936" t="s">
        <v>465</v>
      </c>
      <c r="E936" t="s">
        <v>72</v>
      </c>
      <c r="F936" t="s">
        <v>4724</v>
      </c>
      <c r="G936">
        <v>176169</v>
      </c>
      <c r="H936">
        <v>548</v>
      </c>
      <c r="I936" t="s">
        <v>16</v>
      </c>
      <c r="J936" t="s">
        <v>17</v>
      </c>
      <c r="K936" s="4">
        <v>50000000</v>
      </c>
      <c r="L936">
        <v>2000</v>
      </c>
      <c r="M936" s="2">
        <v>6.6</v>
      </c>
      <c r="N936" s="4">
        <f>IMDB_Table[[#This Row],[gross]]-IMDB_Table[[#This Row],[budget]]</f>
        <v>-10221401</v>
      </c>
      <c r="O936">
        <v>119</v>
      </c>
      <c r="P936" s="36">
        <f>IMDB_Table[[#This Row],[net_profit]]/IMDB_Table[[#This Row],[budget]]*100</f>
        <v>-20.442802</v>
      </c>
    </row>
    <row r="937" spans="1:16" x14ac:dyDescent="0.3">
      <c r="A937" t="s">
        <v>793</v>
      </c>
      <c r="B937">
        <v>93</v>
      </c>
      <c r="C937" s="4">
        <v>37486138</v>
      </c>
      <c r="D937" t="s">
        <v>369</v>
      </c>
      <c r="E937" t="s">
        <v>1189</v>
      </c>
      <c r="F937" t="s">
        <v>4725</v>
      </c>
      <c r="G937">
        <v>30890</v>
      </c>
      <c r="H937">
        <v>106</v>
      </c>
      <c r="I937" t="s">
        <v>16</v>
      </c>
      <c r="J937" t="s">
        <v>17</v>
      </c>
      <c r="K937" s="4">
        <v>50000000</v>
      </c>
      <c r="L937">
        <v>2004</v>
      </c>
      <c r="M937" s="2">
        <v>6</v>
      </c>
      <c r="N937" s="4">
        <f>IMDB_Table[[#This Row],[gross]]-IMDB_Table[[#This Row],[budget]]</f>
        <v>-12513862</v>
      </c>
      <c r="O937">
        <v>119</v>
      </c>
      <c r="P937" s="36">
        <f>IMDB_Table[[#This Row],[net_profit]]/IMDB_Table[[#This Row],[budget]]*100</f>
        <v>-25.027724000000003</v>
      </c>
    </row>
    <row r="938" spans="1:16" x14ac:dyDescent="0.3">
      <c r="A938" t="s">
        <v>3977</v>
      </c>
      <c r="B938">
        <v>235</v>
      </c>
      <c r="C938" s="4">
        <v>38105077</v>
      </c>
      <c r="D938" t="s">
        <v>106</v>
      </c>
      <c r="E938" t="s">
        <v>1190</v>
      </c>
      <c r="F938" t="s">
        <v>4726</v>
      </c>
      <c r="G938">
        <v>58349</v>
      </c>
      <c r="H938">
        <v>194</v>
      </c>
      <c r="I938" t="s">
        <v>16</v>
      </c>
      <c r="J938" t="s">
        <v>17</v>
      </c>
      <c r="K938" s="4">
        <v>40000000</v>
      </c>
      <c r="L938">
        <v>2009</v>
      </c>
      <c r="M938" s="2">
        <v>6.4</v>
      </c>
      <c r="N938" s="4">
        <f>IMDB_Table[[#This Row],[gross]]-IMDB_Table[[#This Row],[budget]]</f>
        <v>-1894923</v>
      </c>
      <c r="O938">
        <v>99</v>
      </c>
      <c r="P938" s="36">
        <f>IMDB_Table[[#This Row],[net_profit]]/IMDB_Table[[#This Row],[budget]]*100</f>
        <v>-4.7373075</v>
      </c>
    </row>
    <row r="939" spans="1:16" x14ac:dyDescent="0.3">
      <c r="A939" t="s">
        <v>31</v>
      </c>
      <c r="B939">
        <v>113</v>
      </c>
      <c r="C939" s="4">
        <v>35168395</v>
      </c>
      <c r="D939" t="s">
        <v>1120</v>
      </c>
      <c r="E939" t="s">
        <v>33</v>
      </c>
      <c r="F939" t="s">
        <v>7037</v>
      </c>
      <c r="G939">
        <v>26034</v>
      </c>
      <c r="H939">
        <v>226</v>
      </c>
      <c r="I939" t="s">
        <v>16</v>
      </c>
      <c r="J939" t="s">
        <v>17</v>
      </c>
      <c r="K939" s="4">
        <v>50000000</v>
      </c>
      <c r="L939">
        <v>1999</v>
      </c>
      <c r="M939" s="2">
        <v>6.5</v>
      </c>
      <c r="N939" s="4">
        <f>IMDB_Table[[#This Row],[gross]]-IMDB_Table[[#This Row],[budget]]</f>
        <v>-14831605</v>
      </c>
      <c r="O939">
        <v>137</v>
      </c>
      <c r="P939" s="36">
        <f>IMDB_Table[[#This Row],[net_profit]]/IMDB_Table[[#This Row],[budget]]*100</f>
        <v>-29.663209999999999</v>
      </c>
    </row>
    <row r="940" spans="1:16" x14ac:dyDescent="0.3">
      <c r="A940" t="s">
        <v>1191</v>
      </c>
      <c r="B940">
        <v>51</v>
      </c>
      <c r="C940" s="4">
        <v>32800000</v>
      </c>
      <c r="D940" t="s">
        <v>1192</v>
      </c>
      <c r="E940" t="s">
        <v>357</v>
      </c>
      <c r="F940" t="s">
        <v>4727</v>
      </c>
      <c r="G940">
        <v>34896</v>
      </c>
      <c r="H940">
        <v>118</v>
      </c>
      <c r="I940" t="s">
        <v>16</v>
      </c>
      <c r="J940" t="s">
        <v>17</v>
      </c>
      <c r="K940" s="4">
        <v>40000000</v>
      </c>
      <c r="L940">
        <v>1996</v>
      </c>
      <c r="M940" s="2">
        <v>4.3</v>
      </c>
      <c r="N940" s="4">
        <f>IMDB_Table[[#This Row],[gross]]-IMDB_Table[[#This Row],[budget]]</f>
        <v>-7200000</v>
      </c>
      <c r="O940">
        <v>117</v>
      </c>
      <c r="P940" s="36">
        <f>IMDB_Table[[#This Row],[net_profit]]/IMDB_Table[[#This Row],[budget]]*100</f>
        <v>-18</v>
      </c>
    </row>
    <row r="941" spans="1:16" x14ac:dyDescent="0.3">
      <c r="A941" t="s">
        <v>1070</v>
      </c>
      <c r="B941">
        <v>98</v>
      </c>
      <c r="C941" s="4">
        <v>33643461</v>
      </c>
      <c r="D941" t="s">
        <v>735</v>
      </c>
      <c r="E941" t="s">
        <v>62</v>
      </c>
      <c r="F941" t="s">
        <v>4728</v>
      </c>
      <c r="G941">
        <v>11257</v>
      </c>
      <c r="H941">
        <v>65</v>
      </c>
      <c r="I941" t="s">
        <v>16</v>
      </c>
      <c r="J941" t="s">
        <v>17</v>
      </c>
      <c r="K941" s="4">
        <v>50000000</v>
      </c>
      <c r="L941">
        <v>2010</v>
      </c>
      <c r="M941" s="2">
        <v>4.2</v>
      </c>
      <c r="N941" s="4">
        <f>IMDB_Table[[#This Row],[gross]]-IMDB_Table[[#This Row],[budget]]</f>
        <v>-16356539</v>
      </c>
      <c r="O941">
        <v>87</v>
      </c>
      <c r="P941" s="36">
        <f>IMDB_Table[[#This Row],[net_profit]]/IMDB_Table[[#This Row],[budget]]*100</f>
        <v>-32.713078000000003</v>
      </c>
    </row>
    <row r="942" spans="1:16" x14ac:dyDescent="0.3">
      <c r="A942" t="s">
        <v>873</v>
      </c>
      <c r="B942">
        <v>315</v>
      </c>
      <c r="C942" s="4">
        <v>32741596</v>
      </c>
      <c r="D942" t="s">
        <v>1193</v>
      </c>
      <c r="E942" t="s">
        <v>312</v>
      </c>
      <c r="F942" t="s">
        <v>4729</v>
      </c>
      <c r="G942">
        <v>80140</v>
      </c>
      <c r="H942">
        <v>323</v>
      </c>
      <c r="I942" t="s">
        <v>16</v>
      </c>
      <c r="J942" t="s">
        <v>17</v>
      </c>
      <c r="K942" s="4">
        <v>50000000</v>
      </c>
      <c r="L942">
        <v>2010</v>
      </c>
      <c r="M942" s="2">
        <v>6.5</v>
      </c>
      <c r="N942" s="4">
        <f>IMDB_Table[[#This Row],[gross]]-IMDB_Table[[#This Row],[budget]]</f>
        <v>-17258404</v>
      </c>
      <c r="O942">
        <v>129</v>
      </c>
      <c r="P942" s="36">
        <f>IMDB_Table[[#This Row],[net_profit]]/IMDB_Table[[#This Row],[budget]]*100</f>
        <v>-34.516807999999997</v>
      </c>
    </row>
    <row r="943" spans="1:16" x14ac:dyDescent="0.3">
      <c r="A943" t="s">
        <v>1194</v>
      </c>
      <c r="B943">
        <v>136</v>
      </c>
      <c r="C943" s="4">
        <v>31874869</v>
      </c>
      <c r="D943" t="s">
        <v>574</v>
      </c>
      <c r="E943" t="s">
        <v>981</v>
      </c>
      <c r="F943" t="s">
        <v>7038</v>
      </c>
      <c r="G943">
        <v>43574</v>
      </c>
      <c r="H943">
        <v>302</v>
      </c>
      <c r="I943" t="s">
        <v>16</v>
      </c>
      <c r="J943" t="s">
        <v>17</v>
      </c>
      <c r="K943" s="4">
        <v>50000000</v>
      </c>
      <c r="L943">
        <v>2002</v>
      </c>
      <c r="M943" s="2">
        <v>6.1</v>
      </c>
      <c r="N943" s="4">
        <f>IMDB_Table[[#This Row],[gross]]-IMDB_Table[[#This Row],[budget]]</f>
        <v>-18125131</v>
      </c>
      <c r="O943">
        <v>115</v>
      </c>
      <c r="P943" s="36">
        <f>IMDB_Table[[#This Row],[net_profit]]/IMDB_Table[[#This Row],[budget]]*100</f>
        <v>-36.250261999999999</v>
      </c>
    </row>
    <row r="944" spans="1:16" x14ac:dyDescent="0.3">
      <c r="A944" t="s">
        <v>289</v>
      </c>
      <c r="B944">
        <v>61</v>
      </c>
      <c r="C944" s="4">
        <v>30306268</v>
      </c>
      <c r="D944" t="s">
        <v>106</v>
      </c>
      <c r="E944" t="s">
        <v>1195</v>
      </c>
      <c r="F944" t="s">
        <v>4730</v>
      </c>
      <c r="G944">
        <v>62981</v>
      </c>
      <c r="H944">
        <v>84</v>
      </c>
      <c r="I944" t="s">
        <v>16</v>
      </c>
      <c r="J944" t="s">
        <v>490</v>
      </c>
      <c r="K944" s="4">
        <v>50000000</v>
      </c>
      <c r="L944">
        <v>1995</v>
      </c>
      <c r="M944" s="2">
        <v>6.3</v>
      </c>
      <c r="N944" s="4">
        <f>IMDB_Table[[#This Row],[gross]]-IMDB_Table[[#This Row],[budget]]</f>
        <v>-19693732</v>
      </c>
      <c r="O944">
        <v>132</v>
      </c>
      <c r="P944" s="36">
        <f>IMDB_Table[[#This Row],[net_profit]]/IMDB_Table[[#This Row],[budget]]*100</f>
        <v>-39.387464000000001</v>
      </c>
    </row>
    <row r="945" spans="1:16" x14ac:dyDescent="0.3">
      <c r="A945" t="s">
        <v>1196</v>
      </c>
      <c r="B945">
        <v>209</v>
      </c>
      <c r="C945" s="4">
        <v>27667947</v>
      </c>
      <c r="D945" t="s">
        <v>552</v>
      </c>
      <c r="E945" t="s">
        <v>614</v>
      </c>
      <c r="F945" t="s">
        <v>4731</v>
      </c>
      <c r="G945">
        <v>86374</v>
      </c>
      <c r="H945">
        <v>392</v>
      </c>
      <c r="I945" t="s">
        <v>16</v>
      </c>
      <c r="J945" t="s">
        <v>24</v>
      </c>
      <c r="K945" s="4">
        <v>50000000</v>
      </c>
      <c r="L945">
        <v>2007</v>
      </c>
      <c r="M945" s="2">
        <v>6.2</v>
      </c>
      <c r="N945" s="4">
        <f>IMDB_Table[[#This Row],[gross]]-IMDB_Table[[#This Row],[budget]]</f>
        <v>-22332053</v>
      </c>
      <c r="O945">
        <v>131</v>
      </c>
      <c r="P945" s="36">
        <f>IMDB_Table[[#This Row],[net_profit]]/IMDB_Table[[#This Row],[budget]]*100</f>
        <v>-44.664105999999997</v>
      </c>
    </row>
    <row r="946" spans="1:16" x14ac:dyDescent="0.3">
      <c r="A946" t="s">
        <v>910</v>
      </c>
      <c r="B946">
        <v>99</v>
      </c>
      <c r="C946" s="4">
        <v>27067160</v>
      </c>
      <c r="D946" t="s">
        <v>369</v>
      </c>
      <c r="E946" t="s">
        <v>273</v>
      </c>
      <c r="F946" t="s">
        <v>7039</v>
      </c>
      <c r="G946">
        <v>18404</v>
      </c>
      <c r="H946">
        <v>150</v>
      </c>
      <c r="I946" t="s">
        <v>16</v>
      </c>
      <c r="J946" t="s">
        <v>17</v>
      </c>
      <c r="K946" s="4">
        <v>50000000</v>
      </c>
      <c r="L946">
        <v>1999</v>
      </c>
      <c r="M946" s="2">
        <v>5.9</v>
      </c>
      <c r="N946" s="4">
        <f>IMDB_Table[[#This Row],[gross]]-IMDB_Table[[#This Row],[budget]]</f>
        <v>-22932840</v>
      </c>
      <c r="O946">
        <v>95</v>
      </c>
      <c r="P946" s="36">
        <f>IMDB_Table[[#This Row],[net_profit]]/IMDB_Table[[#This Row],[budget]]*100</f>
        <v>-45.865679999999998</v>
      </c>
    </row>
    <row r="947" spans="1:16" x14ac:dyDescent="0.3">
      <c r="A947" t="s">
        <v>1197</v>
      </c>
      <c r="B947">
        <v>298</v>
      </c>
      <c r="C947" s="4">
        <v>26616999</v>
      </c>
      <c r="D947" t="s">
        <v>427</v>
      </c>
      <c r="E947" t="s">
        <v>1198</v>
      </c>
      <c r="F947" t="s">
        <v>4732</v>
      </c>
      <c r="G947">
        <v>92461</v>
      </c>
      <c r="H947">
        <v>347</v>
      </c>
      <c r="I947" t="s">
        <v>16</v>
      </c>
      <c r="J947" t="s">
        <v>17</v>
      </c>
      <c r="K947" s="4">
        <v>40000000</v>
      </c>
      <c r="L947">
        <v>2013</v>
      </c>
      <c r="M947" s="2">
        <v>5.9</v>
      </c>
      <c r="N947" s="4">
        <f>IMDB_Table[[#This Row],[gross]]-IMDB_Table[[#This Row],[budget]]</f>
        <v>-13383001</v>
      </c>
      <c r="O947">
        <v>125</v>
      </c>
      <c r="P947" s="36">
        <f>IMDB_Table[[#This Row],[net_profit]]/IMDB_Table[[#This Row],[budget]]*100</f>
        <v>-33.457502500000004</v>
      </c>
    </row>
    <row r="948" spans="1:16" x14ac:dyDescent="0.3">
      <c r="A948" t="s">
        <v>3963</v>
      </c>
      <c r="B948">
        <v>131</v>
      </c>
      <c r="C948" s="4">
        <v>26536120</v>
      </c>
      <c r="D948" t="s">
        <v>605</v>
      </c>
      <c r="E948" t="s">
        <v>764</v>
      </c>
      <c r="F948" t="s">
        <v>4733</v>
      </c>
      <c r="G948">
        <v>49926</v>
      </c>
      <c r="H948">
        <v>286</v>
      </c>
      <c r="I948" t="s">
        <v>16</v>
      </c>
      <c r="J948" t="s">
        <v>221</v>
      </c>
      <c r="K948" s="4">
        <v>50000000</v>
      </c>
      <c r="L948">
        <v>2003</v>
      </c>
      <c r="M948" s="2">
        <v>6.5</v>
      </c>
      <c r="N948" s="4">
        <f>IMDB_Table[[#This Row],[gross]]-IMDB_Table[[#This Row],[budget]]</f>
        <v>-23463880</v>
      </c>
      <c r="O948">
        <v>98</v>
      </c>
      <c r="P948" s="36">
        <f>IMDB_Table[[#This Row],[net_profit]]/IMDB_Table[[#This Row],[budget]]*100</f>
        <v>-46.927759999999999</v>
      </c>
    </row>
    <row r="949" spans="1:16" x14ac:dyDescent="0.3">
      <c r="A949" t="s">
        <v>873</v>
      </c>
      <c r="B949">
        <v>146</v>
      </c>
      <c r="C949" s="4">
        <v>26199517</v>
      </c>
      <c r="D949" t="s">
        <v>605</v>
      </c>
      <c r="E949" t="s">
        <v>873</v>
      </c>
      <c r="F949" t="s">
        <v>4734</v>
      </c>
      <c r="G949">
        <v>34356</v>
      </c>
      <c r="H949">
        <v>260</v>
      </c>
      <c r="I949" t="s">
        <v>16</v>
      </c>
      <c r="J949" t="s">
        <v>17</v>
      </c>
      <c r="K949" s="4">
        <v>50000000</v>
      </c>
      <c r="L949">
        <v>2002</v>
      </c>
      <c r="M949" s="2">
        <v>6.4</v>
      </c>
      <c r="N949" s="4">
        <f>IMDB_Table[[#This Row],[gross]]-IMDB_Table[[#This Row],[budget]]</f>
        <v>-23800483</v>
      </c>
      <c r="O949">
        <v>110</v>
      </c>
      <c r="P949" s="36">
        <f>IMDB_Table[[#This Row],[net_profit]]/IMDB_Table[[#This Row],[budget]]*100</f>
        <v>-47.600966</v>
      </c>
    </row>
    <row r="950" spans="1:16" x14ac:dyDescent="0.3">
      <c r="A950" t="s">
        <v>469</v>
      </c>
      <c r="B950">
        <v>245</v>
      </c>
      <c r="C950" s="4">
        <v>25450527</v>
      </c>
      <c r="D950" t="s">
        <v>605</v>
      </c>
      <c r="E950" t="s">
        <v>70</v>
      </c>
      <c r="F950" t="s">
        <v>4735</v>
      </c>
      <c r="G950">
        <v>80196</v>
      </c>
      <c r="H950">
        <v>190</v>
      </c>
      <c r="I950" t="s">
        <v>16</v>
      </c>
      <c r="J950" t="s">
        <v>17</v>
      </c>
      <c r="K950" s="4">
        <v>50000000</v>
      </c>
      <c r="L950">
        <v>2009</v>
      </c>
      <c r="M950" s="2">
        <v>6.5</v>
      </c>
      <c r="N950" s="4">
        <f>IMDB_Table[[#This Row],[gross]]-IMDB_Table[[#This Row],[budget]]</f>
        <v>-24549473</v>
      </c>
      <c r="O950">
        <v>118</v>
      </c>
      <c r="P950" s="36">
        <f>IMDB_Table[[#This Row],[net_profit]]/IMDB_Table[[#This Row],[budget]]*100</f>
        <v>-49.098945999999998</v>
      </c>
    </row>
    <row r="951" spans="1:16" x14ac:dyDescent="0.3">
      <c r="A951" t="s">
        <v>1199</v>
      </c>
      <c r="B951">
        <v>104</v>
      </c>
      <c r="C951" s="4">
        <v>25407250</v>
      </c>
      <c r="D951" t="s">
        <v>76</v>
      </c>
      <c r="E951" t="s">
        <v>90</v>
      </c>
      <c r="F951" t="s">
        <v>7040</v>
      </c>
      <c r="G951">
        <v>54021</v>
      </c>
      <c r="H951">
        <v>227</v>
      </c>
      <c r="I951" t="s">
        <v>16</v>
      </c>
      <c r="J951" t="s">
        <v>17</v>
      </c>
      <c r="K951" s="4">
        <v>50000000</v>
      </c>
      <c r="L951">
        <v>1996</v>
      </c>
      <c r="M951" s="2">
        <v>5.7</v>
      </c>
      <c r="N951" s="4">
        <f>IMDB_Table[[#This Row],[gross]]-IMDB_Table[[#This Row],[budget]]</f>
        <v>-24592750</v>
      </c>
      <c r="O951">
        <v>101</v>
      </c>
      <c r="P951" s="36">
        <f>IMDB_Table[[#This Row],[net_profit]]/IMDB_Table[[#This Row],[budget]]*100</f>
        <v>-49.185499999999998</v>
      </c>
    </row>
    <row r="952" spans="1:16" x14ac:dyDescent="0.3">
      <c r="A952" t="s">
        <v>177</v>
      </c>
      <c r="B952">
        <v>162</v>
      </c>
      <c r="C952" s="4">
        <v>23159305</v>
      </c>
      <c r="D952" t="s">
        <v>181</v>
      </c>
      <c r="E952" t="s">
        <v>364</v>
      </c>
      <c r="F952" t="s">
        <v>4736</v>
      </c>
      <c r="G952">
        <v>128455</v>
      </c>
      <c r="H952">
        <v>514</v>
      </c>
      <c r="I952" t="s">
        <v>16</v>
      </c>
      <c r="J952" t="s">
        <v>17</v>
      </c>
      <c r="K952" s="4">
        <v>70000000</v>
      </c>
      <c r="L952">
        <v>1999</v>
      </c>
      <c r="M952" s="2">
        <v>8</v>
      </c>
      <c r="N952" s="4">
        <f>IMDB_Table[[#This Row],[gross]]-IMDB_Table[[#This Row],[budget]]</f>
        <v>-46840695</v>
      </c>
      <c r="O952">
        <v>90</v>
      </c>
      <c r="P952" s="36">
        <f>IMDB_Table[[#This Row],[net_profit]]/IMDB_Table[[#This Row],[budget]]*100</f>
        <v>-66.915278571428573</v>
      </c>
    </row>
    <row r="953" spans="1:16" x14ac:dyDescent="0.3">
      <c r="A953" t="s">
        <v>1200</v>
      </c>
      <c r="B953">
        <v>259</v>
      </c>
      <c r="C953" s="4">
        <v>24006726</v>
      </c>
      <c r="D953" t="s">
        <v>1201</v>
      </c>
      <c r="E953" t="s">
        <v>551</v>
      </c>
      <c r="F953" t="s">
        <v>7041</v>
      </c>
      <c r="G953">
        <v>139535</v>
      </c>
      <c r="H953">
        <v>632</v>
      </c>
      <c r="I953" t="s">
        <v>16</v>
      </c>
      <c r="J953" t="s">
        <v>17</v>
      </c>
      <c r="K953" s="4">
        <v>50000000</v>
      </c>
      <c r="L953">
        <v>2004</v>
      </c>
      <c r="M953" s="2">
        <v>7.3</v>
      </c>
      <c r="N953" s="4">
        <f>IMDB_Table[[#This Row],[gross]]-IMDB_Table[[#This Row],[budget]]</f>
        <v>-25993274</v>
      </c>
      <c r="O953">
        <v>119</v>
      </c>
      <c r="P953" s="36">
        <f>IMDB_Table[[#This Row],[net_profit]]/IMDB_Table[[#This Row],[budget]]*100</f>
        <v>-51.986547999999999</v>
      </c>
    </row>
    <row r="954" spans="1:16" x14ac:dyDescent="0.3">
      <c r="A954" t="s">
        <v>593</v>
      </c>
      <c r="B954">
        <v>79</v>
      </c>
      <c r="C954" s="4">
        <v>20389967</v>
      </c>
      <c r="D954" t="s">
        <v>1202</v>
      </c>
      <c r="E954" t="s">
        <v>195</v>
      </c>
      <c r="F954" t="s">
        <v>7042</v>
      </c>
      <c r="G954">
        <v>3077</v>
      </c>
      <c r="H954">
        <v>47</v>
      </c>
      <c r="I954" t="s">
        <v>16</v>
      </c>
      <c r="J954" t="s">
        <v>17</v>
      </c>
      <c r="K954" s="4">
        <v>50000000</v>
      </c>
      <c r="L954">
        <v>2016</v>
      </c>
      <c r="M954" s="2">
        <v>6.7</v>
      </c>
      <c r="N954" s="4">
        <f>IMDB_Table[[#This Row],[gross]]-IMDB_Table[[#This Row],[budget]]</f>
        <v>-29610033</v>
      </c>
      <c r="O954">
        <v>139</v>
      </c>
      <c r="P954" s="36">
        <f>IMDB_Table[[#This Row],[net_profit]]/IMDB_Table[[#This Row],[budget]]*100</f>
        <v>-59.220066000000003</v>
      </c>
    </row>
    <row r="955" spans="1:16" x14ac:dyDescent="0.3">
      <c r="A955" t="s">
        <v>1076</v>
      </c>
      <c r="B955">
        <v>141</v>
      </c>
      <c r="C955" s="4">
        <v>19593740</v>
      </c>
      <c r="D955" t="s">
        <v>552</v>
      </c>
      <c r="E955" t="s">
        <v>45</v>
      </c>
      <c r="F955" t="s">
        <v>7043</v>
      </c>
      <c r="G955">
        <v>88270</v>
      </c>
      <c r="H955">
        <v>420</v>
      </c>
      <c r="I955" t="s">
        <v>16</v>
      </c>
      <c r="J955" t="s">
        <v>17</v>
      </c>
      <c r="K955" s="4">
        <v>50000000</v>
      </c>
      <c r="L955">
        <v>2003</v>
      </c>
      <c r="M955" s="2">
        <v>7.5</v>
      </c>
      <c r="N955" s="4">
        <f>IMDB_Table[[#This Row],[gross]]-IMDB_Table[[#This Row],[budget]]</f>
        <v>-30406260</v>
      </c>
      <c r="O955">
        <v>130</v>
      </c>
      <c r="P955" s="36">
        <f>IMDB_Table[[#This Row],[net_profit]]/IMDB_Table[[#This Row],[budget]]*100</f>
        <v>-60.812520000000006</v>
      </c>
    </row>
    <row r="956" spans="1:16" x14ac:dyDescent="0.3">
      <c r="A956" t="s">
        <v>1035</v>
      </c>
      <c r="B956">
        <v>59</v>
      </c>
      <c r="C956" s="4">
        <v>19118247</v>
      </c>
      <c r="D956" t="s">
        <v>556</v>
      </c>
      <c r="E956" t="s">
        <v>1203</v>
      </c>
      <c r="F956" t="s">
        <v>7044</v>
      </c>
      <c r="G956">
        <v>19829</v>
      </c>
      <c r="H956">
        <v>94</v>
      </c>
      <c r="I956" t="s">
        <v>16</v>
      </c>
      <c r="J956" t="s">
        <v>17</v>
      </c>
      <c r="K956" s="4">
        <v>40000000</v>
      </c>
      <c r="L956">
        <v>2005</v>
      </c>
      <c r="M956" s="2">
        <v>5.4</v>
      </c>
      <c r="N956" s="4">
        <f>IMDB_Table[[#This Row],[gross]]-IMDB_Table[[#This Row],[budget]]</f>
        <v>-20881753</v>
      </c>
      <c r="O956">
        <v>100</v>
      </c>
      <c r="P956" s="36">
        <f>IMDB_Table[[#This Row],[net_profit]]/IMDB_Table[[#This Row],[budget]]*100</f>
        <v>-52.204382500000001</v>
      </c>
    </row>
    <row r="957" spans="1:16" x14ac:dyDescent="0.3">
      <c r="A957" t="s">
        <v>1155</v>
      </c>
      <c r="B957">
        <v>236</v>
      </c>
      <c r="C957" s="4">
        <v>26442251</v>
      </c>
      <c r="D957" t="s">
        <v>137</v>
      </c>
      <c r="E957" t="s">
        <v>77</v>
      </c>
      <c r="F957" t="s">
        <v>4737</v>
      </c>
      <c r="G957">
        <v>76010</v>
      </c>
      <c r="H957">
        <v>205</v>
      </c>
      <c r="I957" t="s">
        <v>16</v>
      </c>
      <c r="J957" t="s">
        <v>17</v>
      </c>
      <c r="K957" s="4">
        <v>50000000</v>
      </c>
      <c r="L957">
        <v>2015</v>
      </c>
      <c r="M957" s="2">
        <v>6.6</v>
      </c>
      <c r="N957" s="4">
        <f>IMDB_Table[[#This Row],[gross]]-IMDB_Table[[#This Row],[budget]]</f>
        <v>-23557749</v>
      </c>
      <c r="O957">
        <v>114</v>
      </c>
      <c r="P957" s="36">
        <f>IMDB_Table[[#This Row],[net_profit]]/IMDB_Table[[#This Row],[budget]]*100</f>
        <v>-47.115498000000002</v>
      </c>
    </row>
    <row r="958" spans="1:16" x14ac:dyDescent="0.3">
      <c r="A958" t="s">
        <v>1204</v>
      </c>
      <c r="B958">
        <v>356</v>
      </c>
      <c r="C958" s="4">
        <v>17114882</v>
      </c>
      <c r="D958" t="s">
        <v>574</v>
      </c>
      <c r="E958" t="s">
        <v>1170</v>
      </c>
      <c r="F958" t="s">
        <v>4738</v>
      </c>
      <c r="G958">
        <v>189249</v>
      </c>
      <c r="H958">
        <v>398</v>
      </c>
      <c r="I958" t="s">
        <v>16</v>
      </c>
      <c r="J958" t="s">
        <v>17</v>
      </c>
      <c r="K958" s="4">
        <v>25000000</v>
      </c>
      <c r="L958">
        <v>2007</v>
      </c>
      <c r="M958" s="2">
        <v>7.7</v>
      </c>
      <c r="N958" s="4">
        <f>IMDB_Table[[#This Row],[gross]]-IMDB_Table[[#This Row],[budget]]</f>
        <v>-7885118</v>
      </c>
      <c r="O958">
        <v>96</v>
      </c>
      <c r="P958" s="36">
        <f>IMDB_Table[[#This Row],[net_profit]]/IMDB_Table[[#This Row],[budget]]*100</f>
        <v>-31.540472000000001</v>
      </c>
    </row>
    <row r="959" spans="1:16" x14ac:dyDescent="0.3">
      <c r="A959" t="s">
        <v>1205</v>
      </c>
      <c r="B959">
        <v>120</v>
      </c>
      <c r="C959" s="4">
        <v>18472363</v>
      </c>
      <c r="D959" t="s">
        <v>799</v>
      </c>
      <c r="E959" t="s">
        <v>196</v>
      </c>
      <c r="F959" t="s">
        <v>7045</v>
      </c>
      <c r="G959">
        <v>63599</v>
      </c>
      <c r="H959">
        <v>208</v>
      </c>
      <c r="I959" t="s">
        <v>16</v>
      </c>
      <c r="J959" t="s">
        <v>17</v>
      </c>
      <c r="K959" s="4">
        <v>50000000</v>
      </c>
      <c r="L959">
        <v>2005</v>
      </c>
      <c r="M959" s="2">
        <v>5.8</v>
      </c>
      <c r="N959" s="4">
        <f>IMDB_Table[[#This Row],[gross]]-IMDB_Table[[#This Row],[budget]]</f>
        <v>-31527637</v>
      </c>
      <c r="O959">
        <v>110</v>
      </c>
      <c r="P959" s="36">
        <f>IMDB_Table[[#This Row],[net_profit]]/IMDB_Table[[#This Row],[budget]]*100</f>
        <v>-63.055273999999997</v>
      </c>
    </row>
    <row r="960" spans="1:16" x14ac:dyDescent="0.3">
      <c r="A960" t="s">
        <v>510</v>
      </c>
      <c r="B960">
        <v>111</v>
      </c>
      <c r="C960" s="4">
        <v>14131298</v>
      </c>
      <c r="D960" t="s">
        <v>819</v>
      </c>
      <c r="E960" t="s">
        <v>1206</v>
      </c>
      <c r="F960" t="s">
        <v>7046</v>
      </c>
      <c r="G960">
        <v>55889</v>
      </c>
      <c r="H960">
        <v>390</v>
      </c>
      <c r="I960" t="s">
        <v>16</v>
      </c>
      <c r="J960" t="s">
        <v>490</v>
      </c>
      <c r="K960" s="4">
        <v>390000000</v>
      </c>
      <c r="L960">
        <v>1999</v>
      </c>
      <c r="M960" s="2">
        <v>6.4</v>
      </c>
      <c r="N960" s="4">
        <f>IMDB_Table[[#This Row],[gross]]-IMDB_Table[[#This Row],[budget]]</f>
        <v>-375868702</v>
      </c>
      <c r="O960">
        <v>158</v>
      </c>
      <c r="P960" s="36">
        <f>IMDB_Table[[#This Row],[net_profit]]/IMDB_Table[[#This Row],[budget]]*100</f>
        <v>-96.376590256410253</v>
      </c>
    </row>
    <row r="961" spans="1:16" x14ac:dyDescent="0.3">
      <c r="A961" t="s">
        <v>1207</v>
      </c>
      <c r="B961">
        <v>208</v>
      </c>
      <c r="C961" s="4">
        <v>21557240</v>
      </c>
      <c r="D961" t="s">
        <v>1208</v>
      </c>
      <c r="E961" t="s">
        <v>376</v>
      </c>
      <c r="F961" t="s">
        <v>4739</v>
      </c>
      <c r="G961">
        <v>85237</v>
      </c>
      <c r="H961">
        <v>274</v>
      </c>
      <c r="I961" t="s">
        <v>16</v>
      </c>
      <c r="J961" t="s">
        <v>17</v>
      </c>
      <c r="K961" s="4">
        <v>49900000</v>
      </c>
      <c r="L961">
        <v>2011</v>
      </c>
      <c r="M961" s="2">
        <v>5.6</v>
      </c>
      <c r="N961" s="4">
        <f>IMDB_Table[[#This Row],[gross]]-IMDB_Table[[#This Row],[budget]]</f>
        <v>-28342760</v>
      </c>
      <c r="O961">
        <v>102</v>
      </c>
      <c r="P961" s="36">
        <f>IMDB_Table[[#This Row],[net_profit]]/IMDB_Table[[#This Row],[budget]]*100</f>
        <v>-56.799118236472943</v>
      </c>
    </row>
    <row r="962" spans="1:16" x14ac:dyDescent="0.3">
      <c r="A962" t="s">
        <v>1209</v>
      </c>
      <c r="B962">
        <v>174</v>
      </c>
      <c r="C962" s="4">
        <v>21283440</v>
      </c>
      <c r="D962" t="s">
        <v>494</v>
      </c>
      <c r="E962" t="s">
        <v>70</v>
      </c>
      <c r="F962" t="s">
        <v>4740</v>
      </c>
      <c r="G962">
        <v>46239</v>
      </c>
      <c r="H962">
        <v>137</v>
      </c>
      <c r="I962" t="s">
        <v>16</v>
      </c>
      <c r="J962" t="s">
        <v>17</v>
      </c>
      <c r="K962" s="4">
        <v>55000000</v>
      </c>
      <c r="L962">
        <v>2011</v>
      </c>
      <c r="M962" s="2">
        <v>6</v>
      </c>
      <c r="N962" s="4">
        <f>IMDB_Table[[#This Row],[gross]]-IMDB_Table[[#This Row],[budget]]</f>
        <v>-33716560</v>
      </c>
      <c r="O962">
        <v>84</v>
      </c>
      <c r="P962" s="36">
        <f>IMDB_Table[[#This Row],[net_profit]]/IMDB_Table[[#This Row],[budget]]*100</f>
        <v>-61.302836363636359</v>
      </c>
    </row>
    <row r="963" spans="1:16" x14ac:dyDescent="0.3">
      <c r="A963" t="s">
        <v>1210</v>
      </c>
      <c r="B963">
        <v>59</v>
      </c>
      <c r="C963" s="4">
        <v>10556196</v>
      </c>
      <c r="D963" t="s">
        <v>552</v>
      </c>
      <c r="E963" t="s">
        <v>1211</v>
      </c>
      <c r="F963" t="s">
        <v>4741</v>
      </c>
      <c r="G963">
        <v>16562</v>
      </c>
      <c r="H963">
        <v>73</v>
      </c>
      <c r="I963" t="s">
        <v>16</v>
      </c>
      <c r="J963" t="s">
        <v>17</v>
      </c>
      <c r="K963" s="4">
        <v>50000000</v>
      </c>
      <c r="L963">
        <v>1997</v>
      </c>
      <c r="M963" s="2">
        <v>6.2</v>
      </c>
      <c r="N963" s="4">
        <f>IMDB_Table[[#This Row],[gross]]-IMDB_Table[[#This Row],[budget]]</f>
        <v>-39443804</v>
      </c>
      <c r="O963">
        <v>115</v>
      </c>
      <c r="P963" s="36">
        <f>IMDB_Table[[#This Row],[net_profit]]/IMDB_Table[[#This Row],[budget]]*100</f>
        <v>-78.887608</v>
      </c>
    </row>
    <row r="964" spans="1:16" x14ac:dyDescent="0.3">
      <c r="A964" t="s">
        <v>1212</v>
      </c>
      <c r="B964">
        <v>22</v>
      </c>
      <c r="C964" s="4">
        <v>16671505</v>
      </c>
      <c r="D964" t="s">
        <v>1213</v>
      </c>
      <c r="E964" t="s">
        <v>99</v>
      </c>
      <c r="F964" t="s">
        <v>7047</v>
      </c>
      <c r="G964">
        <v>33186</v>
      </c>
      <c r="H964">
        <v>78</v>
      </c>
      <c r="I964" t="s">
        <v>16</v>
      </c>
      <c r="J964" t="s">
        <v>17</v>
      </c>
      <c r="K964" s="4">
        <v>50000000</v>
      </c>
      <c r="L964">
        <v>1994</v>
      </c>
      <c r="M964" s="2">
        <v>5.9</v>
      </c>
      <c r="N964" s="4">
        <f>IMDB_Table[[#This Row],[gross]]-IMDB_Table[[#This Row],[budget]]</f>
        <v>-33328495</v>
      </c>
      <c r="O964">
        <v>99</v>
      </c>
      <c r="P964" s="36">
        <f>IMDB_Table[[#This Row],[net_profit]]/IMDB_Table[[#This Row],[budget]]*100</f>
        <v>-66.656990000000008</v>
      </c>
    </row>
    <row r="965" spans="1:16" x14ac:dyDescent="0.3">
      <c r="A965" t="s">
        <v>3979</v>
      </c>
      <c r="B965">
        <v>34</v>
      </c>
      <c r="C965" s="4">
        <v>10400000</v>
      </c>
      <c r="D965" t="s">
        <v>71</v>
      </c>
      <c r="E965" t="s">
        <v>172</v>
      </c>
      <c r="F965" t="s">
        <v>4742</v>
      </c>
      <c r="G965">
        <v>12037</v>
      </c>
      <c r="H965">
        <v>90</v>
      </c>
      <c r="I965" t="s">
        <v>16</v>
      </c>
      <c r="J965" t="s">
        <v>17</v>
      </c>
      <c r="K965" s="4">
        <v>50000000</v>
      </c>
      <c r="L965">
        <v>1995</v>
      </c>
      <c r="M965" s="2">
        <v>5.0999999999999996</v>
      </c>
      <c r="N965" s="4">
        <f>IMDB_Table[[#This Row],[gross]]-IMDB_Table[[#This Row],[budget]]</f>
        <v>-39600000</v>
      </c>
      <c r="O965">
        <v>135</v>
      </c>
      <c r="P965" s="36">
        <f>IMDB_Table[[#This Row],[net_profit]]/IMDB_Table[[#This Row],[budget]]*100</f>
        <v>-79.2</v>
      </c>
    </row>
    <row r="966" spans="1:16" x14ac:dyDescent="0.3">
      <c r="A966" t="s">
        <v>156</v>
      </c>
      <c r="B966">
        <v>214</v>
      </c>
      <c r="C966" s="4">
        <v>9528092</v>
      </c>
      <c r="D966" t="s">
        <v>852</v>
      </c>
      <c r="E966" t="s">
        <v>70</v>
      </c>
      <c r="F966" t="s">
        <v>4743</v>
      </c>
      <c r="G966">
        <v>38513</v>
      </c>
      <c r="H966">
        <v>127</v>
      </c>
      <c r="I966" t="s">
        <v>16</v>
      </c>
      <c r="J966" t="s">
        <v>17</v>
      </c>
      <c r="K966" s="4">
        <v>22000000</v>
      </c>
      <c r="L966">
        <v>2010</v>
      </c>
      <c r="M966" s="2">
        <v>6.8</v>
      </c>
      <c r="N966" s="4">
        <f>IMDB_Table[[#This Row],[gross]]-IMDB_Table[[#This Row],[budget]]</f>
        <v>-12471908</v>
      </c>
      <c r="O966">
        <v>108</v>
      </c>
      <c r="P966" s="36">
        <f>IMDB_Table[[#This Row],[net_profit]]/IMDB_Table[[#This Row],[budget]]*100</f>
        <v>-56.690490909090904</v>
      </c>
    </row>
    <row r="967" spans="1:16" x14ac:dyDescent="0.3">
      <c r="A967" t="s">
        <v>442</v>
      </c>
      <c r="B967">
        <v>186</v>
      </c>
      <c r="C967" s="4">
        <v>10137232</v>
      </c>
      <c r="D967" t="s">
        <v>1214</v>
      </c>
      <c r="E967" t="s">
        <v>1215</v>
      </c>
      <c r="F967" t="s">
        <v>4744</v>
      </c>
      <c r="G967">
        <v>58015</v>
      </c>
      <c r="H967">
        <v>374</v>
      </c>
      <c r="I967" t="s">
        <v>16</v>
      </c>
      <c r="J967" t="s">
        <v>490</v>
      </c>
      <c r="K967" s="4">
        <v>50000000</v>
      </c>
      <c r="L967">
        <v>2005</v>
      </c>
      <c r="M967" s="2">
        <v>6</v>
      </c>
      <c r="N967" s="4">
        <f>IMDB_Table[[#This Row],[gross]]-IMDB_Table[[#This Row],[budget]]</f>
        <v>-39862768</v>
      </c>
      <c r="O967">
        <v>127</v>
      </c>
      <c r="P967" s="36">
        <f>IMDB_Table[[#This Row],[net_profit]]/IMDB_Table[[#This Row],[budget]]*100</f>
        <v>-79.725535999999991</v>
      </c>
    </row>
    <row r="968" spans="1:16" x14ac:dyDescent="0.3">
      <c r="A968" t="s">
        <v>1085</v>
      </c>
      <c r="B968">
        <v>50</v>
      </c>
      <c r="C968" s="4">
        <v>9795017</v>
      </c>
      <c r="D968" t="s">
        <v>552</v>
      </c>
      <c r="E968" t="s">
        <v>813</v>
      </c>
      <c r="F968" t="s">
        <v>4745</v>
      </c>
      <c r="G968">
        <v>9227</v>
      </c>
      <c r="H968">
        <v>70</v>
      </c>
      <c r="I968" t="s">
        <v>16</v>
      </c>
      <c r="J968" t="s">
        <v>17</v>
      </c>
      <c r="K968" s="4">
        <v>50000000</v>
      </c>
      <c r="L968">
        <v>1995</v>
      </c>
      <c r="M968" s="2">
        <v>5.0999999999999996</v>
      </c>
      <c r="N968" s="4">
        <f>IMDB_Table[[#This Row],[gross]]-IMDB_Table[[#This Row],[budget]]</f>
        <v>-40204983</v>
      </c>
      <c r="O968">
        <v>107</v>
      </c>
      <c r="P968" s="36">
        <f>IMDB_Table[[#This Row],[net_profit]]/IMDB_Table[[#This Row],[budget]]*100</f>
        <v>-80.409965999999997</v>
      </c>
    </row>
    <row r="969" spans="1:16" x14ac:dyDescent="0.3">
      <c r="A969" t="s">
        <v>1049</v>
      </c>
      <c r="B969">
        <v>180</v>
      </c>
      <c r="C969" s="4">
        <v>20488579</v>
      </c>
      <c r="D969" t="s">
        <v>687</v>
      </c>
      <c r="E969" t="s">
        <v>188</v>
      </c>
      <c r="F969" t="s">
        <v>4746</v>
      </c>
      <c r="G969">
        <v>113483</v>
      </c>
      <c r="H969">
        <v>245</v>
      </c>
      <c r="I969" t="s">
        <v>16</v>
      </c>
      <c r="J969" t="s">
        <v>17</v>
      </c>
      <c r="K969" s="4">
        <v>50000000</v>
      </c>
      <c r="L969">
        <v>2009</v>
      </c>
      <c r="M969" s="2">
        <v>5.8</v>
      </c>
      <c r="N969" s="4">
        <f>IMDB_Table[[#This Row],[gross]]-IMDB_Table[[#This Row],[budget]]</f>
        <v>-29511421</v>
      </c>
      <c r="O969">
        <v>95</v>
      </c>
      <c r="P969" s="36">
        <f>IMDB_Table[[#This Row],[net_profit]]/IMDB_Table[[#This Row],[budget]]*100</f>
        <v>-59.022841999999997</v>
      </c>
    </row>
    <row r="970" spans="1:16" x14ac:dyDescent="0.3">
      <c r="A970" t="s">
        <v>3980</v>
      </c>
      <c r="B970">
        <v>231</v>
      </c>
      <c r="C970" s="4">
        <v>19445217</v>
      </c>
      <c r="D970" t="s">
        <v>198</v>
      </c>
      <c r="E970" t="s">
        <v>1216</v>
      </c>
      <c r="F970" t="s">
        <v>4747</v>
      </c>
      <c r="G970">
        <v>67796</v>
      </c>
      <c r="H970">
        <v>258</v>
      </c>
      <c r="I970" t="s">
        <v>16</v>
      </c>
      <c r="J970" t="s">
        <v>17</v>
      </c>
      <c r="K970" s="4">
        <v>60000000</v>
      </c>
      <c r="L970">
        <v>2013</v>
      </c>
      <c r="M970" s="2">
        <v>6.2</v>
      </c>
      <c r="N970" s="4">
        <f>IMDB_Table[[#This Row],[gross]]-IMDB_Table[[#This Row],[budget]]</f>
        <v>-40554783</v>
      </c>
      <c r="O970">
        <v>124</v>
      </c>
      <c r="P970" s="36">
        <f>IMDB_Table[[#This Row],[net_profit]]/IMDB_Table[[#This Row],[budget]]*100</f>
        <v>-67.591305000000006</v>
      </c>
    </row>
    <row r="971" spans="1:16" x14ac:dyDescent="0.3">
      <c r="A971" t="s">
        <v>3981</v>
      </c>
      <c r="B971">
        <v>105</v>
      </c>
      <c r="C971" s="4">
        <v>8355815</v>
      </c>
      <c r="D971" t="s">
        <v>1192</v>
      </c>
      <c r="E971" t="s">
        <v>232</v>
      </c>
      <c r="F971" t="s">
        <v>7048</v>
      </c>
      <c r="G971">
        <v>34730</v>
      </c>
      <c r="H971">
        <v>341</v>
      </c>
      <c r="I971" t="s">
        <v>16</v>
      </c>
      <c r="J971" t="s">
        <v>24</v>
      </c>
      <c r="K971" s="4">
        <v>55000000</v>
      </c>
      <c r="L971">
        <v>2002</v>
      </c>
      <c r="M971" s="2">
        <v>6.4</v>
      </c>
      <c r="N971" s="4">
        <f>IMDB_Table[[#This Row],[gross]]-IMDB_Table[[#This Row],[budget]]</f>
        <v>-46644185</v>
      </c>
      <c r="O971">
        <v>109</v>
      </c>
      <c r="P971" s="36">
        <f>IMDB_Table[[#This Row],[net_profit]]/IMDB_Table[[#This Row],[budget]]*100</f>
        <v>-84.807609090909082</v>
      </c>
    </row>
    <row r="972" spans="1:16" x14ac:dyDescent="0.3">
      <c r="A972" t="s">
        <v>547</v>
      </c>
      <c r="B972">
        <v>226</v>
      </c>
      <c r="C972" s="4">
        <v>28837115</v>
      </c>
      <c r="D972" t="s">
        <v>509</v>
      </c>
      <c r="E972" t="s">
        <v>511</v>
      </c>
      <c r="F972" t="s">
        <v>4748</v>
      </c>
      <c r="G972">
        <v>34964</v>
      </c>
      <c r="H972">
        <v>150</v>
      </c>
      <c r="I972" t="s">
        <v>16</v>
      </c>
      <c r="J972" t="s">
        <v>17</v>
      </c>
      <c r="K972" s="4">
        <v>50000000</v>
      </c>
      <c r="L972">
        <v>2016</v>
      </c>
      <c r="M972" s="2">
        <v>4.8</v>
      </c>
      <c r="N972" s="4">
        <f>IMDB_Table[[#This Row],[gross]]-IMDB_Table[[#This Row],[budget]]</f>
        <v>-21162885</v>
      </c>
      <c r="O972">
        <v>102</v>
      </c>
      <c r="P972" s="36">
        <f>IMDB_Table[[#This Row],[net_profit]]/IMDB_Table[[#This Row],[budget]]*100</f>
        <v>-42.325769999999999</v>
      </c>
    </row>
    <row r="973" spans="1:16" x14ac:dyDescent="0.3">
      <c r="A973" t="s">
        <v>1217</v>
      </c>
      <c r="B973">
        <v>75</v>
      </c>
      <c r="C973" s="4">
        <v>6471394</v>
      </c>
      <c r="D973" t="s">
        <v>279</v>
      </c>
      <c r="E973" t="s">
        <v>374</v>
      </c>
      <c r="F973" t="s">
        <v>4749</v>
      </c>
      <c r="G973">
        <v>15880</v>
      </c>
      <c r="H973">
        <v>93</v>
      </c>
      <c r="I973" t="s">
        <v>16</v>
      </c>
      <c r="J973" t="s">
        <v>17</v>
      </c>
      <c r="K973" s="4">
        <v>50000000</v>
      </c>
      <c r="L973">
        <v>2004</v>
      </c>
      <c r="M973" s="2">
        <v>4.9000000000000004</v>
      </c>
      <c r="N973" s="4">
        <f>IMDB_Table[[#This Row],[gross]]-IMDB_Table[[#This Row],[budget]]</f>
        <v>-43528606</v>
      </c>
      <c r="O973">
        <v>88</v>
      </c>
      <c r="P973" s="36">
        <f>IMDB_Table[[#This Row],[net_profit]]/IMDB_Table[[#This Row],[budget]]*100</f>
        <v>-87.057211999999993</v>
      </c>
    </row>
    <row r="974" spans="1:16" x14ac:dyDescent="0.3">
      <c r="A974" t="s">
        <v>737</v>
      </c>
      <c r="B974">
        <v>82</v>
      </c>
      <c r="C974" s="4">
        <v>6291602</v>
      </c>
      <c r="D974" t="s">
        <v>1218</v>
      </c>
      <c r="E974" t="s">
        <v>179</v>
      </c>
      <c r="F974" t="s">
        <v>4750</v>
      </c>
      <c r="G974">
        <v>8070</v>
      </c>
      <c r="H974">
        <v>91</v>
      </c>
      <c r="I974" t="s">
        <v>16</v>
      </c>
      <c r="J974" t="s">
        <v>17</v>
      </c>
      <c r="K974" s="4">
        <v>50000000</v>
      </c>
      <c r="L974">
        <v>2000</v>
      </c>
      <c r="M974" s="2">
        <v>5.6</v>
      </c>
      <c r="N974" s="4">
        <f>IMDB_Table[[#This Row],[gross]]-IMDB_Table[[#This Row],[budget]]</f>
        <v>-43708398</v>
      </c>
      <c r="O974">
        <v>87</v>
      </c>
      <c r="P974" s="36">
        <f>IMDB_Table[[#This Row],[net_profit]]/IMDB_Table[[#This Row],[budget]]*100</f>
        <v>-87.416795999999991</v>
      </c>
    </row>
    <row r="975" spans="1:16" x14ac:dyDescent="0.3">
      <c r="A975" t="s">
        <v>1219</v>
      </c>
      <c r="B975">
        <v>296</v>
      </c>
      <c r="C975" s="4">
        <v>10706786</v>
      </c>
      <c r="D975" t="s">
        <v>355</v>
      </c>
      <c r="E975" t="s">
        <v>204</v>
      </c>
      <c r="F975" t="s">
        <v>4751</v>
      </c>
      <c r="G975">
        <v>81800</v>
      </c>
      <c r="H975">
        <v>211</v>
      </c>
      <c r="I975" t="s">
        <v>16</v>
      </c>
      <c r="J975" t="s">
        <v>17</v>
      </c>
      <c r="K975" s="4">
        <v>50000000</v>
      </c>
      <c r="L975">
        <v>2011</v>
      </c>
      <c r="M975" s="2">
        <v>5.5</v>
      </c>
      <c r="N975" s="4">
        <f>IMDB_Table[[#This Row],[gross]]-IMDB_Table[[#This Row],[budget]]</f>
        <v>-39293214</v>
      </c>
      <c r="O975">
        <v>104</v>
      </c>
      <c r="P975" s="36">
        <f>IMDB_Table[[#This Row],[net_profit]]/IMDB_Table[[#This Row],[budget]]*100</f>
        <v>-78.586427999999998</v>
      </c>
    </row>
    <row r="976" spans="1:16" x14ac:dyDescent="0.3">
      <c r="A976" t="s">
        <v>820</v>
      </c>
      <c r="B976">
        <v>103</v>
      </c>
      <c r="C976" s="4">
        <v>8742261</v>
      </c>
      <c r="D976" t="s">
        <v>605</v>
      </c>
      <c r="E976" t="s">
        <v>1220</v>
      </c>
      <c r="F976" t="s">
        <v>7049</v>
      </c>
      <c r="G976">
        <v>19824</v>
      </c>
      <c r="H976">
        <v>179</v>
      </c>
      <c r="I976" t="s">
        <v>16</v>
      </c>
      <c r="J976" t="s">
        <v>87</v>
      </c>
      <c r="K976" s="4">
        <v>18000000</v>
      </c>
      <c r="L976">
        <v>2009</v>
      </c>
      <c r="M976" s="2">
        <v>3.7</v>
      </c>
      <c r="N976" s="4">
        <f>IMDB_Table[[#This Row],[gross]]-IMDB_Table[[#This Row],[budget]]</f>
        <v>-9257739</v>
      </c>
      <c r="O976">
        <v>96</v>
      </c>
      <c r="P976" s="36">
        <f>IMDB_Table[[#This Row],[net_profit]]/IMDB_Table[[#This Row],[budget]]*100</f>
        <v>-51.431883333333332</v>
      </c>
    </row>
    <row r="977" spans="1:16" x14ac:dyDescent="0.3">
      <c r="A977" t="s">
        <v>1221</v>
      </c>
      <c r="B977">
        <v>98</v>
      </c>
      <c r="C977" s="4">
        <v>43905746</v>
      </c>
      <c r="D977" t="s">
        <v>687</v>
      </c>
      <c r="E977" t="s">
        <v>107</v>
      </c>
      <c r="F977" t="s">
        <v>4752</v>
      </c>
      <c r="G977">
        <v>77684</v>
      </c>
      <c r="H977">
        <v>294</v>
      </c>
      <c r="I977" t="s">
        <v>16</v>
      </c>
      <c r="J977" t="s">
        <v>17</v>
      </c>
      <c r="K977" s="4">
        <v>49000000</v>
      </c>
      <c r="L977">
        <v>2001</v>
      </c>
      <c r="M977" s="2">
        <v>5.9</v>
      </c>
      <c r="N977" s="4">
        <f>IMDB_Table[[#This Row],[gross]]-IMDB_Table[[#This Row],[budget]]</f>
        <v>-5094254</v>
      </c>
      <c r="O977">
        <v>85</v>
      </c>
      <c r="P977" s="36">
        <f>IMDB_Table[[#This Row],[net_profit]]/IMDB_Table[[#This Row],[budget]]*100</f>
        <v>-10.396436734693877</v>
      </c>
    </row>
    <row r="978" spans="1:16" x14ac:dyDescent="0.3">
      <c r="A978" t="s">
        <v>537</v>
      </c>
      <c r="B978">
        <v>48</v>
      </c>
      <c r="C978" s="4">
        <v>21413502</v>
      </c>
      <c r="D978" t="s">
        <v>1222</v>
      </c>
      <c r="E978" t="s">
        <v>1223</v>
      </c>
      <c r="F978" t="s">
        <v>7050</v>
      </c>
      <c r="G978">
        <v>14429</v>
      </c>
      <c r="H978">
        <v>113</v>
      </c>
      <c r="I978" t="s">
        <v>16</v>
      </c>
      <c r="J978" t="s">
        <v>17</v>
      </c>
      <c r="K978" s="4">
        <v>40000000</v>
      </c>
      <c r="L978">
        <v>1990</v>
      </c>
      <c r="M978" s="2">
        <v>6.3</v>
      </c>
      <c r="N978" s="4">
        <f>IMDB_Table[[#This Row],[gross]]-IMDB_Table[[#This Row],[budget]]</f>
        <v>-18586498</v>
      </c>
      <c r="O978">
        <v>104</v>
      </c>
      <c r="P978" s="36">
        <f>IMDB_Table[[#This Row],[net_profit]]/IMDB_Table[[#This Row],[budget]]*100</f>
        <v>-46.466245000000001</v>
      </c>
    </row>
    <row r="979" spans="1:16" x14ac:dyDescent="0.3">
      <c r="A979" t="s">
        <v>395</v>
      </c>
      <c r="B979">
        <v>223</v>
      </c>
      <c r="C979" s="4">
        <v>124107476</v>
      </c>
      <c r="D979" t="s">
        <v>552</v>
      </c>
      <c r="E979" t="s">
        <v>1224</v>
      </c>
      <c r="F979" t="s">
        <v>4753</v>
      </c>
      <c r="G979">
        <v>170684</v>
      </c>
      <c r="H979">
        <v>867</v>
      </c>
      <c r="I979" t="s">
        <v>16</v>
      </c>
      <c r="J979" t="s">
        <v>17</v>
      </c>
      <c r="K979" s="4">
        <v>48000000</v>
      </c>
      <c r="L979">
        <v>2000</v>
      </c>
      <c r="M979" s="2">
        <v>7.6</v>
      </c>
      <c r="N979" s="4">
        <f>IMDB_Table[[#This Row],[gross]]-IMDB_Table[[#This Row],[budget]]</f>
        <v>76107476</v>
      </c>
      <c r="O979">
        <v>190</v>
      </c>
      <c r="P979" s="36">
        <f>IMDB_Table[[#This Row],[net_profit]]/IMDB_Table[[#This Row],[budget]]*100</f>
        <v>158.55724166666667</v>
      </c>
    </row>
    <row r="980" spans="1:16" x14ac:dyDescent="0.3">
      <c r="A980" t="s">
        <v>119</v>
      </c>
      <c r="B980">
        <v>149</v>
      </c>
      <c r="C980" s="4">
        <v>197171806</v>
      </c>
      <c r="D980" t="s">
        <v>19</v>
      </c>
      <c r="E980" t="s">
        <v>120</v>
      </c>
      <c r="F980" t="s">
        <v>7051</v>
      </c>
      <c r="G980">
        <v>515306</v>
      </c>
      <c r="H980">
        <v>477</v>
      </c>
      <c r="I980" t="s">
        <v>16</v>
      </c>
      <c r="J980" t="s">
        <v>17</v>
      </c>
      <c r="K980" s="4">
        <v>48000000</v>
      </c>
      <c r="L980">
        <v>1989</v>
      </c>
      <c r="M980" s="2">
        <v>8.3000000000000007</v>
      </c>
      <c r="N980" s="4">
        <f>IMDB_Table[[#This Row],[gross]]-IMDB_Table[[#This Row],[budget]]</f>
        <v>149171806</v>
      </c>
      <c r="O980">
        <v>127</v>
      </c>
      <c r="P980" s="36">
        <f>IMDB_Table[[#This Row],[net_profit]]/IMDB_Table[[#This Row],[budget]]*100</f>
        <v>310.77459583333331</v>
      </c>
    </row>
    <row r="981" spans="1:16" x14ac:dyDescent="0.3">
      <c r="A981" t="s">
        <v>361</v>
      </c>
      <c r="B981">
        <v>371</v>
      </c>
      <c r="C981" s="4">
        <v>31569268</v>
      </c>
      <c r="D981" t="s">
        <v>1225</v>
      </c>
      <c r="E981" t="s">
        <v>86</v>
      </c>
      <c r="F981" t="s">
        <v>4754</v>
      </c>
      <c r="G981">
        <v>172965</v>
      </c>
      <c r="H981">
        <v>627</v>
      </c>
      <c r="I981" t="s">
        <v>16</v>
      </c>
      <c r="J981" t="s">
        <v>17</v>
      </c>
      <c r="K981" s="4">
        <v>49000000</v>
      </c>
      <c r="L981">
        <v>2015</v>
      </c>
      <c r="M981" s="2">
        <v>6.9</v>
      </c>
      <c r="N981" s="4">
        <f>IMDB_Table[[#This Row],[gross]]-IMDB_Table[[#This Row],[budget]]</f>
        <v>-17430732</v>
      </c>
      <c r="O981">
        <v>120</v>
      </c>
      <c r="P981" s="36">
        <f>IMDB_Table[[#This Row],[net_profit]]/IMDB_Table[[#This Row],[budget]]*100</f>
        <v>-35.572922448979597</v>
      </c>
    </row>
    <row r="982" spans="1:16" x14ac:dyDescent="0.3">
      <c r="A982" t="s">
        <v>320</v>
      </c>
      <c r="B982">
        <v>75</v>
      </c>
      <c r="C982" s="4">
        <v>66488090</v>
      </c>
      <c r="D982" t="s">
        <v>557</v>
      </c>
      <c r="E982" t="s">
        <v>439</v>
      </c>
      <c r="F982" t="s">
        <v>4755</v>
      </c>
      <c r="G982">
        <v>120202</v>
      </c>
      <c r="H982">
        <v>397</v>
      </c>
      <c r="I982" t="s">
        <v>16</v>
      </c>
      <c r="J982" t="s">
        <v>17</v>
      </c>
      <c r="K982" s="4">
        <v>48000000</v>
      </c>
      <c r="L982">
        <v>1999</v>
      </c>
      <c r="M982" s="2">
        <v>6.7</v>
      </c>
      <c r="N982" s="4">
        <f>IMDB_Table[[#This Row],[gross]]-IMDB_Table[[#This Row],[budget]]</f>
        <v>18488090</v>
      </c>
      <c r="O982">
        <v>118</v>
      </c>
      <c r="P982" s="36">
        <f>IMDB_Table[[#This Row],[net_profit]]/IMDB_Table[[#This Row],[budget]]*100</f>
        <v>38.516854166666661</v>
      </c>
    </row>
    <row r="983" spans="1:16" x14ac:dyDescent="0.3">
      <c r="A983" t="s">
        <v>197</v>
      </c>
      <c r="B983">
        <v>233</v>
      </c>
      <c r="C983" s="4">
        <v>95308367</v>
      </c>
      <c r="D983" t="s">
        <v>552</v>
      </c>
      <c r="E983" t="s">
        <v>636</v>
      </c>
      <c r="F983" t="s">
        <v>4756</v>
      </c>
      <c r="G983">
        <v>206104</v>
      </c>
      <c r="H983">
        <v>850</v>
      </c>
      <c r="I983" t="s">
        <v>16</v>
      </c>
      <c r="J983" t="s">
        <v>17</v>
      </c>
      <c r="K983" s="4">
        <v>48000000</v>
      </c>
      <c r="L983">
        <v>2002</v>
      </c>
      <c r="M983" s="2">
        <v>6.8</v>
      </c>
      <c r="N983" s="4">
        <f>IMDB_Table[[#This Row],[gross]]-IMDB_Table[[#This Row],[budget]]</f>
        <v>47308367</v>
      </c>
      <c r="O983">
        <v>112</v>
      </c>
      <c r="P983" s="36">
        <f>IMDB_Table[[#This Row],[net_profit]]/IMDB_Table[[#This Row],[budget]]*100</f>
        <v>98.559097916666673</v>
      </c>
    </row>
    <row r="984" spans="1:16" x14ac:dyDescent="0.3">
      <c r="A984" t="s">
        <v>968</v>
      </c>
      <c r="B984">
        <v>150</v>
      </c>
      <c r="C984" s="4">
        <v>60652036</v>
      </c>
      <c r="D984" t="s">
        <v>1226</v>
      </c>
      <c r="E984" t="s">
        <v>179</v>
      </c>
      <c r="F984" t="s">
        <v>4757</v>
      </c>
      <c r="G984">
        <v>137854</v>
      </c>
      <c r="H984">
        <v>560</v>
      </c>
      <c r="I984" t="s">
        <v>16</v>
      </c>
      <c r="J984" t="s">
        <v>17</v>
      </c>
      <c r="K984" s="4">
        <v>48000000</v>
      </c>
      <c r="L984">
        <v>1999</v>
      </c>
      <c r="M984" s="2">
        <v>7.1</v>
      </c>
      <c r="N984" s="4">
        <f>IMDB_Table[[#This Row],[gross]]-IMDB_Table[[#This Row],[budget]]</f>
        <v>12652036</v>
      </c>
      <c r="O984">
        <v>114</v>
      </c>
      <c r="P984" s="36">
        <f>IMDB_Table[[#This Row],[net_profit]]/IMDB_Table[[#This Row],[budget]]*100</f>
        <v>26.358408333333333</v>
      </c>
    </row>
    <row r="985" spans="1:16" x14ac:dyDescent="0.3">
      <c r="A985" t="s">
        <v>602</v>
      </c>
      <c r="B985">
        <v>172</v>
      </c>
      <c r="C985" s="4">
        <v>1206135</v>
      </c>
      <c r="D985" t="s">
        <v>552</v>
      </c>
      <c r="E985" t="s">
        <v>27</v>
      </c>
      <c r="F985" t="s">
        <v>4758</v>
      </c>
      <c r="G985">
        <v>40568</v>
      </c>
      <c r="H985">
        <v>185</v>
      </c>
      <c r="I985" t="s">
        <v>16</v>
      </c>
      <c r="J985" t="s">
        <v>1227</v>
      </c>
      <c r="K985" s="4">
        <v>50000000</v>
      </c>
      <c r="L985">
        <v>2015</v>
      </c>
      <c r="M985" s="2">
        <v>6.4</v>
      </c>
      <c r="N985" s="4">
        <f>IMDB_Table[[#This Row],[gross]]-IMDB_Table[[#This Row],[budget]]</f>
        <v>-48793865</v>
      </c>
      <c r="O985">
        <v>137</v>
      </c>
      <c r="P985" s="36">
        <f>IMDB_Table[[#This Row],[net_profit]]/IMDB_Table[[#This Row],[budget]]*100</f>
        <v>-97.587729999999993</v>
      </c>
    </row>
    <row r="986" spans="1:16" x14ac:dyDescent="0.3">
      <c r="A986" t="s">
        <v>752</v>
      </c>
      <c r="B986">
        <v>103</v>
      </c>
      <c r="C986" s="4">
        <v>56607223</v>
      </c>
      <c r="D986" t="s">
        <v>983</v>
      </c>
      <c r="E986" t="s">
        <v>1228</v>
      </c>
      <c r="F986" t="s">
        <v>4759</v>
      </c>
      <c r="G986">
        <v>93367</v>
      </c>
      <c r="H986">
        <v>497</v>
      </c>
      <c r="I986" t="s">
        <v>16</v>
      </c>
      <c r="J986" t="s">
        <v>87</v>
      </c>
      <c r="K986" s="4">
        <v>48000000</v>
      </c>
      <c r="L986">
        <v>2001</v>
      </c>
      <c r="M986" s="2">
        <v>6.4</v>
      </c>
      <c r="N986" s="4">
        <f>IMDB_Table[[#This Row],[gross]]-IMDB_Table[[#This Row],[budget]]</f>
        <v>8607223</v>
      </c>
      <c r="O986">
        <v>112</v>
      </c>
      <c r="P986" s="36">
        <f>IMDB_Table[[#This Row],[net_profit]]/IMDB_Table[[#This Row],[budget]]*100</f>
        <v>17.931714583333331</v>
      </c>
    </row>
    <row r="987" spans="1:16" x14ac:dyDescent="0.3">
      <c r="A987" t="s">
        <v>1027</v>
      </c>
      <c r="B987">
        <v>140</v>
      </c>
      <c r="C987" s="4">
        <v>50173190</v>
      </c>
      <c r="D987" t="s">
        <v>1229</v>
      </c>
      <c r="E987" t="s">
        <v>45</v>
      </c>
      <c r="F987" t="s">
        <v>7052</v>
      </c>
      <c r="G987">
        <v>148490</v>
      </c>
      <c r="H987">
        <v>537</v>
      </c>
      <c r="I987" t="s">
        <v>16</v>
      </c>
      <c r="J987" t="s">
        <v>17</v>
      </c>
      <c r="K987" s="4">
        <v>48000000</v>
      </c>
      <c r="L987">
        <v>2001</v>
      </c>
      <c r="M987" s="2">
        <v>7.4</v>
      </c>
      <c r="N987" s="4">
        <f>IMDB_Table[[#This Row],[gross]]-IMDB_Table[[#This Row],[budget]]</f>
        <v>2173190</v>
      </c>
      <c r="O987">
        <v>120</v>
      </c>
      <c r="P987" s="36">
        <f>IMDB_Table[[#This Row],[net_profit]]/IMDB_Table[[#This Row],[budget]]*100</f>
        <v>4.5274791666666667</v>
      </c>
    </row>
    <row r="988" spans="1:16" x14ac:dyDescent="0.3">
      <c r="A988" t="s">
        <v>371</v>
      </c>
      <c r="B988">
        <v>125</v>
      </c>
      <c r="C988" s="4">
        <v>47095453</v>
      </c>
      <c r="D988" t="s">
        <v>861</v>
      </c>
      <c r="E988" t="s">
        <v>86</v>
      </c>
      <c r="F988" t="s">
        <v>4760</v>
      </c>
      <c r="G988">
        <v>64595</v>
      </c>
      <c r="H988">
        <v>316</v>
      </c>
      <c r="I988" t="s">
        <v>16</v>
      </c>
      <c r="J988" t="s">
        <v>17</v>
      </c>
      <c r="K988" s="4">
        <v>48000000</v>
      </c>
      <c r="L988">
        <v>2001</v>
      </c>
      <c r="M988" s="2">
        <v>6.4</v>
      </c>
      <c r="N988" s="4">
        <f>IMDB_Table[[#This Row],[gross]]-IMDB_Table[[#This Row],[budget]]</f>
        <v>-904547</v>
      </c>
      <c r="O988">
        <v>123</v>
      </c>
      <c r="P988" s="36">
        <f>IMDB_Table[[#This Row],[net_profit]]/IMDB_Table[[#This Row],[budget]]*100</f>
        <v>-1.8844729166666667</v>
      </c>
    </row>
    <row r="989" spans="1:16" x14ac:dyDescent="0.3">
      <c r="A989" t="s">
        <v>982</v>
      </c>
      <c r="B989">
        <v>125</v>
      </c>
      <c r="C989" s="4">
        <v>37879996</v>
      </c>
      <c r="D989" t="s">
        <v>861</v>
      </c>
      <c r="E989" t="s">
        <v>696</v>
      </c>
      <c r="F989" t="s">
        <v>4761</v>
      </c>
      <c r="G989">
        <v>81888</v>
      </c>
      <c r="H989">
        <v>254</v>
      </c>
      <c r="I989" t="s">
        <v>16</v>
      </c>
      <c r="J989" t="s">
        <v>17</v>
      </c>
      <c r="K989" s="4">
        <v>48000000</v>
      </c>
      <c r="L989">
        <v>2000</v>
      </c>
      <c r="M989" s="2">
        <v>6</v>
      </c>
      <c r="N989" s="4">
        <f>IMDB_Table[[#This Row],[gross]]-IMDB_Table[[#This Row],[budget]]</f>
        <v>-10120004</v>
      </c>
      <c r="O989">
        <v>93</v>
      </c>
      <c r="P989" s="36">
        <f>IMDB_Table[[#This Row],[net_profit]]/IMDB_Table[[#This Row],[budget]]*100</f>
        <v>-21.083341666666666</v>
      </c>
    </row>
    <row r="990" spans="1:16" x14ac:dyDescent="0.3">
      <c r="A990" t="s">
        <v>1107</v>
      </c>
      <c r="B990">
        <v>36</v>
      </c>
      <c r="C990" s="4">
        <v>25900000</v>
      </c>
      <c r="D990" t="s">
        <v>1230</v>
      </c>
      <c r="E990" t="s">
        <v>204</v>
      </c>
      <c r="F990" t="s">
        <v>4762</v>
      </c>
      <c r="G990">
        <v>12771</v>
      </c>
      <c r="H990">
        <v>84</v>
      </c>
      <c r="I990" t="s">
        <v>16</v>
      </c>
      <c r="J990" t="s">
        <v>17</v>
      </c>
      <c r="K990" s="4">
        <v>58000000</v>
      </c>
      <c r="L990">
        <v>1984</v>
      </c>
      <c r="M990" s="2">
        <v>6.5</v>
      </c>
      <c r="N990" s="4">
        <f>IMDB_Table[[#This Row],[gross]]-IMDB_Table[[#This Row],[budget]]</f>
        <v>-32100000</v>
      </c>
      <c r="O990">
        <v>123</v>
      </c>
      <c r="P990" s="36">
        <f>IMDB_Table[[#This Row],[net_profit]]/IMDB_Table[[#This Row],[budget]]*100</f>
        <v>-55.344827586206904</v>
      </c>
    </row>
    <row r="991" spans="1:16" x14ac:dyDescent="0.3">
      <c r="A991" t="s">
        <v>371</v>
      </c>
      <c r="B991">
        <v>295</v>
      </c>
      <c r="C991" s="4">
        <v>53574088</v>
      </c>
      <c r="D991" t="s">
        <v>1231</v>
      </c>
      <c r="E991" t="s">
        <v>104</v>
      </c>
      <c r="F991" t="s">
        <v>7053</v>
      </c>
      <c r="G991">
        <v>237872</v>
      </c>
      <c r="H991">
        <v>560</v>
      </c>
      <c r="I991" t="s">
        <v>16</v>
      </c>
      <c r="J991" t="s">
        <v>17</v>
      </c>
      <c r="K991" s="4">
        <v>55000000</v>
      </c>
      <c r="L991">
        <v>2007</v>
      </c>
      <c r="M991" s="2">
        <v>7.8</v>
      </c>
      <c r="N991" s="4">
        <f>IMDB_Table[[#This Row],[gross]]-IMDB_Table[[#This Row],[budget]]</f>
        <v>-1425912</v>
      </c>
      <c r="O991">
        <v>122</v>
      </c>
      <c r="P991" s="36">
        <f>IMDB_Table[[#This Row],[net_profit]]/IMDB_Table[[#This Row],[budget]]*100</f>
        <v>-2.5925672727272731</v>
      </c>
    </row>
    <row r="992" spans="1:16" x14ac:dyDescent="0.3">
      <c r="A992" t="s">
        <v>1232</v>
      </c>
      <c r="B992">
        <v>222</v>
      </c>
      <c r="C992" s="4">
        <v>89253340</v>
      </c>
      <c r="D992" t="s">
        <v>26</v>
      </c>
      <c r="E992" t="s">
        <v>77</v>
      </c>
      <c r="F992" t="s">
        <v>4763</v>
      </c>
      <c r="G992">
        <v>133436</v>
      </c>
      <c r="H992">
        <v>323</v>
      </c>
      <c r="I992" t="s">
        <v>16</v>
      </c>
      <c r="J992" t="s">
        <v>490</v>
      </c>
      <c r="K992" s="4">
        <v>48000000</v>
      </c>
      <c r="L992">
        <v>2014</v>
      </c>
      <c r="M992" s="2">
        <v>6</v>
      </c>
      <c r="N992" s="4">
        <f>IMDB_Table[[#This Row],[gross]]-IMDB_Table[[#This Row],[budget]]</f>
        <v>41253340</v>
      </c>
      <c r="O992">
        <v>115</v>
      </c>
      <c r="P992" s="36">
        <f>IMDB_Table[[#This Row],[net_profit]]/IMDB_Table[[#This Row],[budget]]*100</f>
        <v>85.94445833333333</v>
      </c>
    </row>
    <row r="993" spans="1:16" x14ac:dyDescent="0.3">
      <c r="A993" t="s">
        <v>395</v>
      </c>
      <c r="B993">
        <v>158</v>
      </c>
      <c r="C993" s="4">
        <v>37339525</v>
      </c>
      <c r="D993" t="s">
        <v>1185</v>
      </c>
      <c r="E993" t="s">
        <v>581</v>
      </c>
      <c r="F993" t="s">
        <v>7054</v>
      </c>
      <c r="G993">
        <v>71708</v>
      </c>
      <c r="H993">
        <v>307</v>
      </c>
      <c r="I993" t="s">
        <v>16</v>
      </c>
      <c r="J993" t="s">
        <v>17</v>
      </c>
      <c r="K993" s="4">
        <v>48000000</v>
      </c>
      <c r="L993">
        <v>1998</v>
      </c>
      <c r="M993" s="2">
        <v>7</v>
      </c>
      <c r="N993" s="4">
        <f>IMDB_Table[[#This Row],[gross]]-IMDB_Table[[#This Row],[budget]]</f>
        <v>-10660475</v>
      </c>
      <c r="O993">
        <v>123</v>
      </c>
      <c r="P993" s="36">
        <f>IMDB_Table[[#This Row],[net_profit]]/IMDB_Table[[#This Row],[budget]]*100</f>
        <v>-22.209322916666665</v>
      </c>
    </row>
    <row r="994" spans="1:16" x14ac:dyDescent="0.3">
      <c r="A994" t="s">
        <v>547</v>
      </c>
      <c r="B994">
        <v>72</v>
      </c>
      <c r="C994" s="4">
        <v>60154431</v>
      </c>
      <c r="D994" t="s">
        <v>1233</v>
      </c>
      <c r="E994" t="s">
        <v>254</v>
      </c>
      <c r="F994" t="s">
        <v>4764</v>
      </c>
      <c r="G994">
        <v>122347</v>
      </c>
      <c r="H994">
        <v>345</v>
      </c>
      <c r="I994" t="s">
        <v>16</v>
      </c>
      <c r="J994" t="s">
        <v>17</v>
      </c>
      <c r="K994" s="4">
        <v>47000000</v>
      </c>
      <c r="L994">
        <v>1996</v>
      </c>
      <c r="M994" s="2">
        <v>6</v>
      </c>
      <c r="N994" s="4">
        <f>IMDB_Table[[#This Row],[gross]]-IMDB_Table[[#This Row],[budget]]</f>
        <v>13154431</v>
      </c>
      <c r="O994">
        <v>96</v>
      </c>
      <c r="P994" s="36">
        <f>IMDB_Table[[#This Row],[net_profit]]/IMDB_Table[[#This Row],[budget]]*100</f>
        <v>27.988151063829786</v>
      </c>
    </row>
    <row r="995" spans="1:16" x14ac:dyDescent="0.3">
      <c r="A995" t="s">
        <v>1234</v>
      </c>
      <c r="B995">
        <v>72</v>
      </c>
      <c r="C995" s="4">
        <v>103738726</v>
      </c>
      <c r="D995" t="s">
        <v>1235</v>
      </c>
      <c r="E995" t="s">
        <v>1236</v>
      </c>
      <c r="F995" t="s">
        <v>4765</v>
      </c>
      <c r="G995">
        <v>47819</v>
      </c>
      <c r="H995">
        <v>164</v>
      </c>
      <c r="I995" t="s">
        <v>16</v>
      </c>
      <c r="J995" t="s">
        <v>17</v>
      </c>
      <c r="K995" s="4">
        <v>100000000</v>
      </c>
      <c r="L995">
        <v>1990</v>
      </c>
      <c r="M995" s="2">
        <v>6.1</v>
      </c>
      <c r="N995" s="4">
        <f>IMDB_Table[[#This Row],[gross]]-IMDB_Table[[#This Row],[budget]]</f>
        <v>3738726</v>
      </c>
      <c r="O995">
        <v>105</v>
      </c>
      <c r="P995" s="36">
        <f>IMDB_Table[[#This Row],[net_profit]]/IMDB_Table[[#This Row],[budget]]*100</f>
        <v>3.7387259999999998</v>
      </c>
    </row>
    <row r="996" spans="1:16" x14ac:dyDescent="0.3">
      <c r="A996" t="s">
        <v>3963</v>
      </c>
      <c r="B996">
        <v>152</v>
      </c>
      <c r="C996" s="4">
        <v>69304264</v>
      </c>
      <c r="D996" t="s">
        <v>1237</v>
      </c>
      <c r="E996" t="s">
        <v>1238</v>
      </c>
      <c r="F996" t="s">
        <v>4766</v>
      </c>
      <c r="G996">
        <v>73068</v>
      </c>
      <c r="H996">
        <v>419</v>
      </c>
      <c r="I996" t="s">
        <v>16</v>
      </c>
      <c r="J996" t="s">
        <v>17</v>
      </c>
      <c r="K996" s="4">
        <v>48000000</v>
      </c>
      <c r="L996">
        <v>1999</v>
      </c>
      <c r="M996" s="2">
        <v>6.8</v>
      </c>
      <c r="N996" s="4">
        <f>IMDB_Table[[#This Row],[gross]]-IMDB_Table[[#This Row],[budget]]</f>
        <v>21304264</v>
      </c>
      <c r="O996">
        <v>113</v>
      </c>
      <c r="P996" s="36">
        <f>IMDB_Table[[#This Row],[net_profit]]/IMDB_Table[[#This Row],[budget]]*100</f>
        <v>44.383883333333337</v>
      </c>
    </row>
    <row r="997" spans="1:16" x14ac:dyDescent="0.3">
      <c r="A997" t="s">
        <v>1239</v>
      </c>
      <c r="B997">
        <v>89</v>
      </c>
      <c r="C997" s="4">
        <v>29781453</v>
      </c>
      <c r="D997" t="s">
        <v>969</v>
      </c>
      <c r="E997" t="s">
        <v>1240</v>
      </c>
      <c r="F997" t="s">
        <v>7055</v>
      </c>
      <c r="G997">
        <v>22447</v>
      </c>
      <c r="H997">
        <v>210</v>
      </c>
      <c r="I997" t="s">
        <v>16</v>
      </c>
      <c r="J997" t="s">
        <v>17</v>
      </c>
      <c r="K997" s="4">
        <v>48000000</v>
      </c>
      <c r="L997">
        <v>2001</v>
      </c>
      <c r="M997" s="2">
        <v>6.4</v>
      </c>
      <c r="N997" s="4">
        <f>IMDB_Table[[#This Row],[gross]]-IMDB_Table[[#This Row],[budget]]</f>
        <v>-18218547</v>
      </c>
      <c r="O997">
        <v>132</v>
      </c>
      <c r="P997" s="36">
        <f>IMDB_Table[[#This Row],[net_profit]]/IMDB_Table[[#This Row],[budget]]*100</f>
        <v>-37.95530625</v>
      </c>
    </row>
    <row r="998" spans="1:16" x14ac:dyDescent="0.3">
      <c r="A998" t="s">
        <v>1241</v>
      </c>
      <c r="B998">
        <v>93</v>
      </c>
      <c r="C998" s="4">
        <v>15519841</v>
      </c>
      <c r="D998" t="s">
        <v>89</v>
      </c>
      <c r="E998" t="s">
        <v>631</v>
      </c>
      <c r="F998" t="s">
        <v>4767</v>
      </c>
      <c r="G998">
        <v>8693</v>
      </c>
      <c r="H998">
        <v>71</v>
      </c>
      <c r="I998" t="s">
        <v>16</v>
      </c>
      <c r="J998" t="s">
        <v>17</v>
      </c>
      <c r="K998" s="4">
        <v>47000000</v>
      </c>
      <c r="L998">
        <v>2006</v>
      </c>
      <c r="M998" s="2">
        <v>4.5</v>
      </c>
      <c r="N998" s="4">
        <f>IMDB_Table[[#This Row],[gross]]-IMDB_Table[[#This Row],[budget]]</f>
        <v>-31480159</v>
      </c>
      <c r="O998">
        <v>75</v>
      </c>
      <c r="P998" s="36">
        <f>IMDB_Table[[#This Row],[net_profit]]/IMDB_Table[[#This Row],[budget]]*100</f>
        <v>-66.979061702127666</v>
      </c>
    </row>
    <row r="999" spans="1:16" x14ac:dyDescent="0.3">
      <c r="A999" t="s">
        <v>1242</v>
      </c>
      <c r="B999">
        <v>46</v>
      </c>
      <c r="C999" s="4">
        <v>5600000</v>
      </c>
      <c r="D999" t="s">
        <v>808</v>
      </c>
      <c r="E999" t="s">
        <v>622</v>
      </c>
      <c r="F999" t="s">
        <v>4768</v>
      </c>
      <c r="G999">
        <v>11913</v>
      </c>
      <c r="H999">
        <v>97</v>
      </c>
      <c r="I999" t="s">
        <v>16</v>
      </c>
      <c r="J999" t="s">
        <v>17</v>
      </c>
      <c r="K999" s="4">
        <v>47000000</v>
      </c>
      <c r="L999">
        <v>1996</v>
      </c>
      <c r="M999" s="2">
        <v>5.8</v>
      </c>
      <c r="N999" s="4">
        <f>IMDB_Table[[#This Row],[gross]]-IMDB_Table[[#This Row],[budget]]</f>
        <v>-41400000</v>
      </c>
      <c r="O999">
        <v>108</v>
      </c>
      <c r="P999" s="36">
        <f>IMDB_Table[[#This Row],[net_profit]]/IMDB_Table[[#This Row],[budget]]*100</f>
        <v>-88.085106382978722</v>
      </c>
    </row>
    <row r="1000" spans="1:16" x14ac:dyDescent="0.3">
      <c r="A1000" t="s">
        <v>1243</v>
      </c>
      <c r="B1000">
        <v>84</v>
      </c>
      <c r="C1000" s="4">
        <v>126805112</v>
      </c>
      <c r="D1000" t="s">
        <v>429</v>
      </c>
      <c r="E1000" t="s">
        <v>622</v>
      </c>
      <c r="F1000" t="s">
        <v>7056</v>
      </c>
      <c r="G1000">
        <v>98199</v>
      </c>
      <c r="H1000">
        <v>169</v>
      </c>
      <c r="I1000" t="s">
        <v>16</v>
      </c>
      <c r="J1000" t="s">
        <v>17</v>
      </c>
      <c r="K1000" s="4">
        <v>46000000</v>
      </c>
      <c r="L1000">
        <v>1997</v>
      </c>
      <c r="M1000" s="2">
        <v>6.3</v>
      </c>
      <c r="N1000" s="4">
        <f>IMDB_Table[[#This Row],[gross]]-IMDB_Table[[#This Row],[budget]]</f>
        <v>80805112</v>
      </c>
      <c r="O1000">
        <v>105</v>
      </c>
      <c r="P1000" s="36">
        <f>IMDB_Table[[#This Row],[net_profit]]/IMDB_Table[[#This Row],[budget]]*100</f>
        <v>175.66328695652174</v>
      </c>
    </row>
    <row r="1001" spans="1:16" x14ac:dyDescent="0.3">
      <c r="A1001" t="s">
        <v>1153</v>
      </c>
      <c r="B1001">
        <v>142</v>
      </c>
      <c r="C1001" s="4">
        <v>93607673</v>
      </c>
      <c r="D1001" t="s">
        <v>429</v>
      </c>
      <c r="E1001" t="s">
        <v>622</v>
      </c>
      <c r="F1001" t="s">
        <v>7057</v>
      </c>
      <c r="G1001">
        <v>47573</v>
      </c>
      <c r="H1001">
        <v>343</v>
      </c>
      <c r="I1001" t="s">
        <v>16</v>
      </c>
      <c r="J1001" t="s">
        <v>17</v>
      </c>
      <c r="K1001" s="4">
        <v>48000000</v>
      </c>
      <c r="L1001">
        <v>2001</v>
      </c>
      <c r="M1001" s="2">
        <v>5.7</v>
      </c>
      <c r="N1001" s="4">
        <f>IMDB_Table[[#This Row],[gross]]-IMDB_Table[[#This Row],[budget]]</f>
        <v>45607673</v>
      </c>
      <c r="O1001">
        <v>102</v>
      </c>
      <c r="P1001" s="36">
        <f>IMDB_Table[[#This Row],[net_profit]]/IMDB_Table[[#This Row],[budget]]*100</f>
        <v>95.015985416666666</v>
      </c>
    </row>
    <row r="1002" spans="1:16" x14ac:dyDescent="0.3">
      <c r="A1002" t="s">
        <v>25</v>
      </c>
      <c r="B1002">
        <v>185</v>
      </c>
      <c r="C1002" s="4">
        <v>67263182</v>
      </c>
      <c r="D1002" t="s">
        <v>494</v>
      </c>
      <c r="E1002" t="s">
        <v>607</v>
      </c>
      <c r="F1002" t="s">
        <v>4769</v>
      </c>
      <c r="G1002">
        <v>218771</v>
      </c>
      <c r="H1002">
        <v>651</v>
      </c>
      <c r="I1002" t="s">
        <v>16</v>
      </c>
      <c r="J1002" t="s">
        <v>17</v>
      </c>
      <c r="K1002" s="4">
        <v>46000000</v>
      </c>
      <c r="L1002">
        <v>2002</v>
      </c>
      <c r="M1002" s="2">
        <v>7.2</v>
      </c>
      <c r="N1002" s="4">
        <f>IMDB_Table[[#This Row],[gross]]-IMDB_Table[[#This Row],[budget]]</f>
        <v>21263182</v>
      </c>
      <c r="O1002">
        <v>118</v>
      </c>
      <c r="P1002" s="36">
        <f>IMDB_Table[[#This Row],[net_profit]]/IMDB_Table[[#This Row],[budget]]*100</f>
        <v>46.224308695652169</v>
      </c>
    </row>
    <row r="1003" spans="1:16" x14ac:dyDescent="0.3">
      <c r="A1003" t="s">
        <v>806</v>
      </c>
      <c r="B1003">
        <v>143</v>
      </c>
      <c r="C1003" s="4">
        <v>92001027</v>
      </c>
      <c r="D1003" t="s">
        <v>1244</v>
      </c>
      <c r="E1003" t="s">
        <v>807</v>
      </c>
      <c r="F1003" t="s">
        <v>4770</v>
      </c>
      <c r="G1003">
        <v>97838</v>
      </c>
      <c r="H1003">
        <v>286</v>
      </c>
      <c r="I1003" t="s">
        <v>16</v>
      </c>
      <c r="J1003" t="s">
        <v>17</v>
      </c>
      <c r="K1003" s="4">
        <v>45000000</v>
      </c>
      <c r="L1003">
        <v>1996</v>
      </c>
      <c r="M1003" s="2">
        <v>7.6</v>
      </c>
      <c r="N1003" s="4">
        <f>IMDB_Table[[#This Row],[gross]]-IMDB_Table[[#This Row],[budget]]</f>
        <v>47001027</v>
      </c>
      <c r="O1003">
        <v>111</v>
      </c>
      <c r="P1003" s="36">
        <f>IMDB_Table[[#This Row],[net_profit]]/IMDB_Table[[#This Row],[budget]]*100</f>
        <v>104.44672666666665</v>
      </c>
    </row>
    <row r="1004" spans="1:16" x14ac:dyDescent="0.3">
      <c r="A1004" t="s">
        <v>1074</v>
      </c>
      <c r="B1004">
        <v>178</v>
      </c>
      <c r="C1004" s="4">
        <v>10539414</v>
      </c>
      <c r="D1004" t="s">
        <v>1245</v>
      </c>
      <c r="E1004" t="s">
        <v>359</v>
      </c>
      <c r="F1004" t="s">
        <v>4771</v>
      </c>
      <c r="G1004">
        <v>45729</v>
      </c>
      <c r="H1004">
        <v>176</v>
      </c>
      <c r="I1004" t="s">
        <v>16</v>
      </c>
      <c r="J1004" t="s">
        <v>17</v>
      </c>
      <c r="K1004" s="4">
        <v>47000000</v>
      </c>
      <c r="L1004">
        <v>2010</v>
      </c>
      <c r="M1004" s="2">
        <v>4.7</v>
      </c>
      <c r="N1004" s="4">
        <f>IMDB_Table[[#This Row],[gross]]-IMDB_Table[[#This Row],[budget]]</f>
        <v>-36460586</v>
      </c>
      <c r="O1004">
        <v>81</v>
      </c>
      <c r="P1004" s="36">
        <f>IMDB_Table[[#This Row],[net_profit]]/IMDB_Table[[#This Row],[budget]]*100</f>
        <v>-77.575714893617018</v>
      </c>
    </row>
    <row r="1005" spans="1:16" x14ac:dyDescent="0.3">
      <c r="A1005" t="s">
        <v>281</v>
      </c>
      <c r="B1005">
        <v>65</v>
      </c>
      <c r="C1005" s="4">
        <v>58918501</v>
      </c>
      <c r="D1005" t="s">
        <v>1246</v>
      </c>
      <c r="E1005" t="s">
        <v>439</v>
      </c>
      <c r="F1005" t="s">
        <v>4772</v>
      </c>
      <c r="G1005">
        <v>40126</v>
      </c>
      <c r="H1005">
        <v>107</v>
      </c>
      <c r="I1005" t="s">
        <v>16</v>
      </c>
      <c r="J1005" t="s">
        <v>17</v>
      </c>
      <c r="K1005" s="4">
        <v>46000000</v>
      </c>
      <c r="L1005">
        <v>1996</v>
      </c>
      <c r="M1005" s="2">
        <v>6.6</v>
      </c>
      <c r="N1005" s="4">
        <f>IMDB_Table[[#This Row],[gross]]-IMDB_Table[[#This Row],[budget]]</f>
        <v>12918501</v>
      </c>
      <c r="O1005">
        <v>116</v>
      </c>
      <c r="P1005" s="36">
        <f>IMDB_Table[[#This Row],[net_profit]]/IMDB_Table[[#This Row],[budget]]*100</f>
        <v>28.083697826086958</v>
      </c>
    </row>
    <row r="1006" spans="1:16" x14ac:dyDescent="0.3">
      <c r="A1006" t="s">
        <v>153</v>
      </c>
      <c r="B1006">
        <v>73</v>
      </c>
      <c r="C1006" s="4">
        <v>181395380</v>
      </c>
      <c r="D1006" t="s">
        <v>861</v>
      </c>
      <c r="E1006" t="s">
        <v>884</v>
      </c>
      <c r="F1006" t="s">
        <v>4773</v>
      </c>
      <c r="G1006">
        <v>220392</v>
      </c>
      <c r="H1006">
        <v>243</v>
      </c>
      <c r="I1006" t="s">
        <v>16</v>
      </c>
      <c r="J1006" t="s">
        <v>17</v>
      </c>
      <c r="K1006" s="4">
        <v>45000000</v>
      </c>
      <c r="L1006">
        <v>1997</v>
      </c>
      <c r="M1006" s="2">
        <v>6.8</v>
      </c>
      <c r="N1006" s="4">
        <f>IMDB_Table[[#This Row],[gross]]-IMDB_Table[[#This Row],[budget]]</f>
        <v>136395380</v>
      </c>
      <c r="O1006">
        <v>86</v>
      </c>
      <c r="P1006" s="36">
        <f>IMDB_Table[[#This Row],[net_profit]]/IMDB_Table[[#This Row],[budget]]*100</f>
        <v>303.10084444444442</v>
      </c>
    </row>
    <row r="1007" spans="1:16" x14ac:dyDescent="0.3">
      <c r="A1007" t="s">
        <v>1247</v>
      </c>
      <c r="B1007">
        <v>72</v>
      </c>
      <c r="C1007" s="4">
        <v>14946229</v>
      </c>
      <c r="D1007" t="s">
        <v>1248</v>
      </c>
      <c r="E1007" t="s">
        <v>1249</v>
      </c>
      <c r="F1007" t="s">
        <v>4774</v>
      </c>
      <c r="G1007">
        <v>2581</v>
      </c>
      <c r="H1007">
        <v>29</v>
      </c>
      <c r="I1007" t="s">
        <v>16</v>
      </c>
      <c r="J1007" t="s">
        <v>24</v>
      </c>
      <c r="K1007" s="4">
        <v>25000000</v>
      </c>
      <c r="L1007">
        <v>2016</v>
      </c>
      <c r="M1007" s="2">
        <v>7.3</v>
      </c>
      <c r="N1007" s="4">
        <f>IMDB_Table[[#This Row],[gross]]-IMDB_Table[[#This Row],[budget]]</f>
        <v>-10053771</v>
      </c>
      <c r="O1007">
        <v>127</v>
      </c>
      <c r="P1007" s="36">
        <f>IMDB_Table[[#This Row],[net_profit]]/IMDB_Table[[#This Row],[budget]]*100</f>
        <v>-40.215084000000004</v>
      </c>
    </row>
    <row r="1008" spans="1:16" x14ac:dyDescent="0.3">
      <c r="A1008" t="s">
        <v>953</v>
      </c>
      <c r="B1008">
        <v>35</v>
      </c>
      <c r="C1008" s="4">
        <v>130512915</v>
      </c>
      <c r="D1008" t="s">
        <v>154</v>
      </c>
      <c r="E1008" t="s">
        <v>1250</v>
      </c>
      <c r="F1008" t="s">
        <v>4775</v>
      </c>
      <c r="G1008">
        <v>60884</v>
      </c>
      <c r="H1008">
        <v>85</v>
      </c>
      <c r="I1008" t="s">
        <v>16</v>
      </c>
      <c r="J1008" t="s">
        <v>17</v>
      </c>
      <c r="K1008" s="4">
        <v>45000000</v>
      </c>
      <c r="L1008">
        <v>1994</v>
      </c>
      <c r="M1008" s="2">
        <v>4.8</v>
      </c>
      <c r="N1008" s="4">
        <f>IMDB_Table[[#This Row],[gross]]-IMDB_Table[[#This Row],[budget]]</f>
        <v>85512915</v>
      </c>
      <c r="O1008">
        <v>91</v>
      </c>
      <c r="P1008" s="36">
        <f>IMDB_Table[[#This Row],[net_profit]]/IMDB_Table[[#This Row],[budget]]*100</f>
        <v>190.02870000000001</v>
      </c>
    </row>
    <row r="1009" spans="1:16" x14ac:dyDescent="0.3">
      <c r="A1009" t="s">
        <v>1232</v>
      </c>
      <c r="B1009">
        <v>358</v>
      </c>
      <c r="C1009" s="4">
        <v>139852971</v>
      </c>
      <c r="D1009" t="s">
        <v>106</v>
      </c>
      <c r="E1009" t="s">
        <v>77</v>
      </c>
      <c r="F1009" t="s">
        <v>4776</v>
      </c>
      <c r="G1009">
        <v>238671</v>
      </c>
      <c r="H1009">
        <v>461</v>
      </c>
      <c r="I1009" t="s">
        <v>16</v>
      </c>
      <c r="J1009" t="s">
        <v>490</v>
      </c>
      <c r="K1009" s="4">
        <v>45000000</v>
      </c>
      <c r="L1009">
        <v>2012</v>
      </c>
      <c r="M1009" s="2">
        <v>6.3</v>
      </c>
      <c r="N1009" s="4">
        <f>IMDB_Table[[#This Row],[gross]]-IMDB_Table[[#This Row],[budget]]</f>
        <v>94852971</v>
      </c>
      <c r="O1009">
        <v>98</v>
      </c>
      <c r="P1009" s="36">
        <f>IMDB_Table[[#This Row],[net_profit]]/IMDB_Table[[#This Row],[budget]]*100</f>
        <v>210.78438</v>
      </c>
    </row>
    <row r="1010" spans="1:16" x14ac:dyDescent="0.3">
      <c r="A1010" t="s">
        <v>1251</v>
      </c>
      <c r="B1010">
        <v>151</v>
      </c>
      <c r="C1010" s="4">
        <v>110000082</v>
      </c>
      <c r="D1010" t="s">
        <v>509</v>
      </c>
      <c r="E1010" t="s">
        <v>1252</v>
      </c>
      <c r="F1010" t="s">
        <v>4777</v>
      </c>
      <c r="G1010">
        <v>111526</v>
      </c>
      <c r="H1010">
        <v>347</v>
      </c>
      <c r="I1010" t="s">
        <v>16</v>
      </c>
      <c r="J1010" t="s">
        <v>17</v>
      </c>
      <c r="K1010" s="4">
        <v>48000000</v>
      </c>
      <c r="L1010">
        <v>2003</v>
      </c>
      <c r="M1010" s="2">
        <v>5.5</v>
      </c>
      <c r="N1010" s="4">
        <f>IMDB_Table[[#This Row],[gross]]-IMDB_Table[[#This Row],[budget]]</f>
        <v>62000082</v>
      </c>
      <c r="O1010">
        <v>84</v>
      </c>
      <c r="P1010" s="36">
        <f>IMDB_Table[[#This Row],[net_profit]]/IMDB_Table[[#This Row],[budget]]*100</f>
        <v>129.16683749999999</v>
      </c>
    </row>
    <row r="1011" spans="1:16" x14ac:dyDescent="0.3">
      <c r="A1011" t="s">
        <v>987</v>
      </c>
      <c r="B1011">
        <v>140</v>
      </c>
      <c r="C1011" s="4">
        <v>106807667</v>
      </c>
      <c r="D1011" t="s">
        <v>1253</v>
      </c>
      <c r="E1011" t="s">
        <v>1254</v>
      </c>
      <c r="F1011" t="s">
        <v>4778</v>
      </c>
      <c r="G1011">
        <v>137377</v>
      </c>
      <c r="H1011">
        <v>370</v>
      </c>
      <c r="I1011" t="s">
        <v>16</v>
      </c>
      <c r="J1011" t="s">
        <v>17</v>
      </c>
      <c r="K1011" s="4">
        <v>45000000</v>
      </c>
      <c r="L1011">
        <v>2000</v>
      </c>
      <c r="M1011" s="2">
        <v>6.2</v>
      </c>
      <c r="N1011" s="4">
        <f>IMDB_Table[[#This Row],[gross]]-IMDB_Table[[#This Row],[budget]]</f>
        <v>61807667</v>
      </c>
      <c r="O1011">
        <v>109</v>
      </c>
      <c r="P1011" s="36">
        <f>IMDB_Table[[#This Row],[net_profit]]/IMDB_Table[[#This Row],[budget]]*100</f>
        <v>137.35037111111112</v>
      </c>
    </row>
    <row r="1012" spans="1:16" x14ac:dyDescent="0.3">
      <c r="A1012" t="s">
        <v>668</v>
      </c>
      <c r="B1012">
        <v>201</v>
      </c>
      <c r="C1012" s="4">
        <v>101702060</v>
      </c>
      <c r="D1012" t="s">
        <v>1255</v>
      </c>
      <c r="E1012" t="s">
        <v>461</v>
      </c>
      <c r="F1012" t="s">
        <v>7058</v>
      </c>
      <c r="G1012">
        <v>85323</v>
      </c>
      <c r="H1012">
        <v>212</v>
      </c>
      <c r="I1012" t="s">
        <v>16</v>
      </c>
      <c r="J1012" t="s">
        <v>17</v>
      </c>
      <c r="K1012" s="4">
        <v>45000000</v>
      </c>
      <c r="L1012">
        <v>2008</v>
      </c>
      <c r="M1012" s="2">
        <v>5.8</v>
      </c>
      <c r="N1012" s="4">
        <f>IMDB_Table[[#This Row],[gross]]-IMDB_Table[[#This Row],[budget]]</f>
        <v>56702060</v>
      </c>
      <c r="O1012">
        <v>93</v>
      </c>
      <c r="P1012" s="36">
        <f>IMDB_Table[[#This Row],[net_profit]]/IMDB_Table[[#This Row],[budget]]*100</f>
        <v>126.00457777777778</v>
      </c>
    </row>
    <row r="1013" spans="1:16" x14ac:dyDescent="0.3">
      <c r="A1013" t="s">
        <v>793</v>
      </c>
      <c r="B1013">
        <v>77</v>
      </c>
      <c r="C1013" s="4">
        <v>95149435</v>
      </c>
      <c r="D1013" t="s">
        <v>671</v>
      </c>
      <c r="E1013" t="s">
        <v>582</v>
      </c>
      <c r="F1013" t="s">
        <v>4779</v>
      </c>
      <c r="G1013">
        <v>53687</v>
      </c>
      <c r="H1013">
        <v>152</v>
      </c>
      <c r="I1013" t="s">
        <v>16</v>
      </c>
      <c r="J1013" t="s">
        <v>17</v>
      </c>
      <c r="K1013" s="4">
        <v>40000000</v>
      </c>
      <c r="L1013">
        <v>2004</v>
      </c>
      <c r="M1013" s="2">
        <v>5.7</v>
      </c>
      <c r="N1013" s="4">
        <f>IMDB_Table[[#This Row],[gross]]-IMDB_Table[[#This Row],[budget]]</f>
        <v>55149435</v>
      </c>
      <c r="O1013">
        <v>113</v>
      </c>
      <c r="P1013" s="36">
        <f>IMDB_Table[[#This Row],[net_profit]]/IMDB_Table[[#This Row],[budget]]*100</f>
        <v>137.87358750000001</v>
      </c>
    </row>
    <row r="1014" spans="1:16" x14ac:dyDescent="0.3">
      <c r="A1014" t="s">
        <v>585</v>
      </c>
      <c r="B1014">
        <v>43</v>
      </c>
      <c r="C1014" s="4">
        <v>100768056</v>
      </c>
      <c r="D1014" t="s">
        <v>557</v>
      </c>
      <c r="E1014" t="s">
        <v>439</v>
      </c>
      <c r="F1014" t="s">
        <v>4780</v>
      </c>
      <c r="G1014">
        <v>59569</v>
      </c>
      <c r="H1014">
        <v>89</v>
      </c>
      <c r="I1014" t="s">
        <v>16</v>
      </c>
      <c r="J1014" t="s">
        <v>17</v>
      </c>
      <c r="K1014" s="4">
        <v>45000000</v>
      </c>
      <c r="L1014">
        <v>1993</v>
      </c>
      <c r="M1014" s="2">
        <v>6.5</v>
      </c>
      <c r="N1014" s="4">
        <f>IMDB_Table[[#This Row],[gross]]-IMDB_Table[[#This Row],[budget]]</f>
        <v>55768056</v>
      </c>
      <c r="O1014">
        <v>141</v>
      </c>
      <c r="P1014" s="36">
        <f>IMDB_Table[[#This Row],[net_profit]]/IMDB_Table[[#This Row],[budget]]*100</f>
        <v>123.92901333333333</v>
      </c>
    </row>
    <row r="1015" spans="1:16" x14ac:dyDescent="0.3">
      <c r="A1015" t="s">
        <v>345</v>
      </c>
      <c r="B1015">
        <v>39</v>
      </c>
      <c r="C1015" s="4">
        <v>92115211</v>
      </c>
      <c r="D1015" t="s">
        <v>557</v>
      </c>
      <c r="E1015" t="s">
        <v>1256</v>
      </c>
      <c r="F1015" t="s">
        <v>4781</v>
      </c>
      <c r="G1015">
        <v>45798</v>
      </c>
      <c r="H1015">
        <v>94</v>
      </c>
      <c r="I1015" t="s">
        <v>16</v>
      </c>
      <c r="J1015" t="s">
        <v>17</v>
      </c>
      <c r="K1015" s="4">
        <v>45000000</v>
      </c>
      <c r="L1015">
        <v>1994</v>
      </c>
      <c r="M1015" s="2">
        <v>6.7</v>
      </c>
      <c r="N1015" s="4">
        <f>IMDB_Table[[#This Row],[gross]]-IMDB_Table[[#This Row],[budget]]</f>
        <v>47115211</v>
      </c>
      <c r="O1015">
        <v>119</v>
      </c>
      <c r="P1015" s="36">
        <f>IMDB_Table[[#This Row],[net_profit]]/IMDB_Table[[#This Row],[budget]]*100</f>
        <v>104.70046888888889</v>
      </c>
    </row>
    <row r="1016" spans="1:16" x14ac:dyDescent="0.3">
      <c r="A1016" t="s">
        <v>910</v>
      </c>
      <c r="B1016">
        <v>207</v>
      </c>
      <c r="C1016" s="4">
        <v>93452056</v>
      </c>
      <c r="D1016" t="s">
        <v>1201</v>
      </c>
      <c r="E1016" t="s">
        <v>374</v>
      </c>
      <c r="F1016" t="s">
        <v>4782</v>
      </c>
      <c r="G1016">
        <v>184795</v>
      </c>
      <c r="H1016">
        <v>310</v>
      </c>
      <c r="I1016" t="s">
        <v>16</v>
      </c>
      <c r="J1016" t="s">
        <v>17</v>
      </c>
      <c r="K1016" s="4">
        <v>45000000</v>
      </c>
      <c r="L1016">
        <v>2007</v>
      </c>
      <c r="M1016" s="2">
        <v>7.4</v>
      </c>
      <c r="N1016" s="4">
        <f>IMDB_Table[[#This Row],[gross]]-IMDB_Table[[#This Row],[budget]]</f>
        <v>48452056</v>
      </c>
      <c r="O1016">
        <v>97</v>
      </c>
      <c r="P1016" s="36">
        <f>IMDB_Table[[#This Row],[net_profit]]/IMDB_Table[[#This Row],[budget]]*100</f>
        <v>107.67123555555555</v>
      </c>
    </row>
    <row r="1017" spans="1:16" x14ac:dyDescent="0.3">
      <c r="A1017" t="s">
        <v>320</v>
      </c>
      <c r="B1017">
        <v>47</v>
      </c>
      <c r="C1017" s="4">
        <v>83287363</v>
      </c>
      <c r="D1017" t="s">
        <v>26</v>
      </c>
      <c r="E1017" t="s">
        <v>120</v>
      </c>
      <c r="F1017" t="s">
        <v>4783</v>
      </c>
      <c r="G1017">
        <v>81442</v>
      </c>
      <c r="H1017">
        <v>137</v>
      </c>
      <c r="I1017" t="s">
        <v>16</v>
      </c>
      <c r="J1017" t="s">
        <v>17</v>
      </c>
      <c r="K1017" s="4">
        <v>45000000</v>
      </c>
      <c r="L1017">
        <v>1992</v>
      </c>
      <c r="M1017" s="2">
        <v>6.9</v>
      </c>
      <c r="N1017" s="4">
        <f>IMDB_Table[[#This Row],[gross]]-IMDB_Table[[#This Row],[budget]]</f>
        <v>38287363</v>
      </c>
      <c r="O1017">
        <v>117</v>
      </c>
      <c r="P1017" s="36">
        <f>IMDB_Table[[#This Row],[net_profit]]/IMDB_Table[[#This Row],[budget]]*100</f>
        <v>85.08302888888889</v>
      </c>
    </row>
    <row r="1018" spans="1:16" x14ac:dyDescent="0.3">
      <c r="A1018" t="s">
        <v>745</v>
      </c>
      <c r="B1018">
        <v>132</v>
      </c>
      <c r="C1018" s="4">
        <v>82931301</v>
      </c>
      <c r="D1018" t="s">
        <v>429</v>
      </c>
      <c r="E1018" t="s">
        <v>549</v>
      </c>
      <c r="F1018" t="s">
        <v>7059</v>
      </c>
      <c r="G1018">
        <v>43358</v>
      </c>
      <c r="H1018">
        <v>228</v>
      </c>
      <c r="I1018" t="s">
        <v>16</v>
      </c>
      <c r="J1018" t="s">
        <v>221</v>
      </c>
      <c r="K1018" s="4">
        <v>60000000</v>
      </c>
      <c r="L1018">
        <v>2005</v>
      </c>
      <c r="M1018" s="2">
        <v>5.5</v>
      </c>
      <c r="N1018" s="4">
        <f>IMDB_Table[[#This Row],[gross]]-IMDB_Table[[#This Row],[budget]]</f>
        <v>22931301</v>
      </c>
      <c r="O1018">
        <v>101</v>
      </c>
      <c r="P1018" s="36">
        <f>IMDB_Table[[#This Row],[net_profit]]/IMDB_Table[[#This Row],[budget]]*100</f>
        <v>38.218834999999999</v>
      </c>
    </row>
    <row r="1019" spans="1:16" x14ac:dyDescent="0.3">
      <c r="A1019" t="s">
        <v>1257</v>
      </c>
      <c r="B1019">
        <v>454</v>
      </c>
      <c r="C1019" s="4">
        <v>60962878</v>
      </c>
      <c r="D1019" t="s">
        <v>557</v>
      </c>
      <c r="E1019" t="s">
        <v>86</v>
      </c>
      <c r="F1019" t="s">
        <v>4784</v>
      </c>
      <c r="G1019">
        <v>383591</v>
      </c>
      <c r="H1019">
        <v>620</v>
      </c>
      <c r="I1019" t="s">
        <v>16</v>
      </c>
      <c r="J1019" t="s">
        <v>17</v>
      </c>
      <c r="K1019" s="4">
        <v>46000000</v>
      </c>
      <c r="L1019">
        <v>2013</v>
      </c>
      <c r="M1019" s="2">
        <v>8.1</v>
      </c>
      <c r="N1019" s="4">
        <f>IMDB_Table[[#This Row],[gross]]-IMDB_Table[[#This Row],[budget]]</f>
        <v>14962878</v>
      </c>
      <c r="O1019">
        <v>153</v>
      </c>
      <c r="P1019" s="36">
        <f>IMDB_Table[[#This Row],[net_profit]]/IMDB_Table[[#This Row],[budget]]*100</f>
        <v>32.527995652173914</v>
      </c>
    </row>
    <row r="1020" spans="1:16" x14ac:dyDescent="0.3">
      <c r="A1020" t="s">
        <v>744</v>
      </c>
      <c r="B1020">
        <v>109</v>
      </c>
      <c r="C1020" s="4">
        <v>76261036</v>
      </c>
      <c r="D1020" t="s">
        <v>552</v>
      </c>
      <c r="E1020" t="s">
        <v>439</v>
      </c>
      <c r="F1020" t="s">
        <v>4785</v>
      </c>
      <c r="G1020">
        <v>305929</v>
      </c>
      <c r="H1020">
        <v>633</v>
      </c>
      <c r="I1020" t="s">
        <v>16</v>
      </c>
      <c r="J1020" t="s">
        <v>17</v>
      </c>
      <c r="K1020" s="4">
        <v>45000000</v>
      </c>
      <c r="L1020">
        <v>2001</v>
      </c>
      <c r="M1020" s="2">
        <v>7.7</v>
      </c>
      <c r="N1020" s="4">
        <f>IMDB_Table[[#This Row],[gross]]-IMDB_Table[[#This Row],[budget]]</f>
        <v>31261036</v>
      </c>
      <c r="O1020">
        <v>122</v>
      </c>
      <c r="P1020" s="36">
        <f>IMDB_Table[[#This Row],[net_profit]]/IMDB_Table[[#This Row],[budget]]*100</f>
        <v>69.468968888888895</v>
      </c>
    </row>
    <row r="1021" spans="1:16" x14ac:dyDescent="0.3">
      <c r="A1021" t="s">
        <v>278</v>
      </c>
      <c r="B1021">
        <v>213</v>
      </c>
      <c r="C1021" s="4">
        <v>71423726</v>
      </c>
      <c r="D1021" t="s">
        <v>477</v>
      </c>
      <c r="E1021" t="s">
        <v>41</v>
      </c>
      <c r="F1021" t="s">
        <v>4786</v>
      </c>
      <c r="G1021">
        <v>123558</v>
      </c>
      <c r="H1021">
        <v>609</v>
      </c>
      <c r="I1021" t="s">
        <v>16</v>
      </c>
      <c r="J1021" t="s">
        <v>17</v>
      </c>
      <c r="K1021" s="4">
        <v>45000000</v>
      </c>
      <c r="L1021">
        <v>1999</v>
      </c>
      <c r="M1021" s="2">
        <v>7.3</v>
      </c>
      <c r="N1021" s="4">
        <f>IMDB_Table[[#This Row],[gross]]-IMDB_Table[[#This Row],[budget]]</f>
        <v>26423726</v>
      </c>
      <c r="O1021">
        <v>102</v>
      </c>
      <c r="P1021" s="36">
        <f>IMDB_Table[[#This Row],[net_profit]]/IMDB_Table[[#This Row],[budget]]*100</f>
        <v>58.719391111111108</v>
      </c>
    </row>
    <row r="1022" spans="1:16" x14ac:dyDescent="0.3">
      <c r="A1022" t="s">
        <v>908</v>
      </c>
      <c r="B1022">
        <v>127</v>
      </c>
      <c r="C1022" s="4">
        <v>71277420</v>
      </c>
      <c r="D1022" t="s">
        <v>509</v>
      </c>
      <c r="E1022" t="s">
        <v>1258</v>
      </c>
      <c r="F1022" t="s">
        <v>4787</v>
      </c>
      <c r="G1022">
        <v>119590</v>
      </c>
      <c r="H1022">
        <v>548</v>
      </c>
      <c r="I1022" t="s">
        <v>16</v>
      </c>
      <c r="J1022" t="s">
        <v>17</v>
      </c>
      <c r="K1022" s="4">
        <v>45000000</v>
      </c>
      <c r="L1022">
        <v>2001</v>
      </c>
      <c r="M1022" s="2">
        <v>5.2</v>
      </c>
      <c r="N1022" s="4">
        <f>IMDB_Table[[#This Row],[gross]]-IMDB_Table[[#This Row],[budget]]</f>
        <v>26277420</v>
      </c>
      <c r="O1022">
        <v>83</v>
      </c>
      <c r="P1022" s="36">
        <f>IMDB_Table[[#This Row],[net_profit]]/IMDB_Table[[#This Row],[budget]]*100</f>
        <v>58.394266666666674</v>
      </c>
    </row>
    <row r="1023" spans="1:16" x14ac:dyDescent="0.3">
      <c r="A1023" t="s">
        <v>207</v>
      </c>
      <c r="B1023">
        <v>398</v>
      </c>
      <c r="C1023" s="4">
        <v>88625922</v>
      </c>
      <c r="D1023" t="s">
        <v>1259</v>
      </c>
      <c r="E1023" t="s">
        <v>1260</v>
      </c>
      <c r="F1023" t="s">
        <v>4788</v>
      </c>
      <c r="G1023">
        <v>75176</v>
      </c>
      <c r="H1023">
        <v>252</v>
      </c>
      <c r="I1023" t="s">
        <v>16</v>
      </c>
      <c r="J1023" t="s">
        <v>17</v>
      </c>
      <c r="K1023" s="4">
        <v>45000000</v>
      </c>
      <c r="L1023">
        <v>2011</v>
      </c>
      <c r="M1023" s="2">
        <v>7.1</v>
      </c>
      <c r="N1023" s="4">
        <f>IMDB_Table[[#This Row],[gross]]-IMDB_Table[[#This Row],[budget]]</f>
        <v>43625922</v>
      </c>
      <c r="O1023">
        <v>103</v>
      </c>
      <c r="P1023" s="36">
        <f>IMDB_Table[[#This Row],[net_profit]]/IMDB_Table[[#This Row],[budget]]*100</f>
        <v>96.946493333333322</v>
      </c>
    </row>
    <row r="1024" spans="1:16" x14ac:dyDescent="0.3">
      <c r="A1024" t="s">
        <v>723</v>
      </c>
      <c r="B1024">
        <v>184</v>
      </c>
      <c r="C1024" s="4">
        <v>70001065</v>
      </c>
      <c r="D1024" t="s">
        <v>1261</v>
      </c>
      <c r="E1024" t="s">
        <v>803</v>
      </c>
      <c r="F1024" t="s">
        <v>4789</v>
      </c>
      <c r="G1024">
        <v>191437</v>
      </c>
      <c r="H1024">
        <v>582</v>
      </c>
      <c r="I1024" t="s">
        <v>16</v>
      </c>
      <c r="J1024" t="s">
        <v>17</v>
      </c>
      <c r="K1024" s="4">
        <v>45000000</v>
      </c>
      <c r="L1024">
        <v>1998</v>
      </c>
      <c r="M1024" s="2">
        <v>7.1</v>
      </c>
      <c r="N1024" s="4">
        <f>IMDB_Table[[#This Row],[gross]]-IMDB_Table[[#This Row],[budget]]</f>
        <v>25001065</v>
      </c>
      <c r="O1024">
        <v>110</v>
      </c>
      <c r="P1024" s="36">
        <f>IMDB_Table[[#This Row],[net_profit]]/IMDB_Table[[#This Row],[budget]]*100</f>
        <v>55.557922222222224</v>
      </c>
    </row>
    <row r="1025" spans="1:16" x14ac:dyDescent="0.3">
      <c r="A1025" t="s">
        <v>1262</v>
      </c>
      <c r="B1025">
        <v>127</v>
      </c>
      <c r="C1025" s="4">
        <v>67253092</v>
      </c>
      <c r="D1025" t="s">
        <v>888</v>
      </c>
      <c r="E1025" t="s">
        <v>135</v>
      </c>
      <c r="F1025" t="s">
        <v>4790</v>
      </c>
      <c r="G1025">
        <v>92702</v>
      </c>
      <c r="H1025">
        <v>209</v>
      </c>
      <c r="I1025" t="s">
        <v>16</v>
      </c>
      <c r="J1025" t="s">
        <v>17</v>
      </c>
      <c r="K1025" s="4">
        <v>30000000</v>
      </c>
      <c r="L1025">
        <v>2005</v>
      </c>
      <c r="M1025" s="2">
        <v>7.2</v>
      </c>
      <c r="N1025" s="4">
        <f>IMDB_Table[[#This Row],[gross]]-IMDB_Table[[#This Row],[budget]]</f>
        <v>37253092</v>
      </c>
      <c r="O1025">
        <v>136</v>
      </c>
      <c r="P1025" s="36">
        <f>IMDB_Table[[#This Row],[net_profit]]/IMDB_Table[[#This Row],[budget]]*100</f>
        <v>124.17697333333334</v>
      </c>
    </row>
    <row r="1026" spans="1:16" x14ac:dyDescent="0.3">
      <c r="A1026" t="s">
        <v>1263</v>
      </c>
      <c r="B1026">
        <v>167</v>
      </c>
      <c r="C1026" s="4">
        <v>66790248</v>
      </c>
      <c r="D1026" t="s">
        <v>946</v>
      </c>
      <c r="E1026" t="s">
        <v>573</v>
      </c>
      <c r="F1026" t="s">
        <v>4791</v>
      </c>
      <c r="G1026">
        <v>57281</v>
      </c>
      <c r="H1026">
        <v>350</v>
      </c>
      <c r="I1026" t="s">
        <v>16</v>
      </c>
      <c r="J1026" t="s">
        <v>17</v>
      </c>
      <c r="K1026" s="4">
        <v>45000000</v>
      </c>
      <c r="L1026">
        <v>2002</v>
      </c>
      <c r="M1026" s="2">
        <v>6.5</v>
      </c>
      <c r="N1026" s="4">
        <f>IMDB_Table[[#This Row],[gross]]-IMDB_Table[[#This Row],[budget]]</f>
        <v>21790248</v>
      </c>
      <c r="O1026">
        <v>91</v>
      </c>
      <c r="P1026" s="36">
        <f>IMDB_Table[[#This Row],[net_profit]]/IMDB_Table[[#This Row],[budget]]*100</f>
        <v>48.422773333333339</v>
      </c>
    </row>
    <row r="1027" spans="1:16" x14ac:dyDescent="0.3">
      <c r="A1027" t="s">
        <v>1264</v>
      </c>
      <c r="B1027">
        <v>119</v>
      </c>
      <c r="C1027" s="4">
        <v>65557989</v>
      </c>
      <c r="D1027" t="s">
        <v>1265</v>
      </c>
      <c r="E1027" t="s">
        <v>516</v>
      </c>
      <c r="F1027" t="s">
        <v>4792</v>
      </c>
      <c r="G1027">
        <v>73539</v>
      </c>
      <c r="H1027">
        <v>271</v>
      </c>
      <c r="I1027" t="s">
        <v>16</v>
      </c>
      <c r="J1027" t="s">
        <v>17</v>
      </c>
      <c r="K1027" s="4">
        <v>45000000</v>
      </c>
      <c r="L1027">
        <v>1997</v>
      </c>
      <c r="M1027" s="2">
        <v>4.5999999999999996</v>
      </c>
      <c r="N1027" s="4">
        <f>IMDB_Table[[#This Row],[gross]]-IMDB_Table[[#This Row],[budget]]</f>
        <v>20557989</v>
      </c>
      <c r="O1027">
        <v>89</v>
      </c>
      <c r="P1027" s="36">
        <f>IMDB_Table[[#This Row],[net_profit]]/IMDB_Table[[#This Row],[budget]]*100</f>
        <v>45.684419999999996</v>
      </c>
    </row>
    <row r="1028" spans="1:16" x14ac:dyDescent="0.3">
      <c r="A1028" t="s">
        <v>3975</v>
      </c>
      <c r="B1028">
        <v>155</v>
      </c>
      <c r="C1028" s="4">
        <v>60786269</v>
      </c>
      <c r="D1028" t="s">
        <v>1266</v>
      </c>
      <c r="E1028" t="s">
        <v>1267</v>
      </c>
      <c r="F1028" t="s">
        <v>4793</v>
      </c>
      <c r="G1028">
        <v>90539</v>
      </c>
      <c r="H1028">
        <v>379</v>
      </c>
      <c r="I1028" t="s">
        <v>16</v>
      </c>
      <c r="J1028" t="s">
        <v>17</v>
      </c>
      <c r="K1028" s="4">
        <v>45000000</v>
      </c>
      <c r="L1028">
        <v>2000</v>
      </c>
      <c r="M1028" s="2">
        <v>5.6</v>
      </c>
      <c r="N1028" s="4">
        <f>IMDB_Table[[#This Row],[gross]]-IMDB_Table[[#This Row],[budget]]</f>
        <v>15786269</v>
      </c>
      <c r="O1028">
        <v>107</v>
      </c>
      <c r="P1028" s="36">
        <f>IMDB_Table[[#This Row],[net_profit]]/IMDB_Table[[#This Row],[budget]]*100</f>
        <v>35.080597777777776</v>
      </c>
    </row>
    <row r="1029" spans="1:16" x14ac:dyDescent="0.3">
      <c r="A1029" t="s">
        <v>1268</v>
      </c>
      <c r="B1029">
        <v>218</v>
      </c>
      <c r="C1029" s="4">
        <v>59365105</v>
      </c>
      <c r="D1029" t="s">
        <v>369</v>
      </c>
      <c r="E1029" t="s">
        <v>858</v>
      </c>
      <c r="F1029" t="s">
        <v>4794</v>
      </c>
      <c r="G1029">
        <v>318634</v>
      </c>
      <c r="H1029">
        <v>1004</v>
      </c>
      <c r="I1029" t="s">
        <v>16</v>
      </c>
      <c r="J1029" t="s">
        <v>24</v>
      </c>
      <c r="K1029" s="4">
        <v>45000000</v>
      </c>
      <c r="L1029">
        <v>2003</v>
      </c>
      <c r="M1029" s="2">
        <v>7.7</v>
      </c>
      <c r="N1029" s="4">
        <f>IMDB_Table[[#This Row],[gross]]-IMDB_Table[[#This Row],[budget]]</f>
        <v>14365105</v>
      </c>
      <c r="O1029">
        <v>129</v>
      </c>
      <c r="P1029" s="36">
        <f>IMDB_Table[[#This Row],[net_profit]]/IMDB_Table[[#This Row],[budget]]*100</f>
        <v>31.922455555555558</v>
      </c>
    </row>
    <row r="1030" spans="1:16" x14ac:dyDescent="0.3">
      <c r="A1030" t="s">
        <v>97</v>
      </c>
      <c r="B1030">
        <v>117</v>
      </c>
      <c r="C1030" s="4">
        <v>162792677</v>
      </c>
      <c r="D1030" t="s">
        <v>89</v>
      </c>
      <c r="E1030" t="s">
        <v>45</v>
      </c>
      <c r="F1030" t="s">
        <v>7060</v>
      </c>
      <c r="G1030">
        <v>211226</v>
      </c>
      <c r="H1030">
        <v>317</v>
      </c>
      <c r="I1030" t="s">
        <v>16</v>
      </c>
      <c r="J1030" t="s">
        <v>17</v>
      </c>
      <c r="K1030" s="4">
        <v>120000000</v>
      </c>
      <c r="L1030">
        <v>1998</v>
      </c>
      <c r="M1030" s="2">
        <v>7.2</v>
      </c>
      <c r="N1030" s="4">
        <f>IMDB_Table[[#This Row],[gross]]-IMDB_Table[[#This Row],[budget]]</f>
        <v>42792677</v>
      </c>
      <c r="O1030">
        <v>95</v>
      </c>
      <c r="P1030" s="36">
        <f>IMDB_Table[[#This Row],[net_profit]]/IMDB_Table[[#This Row],[budget]]*100</f>
        <v>35.660564166666667</v>
      </c>
    </row>
    <row r="1031" spans="1:16" x14ac:dyDescent="0.3">
      <c r="A1031" t="s">
        <v>655</v>
      </c>
      <c r="B1031">
        <v>208</v>
      </c>
      <c r="C1031" s="4">
        <v>31598308</v>
      </c>
      <c r="D1031" t="s">
        <v>732</v>
      </c>
      <c r="E1031" t="s">
        <v>20</v>
      </c>
      <c r="F1031" t="s">
        <v>4795</v>
      </c>
      <c r="G1031">
        <v>124765</v>
      </c>
      <c r="H1031">
        <v>541</v>
      </c>
      <c r="I1031" t="s">
        <v>16</v>
      </c>
      <c r="J1031" t="s">
        <v>17</v>
      </c>
      <c r="K1031" s="4">
        <v>35000000</v>
      </c>
      <c r="L1031">
        <v>2001</v>
      </c>
      <c r="M1031" s="2">
        <v>6.8</v>
      </c>
      <c r="N1031" s="4">
        <f>IMDB_Table[[#This Row],[gross]]-IMDB_Table[[#This Row],[budget]]</f>
        <v>-3401692</v>
      </c>
      <c r="O1031">
        <v>122</v>
      </c>
      <c r="P1031" s="36">
        <f>IMDB_Table[[#This Row],[net_profit]]/IMDB_Table[[#This Row],[budget]]*100</f>
        <v>-9.7191200000000002</v>
      </c>
    </row>
    <row r="1032" spans="1:16" x14ac:dyDescent="0.3">
      <c r="A1032" t="s">
        <v>1264</v>
      </c>
      <c r="B1032">
        <v>38</v>
      </c>
      <c r="C1032" s="4">
        <v>57362581</v>
      </c>
      <c r="D1032" t="s">
        <v>1269</v>
      </c>
      <c r="E1032" t="s">
        <v>642</v>
      </c>
      <c r="F1032" t="s">
        <v>4796</v>
      </c>
      <c r="G1032">
        <v>50148</v>
      </c>
      <c r="H1032">
        <v>116</v>
      </c>
      <c r="I1032" t="s">
        <v>16</v>
      </c>
      <c r="J1032" t="s">
        <v>1270</v>
      </c>
      <c r="K1032" s="4">
        <v>45000000</v>
      </c>
      <c r="L1032">
        <v>1994</v>
      </c>
      <c r="M1032" s="2">
        <v>5.4</v>
      </c>
      <c r="N1032" s="4">
        <f>IMDB_Table[[#This Row],[gross]]-IMDB_Table[[#This Row],[budget]]</f>
        <v>12362581</v>
      </c>
      <c r="O1032">
        <v>110</v>
      </c>
      <c r="P1032" s="36">
        <f>IMDB_Table[[#This Row],[net_profit]]/IMDB_Table[[#This Row],[budget]]*100</f>
        <v>27.472402222222218</v>
      </c>
    </row>
    <row r="1033" spans="1:16" x14ac:dyDescent="0.3">
      <c r="A1033" t="s">
        <v>762</v>
      </c>
      <c r="B1033">
        <v>48</v>
      </c>
      <c r="C1033" s="4">
        <v>53854588</v>
      </c>
      <c r="D1033" t="s">
        <v>1044</v>
      </c>
      <c r="E1033" t="s">
        <v>1271</v>
      </c>
      <c r="F1033" t="s">
        <v>4797</v>
      </c>
      <c r="G1033">
        <v>37911</v>
      </c>
      <c r="H1033">
        <v>73</v>
      </c>
      <c r="I1033" t="s">
        <v>16</v>
      </c>
      <c r="J1033" t="s">
        <v>17</v>
      </c>
      <c r="K1033" s="4">
        <v>45000000</v>
      </c>
      <c r="L1033">
        <v>1996</v>
      </c>
      <c r="M1033" s="2">
        <v>6.3</v>
      </c>
      <c r="N1033" s="4">
        <f>IMDB_Table[[#This Row],[gross]]-IMDB_Table[[#This Row],[budget]]</f>
        <v>8854588</v>
      </c>
      <c r="O1033">
        <v>135</v>
      </c>
      <c r="P1033" s="36">
        <f>IMDB_Table[[#This Row],[net_profit]]/IMDB_Table[[#This Row],[budget]]*100</f>
        <v>19.676862222222223</v>
      </c>
    </row>
    <row r="1034" spans="1:16" x14ac:dyDescent="0.3">
      <c r="A1034" t="s">
        <v>1062</v>
      </c>
      <c r="B1034">
        <v>94</v>
      </c>
      <c r="C1034" s="4">
        <v>52580895</v>
      </c>
      <c r="D1034" t="s">
        <v>1272</v>
      </c>
      <c r="E1034" t="s">
        <v>461</v>
      </c>
      <c r="F1034" t="s">
        <v>4798</v>
      </c>
      <c r="G1034">
        <v>30255</v>
      </c>
      <c r="H1034">
        <v>118</v>
      </c>
      <c r="I1034" t="s">
        <v>16</v>
      </c>
      <c r="J1034" t="s">
        <v>17</v>
      </c>
      <c r="K1034" s="4">
        <v>45000000</v>
      </c>
      <c r="L1034">
        <v>2005</v>
      </c>
      <c r="M1034" s="2">
        <v>5.6</v>
      </c>
      <c r="N1034" s="4">
        <f>IMDB_Table[[#This Row],[gross]]-IMDB_Table[[#This Row],[budget]]</f>
        <v>7580895</v>
      </c>
      <c r="O1034">
        <v>95</v>
      </c>
      <c r="P1034" s="36">
        <f>IMDB_Table[[#This Row],[net_profit]]/IMDB_Table[[#This Row],[budget]]*100</f>
        <v>16.846433333333334</v>
      </c>
    </row>
    <row r="1035" spans="1:16" x14ac:dyDescent="0.3">
      <c r="A1035" t="s">
        <v>1273</v>
      </c>
      <c r="B1035">
        <v>276</v>
      </c>
      <c r="C1035" s="4">
        <v>51019112</v>
      </c>
      <c r="D1035" t="s">
        <v>477</v>
      </c>
      <c r="E1035" t="s">
        <v>950</v>
      </c>
      <c r="F1035" t="s">
        <v>7061</v>
      </c>
      <c r="G1035">
        <v>155745</v>
      </c>
      <c r="H1035">
        <v>1053</v>
      </c>
      <c r="I1035" t="s">
        <v>16</v>
      </c>
      <c r="J1035" t="s">
        <v>17</v>
      </c>
      <c r="K1035" s="4">
        <v>50000000</v>
      </c>
      <c r="L1035">
        <v>2005</v>
      </c>
      <c r="M1035" s="2">
        <v>6.8</v>
      </c>
      <c r="N1035" s="4">
        <f>IMDB_Table[[#This Row],[gross]]-IMDB_Table[[#This Row],[budget]]</f>
        <v>1019112</v>
      </c>
      <c r="O1035">
        <v>109</v>
      </c>
      <c r="P1035" s="36">
        <f>IMDB_Table[[#This Row],[net_profit]]/IMDB_Table[[#This Row],[budget]]*100</f>
        <v>2.038224</v>
      </c>
    </row>
    <row r="1036" spans="1:16" x14ac:dyDescent="0.3">
      <c r="A1036" t="s">
        <v>1274</v>
      </c>
      <c r="B1036">
        <v>59</v>
      </c>
      <c r="C1036" s="4">
        <v>48114556</v>
      </c>
      <c r="D1036" t="s">
        <v>651</v>
      </c>
      <c r="E1036" t="s">
        <v>1275</v>
      </c>
      <c r="F1036" t="s">
        <v>4799</v>
      </c>
      <c r="G1036">
        <v>9380</v>
      </c>
      <c r="H1036">
        <v>91</v>
      </c>
      <c r="I1036" t="s">
        <v>16</v>
      </c>
      <c r="J1036" t="s">
        <v>17</v>
      </c>
      <c r="K1036" s="4">
        <v>26000000</v>
      </c>
      <c r="L1036">
        <v>2004</v>
      </c>
      <c r="M1036" s="2">
        <v>4.3</v>
      </c>
      <c r="N1036" s="4">
        <f>IMDB_Table[[#This Row],[gross]]-IMDB_Table[[#This Row],[budget]]</f>
        <v>22114556</v>
      </c>
      <c r="O1036">
        <v>93</v>
      </c>
      <c r="P1036" s="36">
        <f>IMDB_Table[[#This Row],[net_profit]]/IMDB_Table[[#This Row],[budget]]*100</f>
        <v>85.055984615384617</v>
      </c>
    </row>
    <row r="1037" spans="1:16" x14ac:dyDescent="0.3">
      <c r="A1037" t="s">
        <v>1276</v>
      </c>
      <c r="B1037">
        <v>216</v>
      </c>
      <c r="C1037" s="4">
        <v>50648679</v>
      </c>
      <c r="D1037" t="s">
        <v>571</v>
      </c>
      <c r="E1037" t="s">
        <v>511</v>
      </c>
      <c r="F1037" t="s">
        <v>4800</v>
      </c>
      <c r="G1037">
        <v>149549</v>
      </c>
      <c r="H1037">
        <v>348</v>
      </c>
      <c r="I1037" t="s">
        <v>16</v>
      </c>
      <c r="J1037" t="s">
        <v>490</v>
      </c>
      <c r="K1037" s="4">
        <v>45000000</v>
      </c>
      <c r="L1037">
        <v>2007</v>
      </c>
      <c r="M1037" s="2">
        <v>6.3</v>
      </c>
      <c r="N1037" s="4">
        <f>IMDB_Table[[#This Row],[gross]]-IMDB_Table[[#This Row],[budget]]</f>
        <v>5648679</v>
      </c>
      <c r="O1037">
        <v>94</v>
      </c>
      <c r="P1037" s="36">
        <f>IMDB_Table[[#This Row],[net_profit]]/IMDB_Table[[#This Row],[budget]]*100</f>
        <v>12.552620000000001</v>
      </c>
    </row>
    <row r="1038" spans="1:16" x14ac:dyDescent="0.3">
      <c r="A1038" t="s">
        <v>416</v>
      </c>
      <c r="B1038">
        <v>173</v>
      </c>
      <c r="C1038" s="4">
        <v>46280507</v>
      </c>
      <c r="D1038" t="s">
        <v>429</v>
      </c>
      <c r="E1038" t="s">
        <v>562</v>
      </c>
      <c r="F1038" t="s">
        <v>4801</v>
      </c>
      <c r="G1038">
        <v>87165</v>
      </c>
      <c r="H1038">
        <v>184</v>
      </c>
      <c r="I1038" t="s">
        <v>16</v>
      </c>
      <c r="J1038" t="s">
        <v>17</v>
      </c>
      <c r="K1038" s="4">
        <v>40000000</v>
      </c>
      <c r="L1038">
        <v>2014</v>
      </c>
      <c r="M1038" s="2">
        <v>6.5</v>
      </c>
      <c r="N1038" s="4">
        <f>IMDB_Table[[#This Row],[gross]]-IMDB_Table[[#This Row],[budget]]</f>
        <v>6280507</v>
      </c>
      <c r="O1038">
        <v>117</v>
      </c>
      <c r="P1038" s="36">
        <f>IMDB_Table[[#This Row],[net_profit]]/IMDB_Table[[#This Row],[budget]]*100</f>
        <v>15.701267499999998</v>
      </c>
    </row>
    <row r="1039" spans="1:16" x14ac:dyDescent="0.3">
      <c r="A1039" t="s">
        <v>1066</v>
      </c>
      <c r="B1039">
        <v>99</v>
      </c>
      <c r="C1039" s="4">
        <v>38360195</v>
      </c>
      <c r="D1039" t="s">
        <v>1201</v>
      </c>
      <c r="E1039" t="s">
        <v>829</v>
      </c>
      <c r="F1039" t="s">
        <v>4802</v>
      </c>
      <c r="G1039">
        <v>21215</v>
      </c>
      <c r="H1039">
        <v>116</v>
      </c>
      <c r="I1039" t="s">
        <v>16</v>
      </c>
      <c r="J1039" t="s">
        <v>17</v>
      </c>
      <c r="K1039" s="4">
        <v>45000000</v>
      </c>
      <c r="L1039">
        <v>2006</v>
      </c>
      <c r="M1039" s="2">
        <v>6.4</v>
      </c>
      <c r="N1039" s="4">
        <f>IMDB_Table[[#This Row],[gross]]-IMDB_Table[[#This Row],[budget]]</f>
        <v>-6639805</v>
      </c>
      <c r="O1039">
        <v>112</v>
      </c>
      <c r="P1039" s="36">
        <f>IMDB_Table[[#This Row],[net_profit]]/IMDB_Table[[#This Row],[budget]]*100</f>
        <v>-14.755122222222223</v>
      </c>
    </row>
    <row r="1040" spans="1:16" x14ac:dyDescent="0.3">
      <c r="A1040" t="s">
        <v>1119</v>
      </c>
      <c r="B1040">
        <v>42</v>
      </c>
      <c r="C1040" s="4">
        <v>46815748</v>
      </c>
      <c r="D1040" t="s">
        <v>799</v>
      </c>
      <c r="E1040" t="s">
        <v>606</v>
      </c>
      <c r="F1040" t="s">
        <v>4803</v>
      </c>
      <c r="G1040">
        <v>32544</v>
      </c>
      <c r="H1040">
        <v>69</v>
      </c>
      <c r="I1040" t="s">
        <v>16</v>
      </c>
      <c r="J1040" t="s">
        <v>17</v>
      </c>
      <c r="K1040" s="4">
        <v>45000000</v>
      </c>
      <c r="L1040">
        <v>1994</v>
      </c>
      <c r="M1040" s="2">
        <v>6.3</v>
      </c>
      <c r="N1040" s="4">
        <f>IMDB_Table[[#This Row],[gross]]-IMDB_Table[[#This Row],[budget]]</f>
        <v>1815748</v>
      </c>
      <c r="O1040">
        <v>111</v>
      </c>
      <c r="P1040" s="36">
        <f>IMDB_Table[[#This Row],[net_profit]]/IMDB_Table[[#This Row],[budget]]*100</f>
        <v>4.0349955555555557</v>
      </c>
    </row>
    <row r="1041" spans="1:16" x14ac:dyDescent="0.3">
      <c r="A1041" t="s">
        <v>503</v>
      </c>
      <c r="B1041">
        <v>25</v>
      </c>
      <c r="C1041" s="4">
        <v>35617599</v>
      </c>
      <c r="D1041" t="s">
        <v>1277</v>
      </c>
      <c r="E1041" t="s">
        <v>721</v>
      </c>
      <c r="F1041" t="s">
        <v>7062</v>
      </c>
      <c r="G1041">
        <v>20688</v>
      </c>
      <c r="H1041">
        <v>47</v>
      </c>
      <c r="I1041" t="s">
        <v>16</v>
      </c>
      <c r="J1041" t="s">
        <v>17</v>
      </c>
      <c r="K1041" s="4">
        <v>45000000</v>
      </c>
      <c r="L1041">
        <v>1995</v>
      </c>
      <c r="M1041" s="2">
        <v>5.9</v>
      </c>
      <c r="N1041" s="4">
        <f>IMDB_Table[[#This Row],[gross]]-IMDB_Table[[#This Row],[budget]]</f>
        <v>-9382401</v>
      </c>
      <c r="O1041">
        <v>96</v>
      </c>
      <c r="P1041" s="36">
        <f>IMDB_Table[[#This Row],[net_profit]]/IMDB_Table[[#This Row],[budget]]*100</f>
        <v>-20.849780000000003</v>
      </c>
    </row>
    <row r="1042" spans="1:16" x14ac:dyDescent="0.3">
      <c r="A1042" t="s">
        <v>218</v>
      </c>
      <c r="B1042">
        <v>339</v>
      </c>
      <c r="C1042" s="4">
        <v>47307550</v>
      </c>
      <c r="D1042" t="s">
        <v>552</v>
      </c>
      <c r="E1042" t="s">
        <v>1278</v>
      </c>
      <c r="F1042" t="s">
        <v>4804</v>
      </c>
      <c r="G1042">
        <v>104301</v>
      </c>
      <c r="H1042">
        <v>269</v>
      </c>
      <c r="I1042" t="s">
        <v>16</v>
      </c>
      <c r="J1042" t="s">
        <v>17</v>
      </c>
      <c r="K1042" s="4">
        <v>45000000</v>
      </c>
      <c r="L1042">
        <v>2012</v>
      </c>
      <c r="M1042" s="2">
        <v>6.5</v>
      </c>
      <c r="N1042" s="4">
        <f>IMDB_Table[[#This Row],[gross]]-IMDB_Table[[#This Row],[budget]]</f>
        <v>2307550</v>
      </c>
      <c r="O1042">
        <v>141</v>
      </c>
      <c r="P1042" s="36">
        <f>IMDB_Table[[#This Row],[net_profit]]/IMDB_Table[[#This Row],[budget]]*100</f>
        <v>5.1278888888888892</v>
      </c>
    </row>
    <row r="1043" spans="1:16" x14ac:dyDescent="0.3">
      <c r="A1043" t="s">
        <v>1279</v>
      </c>
      <c r="B1043">
        <v>127</v>
      </c>
      <c r="C1043" s="4">
        <v>32003620</v>
      </c>
      <c r="D1043" t="s">
        <v>106</v>
      </c>
      <c r="E1043" t="s">
        <v>1280</v>
      </c>
      <c r="F1043" t="s">
        <v>4805</v>
      </c>
      <c r="G1043">
        <v>79141</v>
      </c>
      <c r="H1043">
        <v>355</v>
      </c>
      <c r="I1043" t="s">
        <v>16</v>
      </c>
      <c r="J1043" t="s">
        <v>17</v>
      </c>
      <c r="K1043" s="4">
        <v>25000000</v>
      </c>
      <c r="L1043">
        <v>2004</v>
      </c>
      <c r="M1043" s="2">
        <v>6.5</v>
      </c>
      <c r="N1043" s="4">
        <f>IMDB_Table[[#This Row],[gross]]-IMDB_Table[[#This Row],[budget]]</f>
        <v>7003620</v>
      </c>
      <c r="O1043">
        <v>94</v>
      </c>
      <c r="P1043" s="36">
        <f>IMDB_Table[[#This Row],[net_profit]]/IMDB_Table[[#This Row],[budget]]*100</f>
        <v>28.014480000000002</v>
      </c>
    </row>
    <row r="1044" spans="1:16" x14ac:dyDescent="0.3">
      <c r="A1044" t="s">
        <v>1281</v>
      </c>
      <c r="B1044">
        <v>122</v>
      </c>
      <c r="C1044" s="4">
        <v>27972410</v>
      </c>
      <c r="D1044" t="s">
        <v>417</v>
      </c>
      <c r="E1044" t="s">
        <v>1282</v>
      </c>
      <c r="F1044" t="s">
        <v>4806</v>
      </c>
      <c r="G1044">
        <v>114692</v>
      </c>
      <c r="H1044">
        <v>285</v>
      </c>
      <c r="I1044" t="s">
        <v>16</v>
      </c>
      <c r="J1044" t="s">
        <v>24</v>
      </c>
      <c r="K1044" s="4">
        <v>35000000</v>
      </c>
      <c r="L1044">
        <v>2003</v>
      </c>
      <c r="M1044" s="2">
        <v>6.1</v>
      </c>
      <c r="N1044" s="4">
        <f>IMDB_Table[[#This Row],[gross]]-IMDB_Table[[#This Row],[budget]]</f>
        <v>-7027590</v>
      </c>
      <c r="O1044">
        <v>87</v>
      </c>
      <c r="P1044" s="36">
        <f>IMDB_Table[[#This Row],[net_profit]]/IMDB_Table[[#This Row],[budget]]*100</f>
        <v>-20.078828571428573</v>
      </c>
    </row>
    <row r="1045" spans="1:16" x14ac:dyDescent="0.3">
      <c r="A1045" t="s">
        <v>1283</v>
      </c>
      <c r="B1045">
        <v>105</v>
      </c>
      <c r="C1045" s="4">
        <v>28133159</v>
      </c>
      <c r="D1045" t="s">
        <v>89</v>
      </c>
      <c r="E1045" t="s">
        <v>204</v>
      </c>
      <c r="F1045" t="s">
        <v>4807</v>
      </c>
      <c r="G1045">
        <v>30055</v>
      </c>
      <c r="H1045">
        <v>70</v>
      </c>
      <c r="I1045" t="s">
        <v>16</v>
      </c>
      <c r="J1045" t="s">
        <v>17</v>
      </c>
      <c r="K1045" s="4">
        <v>50000000</v>
      </c>
      <c r="L1045">
        <v>2006</v>
      </c>
      <c r="M1045" s="2">
        <v>5.9</v>
      </c>
      <c r="N1045" s="4">
        <f>IMDB_Table[[#This Row],[gross]]-IMDB_Table[[#This Row],[budget]]</f>
        <v>-21866841</v>
      </c>
      <c r="O1045">
        <v>88</v>
      </c>
      <c r="P1045" s="36">
        <f>IMDB_Table[[#This Row],[net_profit]]/IMDB_Table[[#This Row],[budget]]*100</f>
        <v>-43.733682000000002</v>
      </c>
    </row>
    <row r="1046" spans="1:16" x14ac:dyDescent="0.3">
      <c r="A1046" t="s">
        <v>1284</v>
      </c>
      <c r="B1046">
        <v>144</v>
      </c>
      <c r="C1046" s="4">
        <v>27400000</v>
      </c>
      <c r="D1046" t="s">
        <v>29</v>
      </c>
      <c r="E1046" t="s">
        <v>1285</v>
      </c>
      <c r="F1046" t="s">
        <v>4808</v>
      </c>
      <c r="G1046">
        <v>97087</v>
      </c>
      <c r="H1046">
        <v>569</v>
      </c>
      <c r="I1046" t="s">
        <v>16</v>
      </c>
      <c r="J1046" t="s">
        <v>17</v>
      </c>
      <c r="K1046" s="4">
        <v>40000000</v>
      </c>
      <c r="L1046">
        <v>1984</v>
      </c>
      <c r="M1046" s="2">
        <v>6.6</v>
      </c>
      <c r="N1046" s="4">
        <f>IMDB_Table[[#This Row],[gross]]-IMDB_Table[[#This Row],[budget]]</f>
        <v>-12600000</v>
      </c>
      <c r="O1046">
        <v>177</v>
      </c>
      <c r="P1046" s="36">
        <f>IMDB_Table[[#This Row],[net_profit]]/IMDB_Table[[#This Row],[budget]]*100</f>
        <v>-31.5</v>
      </c>
    </row>
    <row r="1047" spans="1:16" x14ac:dyDescent="0.3">
      <c r="A1047" t="s">
        <v>1286</v>
      </c>
      <c r="B1047">
        <v>156</v>
      </c>
      <c r="C1047" s="4">
        <v>24343673</v>
      </c>
      <c r="D1047" t="s">
        <v>1287</v>
      </c>
      <c r="E1047" t="s">
        <v>1288</v>
      </c>
      <c r="F1047" t="s">
        <v>7063</v>
      </c>
      <c r="G1047">
        <v>91860</v>
      </c>
      <c r="H1047">
        <v>524</v>
      </c>
      <c r="I1047" t="s">
        <v>16</v>
      </c>
      <c r="J1047" t="s">
        <v>17</v>
      </c>
      <c r="K1047" s="4">
        <v>45000000</v>
      </c>
      <c r="L1047">
        <v>2007</v>
      </c>
      <c r="M1047" s="2">
        <v>7.4</v>
      </c>
      <c r="N1047" s="4">
        <f>IMDB_Table[[#This Row],[gross]]-IMDB_Table[[#This Row],[budget]]</f>
        <v>-20656327</v>
      </c>
      <c r="O1047">
        <v>133</v>
      </c>
      <c r="P1047" s="36">
        <f>IMDB_Table[[#This Row],[net_profit]]/IMDB_Table[[#This Row],[budget]]*100</f>
        <v>-45.902948888888886</v>
      </c>
    </row>
    <row r="1048" spans="1:16" x14ac:dyDescent="0.3">
      <c r="A1048" t="s">
        <v>21</v>
      </c>
      <c r="B1048">
        <v>323</v>
      </c>
      <c r="C1048" s="4">
        <v>22877808</v>
      </c>
      <c r="D1048" t="s">
        <v>71</v>
      </c>
      <c r="E1048" t="s">
        <v>72</v>
      </c>
      <c r="F1048" t="s">
        <v>4809</v>
      </c>
      <c r="G1048">
        <v>152591</v>
      </c>
      <c r="H1048">
        <v>414</v>
      </c>
      <c r="I1048" t="s">
        <v>16</v>
      </c>
      <c r="J1048" t="s">
        <v>17</v>
      </c>
      <c r="K1048" s="4">
        <v>35000000</v>
      </c>
      <c r="L1048">
        <v>2008</v>
      </c>
      <c r="M1048" s="2">
        <v>7.3</v>
      </c>
      <c r="N1048" s="4">
        <f>IMDB_Table[[#This Row],[gross]]-IMDB_Table[[#This Row],[budget]]</f>
        <v>-12122192</v>
      </c>
      <c r="O1048">
        <v>119</v>
      </c>
      <c r="P1048" s="36">
        <f>IMDB_Table[[#This Row],[net_profit]]/IMDB_Table[[#This Row],[budget]]*100</f>
        <v>-34.634834285714284</v>
      </c>
    </row>
    <row r="1049" spans="1:16" x14ac:dyDescent="0.3">
      <c r="A1049" t="s">
        <v>289</v>
      </c>
      <c r="B1049">
        <v>199</v>
      </c>
      <c r="C1049" s="4">
        <v>36883539</v>
      </c>
      <c r="D1049" t="s">
        <v>137</v>
      </c>
      <c r="E1049" t="s">
        <v>273</v>
      </c>
      <c r="F1049" t="s">
        <v>4810</v>
      </c>
      <c r="G1049">
        <v>112769</v>
      </c>
      <c r="H1049">
        <v>305</v>
      </c>
      <c r="I1049" t="s">
        <v>16</v>
      </c>
      <c r="J1049" t="s">
        <v>221</v>
      </c>
      <c r="K1049" s="4">
        <v>52000000</v>
      </c>
      <c r="L1049">
        <v>2006</v>
      </c>
      <c r="M1049" s="2">
        <v>6.6</v>
      </c>
      <c r="N1049" s="4">
        <f>IMDB_Table[[#This Row],[gross]]-IMDB_Table[[#This Row],[budget]]</f>
        <v>-15116461</v>
      </c>
      <c r="O1049">
        <v>102</v>
      </c>
      <c r="P1049" s="36">
        <f>IMDB_Table[[#This Row],[net_profit]]/IMDB_Table[[#This Row],[budget]]*100</f>
        <v>-29.070117307692307</v>
      </c>
    </row>
    <row r="1050" spans="1:16" x14ac:dyDescent="0.3">
      <c r="A1050" t="s">
        <v>1289</v>
      </c>
      <c r="B1050">
        <v>164</v>
      </c>
      <c r="C1050" s="4">
        <v>22531698</v>
      </c>
      <c r="D1050" t="s">
        <v>76</v>
      </c>
      <c r="E1050" t="s">
        <v>364</v>
      </c>
      <c r="F1050" t="s">
        <v>4811</v>
      </c>
      <c r="G1050">
        <v>81523</v>
      </c>
      <c r="H1050">
        <v>214</v>
      </c>
      <c r="I1050" t="s">
        <v>16</v>
      </c>
      <c r="J1050" t="s">
        <v>490</v>
      </c>
      <c r="K1050" s="4">
        <v>70000000</v>
      </c>
      <c r="L1050">
        <v>2008</v>
      </c>
      <c r="M1050" s="2">
        <v>5.6</v>
      </c>
      <c r="N1050" s="4">
        <f>IMDB_Table[[#This Row],[gross]]-IMDB_Table[[#This Row],[budget]]</f>
        <v>-47468302</v>
      </c>
      <c r="O1050">
        <v>101</v>
      </c>
      <c r="P1050" s="36">
        <f>IMDB_Table[[#This Row],[net_profit]]/IMDB_Table[[#This Row],[budget]]*100</f>
        <v>-67.811859999999996</v>
      </c>
    </row>
    <row r="1051" spans="1:16" x14ac:dyDescent="0.3">
      <c r="A1051" t="s">
        <v>1290</v>
      </c>
      <c r="B1051">
        <v>39</v>
      </c>
      <c r="C1051" s="4">
        <v>20400913</v>
      </c>
      <c r="D1051" t="s">
        <v>845</v>
      </c>
      <c r="E1051" t="s">
        <v>1291</v>
      </c>
      <c r="F1051" t="s">
        <v>4812</v>
      </c>
      <c r="G1051">
        <v>15455</v>
      </c>
      <c r="H1051">
        <v>80</v>
      </c>
      <c r="I1051" t="s">
        <v>16</v>
      </c>
      <c r="J1051" t="s">
        <v>17</v>
      </c>
      <c r="K1051" s="4">
        <v>45000000</v>
      </c>
      <c r="L1051">
        <v>1996</v>
      </c>
      <c r="M1051" s="2">
        <v>5.3</v>
      </c>
      <c r="N1051" s="4">
        <f>IMDB_Table[[#This Row],[gross]]-IMDB_Table[[#This Row],[budget]]</f>
        <v>-24599087</v>
      </c>
      <c r="O1051">
        <v>91</v>
      </c>
      <c r="P1051" s="36">
        <f>IMDB_Table[[#This Row],[net_profit]]/IMDB_Table[[#This Row],[budget]]*100</f>
        <v>-54.664637777777777</v>
      </c>
    </row>
    <row r="1052" spans="1:16" x14ac:dyDescent="0.3">
      <c r="A1052" t="s">
        <v>982</v>
      </c>
      <c r="B1052">
        <v>43</v>
      </c>
      <c r="C1052" s="4">
        <v>20101861</v>
      </c>
      <c r="D1052" t="s">
        <v>628</v>
      </c>
      <c r="E1052" t="s">
        <v>1292</v>
      </c>
      <c r="F1052" t="s">
        <v>4813</v>
      </c>
      <c r="G1052">
        <v>24757</v>
      </c>
      <c r="H1052">
        <v>81</v>
      </c>
      <c r="I1052" t="s">
        <v>16</v>
      </c>
      <c r="J1052" t="s">
        <v>17</v>
      </c>
      <c r="K1052" s="4">
        <v>45000000</v>
      </c>
      <c r="L1052">
        <v>1996</v>
      </c>
      <c r="M1052" s="2">
        <v>6</v>
      </c>
      <c r="N1052" s="4">
        <f>IMDB_Table[[#This Row],[gross]]-IMDB_Table[[#This Row],[budget]]</f>
        <v>-24898139</v>
      </c>
      <c r="O1052">
        <v>117</v>
      </c>
      <c r="P1052" s="36">
        <f>IMDB_Table[[#This Row],[net_profit]]/IMDB_Table[[#This Row],[budget]]*100</f>
        <v>-55.329197777777786</v>
      </c>
    </row>
    <row r="1053" spans="1:16" x14ac:dyDescent="0.3">
      <c r="A1053" t="s">
        <v>1293</v>
      </c>
      <c r="B1053">
        <v>82</v>
      </c>
      <c r="C1053" s="4">
        <v>25200412</v>
      </c>
      <c r="D1053" t="s">
        <v>1294</v>
      </c>
      <c r="E1053" t="s">
        <v>1295</v>
      </c>
      <c r="F1053" t="s">
        <v>7064</v>
      </c>
      <c r="G1053">
        <v>16580</v>
      </c>
      <c r="H1053">
        <v>55</v>
      </c>
      <c r="I1053" t="s">
        <v>16</v>
      </c>
      <c r="J1053" t="s">
        <v>17</v>
      </c>
      <c r="K1053" s="4">
        <v>45000000</v>
      </c>
      <c r="L1053">
        <v>2009</v>
      </c>
      <c r="M1053" s="2">
        <v>5.4</v>
      </c>
      <c r="N1053" s="4">
        <f>IMDB_Table[[#This Row],[gross]]-IMDB_Table[[#This Row],[budget]]</f>
        <v>-19799588</v>
      </c>
      <c r="O1053">
        <v>86</v>
      </c>
      <c r="P1053" s="36">
        <f>IMDB_Table[[#This Row],[net_profit]]/IMDB_Table[[#This Row],[budget]]*100</f>
        <v>-43.999084444444442</v>
      </c>
    </row>
    <row r="1054" spans="1:16" x14ac:dyDescent="0.3">
      <c r="A1054" t="s">
        <v>1296</v>
      </c>
      <c r="B1054">
        <v>150</v>
      </c>
      <c r="C1054" s="4">
        <v>19719930</v>
      </c>
      <c r="D1054" t="s">
        <v>557</v>
      </c>
      <c r="E1054" t="s">
        <v>1297</v>
      </c>
      <c r="F1054" t="s">
        <v>4814</v>
      </c>
      <c r="G1054">
        <v>42621</v>
      </c>
      <c r="H1054">
        <v>531</v>
      </c>
      <c r="I1054" t="s">
        <v>16</v>
      </c>
      <c r="J1054" t="s">
        <v>17</v>
      </c>
      <c r="K1054" s="4">
        <v>45000000</v>
      </c>
      <c r="L1054">
        <v>2001</v>
      </c>
      <c r="M1054" s="2">
        <v>6.8</v>
      </c>
      <c r="N1054" s="4">
        <f>IMDB_Table[[#This Row],[gross]]-IMDB_Table[[#This Row],[budget]]</f>
        <v>-25280070</v>
      </c>
      <c r="O1054">
        <v>124</v>
      </c>
      <c r="P1054" s="36">
        <f>IMDB_Table[[#This Row],[net_profit]]/IMDB_Table[[#This Row],[budget]]*100</f>
        <v>-56.177933333333328</v>
      </c>
    </row>
    <row r="1055" spans="1:16" x14ac:dyDescent="0.3">
      <c r="A1055" t="s">
        <v>1298</v>
      </c>
      <c r="B1055">
        <v>168</v>
      </c>
      <c r="C1055" s="4">
        <v>19377727</v>
      </c>
      <c r="D1055" t="s">
        <v>1299</v>
      </c>
      <c r="E1055" t="s">
        <v>505</v>
      </c>
      <c r="F1055" t="s">
        <v>4815</v>
      </c>
      <c r="G1055">
        <v>35140</v>
      </c>
      <c r="H1055">
        <v>409</v>
      </c>
      <c r="I1055" t="s">
        <v>16</v>
      </c>
      <c r="J1055" t="s">
        <v>17</v>
      </c>
      <c r="K1055" s="4">
        <v>45000000</v>
      </c>
      <c r="L1055">
        <v>2005</v>
      </c>
      <c r="M1055" s="2">
        <v>6.4</v>
      </c>
      <c r="N1055" s="4">
        <f>IMDB_Table[[#This Row],[gross]]-IMDB_Table[[#This Row],[budget]]</f>
        <v>-25622273</v>
      </c>
      <c r="O1055">
        <v>134</v>
      </c>
      <c r="P1055" s="36">
        <f>IMDB_Table[[#This Row],[net_profit]]/IMDB_Table[[#This Row],[budget]]*100</f>
        <v>-56.938384444444445</v>
      </c>
    </row>
    <row r="1056" spans="1:16" x14ac:dyDescent="0.3">
      <c r="A1056" t="s">
        <v>1300</v>
      </c>
      <c r="B1056">
        <v>60</v>
      </c>
      <c r="C1056" s="4">
        <v>17300889</v>
      </c>
      <c r="D1056" t="s">
        <v>612</v>
      </c>
      <c r="E1056" t="s">
        <v>435</v>
      </c>
      <c r="F1056" t="s">
        <v>4816</v>
      </c>
      <c r="G1056">
        <v>27648</v>
      </c>
      <c r="H1056">
        <v>148</v>
      </c>
      <c r="I1056" t="s">
        <v>16</v>
      </c>
      <c r="J1056" t="s">
        <v>115</v>
      </c>
      <c r="K1056" s="4">
        <v>45000000</v>
      </c>
      <c r="L1056">
        <v>1996</v>
      </c>
      <c r="M1056" s="2">
        <v>4.9000000000000004</v>
      </c>
      <c r="N1056" s="4">
        <f>IMDB_Table[[#This Row],[gross]]-IMDB_Table[[#This Row],[budget]]</f>
        <v>-27699111</v>
      </c>
      <c r="O1056">
        <v>100</v>
      </c>
      <c r="P1056" s="36">
        <f>IMDB_Table[[#This Row],[net_profit]]/IMDB_Table[[#This Row],[budget]]*100</f>
        <v>-61.553579999999997</v>
      </c>
    </row>
    <row r="1057" spans="1:16" x14ac:dyDescent="0.3">
      <c r="A1057" t="s">
        <v>1301</v>
      </c>
      <c r="B1057">
        <v>85</v>
      </c>
      <c r="C1057" s="4">
        <v>15527125</v>
      </c>
      <c r="D1057" t="s">
        <v>940</v>
      </c>
      <c r="E1057" t="s">
        <v>312</v>
      </c>
      <c r="F1057" t="s">
        <v>7065</v>
      </c>
      <c r="G1057">
        <v>11388</v>
      </c>
      <c r="H1057">
        <v>183</v>
      </c>
      <c r="I1057" t="s">
        <v>16</v>
      </c>
      <c r="J1057" t="s">
        <v>17</v>
      </c>
      <c r="K1057" s="4">
        <v>57000000</v>
      </c>
      <c r="L1057">
        <v>2000</v>
      </c>
      <c r="M1057" s="2">
        <v>5.8</v>
      </c>
      <c r="N1057" s="4">
        <f>IMDB_Table[[#This Row],[gross]]-IMDB_Table[[#This Row],[budget]]</f>
        <v>-41472875</v>
      </c>
      <c r="O1057">
        <v>220</v>
      </c>
      <c r="P1057" s="36">
        <f>IMDB_Table[[#This Row],[net_profit]]/IMDB_Table[[#This Row],[budget]]*100</f>
        <v>-72.759429824561408</v>
      </c>
    </row>
    <row r="1058" spans="1:16" x14ac:dyDescent="0.3">
      <c r="A1058" t="s">
        <v>218</v>
      </c>
      <c r="B1058">
        <v>83</v>
      </c>
      <c r="C1058" s="4">
        <v>13560960</v>
      </c>
      <c r="D1058" t="s">
        <v>1302</v>
      </c>
      <c r="E1058" t="s">
        <v>220</v>
      </c>
      <c r="F1058" t="s">
        <v>4817</v>
      </c>
      <c r="G1058">
        <v>23996</v>
      </c>
      <c r="H1058">
        <v>161</v>
      </c>
      <c r="I1058" t="s">
        <v>16</v>
      </c>
      <c r="J1058" t="s">
        <v>17</v>
      </c>
      <c r="K1058" s="4">
        <v>50000000</v>
      </c>
      <c r="L1058">
        <v>1995</v>
      </c>
      <c r="M1058" s="2">
        <v>7.1</v>
      </c>
      <c r="N1058" s="4">
        <f>IMDB_Table[[#This Row],[gross]]-IMDB_Table[[#This Row],[budget]]</f>
        <v>-36439040</v>
      </c>
      <c r="O1058">
        <v>212</v>
      </c>
      <c r="P1058" s="36">
        <f>IMDB_Table[[#This Row],[net_profit]]/IMDB_Table[[#This Row],[budget]]*100</f>
        <v>-72.878079999999997</v>
      </c>
    </row>
    <row r="1059" spans="1:16" x14ac:dyDescent="0.3">
      <c r="A1059" t="s">
        <v>894</v>
      </c>
      <c r="B1059">
        <v>343</v>
      </c>
      <c r="C1059" s="4">
        <v>15523168</v>
      </c>
      <c r="D1059" t="s">
        <v>241</v>
      </c>
      <c r="E1059" t="s">
        <v>954</v>
      </c>
      <c r="F1059" t="s">
        <v>4818</v>
      </c>
      <c r="G1059">
        <v>132423</v>
      </c>
      <c r="H1059">
        <v>349</v>
      </c>
      <c r="I1059" t="s">
        <v>16</v>
      </c>
      <c r="J1059" t="s">
        <v>490</v>
      </c>
      <c r="K1059" s="4">
        <v>45000000</v>
      </c>
      <c r="L1059">
        <v>2010</v>
      </c>
      <c r="M1059" s="2">
        <v>7.2</v>
      </c>
      <c r="N1059" s="4">
        <f>IMDB_Table[[#This Row],[gross]]-IMDB_Table[[#This Row],[budget]]</f>
        <v>-29476832</v>
      </c>
      <c r="O1059">
        <v>128</v>
      </c>
      <c r="P1059" s="36">
        <f>IMDB_Table[[#This Row],[net_profit]]/IMDB_Table[[#This Row],[budget]]*100</f>
        <v>-65.504071111111102</v>
      </c>
    </row>
    <row r="1060" spans="1:16" x14ac:dyDescent="0.3">
      <c r="A1060" t="s">
        <v>160</v>
      </c>
      <c r="B1060">
        <v>106</v>
      </c>
      <c r="C1060" s="4">
        <v>11146409</v>
      </c>
      <c r="D1060" t="s">
        <v>821</v>
      </c>
      <c r="E1060" t="s">
        <v>434</v>
      </c>
      <c r="F1060" t="s">
        <v>4819</v>
      </c>
      <c r="G1060">
        <v>26551</v>
      </c>
      <c r="H1060">
        <v>273</v>
      </c>
      <c r="I1060" t="s">
        <v>16</v>
      </c>
      <c r="J1060" t="s">
        <v>17</v>
      </c>
      <c r="K1060" s="4">
        <v>45000000</v>
      </c>
      <c r="L1060">
        <v>1998</v>
      </c>
      <c r="M1060" s="2">
        <v>6</v>
      </c>
      <c r="N1060" s="4">
        <f>IMDB_Table[[#This Row],[gross]]-IMDB_Table[[#This Row],[budget]]</f>
        <v>-33853591</v>
      </c>
      <c r="O1060">
        <v>106</v>
      </c>
      <c r="P1060" s="36">
        <f>IMDB_Table[[#This Row],[net_profit]]/IMDB_Table[[#This Row],[budget]]*100</f>
        <v>-75.230202222222218</v>
      </c>
    </row>
    <row r="1061" spans="1:16" x14ac:dyDescent="0.3">
      <c r="A1061" t="s">
        <v>1147</v>
      </c>
      <c r="B1061">
        <v>158</v>
      </c>
      <c r="C1061" s="4">
        <v>7916887</v>
      </c>
      <c r="D1061" t="s">
        <v>1303</v>
      </c>
      <c r="E1061" t="s">
        <v>161</v>
      </c>
      <c r="F1061" t="s">
        <v>7066</v>
      </c>
      <c r="G1061">
        <v>15697</v>
      </c>
      <c r="H1061">
        <v>182</v>
      </c>
      <c r="I1061" t="s">
        <v>16</v>
      </c>
      <c r="J1061" t="s">
        <v>17</v>
      </c>
      <c r="K1061" s="4">
        <v>45000000</v>
      </c>
      <c r="L1061">
        <v>2008</v>
      </c>
      <c r="M1061" s="2">
        <v>6</v>
      </c>
      <c r="N1061" s="4">
        <f>IMDB_Table[[#This Row],[gross]]-IMDB_Table[[#This Row],[budget]]</f>
        <v>-37083113</v>
      </c>
      <c r="O1061">
        <v>160</v>
      </c>
      <c r="P1061" s="36">
        <f>IMDB_Table[[#This Row],[net_profit]]/IMDB_Table[[#This Row],[budget]]*100</f>
        <v>-82.406917777777778</v>
      </c>
    </row>
    <row r="1062" spans="1:16" x14ac:dyDescent="0.3">
      <c r="A1062" t="s">
        <v>498</v>
      </c>
      <c r="B1062">
        <v>189</v>
      </c>
      <c r="C1062" s="4">
        <v>6565495</v>
      </c>
      <c r="D1062" t="s">
        <v>71</v>
      </c>
      <c r="E1062" t="s">
        <v>614</v>
      </c>
      <c r="F1062" t="s">
        <v>7067</v>
      </c>
      <c r="G1062">
        <v>36455</v>
      </c>
      <c r="H1062">
        <v>229</v>
      </c>
      <c r="I1062" t="s">
        <v>500</v>
      </c>
      <c r="J1062" t="s">
        <v>250</v>
      </c>
      <c r="K1062" s="4">
        <v>45000000</v>
      </c>
      <c r="L1062">
        <v>2006</v>
      </c>
      <c r="M1062" s="2">
        <v>7</v>
      </c>
      <c r="N1062" s="4">
        <f>IMDB_Table[[#This Row],[gross]]-IMDB_Table[[#This Row],[budget]]</f>
        <v>-38434505</v>
      </c>
      <c r="O1062">
        <v>114</v>
      </c>
      <c r="P1062" s="36">
        <f>IMDB_Table[[#This Row],[net_profit]]/IMDB_Table[[#This Row],[budget]]*100</f>
        <v>-85.410011111111103</v>
      </c>
    </row>
    <row r="1063" spans="1:16" x14ac:dyDescent="0.3">
      <c r="A1063" t="s">
        <v>1304</v>
      </c>
      <c r="B1063">
        <v>125</v>
      </c>
      <c r="C1063" s="4">
        <v>15279680</v>
      </c>
      <c r="D1063" t="s">
        <v>106</v>
      </c>
      <c r="E1063" t="s">
        <v>204</v>
      </c>
      <c r="F1063" t="s">
        <v>4820</v>
      </c>
      <c r="G1063">
        <v>48245</v>
      </c>
      <c r="H1063">
        <v>154</v>
      </c>
      <c r="I1063" t="s">
        <v>16</v>
      </c>
      <c r="J1063" t="s">
        <v>17</v>
      </c>
      <c r="K1063" s="4">
        <v>40000000</v>
      </c>
      <c r="L1063">
        <v>2008</v>
      </c>
      <c r="M1063" s="2">
        <v>5.4</v>
      </c>
      <c r="N1063" s="4">
        <f>IMDB_Table[[#This Row],[gross]]-IMDB_Table[[#This Row],[budget]]</f>
        <v>-24720320</v>
      </c>
      <c r="O1063">
        <v>99</v>
      </c>
      <c r="P1063" s="36">
        <f>IMDB_Table[[#This Row],[net_profit]]/IMDB_Table[[#This Row],[budget]]*100</f>
        <v>-61.800800000000002</v>
      </c>
    </row>
    <row r="1064" spans="1:16" x14ac:dyDescent="0.3">
      <c r="A1064" t="s">
        <v>54</v>
      </c>
      <c r="B1064">
        <v>87</v>
      </c>
      <c r="C1064" s="4">
        <v>7262288</v>
      </c>
      <c r="D1064" t="s">
        <v>1305</v>
      </c>
      <c r="E1064" t="s">
        <v>950</v>
      </c>
      <c r="F1064" t="s">
        <v>4821</v>
      </c>
      <c r="G1064">
        <v>17307</v>
      </c>
      <c r="H1064">
        <v>186</v>
      </c>
      <c r="I1064" t="s">
        <v>16</v>
      </c>
      <c r="J1064" t="s">
        <v>17</v>
      </c>
      <c r="K1064" s="4">
        <v>40000000</v>
      </c>
      <c r="L1064">
        <v>2002</v>
      </c>
      <c r="M1064" s="2">
        <v>6.5</v>
      </c>
      <c r="N1064" s="4">
        <f>IMDB_Table[[#This Row],[gross]]-IMDB_Table[[#This Row],[budget]]</f>
        <v>-32737712</v>
      </c>
      <c r="O1064">
        <v>74</v>
      </c>
      <c r="P1064" s="36">
        <f>IMDB_Table[[#This Row],[net_profit]]/IMDB_Table[[#This Row],[budget]]*100</f>
        <v>-81.844279999999998</v>
      </c>
    </row>
    <row r="1065" spans="1:16" x14ac:dyDescent="0.3">
      <c r="A1065" t="s">
        <v>116</v>
      </c>
      <c r="B1065">
        <v>115</v>
      </c>
      <c r="C1065" s="4">
        <v>4584886</v>
      </c>
      <c r="D1065" t="s">
        <v>71</v>
      </c>
      <c r="E1065" t="s">
        <v>1306</v>
      </c>
      <c r="F1065" t="s">
        <v>7068</v>
      </c>
      <c r="G1065">
        <v>19114</v>
      </c>
      <c r="H1065">
        <v>115</v>
      </c>
      <c r="I1065" t="s">
        <v>16</v>
      </c>
      <c r="J1065" t="s">
        <v>17</v>
      </c>
      <c r="K1065" s="4">
        <v>45000000</v>
      </c>
      <c r="L1065">
        <v>2007</v>
      </c>
      <c r="M1065" s="2">
        <v>6.4</v>
      </c>
      <c r="N1065" s="4">
        <f>IMDB_Table[[#This Row],[gross]]-IMDB_Table[[#This Row],[budget]]</f>
        <v>-40415114</v>
      </c>
      <c r="O1065">
        <v>139</v>
      </c>
      <c r="P1065" s="36">
        <f>IMDB_Table[[#This Row],[net_profit]]/IMDB_Table[[#This Row],[budget]]*100</f>
        <v>-89.811364444444436</v>
      </c>
    </row>
    <row r="1066" spans="1:16" x14ac:dyDescent="0.3">
      <c r="A1066" t="s">
        <v>1307</v>
      </c>
      <c r="B1066">
        <v>24</v>
      </c>
      <c r="C1066" s="4">
        <v>2154540</v>
      </c>
      <c r="D1066" t="s">
        <v>26</v>
      </c>
      <c r="E1066" t="s">
        <v>1308</v>
      </c>
      <c r="F1066" t="s">
        <v>4822</v>
      </c>
      <c r="G1066">
        <v>3803</v>
      </c>
      <c r="H1066">
        <v>41</v>
      </c>
      <c r="I1066" t="s">
        <v>16</v>
      </c>
      <c r="J1066" t="s">
        <v>17</v>
      </c>
      <c r="K1066" s="4">
        <v>45000000</v>
      </c>
      <c r="L1066">
        <v>1997</v>
      </c>
      <c r="M1066" s="2">
        <v>4.9000000000000004</v>
      </c>
      <c r="N1066" s="4">
        <f>IMDB_Table[[#This Row],[gross]]-IMDB_Table[[#This Row],[budget]]</f>
        <v>-42845460</v>
      </c>
      <c r="O1066">
        <v>103</v>
      </c>
      <c r="P1066" s="36">
        <f>IMDB_Table[[#This Row],[net_profit]]/IMDB_Table[[#This Row],[budget]]*100</f>
        <v>-95.212133333333341</v>
      </c>
    </row>
    <row r="1067" spans="1:16" x14ac:dyDescent="0.3">
      <c r="A1067" t="s">
        <v>1309</v>
      </c>
      <c r="B1067">
        <v>152</v>
      </c>
      <c r="C1067" s="4">
        <v>8129455</v>
      </c>
      <c r="D1067" t="s">
        <v>356</v>
      </c>
      <c r="E1067" t="s">
        <v>1310</v>
      </c>
      <c r="F1067" t="s">
        <v>4823</v>
      </c>
      <c r="G1067">
        <v>89568</v>
      </c>
      <c r="H1067">
        <v>142</v>
      </c>
      <c r="I1067" t="s">
        <v>16</v>
      </c>
      <c r="J1067" t="s">
        <v>17</v>
      </c>
      <c r="K1067" s="4">
        <v>45000000</v>
      </c>
      <c r="L1067">
        <v>2011</v>
      </c>
      <c r="M1067" s="2">
        <v>6.3</v>
      </c>
      <c r="N1067" s="4">
        <f>IMDB_Table[[#This Row],[gross]]-IMDB_Table[[#This Row],[budget]]</f>
        <v>-36870545</v>
      </c>
      <c r="O1067">
        <v>101</v>
      </c>
      <c r="P1067" s="36">
        <f>IMDB_Table[[#This Row],[net_profit]]/IMDB_Table[[#This Row],[budget]]*100</f>
        <v>-81.934544444444441</v>
      </c>
    </row>
    <row r="1068" spans="1:16" x14ac:dyDescent="0.3">
      <c r="A1068" t="s">
        <v>1311</v>
      </c>
      <c r="B1068">
        <v>656</v>
      </c>
      <c r="C1068" s="4">
        <v>136019448</v>
      </c>
      <c r="D1068" t="s">
        <v>1312</v>
      </c>
      <c r="E1068" t="s">
        <v>1313</v>
      </c>
      <c r="F1068" t="s">
        <v>4824</v>
      </c>
      <c r="G1068">
        <v>452465</v>
      </c>
      <c r="H1068">
        <v>695</v>
      </c>
      <c r="I1068" t="s">
        <v>16</v>
      </c>
      <c r="J1068" t="s">
        <v>17</v>
      </c>
      <c r="K1068" s="4">
        <v>44500000</v>
      </c>
      <c r="L1068">
        <v>2012</v>
      </c>
      <c r="M1068" s="2">
        <v>7.7</v>
      </c>
      <c r="N1068" s="4">
        <f>IMDB_Table[[#This Row],[gross]]-IMDB_Table[[#This Row],[budget]]</f>
        <v>91519448</v>
      </c>
      <c r="O1068">
        <v>130</v>
      </c>
      <c r="P1068" s="36">
        <f>IMDB_Table[[#This Row],[net_profit]]/IMDB_Table[[#This Row],[budget]]*100</f>
        <v>205.6616808988764</v>
      </c>
    </row>
    <row r="1069" spans="1:16" x14ac:dyDescent="0.3">
      <c r="A1069" t="s">
        <v>618</v>
      </c>
      <c r="B1069">
        <v>119</v>
      </c>
      <c r="C1069" s="4">
        <v>183875760</v>
      </c>
      <c r="D1069" t="s">
        <v>1314</v>
      </c>
      <c r="E1069" t="s">
        <v>120</v>
      </c>
      <c r="F1069" t="s">
        <v>4825</v>
      </c>
      <c r="G1069">
        <v>213668</v>
      </c>
      <c r="H1069">
        <v>270</v>
      </c>
      <c r="I1069" t="s">
        <v>16</v>
      </c>
      <c r="J1069" t="s">
        <v>17</v>
      </c>
      <c r="K1069" s="4">
        <v>44000000</v>
      </c>
      <c r="L1069">
        <v>1993</v>
      </c>
      <c r="M1069" s="2">
        <v>7.8</v>
      </c>
      <c r="N1069" s="4">
        <f>IMDB_Table[[#This Row],[gross]]-IMDB_Table[[#This Row],[budget]]</f>
        <v>139875760</v>
      </c>
      <c r="O1069">
        <v>130</v>
      </c>
      <c r="P1069" s="36">
        <f>IMDB_Table[[#This Row],[net_profit]]/IMDB_Table[[#This Row],[budget]]*100</f>
        <v>317.89945454545455</v>
      </c>
    </row>
    <row r="1070" spans="1:16" x14ac:dyDescent="0.3">
      <c r="A1070" t="s">
        <v>755</v>
      </c>
      <c r="B1070">
        <v>161</v>
      </c>
      <c r="C1070" s="4">
        <v>67061228</v>
      </c>
      <c r="D1070" t="s">
        <v>372</v>
      </c>
      <c r="E1070" t="s">
        <v>188</v>
      </c>
      <c r="F1070" t="s">
        <v>4826</v>
      </c>
      <c r="G1070">
        <v>96565</v>
      </c>
      <c r="H1070">
        <v>135</v>
      </c>
      <c r="I1070" t="s">
        <v>16</v>
      </c>
      <c r="J1070" t="s">
        <v>17</v>
      </c>
      <c r="K1070" s="4">
        <v>40000000</v>
      </c>
      <c r="L1070">
        <v>2010</v>
      </c>
      <c r="M1070" s="2">
        <v>5.5</v>
      </c>
      <c r="N1070" s="4">
        <f>IMDB_Table[[#This Row],[gross]]-IMDB_Table[[#This Row],[budget]]</f>
        <v>27061228</v>
      </c>
      <c r="O1070">
        <v>110</v>
      </c>
      <c r="P1070" s="36">
        <f>IMDB_Table[[#This Row],[net_profit]]/IMDB_Table[[#This Row],[budget]]*100</f>
        <v>67.65307</v>
      </c>
    </row>
    <row r="1071" spans="1:16" x14ac:dyDescent="0.3">
      <c r="A1071" t="s">
        <v>750</v>
      </c>
      <c r="B1071">
        <v>73</v>
      </c>
      <c r="C1071" s="4">
        <v>53300852</v>
      </c>
      <c r="D1071" t="s">
        <v>552</v>
      </c>
      <c r="E1071" t="s">
        <v>444</v>
      </c>
      <c r="F1071" t="s">
        <v>4827</v>
      </c>
      <c r="G1071">
        <v>154487</v>
      </c>
      <c r="H1071">
        <v>259</v>
      </c>
      <c r="I1071" t="s">
        <v>16</v>
      </c>
      <c r="J1071" t="s">
        <v>17</v>
      </c>
      <c r="K1071" s="4">
        <v>44000000</v>
      </c>
      <c r="L1071">
        <v>1996</v>
      </c>
      <c r="M1071" s="2">
        <v>7.5</v>
      </c>
      <c r="N1071" s="4">
        <f>IMDB_Table[[#This Row],[gross]]-IMDB_Table[[#This Row],[budget]]</f>
        <v>9300852</v>
      </c>
      <c r="O1071">
        <v>147</v>
      </c>
      <c r="P1071" s="36">
        <f>IMDB_Table[[#This Row],[net_profit]]/IMDB_Table[[#This Row],[budget]]*100</f>
        <v>21.138299999999997</v>
      </c>
    </row>
    <row r="1072" spans="1:16" x14ac:dyDescent="0.3">
      <c r="A1072" t="s">
        <v>1307</v>
      </c>
      <c r="B1072">
        <v>96</v>
      </c>
      <c r="C1072" s="4">
        <v>150415432</v>
      </c>
      <c r="D1072" t="s">
        <v>1043</v>
      </c>
      <c r="E1072" t="s">
        <v>642</v>
      </c>
      <c r="F1072" t="s">
        <v>7069</v>
      </c>
      <c r="G1072">
        <v>117606</v>
      </c>
      <c r="H1072">
        <v>217</v>
      </c>
      <c r="I1072" t="s">
        <v>16</v>
      </c>
      <c r="J1072" t="s">
        <v>17</v>
      </c>
      <c r="K1072" s="4">
        <v>44000000</v>
      </c>
      <c r="L1072">
        <v>1985</v>
      </c>
      <c r="M1072" s="2">
        <v>6.4</v>
      </c>
      <c r="N1072" s="4">
        <f>IMDB_Table[[#This Row],[gross]]-IMDB_Table[[#This Row],[budget]]</f>
        <v>106415432</v>
      </c>
      <c r="O1072">
        <v>96</v>
      </c>
      <c r="P1072" s="36">
        <f>IMDB_Table[[#This Row],[net_profit]]/IMDB_Table[[#This Row],[budget]]*100</f>
        <v>241.85325454545455</v>
      </c>
    </row>
    <row r="1073" spans="1:16" x14ac:dyDescent="0.3">
      <c r="A1073" t="s">
        <v>1315</v>
      </c>
      <c r="B1073">
        <v>28</v>
      </c>
      <c r="C1073" s="4">
        <v>44834712</v>
      </c>
      <c r="D1073" t="s">
        <v>946</v>
      </c>
      <c r="E1073" t="s">
        <v>161</v>
      </c>
      <c r="F1073" t="s">
        <v>4828</v>
      </c>
      <c r="G1073">
        <v>13995</v>
      </c>
      <c r="H1073">
        <v>62</v>
      </c>
      <c r="I1073" t="s">
        <v>16</v>
      </c>
      <c r="J1073" t="s">
        <v>17</v>
      </c>
      <c r="K1073" s="4">
        <v>44000000</v>
      </c>
      <c r="L1073">
        <v>1996</v>
      </c>
      <c r="M1073" s="2">
        <v>5.6</v>
      </c>
      <c r="N1073" s="4">
        <f>IMDB_Table[[#This Row],[gross]]-IMDB_Table[[#This Row],[budget]]</f>
        <v>834712</v>
      </c>
      <c r="O1073">
        <v>118</v>
      </c>
      <c r="P1073" s="36">
        <f>IMDB_Table[[#This Row],[net_profit]]/IMDB_Table[[#This Row],[budget]]*100</f>
        <v>1.897072727272727</v>
      </c>
    </row>
    <row r="1074" spans="1:16" x14ac:dyDescent="0.3">
      <c r="A1074" t="s">
        <v>1316</v>
      </c>
      <c r="B1074">
        <v>105</v>
      </c>
      <c r="C1074" s="4">
        <v>84300000</v>
      </c>
      <c r="D1074" t="s">
        <v>1317</v>
      </c>
      <c r="E1074" t="s">
        <v>1318</v>
      </c>
      <c r="F1074" t="s">
        <v>4829</v>
      </c>
      <c r="G1074">
        <v>90360</v>
      </c>
      <c r="H1074">
        <v>147</v>
      </c>
      <c r="I1074" t="s">
        <v>16</v>
      </c>
      <c r="J1074" t="s">
        <v>17</v>
      </c>
      <c r="K1074" s="4">
        <v>2600000</v>
      </c>
      <c r="L1074">
        <v>1940</v>
      </c>
      <c r="M1074" s="2">
        <v>7.5</v>
      </c>
      <c r="N1074" s="4">
        <f>IMDB_Table[[#This Row],[gross]]-IMDB_Table[[#This Row],[budget]]</f>
        <v>81700000</v>
      </c>
      <c r="O1074">
        <v>88</v>
      </c>
      <c r="P1074" s="36">
        <f>IMDB_Table[[#This Row],[net_profit]]/IMDB_Table[[#This Row],[budget]]*100</f>
        <v>3142.3076923076924</v>
      </c>
    </row>
    <row r="1075" spans="1:16" x14ac:dyDescent="0.3">
      <c r="A1075" t="s">
        <v>1319</v>
      </c>
      <c r="B1075">
        <v>102</v>
      </c>
      <c r="C1075" s="4">
        <v>1500000</v>
      </c>
      <c r="D1075" t="s">
        <v>1320</v>
      </c>
      <c r="E1075" t="s">
        <v>96</v>
      </c>
      <c r="F1075" t="s">
        <v>7070</v>
      </c>
      <c r="G1075">
        <v>9830</v>
      </c>
      <c r="H1075">
        <v>189</v>
      </c>
      <c r="I1075" t="s">
        <v>16</v>
      </c>
      <c r="J1075" t="s">
        <v>17</v>
      </c>
      <c r="K1075" s="4">
        <v>44000000</v>
      </c>
      <c r="L1075">
        <v>1980</v>
      </c>
      <c r="M1075" s="2">
        <v>6.8</v>
      </c>
      <c r="N1075" s="4">
        <f>IMDB_Table[[#This Row],[gross]]-IMDB_Table[[#This Row],[budget]]</f>
        <v>-42500000</v>
      </c>
      <c r="O1075">
        <v>325</v>
      </c>
      <c r="P1075" s="36">
        <f>IMDB_Table[[#This Row],[net_profit]]/IMDB_Table[[#This Row],[budget]]*100</f>
        <v>-96.590909090909093</v>
      </c>
    </row>
    <row r="1076" spans="1:16" x14ac:dyDescent="0.3">
      <c r="A1076" t="s">
        <v>415</v>
      </c>
      <c r="B1076">
        <v>206</v>
      </c>
      <c r="C1076" s="4">
        <v>62318875</v>
      </c>
      <c r="D1076" t="s">
        <v>85</v>
      </c>
      <c r="E1076" t="s">
        <v>1101</v>
      </c>
      <c r="F1076" t="s">
        <v>4830</v>
      </c>
      <c r="G1076">
        <v>156225</v>
      </c>
      <c r="H1076">
        <v>502</v>
      </c>
      <c r="I1076" t="s">
        <v>16</v>
      </c>
      <c r="J1076" t="s">
        <v>17</v>
      </c>
      <c r="K1076" s="4">
        <v>50000000</v>
      </c>
      <c r="L1076">
        <v>2006</v>
      </c>
      <c r="M1076" s="2">
        <v>6.8</v>
      </c>
      <c r="N1076" s="4">
        <f>IMDB_Table[[#This Row],[gross]]-IMDB_Table[[#This Row],[budget]]</f>
        <v>12318875</v>
      </c>
      <c r="O1076">
        <v>102</v>
      </c>
      <c r="P1076" s="36">
        <f>IMDB_Table[[#This Row],[net_profit]]/IMDB_Table[[#This Row],[budget]]*100</f>
        <v>24.63775</v>
      </c>
    </row>
    <row r="1077" spans="1:16" x14ac:dyDescent="0.3">
      <c r="A1077" t="s">
        <v>3982</v>
      </c>
      <c r="B1077">
        <v>159</v>
      </c>
      <c r="C1077" s="4">
        <v>5773519</v>
      </c>
      <c r="D1077" t="s">
        <v>864</v>
      </c>
      <c r="E1077" t="s">
        <v>325</v>
      </c>
      <c r="F1077" t="s">
        <v>4831</v>
      </c>
      <c r="G1077">
        <v>28618</v>
      </c>
      <c r="H1077">
        <v>91</v>
      </c>
      <c r="I1077" t="s">
        <v>16</v>
      </c>
      <c r="J1077" t="s">
        <v>17</v>
      </c>
      <c r="K1077" s="4">
        <v>40000000</v>
      </c>
      <c r="L1077">
        <v>2015</v>
      </c>
      <c r="M1077" s="2">
        <v>6</v>
      </c>
      <c r="N1077" s="4">
        <f>IMDB_Table[[#This Row],[gross]]-IMDB_Table[[#This Row],[budget]]</f>
        <v>-34226481</v>
      </c>
      <c r="O1077">
        <v>110</v>
      </c>
      <c r="P1077" s="36">
        <f>IMDB_Table[[#This Row],[net_profit]]/IMDB_Table[[#This Row],[budget]]*100</f>
        <v>-85.566202500000003</v>
      </c>
    </row>
    <row r="1078" spans="1:16" x14ac:dyDescent="0.3">
      <c r="A1078" t="s">
        <v>1321</v>
      </c>
      <c r="B1078">
        <v>137</v>
      </c>
      <c r="C1078" s="4">
        <v>51768623</v>
      </c>
      <c r="D1078" t="s">
        <v>814</v>
      </c>
      <c r="E1078" t="s">
        <v>613</v>
      </c>
      <c r="F1078" t="s">
        <v>4832</v>
      </c>
      <c r="G1078">
        <v>73006</v>
      </c>
      <c r="H1078">
        <v>297</v>
      </c>
      <c r="I1078" t="s">
        <v>16</v>
      </c>
      <c r="J1078" t="s">
        <v>17</v>
      </c>
      <c r="K1078" s="4">
        <v>43000000</v>
      </c>
      <c r="L1078">
        <v>2000</v>
      </c>
      <c r="M1078" s="2">
        <v>7.3</v>
      </c>
      <c r="N1078" s="4">
        <f>IMDB_Table[[#This Row],[gross]]-IMDB_Table[[#This Row],[budget]]</f>
        <v>8768623</v>
      </c>
      <c r="O1078">
        <v>136</v>
      </c>
      <c r="P1078" s="36">
        <f>IMDB_Table[[#This Row],[net_profit]]/IMDB_Table[[#This Row],[budget]]*100</f>
        <v>20.392146511627907</v>
      </c>
    </row>
    <row r="1079" spans="1:16" x14ac:dyDescent="0.3">
      <c r="A1079" t="s">
        <v>789</v>
      </c>
      <c r="B1079">
        <v>116</v>
      </c>
      <c r="C1079" s="4">
        <v>37035515</v>
      </c>
      <c r="D1079" t="s">
        <v>641</v>
      </c>
      <c r="E1079" t="s">
        <v>90</v>
      </c>
      <c r="F1079" t="s">
        <v>4833</v>
      </c>
      <c r="G1079">
        <v>34597</v>
      </c>
      <c r="H1079">
        <v>194</v>
      </c>
      <c r="I1079" t="s">
        <v>16</v>
      </c>
      <c r="J1079" t="s">
        <v>17</v>
      </c>
      <c r="K1079" s="4">
        <v>43000000</v>
      </c>
      <c r="L1079">
        <v>2000</v>
      </c>
      <c r="M1079" s="2">
        <v>6</v>
      </c>
      <c r="N1079" s="4">
        <f>IMDB_Table[[#This Row],[gross]]-IMDB_Table[[#This Row],[budget]]</f>
        <v>-5964485</v>
      </c>
      <c r="O1079">
        <v>103</v>
      </c>
      <c r="P1079" s="36">
        <f>IMDB_Table[[#This Row],[net_profit]]/IMDB_Table[[#This Row],[budget]]*100</f>
        <v>-13.870895348837209</v>
      </c>
    </row>
    <row r="1080" spans="1:16" x14ac:dyDescent="0.3">
      <c r="A1080" t="s">
        <v>305</v>
      </c>
      <c r="B1080">
        <v>177</v>
      </c>
      <c r="C1080" s="4">
        <v>24520892</v>
      </c>
      <c r="D1080" t="s">
        <v>137</v>
      </c>
      <c r="E1080" t="s">
        <v>374</v>
      </c>
      <c r="F1080" t="s">
        <v>4834</v>
      </c>
      <c r="G1080">
        <v>85198</v>
      </c>
      <c r="H1080">
        <v>303</v>
      </c>
      <c r="I1080" t="s">
        <v>16</v>
      </c>
      <c r="J1080" t="s">
        <v>490</v>
      </c>
      <c r="K1080" s="4">
        <v>45000000</v>
      </c>
      <c r="L1080">
        <v>2005</v>
      </c>
      <c r="M1080" s="2">
        <v>7</v>
      </c>
      <c r="N1080" s="4">
        <f>IMDB_Table[[#This Row],[gross]]-IMDB_Table[[#This Row],[budget]]</f>
        <v>-20479108</v>
      </c>
      <c r="O1080">
        <v>103</v>
      </c>
      <c r="P1080" s="36">
        <f>IMDB_Table[[#This Row],[net_profit]]/IMDB_Table[[#This Row],[budget]]*100</f>
        <v>-45.509128888888888</v>
      </c>
    </row>
    <row r="1081" spans="1:16" x14ac:dyDescent="0.3">
      <c r="A1081" t="s">
        <v>1322</v>
      </c>
      <c r="B1081">
        <v>99</v>
      </c>
      <c r="C1081" s="4">
        <v>24430272</v>
      </c>
      <c r="D1081" t="s">
        <v>429</v>
      </c>
      <c r="E1081" t="s">
        <v>1323</v>
      </c>
      <c r="F1081" t="s">
        <v>4835</v>
      </c>
      <c r="G1081">
        <v>46158</v>
      </c>
      <c r="H1081">
        <v>403</v>
      </c>
      <c r="I1081" t="s">
        <v>16</v>
      </c>
      <c r="J1081" t="s">
        <v>17</v>
      </c>
      <c r="K1081" s="4">
        <v>43000000</v>
      </c>
      <c r="L1081">
        <v>2002</v>
      </c>
      <c r="M1081" s="2">
        <v>5.0999999999999996</v>
      </c>
      <c r="N1081" s="4">
        <f>IMDB_Table[[#This Row],[gross]]-IMDB_Table[[#This Row],[budget]]</f>
        <v>-18569728</v>
      </c>
      <c r="O1081">
        <v>90</v>
      </c>
      <c r="P1081" s="36">
        <f>IMDB_Table[[#This Row],[net_profit]]/IMDB_Table[[#This Row],[budget]]*100</f>
        <v>-43.185413953488371</v>
      </c>
    </row>
    <row r="1082" spans="1:16" x14ac:dyDescent="0.3">
      <c r="A1082" t="s">
        <v>573</v>
      </c>
      <c r="B1082">
        <v>56</v>
      </c>
      <c r="C1082" s="4">
        <v>158348400</v>
      </c>
      <c r="D1082" t="s">
        <v>494</v>
      </c>
      <c r="E1082" t="s">
        <v>157</v>
      </c>
      <c r="F1082" t="s">
        <v>4836</v>
      </c>
      <c r="G1082">
        <v>88844</v>
      </c>
      <c r="H1082">
        <v>142</v>
      </c>
      <c r="I1082" t="s">
        <v>16</v>
      </c>
      <c r="J1082" t="s">
        <v>17</v>
      </c>
      <c r="K1082" s="4">
        <v>42000000</v>
      </c>
      <c r="L1082">
        <v>1993</v>
      </c>
      <c r="M1082" s="2">
        <v>6.8</v>
      </c>
      <c r="N1082" s="4">
        <f>IMDB_Table[[#This Row],[gross]]-IMDB_Table[[#This Row],[budget]]</f>
        <v>116348400</v>
      </c>
      <c r="O1082">
        <v>154</v>
      </c>
      <c r="P1082" s="36">
        <f>IMDB_Table[[#This Row],[net_profit]]/IMDB_Table[[#This Row],[budget]]*100</f>
        <v>277.02</v>
      </c>
    </row>
    <row r="1083" spans="1:16" x14ac:dyDescent="0.3">
      <c r="A1083" t="s">
        <v>1324</v>
      </c>
      <c r="B1083">
        <v>117</v>
      </c>
      <c r="C1083" s="4">
        <v>31136950</v>
      </c>
      <c r="D1083" t="s">
        <v>198</v>
      </c>
      <c r="E1083" t="s">
        <v>1325</v>
      </c>
      <c r="F1083" t="s">
        <v>4837</v>
      </c>
      <c r="G1083">
        <v>47364</v>
      </c>
      <c r="H1083">
        <v>75</v>
      </c>
      <c r="I1083" t="s">
        <v>16</v>
      </c>
      <c r="J1083" t="s">
        <v>17</v>
      </c>
      <c r="K1083" s="4">
        <v>44000000</v>
      </c>
      <c r="L1083">
        <v>2010</v>
      </c>
      <c r="M1083" s="2">
        <v>6.5</v>
      </c>
      <c r="N1083" s="4">
        <f>IMDB_Table[[#This Row],[gross]]-IMDB_Table[[#This Row],[budget]]</f>
        <v>-12863050</v>
      </c>
      <c r="O1083">
        <v>99</v>
      </c>
      <c r="P1083" s="36">
        <f>IMDB_Table[[#This Row],[net_profit]]/IMDB_Table[[#This Row],[budget]]*100</f>
        <v>-29.234204545454546</v>
      </c>
    </row>
    <row r="1084" spans="1:16" x14ac:dyDescent="0.3">
      <c r="A1084" t="s">
        <v>455</v>
      </c>
      <c r="B1084">
        <v>252</v>
      </c>
      <c r="C1084" s="4">
        <v>29113588</v>
      </c>
      <c r="D1084" t="s">
        <v>106</v>
      </c>
      <c r="E1084" t="s">
        <v>107</v>
      </c>
      <c r="F1084" t="s">
        <v>4838</v>
      </c>
      <c r="G1084">
        <v>117999</v>
      </c>
      <c r="H1084">
        <v>181</v>
      </c>
      <c r="I1084" t="s">
        <v>16</v>
      </c>
      <c r="J1084" t="s">
        <v>17</v>
      </c>
      <c r="K1084" s="4">
        <v>40000000</v>
      </c>
      <c r="L1084">
        <v>2011</v>
      </c>
      <c r="M1084" s="2">
        <v>6.6</v>
      </c>
      <c r="N1084" s="4">
        <f>IMDB_Table[[#This Row],[gross]]-IMDB_Table[[#This Row],[budget]]</f>
        <v>-10886412</v>
      </c>
      <c r="O1084">
        <v>93</v>
      </c>
      <c r="P1084" s="36">
        <f>IMDB_Table[[#This Row],[net_profit]]/IMDB_Table[[#This Row],[budget]]*100</f>
        <v>-27.216030000000003</v>
      </c>
    </row>
    <row r="1085" spans="1:16" x14ac:dyDescent="0.3">
      <c r="A1085" t="s">
        <v>543</v>
      </c>
      <c r="B1085">
        <v>375</v>
      </c>
      <c r="C1085" s="4">
        <v>138447667</v>
      </c>
      <c r="D1085" t="s">
        <v>445</v>
      </c>
      <c r="E1085" t="s">
        <v>135</v>
      </c>
      <c r="F1085" t="s">
        <v>4839</v>
      </c>
      <c r="G1085">
        <v>408302</v>
      </c>
      <c r="H1085">
        <v>345</v>
      </c>
      <c r="I1085" t="s">
        <v>16</v>
      </c>
      <c r="J1085" t="s">
        <v>17</v>
      </c>
      <c r="K1085" s="4">
        <v>42000000</v>
      </c>
      <c r="L1085">
        <v>2012</v>
      </c>
      <c r="M1085" s="2">
        <v>7.2</v>
      </c>
      <c r="N1085" s="4">
        <f>IMDB_Table[[#This Row],[gross]]-IMDB_Table[[#This Row],[budget]]</f>
        <v>96447667</v>
      </c>
      <c r="O1085">
        <v>109</v>
      </c>
      <c r="P1085" s="36">
        <f>IMDB_Table[[#This Row],[net_profit]]/IMDB_Table[[#This Row],[budget]]*100</f>
        <v>229.63730238095238</v>
      </c>
    </row>
    <row r="1086" spans="1:16" x14ac:dyDescent="0.3">
      <c r="A1086" t="s">
        <v>1263</v>
      </c>
      <c r="B1086">
        <v>150</v>
      </c>
      <c r="C1086" s="4">
        <v>116006080</v>
      </c>
      <c r="D1086" t="s">
        <v>369</v>
      </c>
      <c r="E1086" t="s">
        <v>622</v>
      </c>
      <c r="F1086" t="s">
        <v>4840</v>
      </c>
      <c r="G1086">
        <v>203269</v>
      </c>
      <c r="H1086">
        <v>602</v>
      </c>
      <c r="I1086" t="s">
        <v>16</v>
      </c>
      <c r="J1086" t="s">
        <v>24</v>
      </c>
      <c r="K1086" s="4">
        <v>42000000</v>
      </c>
      <c r="L1086">
        <v>1999</v>
      </c>
      <c r="M1086" s="2">
        <v>7</v>
      </c>
      <c r="N1086" s="4">
        <f>IMDB_Table[[#This Row],[gross]]-IMDB_Table[[#This Row],[budget]]</f>
        <v>74006080</v>
      </c>
      <c r="O1086">
        <v>124</v>
      </c>
      <c r="P1086" s="36">
        <f>IMDB_Table[[#This Row],[net_profit]]/IMDB_Table[[#This Row],[budget]]*100</f>
        <v>176.20495238095236</v>
      </c>
    </row>
    <row r="1087" spans="1:16" x14ac:dyDescent="0.3">
      <c r="A1087" t="s">
        <v>1087</v>
      </c>
      <c r="B1087">
        <v>187</v>
      </c>
      <c r="C1087" s="4">
        <v>106793915</v>
      </c>
      <c r="D1087" t="s">
        <v>244</v>
      </c>
      <c r="E1087" t="s">
        <v>1326</v>
      </c>
      <c r="F1087" t="s">
        <v>4841</v>
      </c>
      <c r="G1087">
        <v>140499</v>
      </c>
      <c r="H1087">
        <v>358</v>
      </c>
      <c r="I1087" t="s">
        <v>16</v>
      </c>
      <c r="J1087" t="s">
        <v>24</v>
      </c>
      <c r="K1087" s="4">
        <v>45000000</v>
      </c>
      <c r="L1087">
        <v>2000</v>
      </c>
      <c r="M1087" s="2">
        <v>7</v>
      </c>
      <c r="N1087" s="4">
        <f>IMDB_Table[[#This Row],[gross]]-IMDB_Table[[#This Row],[budget]]</f>
        <v>61793915</v>
      </c>
      <c r="O1087">
        <v>84</v>
      </c>
      <c r="P1087" s="36">
        <f>IMDB_Table[[#This Row],[net_profit]]/IMDB_Table[[#This Row],[budget]]*100</f>
        <v>137.31981111111111</v>
      </c>
    </row>
    <row r="1088" spans="1:16" x14ac:dyDescent="0.3">
      <c r="A1088" t="s">
        <v>1327</v>
      </c>
      <c r="B1088">
        <v>108</v>
      </c>
      <c r="C1088" s="4">
        <v>87856565</v>
      </c>
      <c r="D1088" t="s">
        <v>429</v>
      </c>
      <c r="E1088" t="s">
        <v>258</v>
      </c>
      <c r="F1088" t="s">
        <v>4842</v>
      </c>
      <c r="G1088">
        <v>106909</v>
      </c>
      <c r="H1088">
        <v>268</v>
      </c>
      <c r="I1088" t="s">
        <v>16</v>
      </c>
      <c r="J1088" t="s">
        <v>17</v>
      </c>
      <c r="K1088" s="4">
        <v>42000000</v>
      </c>
      <c r="L1088">
        <v>2004</v>
      </c>
      <c r="M1088" s="2">
        <v>5.9</v>
      </c>
      <c r="N1088" s="4">
        <f>IMDB_Table[[#This Row],[gross]]-IMDB_Table[[#This Row],[budget]]</f>
        <v>45856565</v>
      </c>
      <c r="O1088">
        <v>90</v>
      </c>
      <c r="P1088" s="36">
        <f>IMDB_Table[[#This Row],[net_profit]]/IMDB_Table[[#This Row],[budget]]*100</f>
        <v>109.1822976190476</v>
      </c>
    </row>
    <row r="1089" spans="1:16" x14ac:dyDescent="0.3">
      <c r="A1089" t="s">
        <v>1328</v>
      </c>
      <c r="B1089">
        <v>21</v>
      </c>
      <c r="C1089" s="4">
        <v>70100000</v>
      </c>
      <c r="D1089" t="s">
        <v>369</v>
      </c>
      <c r="E1089" t="s">
        <v>1329</v>
      </c>
      <c r="F1089" t="s">
        <v>4843</v>
      </c>
      <c r="G1089">
        <v>20183</v>
      </c>
      <c r="H1089">
        <v>41</v>
      </c>
      <c r="I1089" t="s">
        <v>16</v>
      </c>
      <c r="J1089" t="s">
        <v>17</v>
      </c>
      <c r="K1089" s="4">
        <v>40000000</v>
      </c>
      <c r="L1089">
        <v>1992</v>
      </c>
      <c r="M1089" s="2">
        <v>5.4</v>
      </c>
      <c r="N1089" s="4">
        <f>IMDB_Table[[#This Row],[gross]]-IMDB_Table[[#This Row],[budget]]</f>
        <v>30100000</v>
      </c>
      <c r="O1089">
        <v>117</v>
      </c>
      <c r="P1089" s="36">
        <f>IMDB_Table[[#This Row],[net_profit]]/IMDB_Table[[#This Row],[budget]]*100</f>
        <v>75.25</v>
      </c>
    </row>
    <row r="1090" spans="1:16" x14ac:dyDescent="0.3">
      <c r="A1090" t="s">
        <v>270</v>
      </c>
      <c r="B1090">
        <v>270</v>
      </c>
      <c r="C1090" s="4">
        <v>159578352</v>
      </c>
      <c r="D1090" t="s">
        <v>445</v>
      </c>
      <c r="E1090" t="s">
        <v>890</v>
      </c>
      <c r="F1090" t="s">
        <v>4844</v>
      </c>
      <c r="G1090">
        <v>133177</v>
      </c>
      <c r="H1090">
        <v>380</v>
      </c>
      <c r="I1090" t="s">
        <v>16</v>
      </c>
      <c r="J1090" t="s">
        <v>17</v>
      </c>
      <c r="K1090" s="4">
        <v>43000000</v>
      </c>
      <c r="L1090">
        <v>2013</v>
      </c>
      <c r="M1090" s="2">
        <v>6.6</v>
      </c>
      <c r="N1090" s="4">
        <f>IMDB_Table[[#This Row],[gross]]-IMDB_Table[[#This Row],[budget]]</f>
        <v>116578352</v>
      </c>
      <c r="O1090">
        <v>123</v>
      </c>
      <c r="P1090" s="36">
        <f>IMDB_Table[[#This Row],[net_profit]]/IMDB_Table[[#This Row],[budget]]*100</f>
        <v>271.11244651162792</v>
      </c>
    </row>
    <row r="1091" spans="1:16" x14ac:dyDescent="0.3">
      <c r="A1091" t="s">
        <v>1330</v>
      </c>
      <c r="B1091">
        <v>72</v>
      </c>
      <c r="C1091" s="4">
        <v>57750000</v>
      </c>
      <c r="D1091" t="s">
        <v>1331</v>
      </c>
      <c r="E1091" t="s">
        <v>784</v>
      </c>
      <c r="F1091" t="s">
        <v>4845</v>
      </c>
      <c r="G1091">
        <v>21554</v>
      </c>
      <c r="H1091">
        <v>192</v>
      </c>
      <c r="I1091" t="s">
        <v>16</v>
      </c>
      <c r="J1091" t="s">
        <v>24</v>
      </c>
      <c r="K1091" s="4">
        <v>31115000</v>
      </c>
      <c r="L1091">
        <v>1963</v>
      </c>
      <c r="M1091" s="2">
        <v>7</v>
      </c>
      <c r="N1091" s="4">
        <f>IMDB_Table[[#This Row],[gross]]-IMDB_Table[[#This Row],[budget]]</f>
        <v>26635000</v>
      </c>
      <c r="O1091">
        <v>251</v>
      </c>
      <c r="P1091" s="36">
        <f>IMDB_Table[[#This Row],[net_profit]]/IMDB_Table[[#This Row],[budget]]*100</f>
        <v>85.601799775028127</v>
      </c>
    </row>
    <row r="1092" spans="1:16" x14ac:dyDescent="0.3">
      <c r="A1092" t="s">
        <v>416</v>
      </c>
      <c r="B1092">
        <v>154</v>
      </c>
      <c r="C1092" s="4">
        <v>45290318</v>
      </c>
      <c r="D1092" t="s">
        <v>774</v>
      </c>
      <c r="E1092" t="s">
        <v>319</v>
      </c>
      <c r="F1092" t="s">
        <v>7071</v>
      </c>
      <c r="G1092">
        <v>74169</v>
      </c>
      <c r="H1092">
        <v>112</v>
      </c>
      <c r="I1092" t="s">
        <v>16</v>
      </c>
      <c r="J1092" t="s">
        <v>17</v>
      </c>
      <c r="K1092" s="4">
        <v>42000000</v>
      </c>
      <c r="L1092">
        <v>2012</v>
      </c>
      <c r="M1092" s="2">
        <v>6.5</v>
      </c>
      <c r="N1092" s="4">
        <f>IMDB_Table[[#This Row],[gross]]-IMDB_Table[[#This Row],[budget]]</f>
        <v>3290318</v>
      </c>
      <c r="O1092">
        <v>105</v>
      </c>
      <c r="P1092" s="36">
        <f>IMDB_Table[[#This Row],[net_profit]]/IMDB_Table[[#This Row],[budget]]*100</f>
        <v>7.8340904761904762</v>
      </c>
    </row>
    <row r="1093" spans="1:16" x14ac:dyDescent="0.3">
      <c r="A1093" t="s">
        <v>1184</v>
      </c>
      <c r="B1093">
        <v>114</v>
      </c>
      <c r="C1093" s="4">
        <v>41543207</v>
      </c>
      <c r="D1093" t="s">
        <v>557</v>
      </c>
      <c r="E1093" t="s">
        <v>374</v>
      </c>
      <c r="F1093" t="s">
        <v>4846</v>
      </c>
      <c r="G1093">
        <v>30077</v>
      </c>
      <c r="H1093">
        <v>175</v>
      </c>
      <c r="I1093" t="s">
        <v>16</v>
      </c>
      <c r="J1093" t="s">
        <v>17</v>
      </c>
      <c r="K1093" s="4">
        <v>42000000</v>
      </c>
      <c r="L1093">
        <v>2002</v>
      </c>
      <c r="M1093" s="2">
        <v>6.3</v>
      </c>
      <c r="N1093" s="4">
        <f>IMDB_Table[[#This Row],[gross]]-IMDB_Table[[#This Row],[budget]]</f>
        <v>-456793</v>
      </c>
      <c r="O1093">
        <v>115</v>
      </c>
      <c r="P1093" s="36">
        <f>IMDB_Table[[#This Row],[net_profit]]/IMDB_Table[[#This Row],[budget]]*100</f>
        <v>-1.0876023809523809</v>
      </c>
    </row>
    <row r="1094" spans="1:16" x14ac:dyDescent="0.3">
      <c r="A1094" t="s">
        <v>1332</v>
      </c>
      <c r="B1094">
        <v>27</v>
      </c>
      <c r="C1094" s="4">
        <v>41252428</v>
      </c>
      <c r="D1094" t="s">
        <v>369</v>
      </c>
      <c r="E1094" t="s">
        <v>96</v>
      </c>
      <c r="F1094" t="s">
        <v>4847</v>
      </c>
      <c r="G1094">
        <v>11453</v>
      </c>
      <c r="H1094">
        <v>71</v>
      </c>
      <c r="I1094" t="s">
        <v>16</v>
      </c>
      <c r="J1094" t="s">
        <v>17</v>
      </c>
      <c r="K1094" s="4">
        <v>42000000</v>
      </c>
      <c r="L1094">
        <v>1996</v>
      </c>
      <c r="M1094" s="2">
        <v>6.5</v>
      </c>
      <c r="N1094" s="4">
        <f>IMDB_Table[[#This Row],[gross]]-IMDB_Table[[#This Row],[budget]]</f>
        <v>-747572</v>
      </c>
      <c r="O1094">
        <v>122</v>
      </c>
      <c r="P1094" s="36">
        <f>IMDB_Table[[#This Row],[net_profit]]/IMDB_Table[[#This Row],[budget]]*100</f>
        <v>-1.7799333333333334</v>
      </c>
    </row>
    <row r="1095" spans="1:16" x14ac:dyDescent="0.3">
      <c r="A1095" t="s">
        <v>1333</v>
      </c>
      <c r="B1095">
        <v>166</v>
      </c>
      <c r="C1095" s="4">
        <v>35228696</v>
      </c>
      <c r="D1095" t="s">
        <v>1334</v>
      </c>
      <c r="E1095" t="s">
        <v>1335</v>
      </c>
      <c r="F1095" t="s">
        <v>4848</v>
      </c>
      <c r="G1095">
        <v>63677</v>
      </c>
      <c r="H1095">
        <v>460</v>
      </c>
      <c r="I1095" t="s">
        <v>16</v>
      </c>
      <c r="J1095" t="s">
        <v>17</v>
      </c>
      <c r="K1095" s="4">
        <v>32000000</v>
      </c>
      <c r="L1095">
        <v>2002</v>
      </c>
      <c r="M1095" s="2">
        <v>6.5</v>
      </c>
      <c r="N1095" s="4">
        <f>IMDB_Table[[#This Row],[gross]]-IMDB_Table[[#This Row],[budget]]</f>
        <v>3228696</v>
      </c>
      <c r="O1095">
        <v>119</v>
      </c>
      <c r="P1095" s="36">
        <f>IMDB_Table[[#This Row],[net_profit]]/IMDB_Table[[#This Row],[budget]]*100</f>
        <v>10.089675</v>
      </c>
    </row>
    <row r="1096" spans="1:16" x14ac:dyDescent="0.3">
      <c r="A1096" t="s">
        <v>875</v>
      </c>
      <c r="B1096">
        <v>288</v>
      </c>
      <c r="C1096" s="4">
        <v>59992760</v>
      </c>
      <c r="D1096" t="s">
        <v>509</v>
      </c>
      <c r="E1096" t="s">
        <v>1336</v>
      </c>
      <c r="F1096" t="s">
        <v>7072</v>
      </c>
      <c r="G1096">
        <v>119622</v>
      </c>
      <c r="H1096">
        <v>396</v>
      </c>
      <c r="I1096" t="s">
        <v>16</v>
      </c>
      <c r="J1096" t="s">
        <v>17</v>
      </c>
      <c r="K1096" s="4">
        <v>42000000</v>
      </c>
      <c r="L1096">
        <v>2009</v>
      </c>
      <c r="M1096" s="2">
        <v>5.8</v>
      </c>
      <c r="N1096" s="4">
        <f>IMDB_Table[[#This Row],[gross]]-IMDB_Table[[#This Row],[budget]]</f>
        <v>17992760</v>
      </c>
      <c r="O1096">
        <v>81</v>
      </c>
      <c r="P1096" s="36">
        <f>IMDB_Table[[#This Row],[net_profit]]/IMDB_Table[[#This Row],[budget]]*100</f>
        <v>42.839904761904762</v>
      </c>
    </row>
    <row r="1097" spans="1:16" x14ac:dyDescent="0.3">
      <c r="A1097" t="s">
        <v>1337</v>
      </c>
      <c r="B1097">
        <v>117</v>
      </c>
      <c r="C1097" s="4">
        <v>34667015</v>
      </c>
      <c r="D1097" t="s">
        <v>22</v>
      </c>
      <c r="E1097" t="s">
        <v>1338</v>
      </c>
      <c r="F1097" t="s">
        <v>7073</v>
      </c>
      <c r="G1097">
        <v>74009</v>
      </c>
      <c r="H1097">
        <v>317</v>
      </c>
      <c r="I1097" t="s">
        <v>16</v>
      </c>
      <c r="J1097" t="s">
        <v>24</v>
      </c>
      <c r="K1097" s="4">
        <v>32000000</v>
      </c>
      <c r="L1097">
        <v>1989</v>
      </c>
      <c r="M1097" s="2">
        <v>6.6</v>
      </c>
      <c r="N1097" s="4">
        <f>IMDB_Table[[#This Row],[gross]]-IMDB_Table[[#This Row],[budget]]</f>
        <v>2667015</v>
      </c>
      <c r="O1097">
        <v>133</v>
      </c>
      <c r="P1097" s="36">
        <f>IMDB_Table[[#This Row],[net_profit]]/IMDB_Table[[#This Row],[budget]]*100</f>
        <v>8.3344218750000003</v>
      </c>
    </row>
    <row r="1098" spans="1:16" x14ac:dyDescent="0.3">
      <c r="A1098" t="s">
        <v>1339</v>
      </c>
      <c r="B1098">
        <v>291</v>
      </c>
      <c r="C1098" s="4">
        <v>37652565</v>
      </c>
      <c r="D1098" t="s">
        <v>658</v>
      </c>
      <c r="E1098" t="s">
        <v>172</v>
      </c>
      <c r="F1098" t="s">
        <v>4849</v>
      </c>
      <c r="G1098">
        <v>91151</v>
      </c>
      <c r="H1098">
        <v>283</v>
      </c>
      <c r="I1098" t="s">
        <v>16</v>
      </c>
      <c r="J1098" t="s">
        <v>17</v>
      </c>
      <c r="K1098" s="4">
        <v>42000000</v>
      </c>
      <c r="L1098">
        <v>2011</v>
      </c>
      <c r="M1098" s="2">
        <v>5.4</v>
      </c>
      <c r="N1098" s="4">
        <f>IMDB_Table[[#This Row],[gross]]-IMDB_Table[[#This Row],[budget]]</f>
        <v>-4347435</v>
      </c>
      <c r="O1098">
        <v>100</v>
      </c>
      <c r="P1098" s="36">
        <f>IMDB_Table[[#This Row],[net_profit]]/IMDB_Table[[#This Row],[budget]]*100</f>
        <v>-10.351035714285715</v>
      </c>
    </row>
    <row r="1099" spans="1:16" x14ac:dyDescent="0.3">
      <c r="A1099" t="s">
        <v>1340</v>
      </c>
      <c r="B1099">
        <v>151</v>
      </c>
      <c r="C1099" s="4">
        <v>24375436</v>
      </c>
      <c r="D1099" t="s">
        <v>137</v>
      </c>
      <c r="E1099" t="s">
        <v>444</v>
      </c>
      <c r="F1099" t="s">
        <v>4850</v>
      </c>
      <c r="G1099">
        <v>42547</v>
      </c>
      <c r="H1099">
        <v>265</v>
      </c>
      <c r="I1099" t="s">
        <v>16</v>
      </c>
      <c r="J1099" t="s">
        <v>17</v>
      </c>
      <c r="K1099" s="4">
        <v>42000000</v>
      </c>
      <c r="L1099">
        <v>2001</v>
      </c>
      <c r="M1099" s="2">
        <v>6.1</v>
      </c>
      <c r="N1099" s="4">
        <f>IMDB_Table[[#This Row],[gross]]-IMDB_Table[[#This Row],[budget]]</f>
        <v>-17624564</v>
      </c>
      <c r="O1099">
        <v>120</v>
      </c>
      <c r="P1099" s="36">
        <f>IMDB_Table[[#This Row],[net_profit]]/IMDB_Table[[#This Row],[budget]]*100</f>
        <v>-41.963247619047614</v>
      </c>
    </row>
    <row r="1100" spans="1:16" x14ac:dyDescent="0.3">
      <c r="A1100" t="s">
        <v>1341</v>
      </c>
      <c r="B1100">
        <v>36</v>
      </c>
      <c r="C1100" s="4">
        <v>20915465</v>
      </c>
      <c r="D1100" t="s">
        <v>1294</v>
      </c>
      <c r="E1100" t="s">
        <v>611</v>
      </c>
      <c r="F1100" t="s">
        <v>4851</v>
      </c>
      <c r="G1100">
        <v>38203</v>
      </c>
      <c r="H1100">
        <v>290</v>
      </c>
      <c r="I1100" t="s">
        <v>16</v>
      </c>
      <c r="J1100" t="s">
        <v>24</v>
      </c>
      <c r="K1100" s="4">
        <v>42000000</v>
      </c>
      <c r="L1100">
        <v>1993</v>
      </c>
      <c r="M1100" s="2">
        <v>4</v>
      </c>
      <c r="N1100" s="4">
        <f>IMDB_Table[[#This Row],[gross]]-IMDB_Table[[#This Row],[budget]]</f>
        <v>-21084535</v>
      </c>
      <c r="O1100">
        <v>104</v>
      </c>
      <c r="P1100" s="36">
        <f>IMDB_Table[[#This Row],[net_profit]]/IMDB_Table[[#This Row],[budget]]*100</f>
        <v>-50.201273809523805</v>
      </c>
    </row>
    <row r="1101" spans="1:16" x14ac:dyDescent="0.3">
      <c r="A1101" t="s">
        <v>1197</v>
      </c>
      <c r="B1101">
        <v>168</v>
      </c>
      <c r="C1101" s="4">
        <v>24127895</v>
      </c>
      <c r="D1101" t="s">
        <v>552</v>
      </c>
      <c r="E1101" t="s">
        <v>204</v>
      </c>
      <c r="F1101" t="s">
        <v>7074</v>
      </c>
      <c r="G1101">
        <v>248123</v>
      </c>
      <c r="H1101">
        <v>437</v>
      </c>
      <c r="I1101" t="s">
        <v>16</v>
      </c>
      <c r="J1101" t="s">
        <v>17</v>
      </c>
      <c r="K1101" s="4">
        <v>50000000</v>
      </c>
      <c r="L1101">
        <v>2005</v>
      </c>
      <c r="M1101" s="2">
        <v>7.6</v>
      </c>
      <c r="N1101" s="4">
        <f>IMDB_Table[[#This Row],[gross]]-IMDB_Table[[#This Row],[budget]]</f>
        <v>-25872105</v>
      </c>
      <c r="O1101">
        <v>122</v>
      </c>
      <c r="P1101" s="36">
        <f>IMDB_Table[[#This Row],[net_profit]]/IMDB_Table[[#This Row],[budget]]*100</f>
        <v>-51.744210000000002</v>
      </c>
    </row>
    <row r="1102" spans="1:16" x14ac:dyDescent="0.3">
      <c r="A1102" t="s">
        <v>498</v>
      </c>
      <c r="B1102">
        <v>283</v>
      </c>
      <c r="C1102" s="4">
        <v>84961</v>
      </c>
      <c r="D1102" t="s">
        <v>341</v>
      </c>
      <c r="E1102" t="s">
        <v>150</v>
      </c>
      <c r="F1102" t="s">
        <v>4852</v>
      </c>
      <c r="G1102">
        <v>149414</v>
      </c>
      <c r="H1102">
        <v>841</v>
      </c>
      <c r="I1102" t="s">
        <v>500</v>
      </c>
      <c r="J1102" t="s">
        <v>250</v>
      </c>
      <c r="K1102" s="4">
        <v>31000000</v>
      </c>
      <c r="L1102">
        <v>2002</v>
      </c>
      <c r="M1102" s="2">
        <v>7.9</v>
      </c>
      <c r="N1102" s="4">
        <f>IMDB_Table[[#This Row],[gross]]-IMDB_Table[[#This Row],[budget]]</f>
        <v>-30915039</v>
      </c>
      <c r="O1102">
        <v>80</v>
      </c>
      <c r="P1102" s="36">
        <f>IMDB_Table[[#This Row],[net_profit]]/IMDB_Table[[#This Row],[budget]]*100</f>
        <v>-99.725932258064518</v>
      </c>
    </row>
    <row r="1103" spans="1:16" x14ac:dyDescent="0.3">
      <c r="A1103" t="s">
        <v>1342</v>
      </c>
      <c r="B1103">
        <v>127</v>
      </c>
      <c r="C1103" s="4">
        <v>26404753</v>
      </c>
      <c r="D1103" t="s">
        <v>397</v>
      </c>
      <c r="E1103" t="s">
        <v>1343</v>
      </c>
      <c r="F1103" t="s">
        <v>7075</v>
      </c>
      <c r="G1103">
        <v>34203</v>
      </c>
      <c r="H1103">
        <v>169</v>
      </c>
      <c r="I1103" t="s">
        <v>16</v>
      </c>
      <c r="J1103" t="s">
        <v>17</v>
      </c>
      <c r="K1103" s="4">
        <v>40000000</v>
      </c>
      <c r="L1103">
        <v>2012</v>
      </c>
      <c r="M1103" s="2">
        <v>5.3</v>
      </c>
      <c r="N1103" s="4">
        <f>IMDB_Table[[#This Row],[gross]]-IMDB_Table[[#This Row],[budget]]</f>
        <v>-13595247</v>
      </c>
      <c r="O1103">
        <v>91</v>
      </c>
      <c r="P1103" s="36">
        <f>IMDB_Table[[#This Row],[net_profit]]/IMDB_Table[[#This Row],[budget]]*100</f>
        <v>-33.988117500000001</v>
      </c>
    </row>
    <row r="1104" spans="1:16" x14ac:dyDescent="0.3">
      <c r="A1104" t="s">
        <v>1344</v>
      </c>
      <c r="B1104">
        <v>293</v>
      </c>
      <c r="C1104" s="4">
        <v>6105175</v>
      </c>
      <c r="D1104" t="s">
        <v>509</v>
      </c>
      <c r="E1104" t="s">
        <v>528</v>
      </c>
      <c r="F1104" t="s">
        <v>4853</v>
      </c>
      <c r="G1104">
        <v>247020</v>
      </c>
      <c r="H1104">
        <v>835</v>
      </c>
      <c r="I1104" t="s">
        <v>16</v>
      </c>
      <c r="J1104" t="s">
        <v>17</v>
      </c>
      <c r="K1104" s="4">
        <v>44000000</v>
      </c>
      <c r="L1104">
        <v>2014</v>
      </c>
      <c r="M1104" s="2">
        <v>6.6</v>
      </c>
      <c r="N1104" s="4">
        <f>IMDB_Table[[#This Row],[gross]]-IMDB_Table[[#This Row],[budget]]</f>
        <v>-37894825</v>
      </c>
      <c r="O1104">
        <v>112</v>
      </c>
      <c r="P1104" s="36">
        <f>IMDB_Table[[#This Row],[net_profit]]/IMDB_Table[[#This Row],[budget]]*100</f>
        <v>-86.124602272727273</v>
      </c>
    </row>
    <row r="1105" spans="1:16" x14ac:dyDescent="0.3">
      <c r="A1105" t="s">
        <v>1345</v>
      </c>
      <c r="B1105">
        <v>95</v>
      </c>
      <c r="C1105" s="4">
        <v>5664251</v>
      </c>
      <c r="D1105" t="s">
        <v>1346</v>
      </c>
      <c r="E1105" t="s">
        <v>1347</v>
      </c>
      <c r="F1105" t="s">
        <v>7076</v>
      </c>
      <c r="G1105">
        <v>22309</v>
      </c>
      <c r="H1105">
        <v>102</v>
      </c>
      <c r="I1105" t="s">
        <v>16</v>
      </c>
      <c r="J1105" t="s">
        <v>60</v>
      </c>
      <c r="K1105" s="4">
        <v>45000000</v>
      </c>
      <c r="L1105">
        <v>2010</v>
      </c>
      <c r="M1105" s="2">
        <v>6.3</v>
      </c>
      <c r="N1105" s="4">
        <f>IMDB_Table[[#This Row],[gross]]-IMDB_Table[[#This Row],[budget]]</f>
        <v>-39335749</v>
      </c>
      <c r="O1105">
        <v>100</v>
      </c>
      <c r="P1105" s="36">
        <f>IMDB_Table[[#This Row],[net_profit]]/IMDB_Table[[#This Row],[budget]]*100</f>
        <v>-87.412775555555555</v>
      </c>
    </row>
    <row r="1106" spans="1:16" x14ac:dyDescent="0.3">
      <c r="A1106" t="s">
        <v>971</v>
      </c>
      <c r="B1106">
        <v>213</v>
      </c>
      <c r="C1106" s="4">
        <v>1260917</v>
      </c>
      <c r="D1106" t="s">
        <v>445</v>
      </c>
      <c r="E1106" t="s">
        <v>1348</v>
      </c>
      <c r="F1106" t="s">
        <v>4854</v>
      </c>
      <c r="G1106">
        <v>24657</v>
      </c>
      <c r="H1106">
        <v>71</v>
      </c>
      <c r="I1106" t="s">
        <v>708</v>
      </c>
      <c r="J1106" t="s">
        <v>490</v>
      </c>
      <c r="K1106" s="4">
        <v>27000000</v>
      </c>
      <c r="L1106">
        <v>2009</v>
      </c>
      <c r="M1106" s="2">
        <v>7.2</v>
      </c>
      <c r="N1106" s="4">
        <f>IMDB_Table[[#This Row],[gross]]-IMDB_Table[[#This Row],[budget]]</f>
        <v>-25739083</v>
      </c>
      <c r="O1106">
        <v>105</v>
      </c>
      <c r="P1106" s="36">
        <f>IMDB_Table[[#This Row],[net_profit]]/IMDB_Table[[#This Row],[budget]]*100</f>
        <v>-95.329937037037041</v>
      </c>
    </row>
    <row r="1107" spans="1:16" x14ac:dyDescent="0.3">
      <c r="A1107" t="s">
        <v>1119</v>
      </c>
      <c r="B1107">
        <v>119</v>
      </c>
      <c r="C1107" s="4">
        <v>116724075</v>
      </c>
      <c r="D1107" t="s">
        <v>1349</v>
      </c>
      <c r="E1107" t="s">
        <v>1350</v>
      </c>
      <c r="F1107" t="s">
        <v>4855</v>
      </c>
      <c r="G1107">
        <v>187181</v>
      </c>
      <c r="H1107">
        <v>564</v>
      </c>
      <c r="I1107" t="s">
        <v>16</v>
      </c>
      <c r="J1107" t="s">
        <v>17</v>
      </c>
      <c r="K1107" s="4">
        <v>41000000</v>
      </c>
      <c r="L1107">
        <v>2002</v>
      </c>
      <c r="M1107" s="2">
        <v>7</v>
      </c>
      <c r="N1107" s="4">
        <f>IMDB_Table[[#This Row],[gross]]-IMDB_Table[[#This Row],[budget]]</f>
        <v>75724075</v>
      </c>
      <c r="O1107">
        <v>110</v>
      </c>
      <c r="P1107" s="36">
        <f>IMDB_Table[[#This Row],[net_profit]]/IMDB_Table[[#This Row],[budget]]*100</f>
        <v>184.69286585365853</v>
      </c>
    </row>
    <row r="1108" spans="1:16" x14ac:dyDescent="0.3">
      <c r="A1108" t="s">
        <v>1148</v>
      </c>
      <c r="B1108">
        <v>167</v>
      </c>
      <c r="C1108" s="4">
        <v>56083966</v>
      </c>
      <c r="D1108" t="s">
        <v>32</v>
      </c>
      <c r="E1108" t="s">
        <v>394</v>
      </c>
      <c r="F1108" t="s">
        <v>7077</v>
      </c>
      <c r="G1108">
        <v>137003</v>
      </c>
      <c r="H1108">
        <v>658</v>
      </c>
      <c r="I1108" t="s">
        <v>16</v>
      </c>
      <c r="J1108" t="s">
        <v>17</v>
      </c>
      <c r="K1108" s="4">
        <v>65000000</v>
      </c>
      <c r="L1108">
        <v>2001</v>
      </c>
      <c r="M1108" s="2">
        <v>6.9</v>
      </c>
      <c r="N1108" s="4">
        <f>IMDB_Table[[#This Row],[gross]]-IMDB_Table[[#This Row],[budget]]</f>
        <v>-8916034</v>
      </c>
      <c r="O1108">
        <v>144</v>
      </c>
      <c r="P1108" s="36">
        <f>IMDB_Table[[#This Row],[net_profit]]/IMDB_Table[[#This Row],[budget]]*100</f>
        <v>-13.716975384615385</v>
      </c>
    </row>
    <row r="1109" spans="1:16" x14ac:dyDescent="0.3">
      <c r="A1109" t="s">
        <v>1351</v>
      </c>
      <c r="B1109">
        <v>98</v>
      </c>
      <c r="C1109" s="4">
        <v>22108977</v>
      </c>
      <c r="D1109" t="s">
        <v>333</v>
      </c>
      <c r="E1109" t="s">
        <v>1352</v>
      </c>
      <c r="F1109" t="s">
        <v>4856</v>
      </c>
      <c r="G1109">
        <v>29861</v>
      </c>
      <c r="H1109">
        <v>132</v>
      </c>
      <c r="I1109" t="s">
        <v>16</v>
      </c>
      <c r="J1109" t="s">
        <v>903</v>
      </c>
      <c r="K1109" s="4">
        <v>41000000</v>
      </c>
      <c r="L1109">
        <v>2003</v>
      </c>
      <c r="M1109" s="2">
        <v>5.2</v>
      </c>
      <c r="N1109" s="4">
        <f>IMDB_Table[[#This Row],[gross]]-IMDB_Table[[#This Row],[budget]]</f>
        <v>-18891023</v>
      </c>
      <c r="O1109">
        <v>108</v>
      </c>
      <c r="P1109" s="36">
        <f>IMDB_Table[[#This Row],[net_profit]]/IMDB_Table[[#This Row],[budget]]*100</f>
        <v>-46.075665853658535</v>
      </c>
    </row>
    <row r="1110" spans="1:16" x14ac:dyDescent="0.3">
      <c r="A1110" t="s">
        <v>256</v>
      </c>
      <c r="B1110">
        <v>234</v>
      </c>
      <c r="C1110" s="4">
        <v>293501675</v>
      </c>
      <c r="D1110" t="s">
        <v>494</v>
      </c>
      <c r="E1110" t="s">
        <v>273</v>
      </c>
      <c r="F1110" t="s">
        <v>4857</v>
      </c>
      <c r="G1110">
        <v>704766</v>
      </c>
      <c r="H1110">
        <v>2073</v>
      </c>
      <c r="I1110" t="s">
        <v>16</v>
      </c>
      <c r="J1110" t="s">
        <v>17</v>
      </c>
      <c r="K1110" s="4">
        <v>40000000</v>
      </c>
      <c r="L1110">
        <v>1999</v>
      </c>
      <c r="M1110" s="2">
        <v>8.1</v>
      </c>
      <c r="N1110" s="4">
        <f>IMDB_Table[[#This Row],[gross]]-IMDB_Table[[#This Row],[budget]]</f>
        <v>253501675</v>
      </c>
      <c r="O1110">
        <v>107</v>
      </c>
      <c r="P1110" s="36">
        <f>IMDB_Table[[#This Row],[net_profit]]/IMDB_Table[[#This Row],[budget]]*100</f>
        <v>633.75418750000006</v>
      </c>
    </row>
    <row r="1111" spans="1:16" x14ac:dyDescent="0.3">
      <c r="A1111" t="s">
        <v>1353</v>
      </c>
      <c r="B1111">
        <v>258</v>
      </c>
      <c r="C1111" s="4">
        <v>18600911</v>
      </c>
      <c r="D1111" t="s">
        <v>106</v>
      </c>
      <c r="E1111" t="s">
        <v>1354</v>
      </c>
      <c r="F1111" t="s">
        <v>7078</v>
      </c>
      <c r="G1111">
        <v>125198</v>
      </c>
      <c r="H1111">
        <v>153</v>
      </c>
      <c r="I1111" t="s">
        <v>16</v>
      </c>
      <c r="J1111" t="s">
        <v>17</v>
      </c>
      <c r="K1111" s="4">
        <v>42000000</v>
      </c>
      <c r="L1111">
        <v>2012</v>
      </c>
      <c r="M1111" s="2">
        <v>6.6</v>
      </c>
      <c r="N1111" s="4">
        <f>IMDB_Table[[#This Row],[gross]]-IMDB_Table[[#This Row],[budget]]</f>
        <v>-23399089</v>
      </c>
      <c r="O1111">
        <v>102</v>
      </c>
      <c r="P1111" s="36">
        <f>IMDB_Table[[#This Row],[net_profit]]/IMDB_Table[[#This Row],[budget]]*100</f>
        <v>-55.712116666666667</v>
      </c>
    </row>
    <row r="1112" spans="1:16" x14ac:dyDescent="0.3">
      <c r="A1112" t="s">
        <v>920</v>
      </c>
      <c r="B1112">
        <v>108</v>
      </c>
      <c r="C1112" s="4">
        <v>7204138</v>
      </c>
      <c r="D1112" t="s">
        <v>509</v>
      </c>
      <c r="E1112" t="s">
        <v>1355</v>
      </c>
      <c r="F1112" t="s">
        <v>4858</v>
      </c>
      <c r="G1112">
        <v>34809</v>
      </c>
      <c r="H1112">
        <v>125</v>
      </c>
      <c r="I1112" t="s">
        <v>16</v>
      </c>
      <c r="J1112" t="s">
        <v>17</v>
      </c>
      <c r="K1112" s="4">
        <v>41000000</v>
      </c>
      <c r="L1112">
        <v>2011</v>
      </c>
      <c r="M1112" s="2">
        <v>6.2</v>
      </c>
      <c r="N1112" s="4">
        <f>IMDB_Table[[#This Row],[gross]]-IMDB_Table[[#This Row],[budget]]</f>
        <v>-33795862</v>
      </c>
      <c r="O1112">
        <v>100</v>
      </c>
      <c r="P1112" s="36">
        <f>IMDB_Table[[#This Row],[net_profit]]/IMDB_Table[[#This Row],[budget]]*100</f>
        <v>-82.428931707317076</v>
      </c>
    </row>
    <row r="1113" spans="1:16" x14ac:dyDescent="0.3">
      <c r="A1113" t="s">
        <v>1356</v>
      </c>
      <c r="B1113">
        <v>81</v>
      </c>
      <c r="C1113" s="4">
        <v>90800000</v>
      </c>
      <c r="D1113" t="s">
        <v>1357</v>
      </c>
      <c r="E1113" t="s">
        <v>1358</v>
      </c>
      <c r="F1113" t="s">
        <v>4859</v>
      </c>
      <c r="G1113">
        <v>126907</v>
      </c>
      <c r="H1113">
        <v>235</v>
      </c>
      <c r="I1113" t="s">
        <v>16</v>
      </c>
      <c r="J1113" t="s">
        <v>17</v>
      </c>
      <c r="K1113" s="4">
        <v>8000000</v>
      </c>
      <c r="L1113">
        <v>1984</v>
      </c>
      <c r="M1113" s="2">
        <v>7.2</v>
      </c>
      <c r="N1113" s="4">
        <f>IMDB_Table[[#This Row],[gross]]-IMDB_Table[[#This Row],[budget]]</f>
        <v>82800000</v>
      </c>
      <c r="O1113">
        <v>126</v>
      </c>
      <c r="P1113" s="36">
        <f>IMDB_Table[[#This Row],[net_profit]]/IMDB_Table[[#This Row],[budget]]*100</f>
        <v>1035</v>
      </c>
    </row>
    <row r="1114" spans="1:16" x14ac:dyDescent="0.3">
      <c r="A1114" t="s">
        <v>968</v>
      </c>
      <c r="B1114">
        <v>538</v>
      </c>
      <c r="C1114" s="4">
        <v>150117807</v>
      </c>
      <c r="D1114" t="s">
        <v>497</v>
      </c>
      <c r="E1114" t="s">
        <v>110</v>
      </c>
      <c r="F1114" t="s">
        <v>4860</v>
      </c>
      <c r="G1114">
        <v>358416</v>
      </c>
      <c r="H1114">
        <v>751</v>
      </c>
      <c r="I1114" t="s">
        <v>16</v>
      </c>
      <c r="J1114" t="s">
        <v>17</v>
      </c>
      <c r="K1114" s="4">
        <v>40000000</v>
      </c>
      <c r="L1114">
        <v>2013</v>
      </c>
      <c r="M1114" s="2">
        <v>7.3</v>
      </c>
      <c r="N1114" s="4">
        <f>IMDB_Table[[#This Row],[gross]]-IMDB_Table[[#This Row],[budget]]</f>
        <v>110117807</v>
      </c>
      <c r="O1114">
        <v>138</v>
      </c>
      <c r="P1114" s="36">
        <f>IMDB_Table[[#This Row],[net_profit]]/IMDB_Table[[#This Row],[budget]]*100</f>
        <v>275.29451749999998</v>
      </c>
    </row>
    <row r="1115" spans="1:16" x14ac:dyDescent="0.3">
      <c r="A1115" t="s">
        <v>1359</v>
      </c>
      <c r="B1115">
        <v>224</v>
      </c>
      <c r="C1115" s="4">
        <v>163947053</v>
      </c>
      <c r="D1115" t="s">
        <v>369</v>
      </c>
      <c r="E1115" t="s">
        <v>101</v>
      </c>
      <c r="F1115" t="s">
        <v>4861</v>
      </c>
      <c r="G1115">
        <v>227824</v>
      </c>
      <c r="H1115">
        <v>273</v>
      </c>
      <c r="I1115" t="s">
        <v>16</v>
      </c>
      <c r="J1115" t="s">
        <v>17</v>
      </c>
      <c r="K1115" s="4">
        <v>40000000</v>
      </c>
      <c r="L1115">
        <v>2009</v>
      </c>
      <c r="M1115" s="2">
        <v>6.7</v>
      </c>
      <c r="N1115" s="4">
        <f>IMDB_Table[[#This Row],[gross]]-IMDB_Table[[#This Row],[budget]]</f>
        <v>123947053</v>
      </c>
      <c r="O1115">
        <v>108</v>
      </c>
      <c r="P1115" s="36">
        <f>IMDB_Table[[#This Row],[net_profit]]/IMDB_Table[[#This Row],[budget]]*100</f>
        <v>309.86763250000001</v>
      </c>
    </row>
    <row r="1116" spans="1:16" x14ac:dyDescent="0.3">
      <c r="A1116" t="s">
        <v>1360</v>
      </c>
      <c r="B1116">
        <v>129</v>
      </c>
      <c r="C1116" s="4">
        <v>116735231</v>
      </c>
      <c r="D1116" t="s">
        <v>574</v>
      </c>
      <c r="E1116" t="s">
        <v>689</v>
      </c>
      <c r="F1116" t="s">
        <v>4862</v>
      </c>
      <c r="G1116">
        <v>56646</v>
      </c>
      <c r="H1116">
        <v>336</v>
      </c>
      <c r="I1116" t="s">
        <v>16</v>
      </c>
      <c r="J1116" t="s">
        <v>17</v>
      </c>
      <c r="K1116" s="4">
        <v>70000000</v>
      </c>
      <c r="L1116">
        <v>1999</v>
      </c>
      <c r="M1116" s="2">
        <v>6.4</v>
      </c>
      <c r="N1116" s="4">
        <f>IMDB_Table[[#This Row],[gross]]-IMDB_Table[[#This Row],[budget]]</f>
        <v>46735231</v>
      </c>
      <c r="O1116">
        <v>105</v>
      </c>
      <c r="P1116" s="36">
        <f>IMDB_Table[[#This Row],[net_profit]]/IMDB_Table[[#This Row],[budget]]*100</f>
        <v>66.764615714285711</v>
      </c>
    </row>
    <row r="1117" spans="1:16" x14ac:dyDescent="0.3">
      <c r="A1117" t="s">
        <v>131</v>
      </c>
      <c r="B1117">
        <v>125</v>
      </c>
      <c r="C1117" s="4">
        <v>118500000</v>
      </c>
      <c r="D1117" t="s">
        <v>477</v>
      </c>
      <c r="E1117" t="s">
        <v>1361</v>
      </c>
      <c r="F1117" t="s">
        <v>7079</v>
      </c>
      <c r="G1117">
        <v>340085</v>
      </c>
      <c r="H1117">
        <v>327</v>
      </c>
      <c r="I1117" t="s">
        <v>16</v>
      </c>
      <c r="J1117" t="s">
        <v>17</v>
      </c>
      <c r="K1117" s="4">
        <v>40000000</v>
      </c>
      <c r="L1117">
        <v>1989</v>
      </c>
      <c r="M1117" s="2">
        <v>7.8</v>
      </c>
      <c r="N1117" s="4">
        <f>IMDB_Table[[#This Row],[gross]]-IMDB_Table[[#This Row],[budget]]</f>
        <v>78500000</v>
      </c>
      <c r="O1117">
        <v>108</v>
      </c>
      <c r="P1117" s="36">
        <f>IMDB_Table[[#This Row],[net_profit]]/IMDB_Table[[#This Row],[budget]]*100</f>
        <v>196.25</v>
      </c>
    </row>
    <row r="1118" spans="1:16" x14ac:dyDescent="0.3">
      <c r="A1118" t="s">
        <v>510</v>
      </c>
      <c r="B1118">
        <v>433</v>
      </c>
      <c r="C1118" s="4">
        <v>126546825</v>
      </c>
      <c r="D1118" t="s">
        <v>687</v>
      </c>
      <c r="E1118" t="s">
        <v>164</v>
      </c>
      <c r="F1118" t="s">
        <v>4863</v>
      </c>
      <c r="G1118">
        <v>327367</v>
      </c>
      <c r="H1118">
        <v>918</v>
      </c>
      <c r="I1118" t="s">
        <v>16</v>
      </c>
      <c r="J1118" t="s">
        <v>490</v>
      </c>
      <c r="K1118" s="4">
        <v>40000000</v>
      </c>
      <c r="L1118">
        <v>2014</v>
      </c>
      <c r="M1118" s="2">
        <v>6.4</v>
      </c>
      <c r="N1118" s="4">
        <f>IMDB_Table[[#This Row],[gross]]-IMDB_Table[[#This Row],[budget]]</f>
        <v>86546825</v>
      </c>
      <c r="O1118">
        <v>89</v>
      </c>
      <c r="P1118" s="36">
        <f>IMDB_Table[[#This Row],[net_profit]]/IMDB_Table[[#This Row],[budget]]*100</f>
        <v>216.3670625</v>
      </c>
    </row>
    <row r="1119" spans="1:16" x14ac:dyDescent="0.3">
      <c r="A1119" t="s">
        <v>1362</v>
      </c>
      <c r="B1119">
        <v>362</v>
      </c>
      <c r="C1119" s="4">
        <v>166147885</v>
      </c>
      <c r="D1119" t="s">
        <v>71</v>
      </c>
      <c r="E1119" t="s">
        <v>1121</v>
      </c>
      <c r="F1119" t="s">
        <v>7080</v>
      </c>
      <c r="G1119">
        <v>220020</v>
      </c>
      <c r="H1119">
        <v>1360</v>
      </c>
      <c r="I1119" t="s">
        <v>16</v>
      </c>
      <c r="J1119" t="s">
        <v>17</v>
      </c>
      <c r="K1119" s="4">
        <v>40000000</v>
      </c>
      <c r="L1119">
        <v>2015</v>
      </c>
      <c r="M1119" s="2">
        <v>4.0999999999999996</v>
      </c>
      <c r="N1119" s="4">
        <f>IMDB_Table[[#This Row],[gross]]-IMDB_Table[[#This Row],[budget]]</f>
        <v>126147885</v>
      </c>
      <c r="O1119">
        <v>129</v>
      </c>
      <c r="P1119" s="36">
        <f>IMDB_Table[[#This Row],[net_profit]]/IMDB_Table[[#This Row],[budget]]*100</f>
        <v>315.36971249999999</v>
      </c>
    </row>
    <row r="1120" spans="1:16" x14ac:dyDescent="0.3">
      <c r="A1120" t="s">
        <v>1116</v>
      </c>
      <c r="B1120">
        <v>93</v>
      </c>
      <c r="C1120" s="4">
        <v>111760631</v>
      </c>
      <c r="D1120" t="s">
        <v>734</v>
      </c>
      <c r="E1120" t="s">
        <v>642</v>
      </c>
      <c r="F1120" t="s">
        <v>4864</v>
      </c>
      <c r="G1120">
        <v>40227</v>
      </c>
      <c r="H1120">
        <v>188</v>
      </c>
      <c r="I1120" t="s">
        <v>16</v>
      </c>
      <c r="J1120" t="s">
        <v>17</v>
      </c>
      <c r="K1120" s="4">
        <v>38000000</v>
      </c>
      <c r="L1120">
        <v>2003</v>
      </c>
      <c r="M1120" s="2">
        <v>4.0999999999999996</v>
      </c>
      <c r="N1120" s="4">
        <f>IMDB_Table[[#This Row],[gross]]-IMDB_Table[[#This Row],[budget]]</f>
        <v>73760631</v>
      </c>
      <c r="O1120">
        <v>84</v>
      </c>
      <c r="P1120" s="36">
        <f>IMDB_Table[[#This Row],[net_profit]]/IMDB_Table[[#This Row],[budget]]*100</f>
        <v>194.10692368421053</v>
      </c>
    </row>
    <row r="1121" spans="1:16" x14ac:dyDescent="0.3">
      <c r="A1121" t="s">
        <v>345</v>
      </c>
      <c r="B1121">
        <v>71</v>
      </c>
      <c r="C1121" s="4">
        <v>108706165</v>
      </c>
      <c r="D1121" t="s">
        <v>552</v>
      </c>
      <c r="E1121" t="s">
        <v>45</v>
      </c>
      <c r="F1121" t="s">
        <v>7081</v>
      </c>
      <c r="G1121">
        <v>99558</v>
      </c>
      <c r="H1121">
        <v>236</v>
      </c>
      <c r="I1121" t="s">
        <v>16</v>
      </c>
      <c r="J1121" t="s">
        <v>17</v>
      </c>
      <c r="K1121" s="4">
        <v>40000000</v>
      </c>
      <c r="L1121">
        <v>1996</v>
      </c>
      <c r="M1121" s="2">
        <v>7.4</v>
      </c>
      <c r="N1121" s="4">
        <f>IMDB_Table[[#This Row],[gross]]-IMDB_Table[[#This Row],[budget]]</f>
        <v>68706165</v>
      </c>
      <c r="O1121">
        <v>149</v>
      </c>
      <c r="P1121" s="36">
        <f>IMDB_Table[[#This Row],[net_profit]]/IMDB_Table[[#This Row],[budget]]*100</f>
        <v>171.7654125</v>
      </c>
    </row>
    <row r="1122" spans="1:16" x14ac:dyDescent="0.3">
      <c r="A1122" t="s">
        <v>231</v>
      </c>
      <c r="B1122">
        <v>104</v>
      </c>
      <c r="C1122" s="4">
        <v>138614544</v>
      </c>
      <c r="D1122" t="s">
        <v>735</v>
      </c>
      <c r="E1122" t="s">
        <v>1363</v>
      </c>
      <c r="F1122" t="s">
        <v>7082</v>
      </c>
      <c r="G1122">
        <v>75152</v>
      </c>
      <c r="H1122">
        <v>288</v>
      </c>
      <c r="I1122" t="s">
        <v>16</v>
      </c>
      <c r="J1122" t="s">
        <v>17</v>
      </c>
      <c r="K1122" s="4">
        <v>40000000</v>
      </c>
      <c r="L1122">
        <v>2003</v>
      </c>
      <c r="M1122" s="2">
        <v>5.8</v>
      </c>
      <c r="N1122" s="4">
        <f>IMDB_Table[[#This Row],[gross]]-IMDB_Table[[#This Row],[budget]]</f>
        <v>98614544</v>
      </c>
      <c r="O1122">
        <v>94</v>
      </c>
      <c r="P1122" s="36">
        <f>IMDB_Table[[#This Row],[net_profit]]/IMDB_Table[[#This Row],[budget]]*100</f>
        <v>246.53636</v>
      </c>
    </row>
    <row r="1123" spans="1:16" x14ac:dyDescent="0.3">
      <c r="A1123" t="s">
        <v>75</v>
      </c>
      <c r="B1123">
        <v>319</v>
      </c>
      <c r="C1123" s="4">
        <v>125069696</v>
      </c>
      <c r="D1123" t="s">
        <v>1364</v>
      </c>
      <c r="E1123" t="s">
        <v>1365</v>
      </c>
      <c r="F1123" t="s">
        <v>4865</v>
      </c>
      <c r="G1123">
        <v>203963</v>
      </c>
      <c r="H1123">
        <v>420</v>
      </c>
      <c r="I1123" t="s">
        <v>16</v>
      </c>
      <c r="J1123" t="s">
        <v>17</v>
      </c>
      <c r="K1123" s="4">
        <v>40000000</v>
      </c>
      <c r="L1123">
        <v>2013</v>
      </c>
      <c r="M1123" s="2">
        <v>7.6</v>
      </c>
      <c r="N1123" s="4">
        <f>IMDB_Table[[#This Row],[gross]]-IMDB_Table[[#This Row],[budget]]</f>
        <v>85069696</v>
      </c>
      <c r="O1123">
        <v>121</v>
      </c>
      <c r="P1123" s="36">
        <f>IMDB_Table[[#This Row],[net_profit]]/IMDB_Table[[#This Row],[budget]]*100</f>
        <v>212.67424</v>
      </c>
    </row>
    <row r="1124" spans="1:16" x14ac:dyDescent="0.3">
      <c r="A1124" t="s">
        <v>1239</v>
      </c>
      <c r="B1124">
        <v>41</v>
      </c>
      <c r="C1124" s="4">
        <v>107458785</v>
      </c>
      <c r="D1124" t="s">
        <v>1366</v>
      </c>
      <c r="E1124" t="s">
        <v>103</v>
      </c>
      <c r="F1124" t="s">
        <v>7083</v>
      </c>
      <c r="G1124">
        <v>71754</v>
      </c>
      <c r="H1124">
        <v>166</v>
      </c>
      <c r="I1124" t="s">
        <v>16</v>
      </c>
      <c r="J1124" t="s">
        <v>17</v>
      </c>
      <c r="K1124" s="4">
        <v>40000000</v>
      </c>
      <c r="L1124">
        <v>1992</v>
      </c>
      <c r="M1124" s="2">
        <v>7.2</v>
      </c>
      <c r="N1124" s="4">
        <f>IMDB_Table[[#This Row],[gross]]-IMDB_Table[[#This Row],[budget]]</f>
        <v>67458785</v>
      </c>
      <c r="O1124">
        <v>128</v>
      </c>
      <c r="P1124" s="36">
        <f>IMDB_Table[[#This Row],[net_profit]]/IMDB_Table[[#This Row],[budget]]*100</f>
        <v>168.6469625</v>
      </c>
    </row>
    <row r="1125" spans="1:16" x14ac:dyDescent="0.3">
      <c r="A1125" t="s">
        <v>105</v>
      </c>
      <c r="B1125">
        <v>300</v>
      </c>
      <c r="C1125" s="4">
        <v>102310175</v>
      </c>
      <c r="D1125" t="s">
        <v>732</v>
      </c>
      <c r="E1125" t="s">
        <v>1367</v>
      </c>
      <c r="F1125" t="s">
        <v>4866</v>
      </c>
      <c r="G1125">
        <v>64989</v>
      </c>
      <c r="H1125">
        <v>279</v>
      </c>
      <c r="I1125" t="s">
        <v>16</v>
      </c>
      <c r="J1125" t="s">
        <v>17</v>
      </c>
      <c r="K1125" s="4">
        <v>40000000</v>
      </c>
      <c r="L1125">
        <v>2016</v>
      </c>
      <c r="M1125" s="2">
        <v>7.8</v>
      </c>
      <c r="N1125" s="4">
        <f>IMDB_Table[[#This Row],[gross]]-IMDB_Table[[#This Row],[budget]]</f>
        <v>62310175</v>
      </c>
      <c r="O1125">
        <v>134</v>
      </c>
      <c r="P1125" s="36">
        <f>IMDB_Table[[#This Row],[net_profit]]/IMDB_Table[[#This Row],[budget]]*100</f>
        <v>155.77543750000001</v>
      </c>
    </row>
    <row r="1126" spans="1:16" x14ac:dyDescent="0.3">
      <c r="A1126" t="s">
        <v>197</v>
      </c>
      <c r="B1126">
        <v>556</v>
      </c>
      <c r="C1126" s="4">
        <v>96917897</v>
      </c>
      <c r="D1126" t="s">
        <v>399</v>
      </c>
      <c r="E1126" t="s">
        <v>1368</v>
      </c>
      <c r="F1126" t="s">
        <v>4867</v>
      </c>
      <c r="G1126">
        <v>479453</v>
      </c>
      <c r="H1126">
        <v>696</v>
      </c>
      <c r="I1126" t="s">
        <v>16</v>
      </c>
      <c r="J1126" t="s">
        <v>17</v>
      </c>
      <c r="K1126" s="4">
        <v>40000000</v>
      </c>
      <c r="L1126">
        <v>2010</v>
      </c>
      <c r="M1126" s="2">
        <v>7.7</v>
      </c>
      <c r="N1126" s="4">
        <f>IMDB_Table[[#This Row],[gross]]-IMDB_Table[[#This Row],[budget]]</f>
        <v>56917897</v>
      </c>
      <c r="O1126">
        <v>120</v>
      </c>
      <c r="P1126" s="36">
        <f>IMDB_Table[[#This Row],[net_profit]]/IMDB_Table[[#This Row],[budget]]*100</f>
        <v>142.29474250000001</v>
      </c>
    </row>
    <row r="1127" spans="1:16" x14ac:dyDescent="0.3">
      <c r="A1127" t="s">
        <v>1369</v>
      </c>
      <c r="B1127">
        <v>161</v>
      </c>
      <c r="C1127" s="4">
        <v>93952276</v>
      </c>
      <c r="D1127" t="s">
        <v>369</v>
      </c>
      <c r="E1127" t="s">
        <v>1370</v>
      </c>
      <c r="F1127" t="s">
        <v>7084</v>
      </c>
      <c r="G1127">
        <v>132048</v>
      </c>
      <c r="H1127">
        <v>203</v>
      </c>
      <c r="I1127" t="s">
        <v>16</v>
      </c>
      <c r="J1127" t="s">
        <v>17</v>
      </c>
      <c r="K1127" s="4">
        <v>40000000</v>
      </c>
      <c r="L1127">
        <v>2009</v>
      </c>
      <c r="M1127" s="2">
        <v>6.4</v>
      </c>
      <c r="N1127" s="4">
        <f>IMDB_Table[[#This Row],[gross]]-IMDB_Table[[#This Row],[budget]]</f>
        <v>53952276</v>
      </c>
      <c r="O1127">
        <v>129</v>
      </c>
      <c r="P1127" s="36">
        <f>IMDB_Table[[#This Row],[net_profit]]/IMDB_Table[[#This Row],[budget]]*100</f>
        <v>134.88069000000002</v>
      </c>
    </row>
    <row r="1128" spans="1:16" x14ac:dyDescent="0.3">
      <c r="A1128" t="s">
        <v>1251</v>
      </c>
      <c r="B1128">
        <v>151</v>
      </c>
      <c r="C1128" s="4">
        <v>90703745</v>
      </c>
      <c r="D1128" t="s">
        <v>509</v>
      </c>
      <c r="E1128" t="s">
        <v>1371</v>
      </c>
      <c r="F1128" t="s">
        <v>4868</v>
      </c>
      <c r="G1128">
        <v>93748</v>
      </c>
      <c r="H1128">
        <v>410</v>
      </c>
      <c r="I1128" t="s">
        <v>16</v>
      </c>
      <c r="J1128" t="s">
        <v>17</v>
      </c>
      <c r="K1128" s="4">
        <v>45000000</v>
      </c>
      <c r="L1128">
        <v>2006</v>
      </c>
      <c r="M1128" s="2">
        <v>5.0999999999999996</v>
      </c>
      <c r="N1128" s="4">
        <f>IMDB_Table[[#This Row],[gross]]-IMDB_Table[[#This Row],[budget]]</f>
        <v>45703745</v>
      </c>
      <c r="O1128">
        <v>89</v>
      </c>
      <c r="P1128" s="36">
        <f>IMDB_Table[[#This Row],[net_profit]]/IMDB_Table[[#This Row],[budget]]*100</f>
        <v>101.56387777777778</v>
      </c>
    </row>
    <row r="1129" spans="1:16" x14ac:dyDescent="0.3">
      <c r="A1129" t="s">
        <v>1372</v>
      </c>
      <c r="B1129">
        <v>212</v>
      </c>
      <c r="C1129" s="4">
        <v>89138076</v>
      </c>
      <c r="D1129" t="s">
        <v>1373</v>
      </c>
      <c r="E1129" t="s">
        <v>1374</v>
      </c>
      <c r="F1129" t="s">
        <v>4869</v>
      </c>
      <c r="G1129">
        <v>98535</v>
      </c>
      <c r="H1129">
        <v>734</v>
      </c>
      <c r="I1129" t="s">
        <v>16</v>
      </c>
      <c r="J1129" t="s">
        <v>17</v>
      </c>
      <c r="K1129" s="4">
        <v>40000000</v>
      </c>
      <c r="L1129">
        <v>2000</v>
      </c>
      <c r="M1129" s="2">
        <v>5.5</v>
      </c>
      <c r="N1129" s="4">
        <f>IMDB_Table[[#This Row],[gross]]-IMDB_Table[[#This Row],[budget]]</f>
        <v>49138076</v>
      </c>
      <c r="O1129">
        <v>116</v>
      </c>
      <c r="P1129" s="36">
        <f>IMDB_Table[[#This Row],[net_profit]]/IMDB_Table[[#This Row],[budget]]*100</f>
        <v>122.84519</v>
      </c>
    </row>
    <row r="1130" spans="1:16" x14ac:dyDescent="0.3">
      <c r="A1130" t="s">
        <v>131</v>
      </c>
      <c r="B1130">
        <v>111</v>
      </c>
      <c r="C1130" s="4">
        <v>87666629</v>
      </c>
      <c r="D1130" t="s">
        <v>1375</v>
      </c>
      <c r="E1130" t="s">
        <v>1361</v>
      </c>
      <c r="F1130" t="s">
        <v>7085</v>
      </c>
      <c r="G1130">
        <v>283480</v>
      </c>
      <c r="H1130">
        <v>263</v>
      </c>
      <c r="I1130" t="s">
        <v>16</v>
      </c>
      <c r="J1130" t="s">
        <v>17</v>
      </c>
      <c r="K1130" s="4">
        <v>40000000</v>
      </c>
      <c r="L1130">
        <v>1990</v>
      </c>
      <c r="M1130" s="2">
        <v>7.4</v>
      </c>
      <c r="N1130" s="4">
        <f>IMDB_Table[[#This Row],[gross]]-IMDB_Table[[#This Row],[budget]]</f>
        <v>47666629</v>
      </c>
      <c r="O1130">
        <v>118</v>
      </c>
      <c r="P1130" s="36">
        <f>IMDB_Table[[#This Row],[net_profit]]/IMDB_Table[[#This Row],[budget]]*100</f>
        <v>119.1665725</v>
      </c>
    </row>
    <row r="1131" spans="1:16" x14ac:dyDescent="0.3">
      <c r="A1131" t="s">
        <v>1376</v>
      </c>
      <c r="B1131">
        <v>173</v>
      </c>
      <c r="C1131" s="4">
        <v>90353764</v>
      </c>
      <c r="D1131" t="s">
        <v>279</v>
      </c>
      <c r="E1131" t="s">
        <v>478</v>
      </c>
      <c r="F1131" t="s">
        <v>4870</v>
      </c>
      <c r="G1131">
        <v>85629</v>
      </c>
      <c r="H1131">
        <v>144</v>
      </c>
      <c r="I1131" t="s">
        <v>16</v>
      </c>
      <c r="J1131" t="s">
        <v>17</v>
      </c>
      <c r="K1131" s="4">
        <v>40000000</v>
      </c>
      <c r="L1131">
        <v>2015</v>
      </c>
      <c r="M1131" s="2">
        <v>6</v>
      </c>
      <c r="N1131" s="4">
        <f>IMDB_Table[[#This Row],[gross]]-IMDB_Table[[#This Row],[budget]]</f>
        <v>50353764</v>
      </c>
      <c r="O1131">
        <v>107</v>
      </c>
      <c r="P1131" s="36">
        <f>IMDB_Table[[#This Row],[net_profit]]/IMDB_Table[[#This Row],[budget]]*100</f>
        <v>125.88440999999999</v>
      </c>
    </row>
    <row r="1132" spans="1:16" x14ac:dyDescent="0.3">
      <c r="A1132" t="s">
        <v>1107</v>
      </c>
      <c r="B1132">
        <v>181</v>
      </c>
      <c r="C1132" s="4">
        <v>82522790</v>
      </c>
      <c r="D1132" t="s">
        <v>1377</v>
      </c>
      <c r="E1132" t="s">
        <v>174</v>
      </c>
      <c r="F1132" t="s">
        <v>7086</v>
      </c>
      <c r="G1132">
        <v>143835</v>
      </c>
      <c r="H1132">
        <v>654</v>
      </c>
      <c r="I1132" t="s">
        <v>16</v>
      </c>
      <c r="J1132" t="s">
        <v>17</v>
      </c>
      <c r="K1132" s="4">
        <v>40000000</v>
      </c>
      <c r="L1132">
        <v>1992</v>
      </c>
      <c r="M1132" s="2">
        <v>7.5</v>
      </c>
      <c r="N1132" s="4">
        <f>IMDB_Table[[#This Row],[gross]]-IMDB_Table[[#This Row],[budget]]</f>
        <v>42522790</v>
      </c>
      <c r="O1132">
        <v>155</v>
      </c>
      <c r="P1132" s="36">
        <f>IMDB_Table[[#This Row],[net_profit]]/IMDB_Table[[#This Row],[budget]]*100</f>
        <v>106.30697499999999</v>
      </c>
    </row>
    <row r="1133" spans="1:16" x14ac:dyDescent="0.3">
      <c r="A1133" t="s">
        <v>869</v>
      </c>
      <c r="B1133">
        <v>252</v>
      </c>
      <c r="C1133" s="4">
        <v>94125426</v>
      </c>
      <c r="D1133" t="s">
        <v>1378</v>
      </c>
      <c r="E1133" t="s">
        <v>606</v>
      </c>
      <c r="F1133" t="s">
        <v>4871</v>
      </c>
      <c r="G1133">
        <v>79264</v>
      </c>
      <c r="H1133">
        <v>277</v>
      </c>
      <c r="I1133" t="s">
        <v>16</v>
      </c>
      <c r="J1133" t="s">
        <v>17</v>
      </c>
      <c r="K1133" s="4">
        <v>40000000</v>
      </c>
      <c r="L1133">
        <v>2009</v>
      </c>
      <c r="M1133" s="2">
        <v>7</v>
      </c>
      <c r="N1133" s="4">
        <f>IMDB_Table[[#This Row],[gross]]-IMDB_Table[[#This Row],[budget]]</f>
        <v>54125426</v>
      </c>
      <c r="O1133">
        <v>123</v>
      </c>
      <c r="P1133" s="36">
        <f>IMDB_Table[[#This Row],[net_profit]]/IMDB_Table[[#This Row],[budget]]*100</f>
        <v>135.31356500000001</v>
      </c>
    </row>
    <row r="1134" spans="1:16" x14ac:dyDescent="0.3">
      <c r="A1134" t="s">
        <v>1148</v>
      </c>
      <c r="B1134">
        <v>216</v>
      </c>
      <c r="C1134" s="4">
        <v>95001343</v>
      </c>
      <c r="D1134" t="s">
        <v>419</v>
      </c>
      <c r="E1134" t="s">
        <v>120</v>
      </c>
      <c r="F1134" t="s">
        <v>7087</v>
      </c>
      <c r="G1134">
        <v>66511</v>
      </c>
      <c r="H1134">
        <v>200</v>
      </c>
      <c r="I1134" t="s">
        <v>16</v>
      </c>
      <c r="J1134" t="s">
        <v>17</v>
      </c>
      <c r="K1134" s="4">
        <v>40000000</v>
      </c>
      <c r="L1134">
        <v>2013</v>
      </c>
      <c r="M1134" s="2">
        <v>7.5</v>
      </c>
      <c r="N1134" s="4">
        <f>IMDB_Table[[#This Row],[gross]]-IMDB_Table[[#This Row],[budget]]</f>
        <v>55001343</v>
      </c>
      <c r="O1134">
        <v>128</v>
      </c>
      <c r="P1134" s="36">
        <f>IMDB_Table[[#This Row],[net_profit]]/IMDB_Table[[#This Row],[budget]]*100</f>
        <v>137.50335749999999</v>
      </c>
    </row>
    <row r="1135" spans="1:16" x14ac:dyDescent="0.3">
      <c r="A1135" t="s">
        <v>653</v>
      </c>
      <c r="B1135">
        <v>203</v>
      </c>
      <c r="C1135" s="4">
        <v>81292135</v>
      </c>
      <c r="D1135" t="s">
        <v>552</v>
      </c>
      <c r="E1135" t="s">
        <v>258</v>
      </c>
      <c r="F1135" t="s">
        <v>4872</v>
      </c>
      <c r="G1135">
        <v>137891</v>
      </c>
      <c r="H1135">
        <v>696</v>
      </c>
      <c r="I1135" t="s">
        <v>16</v>
      </c>
      <c r="J1135" t="s">
        <v>17</v>
      </c>
      <c r="K1135" s="4">
        <v>40000000</v>
      </c>
      <c r="L1135">
        <v>1999</v>
      </c>
      <c r="M1135" s="2">
        <v>7.3</v>
      </c>
      <c r="N1135" s="4">
        <f>IMDB_Table[[#This Row],[gross]]-IMDB_Table[[#This Row],[budget]]</f>
        <v>41292135</v>
      </c>
      <c r="O1135">
        <v>139</v>
      </c>
      <c r="P1135" s="36">
        <f>IMDB_Table[[#This Row],[net_profit]]/IMDB_Table[[#This Row],[budget]]*100</f>
        <v>103.23033749999999</v>
      </c>
    </row>
    <row r="1136" spans="1:16" x14ac:dyDescent="0.3">
      <c r="A1136" t="s">
        <v>833</v>
      </c>
      <c r="B1136">
        <v>218</v>
      </c>
      <c r="C1136" s="4">
        <v>86208010</v>
      </c>
      <c r="D1136" t="s">
        <v>509</v>
      </c>
      <c r="E1136" t="s">
        <v>551</v>
      </c>
      <c r="F1136" t="s">
        <v>7088</v>
      </c>
      <c r="G1136">
        <v>97045</v>
      </c>
      <c r="H1136">
        <v>285</v>
      </c>
      <c r="I1136" t="s">
        <v>16</v>
      </c>
      <c r="J1136" t="s">
        <v>17</v>
      </c>
      <c r="K1136" s="4">
        <v>35000000</v>
      </c>
      <c r="L1136">
        <v>2014</v>
      </c>
      <c r="M1136" s="2">
        <v>5.7</v>
      </c>
      <c r="N1136" s="4">
        <f>IMDB_Table[[#This Row],[gross]]-IMDB_Table[[#This Row],[budget]]</f>
        <v>51208010</v>
      </c>
      <c r="O1136">
        <v>109</v>
      </c>
      <c r="P1136" s="36">
        <f>IMDB_Table[[#This Row],[net_profit]]/IMDB_Table[[#This Row],[budget]]*100</f>
        <v>146.30860000000001</v>
      </c>
    </row>
    <row r="1137" spans="1:16" x14ac:dyDescent="0.3">
      <c r="A1137" t="s">
        <v>1150</v>
      </c>
      <c r="B1137">
        <v>118</v>
      </c>
      <c r="C1137" s="4">
        <v>81593527</v>
      </c>
      <c r="D1137" t="s">
        <v>786</v>
      </c>
      <c r="E1137" t="s">
        <v>196</v>
      </c>
      <c r="F1137" t="s">
        <v>4873</v>
      </c>
      <c r="G1137">
        <v>48806</v>
      </c>
      <c r="H1137">
        <v>263</v>
      </c>
      <c r="I1137" t="s">
        <v>16</v>
      </c>
      <c r="J1137" t="s">
        <v>17</v>
      </c>
      <c r="K1137" s="4">
        <v>40000000</v>
      </c>
      <c r="L1137">
        <v>2006</v>
      </c>
      <c r="M1137" s="2">
        <v>7.3</v>
      </c>
      <c r="N1137" s="4">
        <f>IMDB_Table[[#This Row],[gross]]-IMDB_Table[[#This Row],[budget]]</f>
        <v>41593527</v>
      </c>
      <c r="O1137">
        <v>120</v>
      </c>
      <c r="P1137" s="36">
        <f>IMDB_Table[[#This Row],[net_profit]]/IMDB_Table[[#This Row],[budget]]*100</f>
        <v>103.98381750000001</v>
      </c>
    </row>
    <row r="1138" spans="1:16" x14ac:dyDescent="0.3">
      <c r="A1138" t="s">
        <v>604</v>
      </c>
      <c r="B1138">
        <v>241</v>
      </c>
      <c r="C1138" s="4">
        <v>75274748</v>
      </c>
      <c r="D1138" t="s">
        <v>641</v>
      </c>
      <c r="E1138" t="s">
        <v>444</v>
      </c>
      <c r="F1138" t="s">
        <v>4874</v>
      </c>
      <c r="G1138">
        <v>130661</v>
      </c>
      <c r="H1138">
        <v>304</v>
      </c>
      <c r="I1138" t="s">
        <v>16</v>
      </c>
      <c r="J1138" t="s">
        <v>17</v>
      </c>
      <c r="K1138" s="4">
        <v>35000000</v>
      </c>
      <c r="L1138">
        <v>2015</v>
      </c>
      <c r="M1138" s="2">
        <v>7.2</v>
      </c>
      <c r="N1138" s="4">
        <f>IMDB_Table[[#This Row],[gross]]-IMDB_Table[[#This Row],[budget]]</f>
        <v>40274748</v>
      </c>
      <c r="O1138">
        <v>121</v>
      </c>
      <c r="P1138" s="36">
        <f>IMDB_Table[[#This Row],[net_profit]]/IMDB_Table[[#This Row],[budget]]*100</f>
        <v>115.07070857142858</v>
      </c>
    </row>
    <row r="1139" spans="1:16" x14ac:dyDescent="0.3">
      <c r="A1139" t="s">
        <v>351</v>
      </c>
      <c r="B1139">
        <v>119</v>
      </c>
      <c r="C1139" s="4">
        <v>90835030</v>
      </c>
      <c r="D1139" t="s">
        <v>556</v>
      </c>
      <c r="E1139" t="s">
        <v>1379</v>
      </c>
      <c r="F1139" t="s">
        <v>4875</v>
      </c>
      <c r="G1139">
        <v>28621</v>
      </c>
      <c r="H1139">
        <v>58</v>
      </c>
      <c r="I1139" t="s">
        <v>16</v>
      </c>
      <c r="J1139" t="s">
        <v>17</v>
      </c>
      <c r="K1139" s="4">
        <v>40000000</v>
      </c>
      <c r="L1139">
        <v>2016</v>
      </c>
      <c r="M1139" s="2">
        <v>5.9</v>
      </c>
      <c r="N1139" s="4">
        <f>IMDB_Table[[#This Row],[gross]]-IMDB_Table[[#This Row],[budget]]</f>
        <v>50835030</v>
      </c>
      <c r="O1139">
        <v>102</v>
      </c>
      <c r="P1139" s="36">
        <f>IMDB_Table[[#This Row],[net_profit]]/IMDB_Table[[#This Row],[budget]]*100</f>
        <v>127.08757500000002</v>
      </c>
    </row>
    <row r="1140" spans="1:16" x14ac:dyDescent="0.3">
      <c r="A1140" t="s">
        <v>418</v>
      </c>
      <c r="B1140">
        <v>89</v>
      </c>
      <c r="C1140" s="4">
        <v>72455275</v>
      </c>
      <c r="D1140" t="s">
        <v>1380</v>
      </c>
      <c r="E1140" t="s">
        <v>1381</v>
      </c>
      <c r="F1140" t="s">
        <v>7089</v>
      </c>
      <c r="G1140">
        <v>113068</v>
      </c>
      <c r="H1140">
        <v>382</v>
      </c>
      <c r="I1140" t="s">
        <v>16</v>
      </c>
      <c r="J1140" t="s">
        <v>17</v>
      </c>
      <c r="K1140" s="4">
        <v>40000000</v>
      </c>
      <c r="L1140">
        <v>1992</v>
      </c>
      <c r="M1140" s="2">
        <v>7.8</v>
      </c>
      <c r="N1140" s="4">
        <f>IMDB_Table[[#This Row],[gross]]-IMDB_Table[[#This Row],[budget]]</f>
        <v>32455275</v>
      </c>
      <c r="O1140">
        <v>117</v>
      </c>
      <c r="P1140" s="36">
        <f>IMDB_Table[[#This Row],[net_profit]]/IMDB_Table[[#This Row],[budget]]*100</f>
        <v>81.138187500000001</v>
      </c>
    </row>
    <row r="1141" spans="1:16" x14ac:dyDescent="0.3">
      <c r="A1141" t="s">
        <v>886</v>
      </c>
      <c r="B1141">
        <v>209</v>
      </c>
      <c r="C1141" s="4">
        <v>75305995</v>
      </c>
      <c r="D1141" t="s">
        <v>999</v>
      </c>
      <c r="E1141" t="s">
        <v>1382</v>
      </c>
      <c r="F1141" t="s">
        <v>4876</v>
      </c>
      <c r="G1141">
        <v>110394</v>
      </c>
      <c r="H1141">
        <v>433</v>
      </c>
      <c r="I1141" t="s">
        <v>16</v>
      </c>
      <c r="J1141" t="s">
        <v>17</v>
      </c>
      <c r="K1141" s="4">
        <v>40000000</v>
      </c>
      <c r="L1141">
        <v>2004</v>
      </c>
      <c r="M1141" s="2">
        <v>7.7</v>
      </c>
      <c r="N1141" s="4">
        <f>IMDB_Table[[#This Row],[gross]]-IMDB_Table[[#This Row],[budget]]</f>
        <v>35305995</v>
      </c>
      <c r="O1141">
        <v>178</v>
      </c>
      <c r="P1141" s="36">
        <f>IMDB_Table[[#This Row],[net_profit]]/IMDB_Table[[#This Row],[budget]]*100</f>
        <v>88.264987500000004</v>
      </c>
    </row>
    <row r="1142" spans="1:16" x14ac:dyDescent="0.3">
      <c r="A1142" t="s">
        <v>896</v>
      </c>
      <c r="B1142">
        <v>374</v>
      </c>
      <c r="C1142" s="4">
        <v>74098862</v>
      </c>
      <c r="D1142" t="s">
        <v>396</v>
      </c>
      <c r="E1142" t="s">
        <v>488</v>
      </c>
      <c r="F1142" t="s">
        <v>4877</v>
      </c>
      <c r="G1142">
        <v>656640</v>
      </c>
      <c r="H1142">
        <v>1732</v>
      </c>
      <c r="I1142" t="s">
        <v>16</v>
      </c>
      <c r="J1142" t="s">
        <v>17</v>
      </c>
      <c r="K1142" s="4">
        <v>40000000</v>
      </c>
      <c r="L1142">
        <v>2005</v>
      </c>
      <c r="M1142" s="2">
        <v>8.1</v>
      </c>
      <c r="N1142" s="4">
        <f>IMDB_Table[[#This Row],[gross]]-IMDB_Table[[#This Row],[budget]]</f>
        <v>34098862</v>
      </c>
      <c r="O1142">
        <v>147</v>
      </c>
      <c r="P1142" s="36">
        <f>IMDB_Table[[#This Row],[net_profit]]/IMDB_Table[[#This Row],[budget]]*100</f>
        <v>85.247154999999992</v>
      </c>
    </row>
    <row r="1143" spans="1:16" x14ac:dyDescent="0.3">
      <c r="A1143" t="s">
        <v>632</v>
      </c>
      <c r="B1143">
        <v>235</v>
      </c>
      <c r="C1143" s="4">
        <v>72266306</v>
      </c>
      <c r="D1143" t="s">
        <v>557</v>
      </c>
      <c r="E1143" t="s">
        <v>534</v>
      </c>
      <c r="F1143" t="s">
        <v>4878</v>
      </c>
      <c r="G1143">
        <v>127528</v>
      </c>
      <c r="H1143">
        <v>422</v>
      </c>
      <c r="I1143" t="s">
        <v>16</v>
      </c>
      <c r="J1143" t="s">
        <v>17</v>
      </c>
      <c r="K1143" s="4">
        <v>40000000</v>
      </c>
      <c r="L1143">
        <v>2008</v>
      </c>
      <c r="M1143" s="2">
        <v>6.6</v>
      </c>
      <c r="N1143" s="4">
        <f>IMDB_Table[[#This Row],[gross]]-IMDB_Table[[#This Row],[budget]]</f>
        <v>32266306</v>
      </c>
      <c r="O1143">
        <v>90</v>
      </c>
      <c r="P1143" s="36">
        <f>IMDB_Table[[#This Row],[net_profit]]/IMDB_Table[[#This Row],[budget]]*100</f>
        <v>80.665764999999993</v>
      </c>
    </row>
    <row r="1144" spans="1:16" x14ac:dyDescent="0.3">
      <c r="A1144" t="s">
        <v>1327</v>
      </c>
      <c r="B1144">
        <v>215</v>
      </c>
      <c r="C1144" s="4">
        <v>71347010</v>
      </c>
      <c r="D1144" t="s">
        <v>429</v>
      </c>
      <c r="E1144" t="s">
        <v>33</v>
      </c>
      <c r="F1144" t="s">
        <v>4879</v>
      </c>
      <c r="G1144">
        <v>166194</v>
      </c>
      <c r="H1144">
        <v>215</v>
      </c>
      <c r="I1144" t="s">
        <v>16</v>
      </c>
      <c r="J1144" t="s">
        <v>17</v>
      </c>
      <c r="K1144" s="4">
        <v>40000000</v>
      </c>
      <c r="L1144">
        <v>2009</v>
      </c>
      <c r="M1144" s="2">
        <v>7.1</v>
      </c>
      <c r="N1144" s="4">
        <f>IMDB_Table[[#This Row],[gross]]-IMDB_Table[[#This Row],[budget]]</f>
        <v>31347010</v>
      </c>
      <c r="O1144">
        <v>105</v>
      </c>
      <c r="P1144" s="36">
        <f>IMDB_Table[[#This Row],[net_profit]]/IMDB_Table[[#This Row],[budget]]*100</f>
        <v>78.367525000000001</v>
      </c>
    </row>
    <row r="1145" spans="1:16" x14ac:dyDescent="0.3">
      <c r="A1145" t="s">
        <v>833</v>
      </c>
      <c r="B1145">
        <v>109</v>
      </c>
      <c r="C1145" s="4">
        <v>70836296</v>
      </c>
      <c r="D1145" t="s">
        <v>634</v>
      </c>
      <c r="E1145" t="s">
        <v>1383</v>
      </c>
      <c r="F1145" t="s">
        <v>4880</v>
      </c>
      <c r="G1145">
        <v>109445</v>
      </c>
      <c r="H1145">
        <v>426</v>
      </c>
      <c r="I1145" t="s">
        <v>16</v>
      </c>
      <c r="J1145" t="s">
        <v>17</v>
      </c>
      <c r="K1145" s="4">
        <v>40000000</v>
      </c>
      <c r="L1145">
        <v>2001</v>
      </c>
      <c r="M1145" s="2">
        <v>5.9</v>
      </c>
      <c r="N1145" s="4">
        <f>IMDB_Table[[#This Row],[gross]]-IMDB_Table[[#This Row],[budget]]</f>
        <v>30836296</v>
      </c>
      <c r="O1145">
        <v>114</v>
      </c>
      <c r="P1145" s="36">
        <f>IMDB_Table[[#This Row],[net_profit]]/IMDB_Table[[#This Row],[budget]]*100</f>
        <v>77.090739999999997</v>
      </c>
    </row>
    <row r="1146" spans="1:16" x14ac:dyDescent="0.3">
      <c r="A1146" t="s">
        <v>218</v>
      </c>
      <c r="B1146">
        <v>125</v>
      </c>
      <c r="C1146" s="4">
        <v>70405498</v>
      </c>
      <c r="D1146" t="s">
        <v>688</v>
      </c>
      <c r="E1146" t="s">
        <v>1384</v>
      </c>
      <c r="F1146" t="s">
        <v>7090</v>
      </c>
      <c r="G1146">
        <v>113472</v>
      </c>
      <c r="H1146">
        <v>442</v>
      </c>
      <c r="I1146" t="s">
        <v>16</v>
      </c>
      <c r="J1146" t="s">
        <v>490</v>
      </c>
      <c r="K1146" s="4">
        <v>40000000</v>
      </c>
      <c r="L1146">
        <v>1991</v>
      </c>
      <c r="M1146" s="2">
        <v>8</v>
      </c>
      <c r="N1146" s="4">
        <f>IMDB_Table[[#This Row],[gross]]-IMDB_Table[[#This Row],[budget]]</f>
        <v>30405498</v>
      </c>
      <c r="O1146">
        <v>206</v>
      </c>
      <c r="P1146" s="36">
        <f>IMDB_Table[[#This Row],[net_profit]]/IMDB_Table[[#This Row],[budget]]*100</f>
        <v>76.013745</v>
      </c>
    </row>
    <row r="1147" spans="1:16" x14ac:dyDescent="0.3">
      <c r="A1147" t="s">
        <v>1385</v>
      </c>
      <c r="B1147">
        <v>65</v>
      </c>
      <c r="C1147" s="4">
        <v>70163652</v>
      </c>
      <c r="D1147" t="s">
        <v>279</v>
      </c>
      <c r="E1147" t="s">
        <v>146</v>
      </c>
      <c r="F1147" t="s">
        <v>7091</v>
      </c>
      <c r="G1147">
        <v>31968</v>
      </c>
      <c r="H1147">
        <v>82</v>
      </c>
      <c r="I1147" t="s">
        <v>16</v>
      </c>
      <c r="J1147" t="s">
        <v>17</v>
      </c>
      <c r="K1147" s="4">
        <v>40000000</v>
      </c>
      <c r="L1147">
        <v>2006</v>
      </c>
      <c r="M1147" s="2">
        <v>4.5999999999999996</v>
      </c>
      <c r="N1147" s="4">
        <f>IMDB_Table[[#This Row],[gross]]-IMDB_Table[[#This Row],[budget]]</f>
        <v>30163652</v>
      </c>
      <c r="O1147">
        <v>99</v>
      </c>
      <c r="P1147" s="36">
        <f>IMDB_Table[[#This Row],[net_profit]]/IMDB_Table[[#This Row],[budget]]*100</f>
        <v>75.409130000000005</v>
      </c>
    </row>
    <row r="1148" spans="1:16" x14ac:dyDescent="0.3">
      <c r="A1148" t="s">
        <v>18</v>
      </c>
      <c r="B1148">
        <v>125</v>
      </c>
      <c r="C1148" s="4">
        <v>66808615</v>
      </c>
      <c r="D1148" t="s">
        <v>1386</v>
      </c>
      <c r="E1148" t="s">
        <v>33</v>
      </c>
      <c r="F1148" t="s">
        <v>4881</v>
      </c>
      <c r="G1148">
        <v>87351</v>
      </c>
      <c r="H1148">
        <v>344</v>
      </c>
      <c r="I1148" t="s">
        <v>16</v>
      </c>
      <c r="J1148" t="s">
        <v>17</v>
      </c>
      <c r="K1148" s="4">
        <v>34000000</v>
      </c>
      <c r="L1148">
        <v>2001</v>
      </c>
      <c r="M1148" s="2">
        <v>6.1</v>
      </c>
      <c r="N1148" s="4">
        <f>IMDB_Table[[#This Row],[gross]]-IMDB_Table[[#This Row],[budget]]</f>
        <v>32808615</v>
      </c>
      <c r="O1148">
        <v>123</v>
      </c>
      <c r="P1148" s="36">
        <f>IMDB_Table[[#This Row],[net_profit]]/IMDB_Table[[#This Row],[budget]]*100</f>
        <v>96.49592647058823</v>
      </c>
    </row>
    <row r="1149" spans="1:16" x14ac:dyDescent="0.3">
      <c r="A1149" t="s">
        <v>1324</v>
      </c>
      <c r="B1149">
        <v>191</v>
      </c>
      <c r="C1149" s="4">
        <v>64149837</v>
      </c>
      <c r="D1149" t="s">
        <v>1387</v>
      </c>
      <c r="E1149" t="s">
        <v>1388</v>
      </c>
      <c r="F1149" t="s">
        <v>4882</v>
      </c>
      <c r="G1149">
        <v>146899</v>
      </c>
      <c r="H1149">
        <v>185</v>
      </c>
      <c r="I1149" t="s">
        <v>16</v>
      </c>
      <c r="J1149" t="s">
        <v>17</v>
      </c>
      <c r="K1149" s="4">
        <v>20000000</v>
      </c>
      <c r="L1149">
        <v>2009</v>
      </c>
      <c r="M1149" s="2">
        <v>6.4</v>
      </c>
      <c r="N1149" s="4">
        <f>IMDB_Table[[#This Row],[gross]]-IMDB_Table[[#This Row],[budget]]</f>
        <v>44149837</v>
      </c>
      <c r="O1149">
        <v>102</v>
      </c>
      <c r="P1149" s="36">
        <f>IMDB_Table[[#This Row],[net_profit]]/IMDB_Table[[#This Row],[budget]]*100</f>
        <v>220.74918499999998</v>
      </c>
    </row>
    <row r="1150" spans="1:16" x14ac:dyDescent="0.3">
      <c r="A1150" t="s">
        <v>1389</v>
      </c>
      <c r="B1150">
        <v>191</v>
      </c>
      <c r="C1150" s="4">
        <v>83906114</v>
      </c>
      <c r="D1150" t="s">
        <v>429</v>
      </c>
      <c r="E1150" t="s">
        <v>1271</v>
      </c>
      <c r="F1150" t="s">
        <v>4883</v>
      </c>
      <c r="G1150">
        <v>104481</v>
      </c>
      <c r="H1150">
        <v>189</v>
      </c>
      <c r="I1150" t="s">
        <v>16</v>
      </c>
      <c r="J1150" t="s">
        <v>17</v>
      </c>
      <c r="K1150" s="4">
        <v>40000000</v>
      </c>
      <c r="L1150">
        <v>2014</v>
      </c>
      <c r="M1150" s="2">
        <v>6</v>
      </c>
      <c r="N1150" s="4">
        <f>IMDB_Table[[#This Row],[gross]]-IMDB_Table[[#This Row],[budget]]</f>
        <v>43906114</v>
      </c>
      <c r="O1150">
        <v>109</v>
      </c>
      <c r="P1150" s="36">
        <f>IMDB_Table[[#This Row],[net_profit]]/IMDB_Table[[#This Row],[budget]]*100</f>
        <v>109.76528500000001</v>
      </c>
    </row>
    <row r="1151" spans="1:16" x14ac:dyDescent="0.3">
      <c r="A1151" t="s">
        <v>1279</v>
      </c>
      <c r="B1151">
        <v>221</v>
      </c>
      <c r="C1151" s="4">
        <v>66466372</v>
      </c>
      <c r="D1151" t="s">
        <v>1390</v>
      </c>
      <c r="E1151" t="s">
        <v>1391</v>
      </c>
      <c r="F1151" t="s">
        <v>4884</v>
      </c>
      <c r="G1151">
        <v>75345</v>
      </c>
      <c r="H1151">
        <v>290</v>
      </c>
      <c r="I1151" t="s">
        <v>16</v>
      </c>
      <c r="J1151" t="s">
        <v>17</v>
      </c>
      <c r="K1151" s="4">
        <v>40000000</v>
      </c>
      <c r="L1151">
        <v>2009</v>
      </c>
      <c r="M1151" s="2">
        <v>5.2</v>
      </c>
      <c r="N1151" s="4">
        <f>IMDB_Table[[#This Row],[gross]]-IMDB_Table[[#This Row],[budget]]</f>
        <v>26466372</v>
      </c>
      <c r="O1151">
        <v>82</v>
      </c>
      <c r="P1151" s="36">
        <f>IMDB_Table[[#This Row],[net_profit]]/IMDB_Table[[#This Row],[budget]]*100</f>
        <v>66.165929999999989</v>
      </c>
    </row>
    <row r="1152" spans="1:16" x14ac:dyDescent="0.3">
      <c r="A1152" t="s">
        <v>119</v>
      </c>
      <c r="B1152">
        <v>459</v>
      </c>
      <c r="C1152" s="4">
        <v>72306065</v>
      </c>
      <c r="D1152" t="s">
        <v>688</v>
      </c>
      <c r="E1152" t="s">
        <v>103</v>
      </c>
      <c r="F1152" t="s">
        <v>7092</v>
      </c>
      <c r="G1152">
        <v>178118</v>
      </c>
      <c r="H1152">
        <v>355</v>
      </c>
      <c r="I1152" t="s">
        <v>16</v>
      </c>
      <c r="J1152" t="s">
        <v>17</v>
      </c>
      <c r="K1152" s="4">
        <v>40000000</v>
      </c>
      <c r="L1152">
        <v>2015</v>
      </c>
      <c r="M1152" s="2">
        <v>7.6</v>
      </c>
      <c r="N1152" s="4">
        <f>IMDB_Table[[#This Row],[gross]]-IMDB_Table[[#This Row],[budget]]</f>
        <v>32306065</v>
      </c>
      <c r="O1152">
        <v>142</v>
      </c>
      <c r="P1152" s="36">
        <f>IMDB_Table[[#This Row],[net_profit]]/IMDB_Table[[#This Row],[budget]]*100</f>
        <v>80.765162500000002</v>
      </c>
    </row>
    <row r="1153" spans="1:16" x14ac:dyDescent="0.3">
      <c r="A1153" t="s">
        <v>531</v>
      </c>
      <c r="B1153">
        <v>131</v>
      </c>
      <c r="C1153" s="4">
        <v>59068786</v>
      </c>
      <c r="D1153" t="s">
        <v>489</v>
      </c>
      <c r="E1153" t="s">
        <v>1392</v>
      </c>
      <c r="F1153" t="s">
        <v>4885</v>
      </c>
      <c r="G1153">
        <v>86902</v>
      </c>
      <c r="H1153">
        <v>411</v>
      </c>
      <c r="I1153" t="s">
        <v>16</v>
      </c>
      <c r="J1153" t="s">
        <v>17</v>
      </c>
      <c r="K1153" s="4">
        <v>40000000</v>
      </c>
      <c r="L1153">
        <v>2001</v>
      </c>
      <c r="M1153" s="2">
        <v>6.4</v>
      </c>
      <c r="N1153" s="4">
        <f>IMDB_Table[[#This Row],[gross]]-IMDB_Table[[#This Row],[budget]]</f>
        <v>19068786</v>
      </c>
      <c r="O1153">
        <v>106</v>
      </c>
      <c r="P1153" s="36">
        <f>IMDB_Table[[#This Row],[net_profit]]/IMDB_Table[[#This Row],[budget]]*100</f>
        <v>47.671965</v>
      </c>
    </row>
    <row r="1154" spans="1:16" x14ac:dyDescent="0.3">
      <c r="A1154" t="s">
        <v>428</v>
      </c>
      <c r="B1154">
        <v>118</v>
      </c>
      <c r="C1154" s="4">
        <v>57887882</v>
      </c>
      <c r="D1154" t="s">
        <v>369</v>
      </c>
      <c r="E1154" t="s">
        <v>1393</v>
      </c>
      <c r="F1154" t="s">
        <v>4886</v>
      </c>
      <c r="G1154">
        <v>35508</v>
      </c>
      <c r="H1154">
        <v>211</v>
      </c>
      <c r="I1154" t="s">
        <v>16</v>
      </c>
      <c r="J1154" t="s">
        <v>17</v>
      </c>
      <c r="K1154" s="4">
        <v>50000000</v>
      </c>
      <c r="L1154">
        <v>2004</v>
      </c>
      <c r="M1154" s="2">
        <v>6.1</v>
      </c>
      <c r="N1154" s="4">
        <f>IMDB_Table[[#This Row],[gross]]-IMDB_Table[[#This Row],[budget]]</f>
        <v>7887882</v>
      </c>
      <c r="O1154">
        <v>106</v>
      </c>
      <c r="P1154" s="36">
        <f>IMDB_Table[[#This Row],[net_profit]]/IMDB_Table[[#This Row],[budget]]*100</f>
        <v>15.775764000000001</v>
      </c>
    </row>
    <row r="1155" spans="1:16" x14ac:dyDescent="0.3">
      <c r="A1155" t="s">
        <v>695</v>
      </c>
      <c r="B1155">
        <v>100</v>
      </c>
      <c r="C1155" s="4">
        <v>53955614</v>
      </c>
      <c r="D1155" t="s">
        <v>734</v>
      </c>
      <c r="E1155" t="s">
        <v>1114</v>
      </c>
      <c r="F1155" t="s">
        <v>4887</v>
      </c>
      <c r="G1155">
        <v>77415</v>
      </c>
      <c r="H1155">
        <v>139</v>
      </c>
      <c r="I1155" t="s">
        <v>16</v>
      </c>
      <c r="J1155" t="s">
        <v>17</v>
      </c>
      <c r="K1155" s="4">
        <v>40000000</v>
      </c>
      <c r="L1155">
        <v>1998</v>
      </c>
      <c r="M1155" s="2">
        <v>6.1</v>
      </c>
      <c r="N1155" s="4">
        <f>IMDB_Table[[#This Row],[gross]]-IMDB_Table[[#This Row],[budget]]</f>
        <v>13955614</v>
      </c>
      <c r="O1155">
        <v>108</v>
      </c>
      <c r="P1155" s="36">
        <f>IMDB_Table[[#This Row],[net_profit]]/IMDB_Table[[#This Row],[budget]]*100</f>
        <v>34.889035</v>
      </c>
    </row>
    <row r="1156" spans="1:16" x14ac:dyDescent="0.3">
      <c r="A1156" t="s">
        <v>3983</v>
      </c>
      <c r="B1156">
        <v>70</v>
      </c>
      <c r="C1156" s="4">
        <v>54967359</v>
      </c>
      <c r="D1156" t="s">
        <v>1261</v>
      </c>
      <c r="E1156" t="s">
        <v>1394</v>
      </c>
      <c r="F1156" t="s">
        <v>4888</v>
      </c>
      <c r="G1156">
        <v>52805</v>
      </c>
      <c r="H1156">
        <v>209</v>
      </c>
      <c r="I1156" t="s">
        <v>16</v>
      </c>
      <c r="J1156" t="s">
        <v>17</v>
      </c>
      <c r="K1156" s="4">
        <v>40000000</v>
      </c>
      <c r="L1156">
        <v>1997</v>
      </c>
      <c r="M1156" s="2">
        <v>5.2</v>
      </c>
      <c r="N1156" s="4">
        <f>IMDB_Table[[#This Row],[gross]]-IMDB_Table[[#This Row],[budget]]</f>
        <v>14967359</v>
      </c>
      <c r="O1156">
        <v>98</v>
      </c>
      <c r="P1156" s="36">
        <f>IMDB_Table[[#This Row],[net_profit]]/IMDB_Table[[#This Row],[budget]]*100</f>
        <v>37.418397499999998</v>
      </c>
    </row>
    <row r="1157" spans="1:16" x14ac:dyDescent="0.3">
      <c r="A1157" t="s">
        <v>158</v>
      </c>
      <c r="B1157">
        <v>138</v>
      </c>
      <c r="C1157" s="4">
        <v>54228104</v>
      </c>
      <c r="D1157" t="s">
        <v>1395</v>
      </c>
      <c r="E1157" t="s">
        <v>43</v>
      </c>
      <c r="F1157" t="s">
        <v>7093</v>
      </c>
      <c r="G1157">
        <v>104991</v>
      </c>
      <c r="H1157">
        <v>544</v>
      </c>
      <c r="I1157" t="s">
        <v>16</v>
      </c>
      <c r="J1157" t="s">
        <v>24</v>
      </c>
      <c r="K1157" s="4">
        <v>35000000</v>
      </c>
      <c r="L1157">
        <v>2002</v>
      </c>
      <c r="M1157" s="2">
        <v>7.7</v>
      </c>
      <c r="N1157" s="4">
        <f>IMDB_Table[[#This Row],[gross]]-IMDB_Table[[#This Row],[budget]]</f>
        <v>19228104</v>
      </c>
      <c r="O1157">
        <v>131</v>
      </c>
      <c r="P1157" s="36">
        <f>IMDB_Table[[#This Row],[net_profit]]/IMDB_Table[[#This Row],[budget]]*100</f>
        <v>54.937440000000002</v>
      </c>
    </row>
    <row r="1158" spans="1:16" x14ac:dyDescent="0.3">
      <c r="A1158" t="s">
        <v>1247</v>
      </c>
      <c r="B1158">
        <v>274</v>
      </c>
      <c r="C1158" s="4">
        <v>57981889</v>
      </c>
      <c r="D1158" t="s">
        <v>552</v>
      </c>
      <c r="E1158" t="s">
        <v>195</v>
      </c>
      <c r="F1158" t="s">
        <v>4889</v>
      </c>
      <c r="G1158">
        <v>173848</v>
      </c>
      <c r="H1158">
        <v>203</v>
      </c>
      <c r="I1158" t="s">
        <v>16</v>
      </c>
      <c r="J1158" t="s">
        <v>17</v>
      </c>
      <c r="K1158" s="4">
        <v>40000000</v>
      </c>
      <c r="L1158">
        <v>2011</v>
      </c>
      <c r="M1158" s="2">
        <v>7.3</v>
      </c>
      <c r="N1158" s="4">
        <f>IMDB_Table[[#This Row],[gross]]-IMDB_Table[[#This Row],[budget]]</f>
        <v>17981889</v>
      </c>
      <c r="O1158">
        <v>118</v>
      </c>
      <c r="P1158" s="36">
        <f>IMDB_Table[[#This Row],[net_profit]]/IMDB_Table[[#This Row],[budget]]*100</f>
        <v>44.954722500000003</v>
      </c>
    </row>
    <row r="1159" spans="1:16" x14ac:dyDescent="0.3">
      <c r="A1159" t="s">
        <v>1155</v>
      </c>
      <c r="B1159">
        <v>349</v>
      </c>
      <c r="C1159" s="4">
        <v>61094903</v>
      </c>
      <c r="D1159" t="s">
        <v>311</v>
      </c>
      <c r="E1159" t="s">
        <v>77</v>
      </c>
      <c r="F1159" t="s">
        <v>4890</v>
      </c>
      <c r="G1159">
        <v>210542</v>
      </c>
      <c r="H1159">
        <v>332</v>
      </c>
      <c r="I1159" t="s">
        <v>16</v>
      </c>
      <c r="J1159" t="s">
        <v>24</v>
      </c>
      <c r="K1159" s="4">
        <v>30000000</v>
      </c>
      <c r="L1159">
        <v>2011</v>
      </c>
      <c r="M1159" s="2">
        <v>6.9</v>
      </c>
      <c r="N1159" s="4">
        <f>IMDB_Table[[#This Row],[gross]]-IMDB_Table[[#This Row],[budget]]</f>
        <v>31094903</v>
      </c>
      <c r="O1159">
        <v>113</v>
      </c>
      <c r="P1159" s="36">
        <f>IMDB_Table[[#This Row],[net_profit]]/IMDB_Table[[#This Row],[budget]]*100</f>
        <v>103.64967666666666</v>
      </c>
    </row>
    <row r="1160" spans="1:16" x14ac:dyDescent="0.3">
      <c r="A1160" t="s">
        <v>25</v>
      </c>
      <c r="B1160">
        <v>341</v>
      </c>
      <c r="C1160" s="4">
        <v>53082743</v>
      </c>
      <c r="D1160" t="s">
        <v>570</v>
      </c>
      <c r="E1160" t="s">
        <v>104</v>
      </c>
      <c r="F1160" t="s">
        <v>4891</v>
      </c>
      <c r="G1160">
        <v>844052</v>
      </c>
      <c r="H1160">
        <v>1100</v>
      </c>
      <c r="I1160" t="s">
        <v>16</v>
      </c>
      <c r="J1160" t="s">
        <v>17</v>
      </c>
      <c r="K1160" s="4">
        <v>40000000</v>
      </c>
      <c r="L1160">
        <v>2006</v>
      </c>
      <c r="M1160" s="2">
        <v>8.5</v>
      </c>
      <c r="N1160" s="4">
        <f>IMDB_Table[[#This Row],[gross]]-IMDB_Table[[#This Row],[budget]]</f>
        <v>13082743</v>
      </c>
      <c r="O1160">
        <v>130</v>
      </c>
      <c r="P1160" s="36">
        <f>IMDB_Table[[#This Row],[net_profit]]/IMDB_Table[[#This Row],[budget]]*100</f>
        <v>32.706857499999998</v>
      </c>
    </row>
    <row r="1161" spans="1:16" x14ac:dyDescent="0.3">
      <c r="A1161" t="s">
        <v>1047</v>
      </c>
      <c r="B1161">
        <v>196</v>
      </c>
      <c r="C1161" s="4">
        <v>54414716</v>
      </c>
      <c r="D1161" t="s">
        <v>279</v>
      </c>
      <c r="E1161" t="s">
        <v>45</v>
      </c>
      <c r="F1161" t="s">
        <v>4892</v>
      </c>
      <c r="G1161">
        <v>114294</v>
      </c>
      <c r="H1161">
        <v>187</v>
      </c>
      <c r="I1161" t="s">
        <v>16</v>
      </c>
      <c r="J1161" t="s">
        <v>17</v>
      </c>
      <c r="K1161" s="4">
        <v>42000000</v>
      </c>
      <c r="L1161">
        <v>2014</v>
      </c>
      <c r="M1161" s="2">
        <v>6.3</v>
      </c>
      <c r="N1161" s="4">
        <f>IMDB_Table[[#This Row],[gross]]-IMDB_Table[[#This Row],[budget]]</f>
        <v>12414716</v>
      </c>
      <c r="O1161">
        <v>116</v>
      </c>
      <c r="P1161" s="36">
        <f>IMDB_Table[[#This Row],[net_profit]]/IMDB_Table[[#This Row],[budget]]*100</f>
        <v>29.558847619047619</v>
      </c>
    </row>
    <row r="1162" spans="1:16" x14ac:dyDescent="0.3">
      <c r="A1162" t="s">
        <v>1396</v>
      </c>
      <c r="B1162">
        <v>83</v>
      </c>
      <c r="C1162" s="4">
        <v>57011847</v>
      </c>
      <c r="D1162" t="s">
        <v>184</v>
      </c>
      <c r="E1162" t="s">
        <v>696</v>
      </c>
      <c r="F1162" t="s">
        <v>7094</v>
      </c>
      <c r="G1162">
        <v>20615</v>
      </c>
      <c r="H1162">
        <v>44</v>
      </c>
      <c r="I1162" t="s">
        <v>16</v>
      </c>
      <c r="J1162" t="s">
        <v>17</v>
      </c>
      <c r="K1162" s="4">
        <v>40000000</v>
      </c>
      <c r="L1162">
        <v>2013</v>
      </c>
      <c r="M1162" s="2">
        <v>5.9</v>
      </c>
      <c r="N1162" s="4">
        <f>IMDB_Table[[#This Row],[gross]]-IMDB_Table[[#This Row],[budget]]</f>
        <v>17011847</v>
      </c>
      <c r="O1162">
        <v>89</v>
      </c>
      <c r="P1162" s="36">
        <f>IMDB_Table[[#This Row],[net_profit]]/IMDB_Table[[#This Row],[budget]]*100</f>
        <v>42.529617500000001</v>
      </c>
    </row>
    <row r="1163" spans="1:16" x14ac:dyDescent="0.3">
      <c r="A1163" t="s">
        <v>777</v>
      </c>
      <c r="B1163">
        <v>283</v>
      </c>
      <c r="C1163" s="4">
        <v>50859889</v>
      </c>
      <c r="D1163" t="s">
        <v>206</v>
      </c>
      <c r="E1163" t="s">
        <v>1397</v>
      </c>
      <c r="F1163" t="s">
        <v>4893</v>
      </c>
      <c r="G1163">
        <v>236000</v>
      </c>
      <c r="H1163">
        <v>1043</v>
      </c>
      <c r="I1163" t="s">
        <v>1398</v>
      </c>
      <c r="J1163" t="s">
        <v>17</v>
      </c>
      <c r="K1163" s="4">
        <v>40000000</v>
      </c>
      <c r="L1163">
        <v>2006</v>
      </c>
      <c r="M1163" s="2">
        <v>7.8</v>
      </c>
      <c r="N1163" s="4">
        <f>IMDB_Table[[#This Row],[gross]]-IMDB_Table[[#This Row],[budget]]</f>
        <v>10859889</v>
      </c>
      <c r="O1163">
        <v>139</v>
      </c>
      <c r="P1163" s="36">
        <f>IMDB_Table[[#This Row],[net_profit]]/IMDB_Table[[#This Row],[budget]]*100</f>
        <v>27.149722499999999</v>
      </c>
    </row>
    <row r="1164" spans="1:16" x14ac:dyDescent="0.3">
      <c r="A1164" t="s">
        <v>1337</v>
      </c>
      <c r="B1164">
        <v>105</v>
      </c>
      <c r="C1164" s="4">
        <v>51185897</v>
      </c>
      <c r="D1164" t="s">
        <v>22</v>
      </c>
      <c r="E1164" t="s">
        <v>1399</v>
      </c>
      <c r="F1164" t="s">
        <v>4894</v>
      </c>
      <c r="G1164">
        <v>69457</v>
      </c>
      <c r="H1164">
        <v>271</v>
      </c>
      <c r="I1164" t="s">
        <v>16</v>
      </c>
      <c r="J1164" t="s">
        <v>24</v>
      </c>
      <c r="K1164" s="4">
        <v>30000000</v>
      </c>
      <c r="L1164">
        <v>1987</v>
      </c>
      <c r="M1164" s="2">
        <v>6.7</v>
      </c>
      <c r="N1164" s="4">
        <f>IMDB_Table[[#This Row],[gross]]-IMDB_Table[[#This Row],[budget]]</f>
        <v>21185897</v>
      </c>
      <c r="O1164">
        <v>130</v>
      </c>
      <c r="P1164" s="36">
        <f>IMDB_Table[[#This Row],[net_profit]]/IMDB_Table[[#This Row],[budget]]*100</f>
        <v>70.619656666666657</v>
      </c>
    </row>
    <row r="1165" spans="1:16" x14ac:dyDescent="0.3">
      <c r="A1165" t="s">
        <v>3984</v>
      </c>
      <c r="B1165">
        <v>351</v>
      </c>
      <c r="C1165" s="4">
        <v>52000688</v>
      </c>
      <c r="D1165" t="s">
        <v>76</v>
      </c>
      <c r="E1165" t="s">
        <v>1400</v>
      </c>
      <c r="F1165" t="s">
        <v>4895</v>
      </c>
      <c r="G1165">
        <v>171418</v>
      </c>
      <c r="H1165">
        <v>619</v>
      </c>
      <c r="I1165" t="s">
        <v>16</v>
      </c>
      <c r="J1165" t="s">
        <v>17</v>
      </c>
      <c r="K1165" s="4">
        <v>40000000</v>
      </c>
      <c r="L1165">
        <v>2010</v>
      </c>
      <c r="M1165" s="2">
        <v>6.4</v>
      </c>
      <c r="N1165" s="4">
        <f>IMDB_Table[[#This Row],[gross]]-IMDB_Table[[#This Row],[budget]]</f>
        <v>12000688</v>
      </c>
      <c r="O1165">
        <v>107</v>
      </c>
      <c r="P1165" s="36">
        <f>IMDB_Table[[#This Row],[net_profit]]/IMDB_Table[[#This Row],[budget]]*100</f>
        <v>30.001719999999999</v>
      </c>
    </row>
    <row r="1166" spans="1:16" x14ac:dyDescent="0.3">
      <c r="A1166" t="s">
        <v>666</v>
      </c>
      <c r="B1166">
        <v>16</v>
      </c>
      <c r="C1166" s="4">
        <v>49851591</v>
      </c>
      <c r="D1166" t="s">
        <v>993</v>
      </c>
      <c r="E1166" t="s">
        <v>1401</v>
      </c>
      <c r="F1166" t="s">
        <v>4896</v>
      </c>
      <c r="G1166">
        <v>7900</v>
      </c>
      <c r="H1166">
        <v>34</v>
      </c>
      <c r="I1166" t="s">
        <v>16</v>
      </c>
      <c r="J1166" t="s">
        <v>17</v>
      </c>
      <c r="K1166" s="4">
        <v>40000000</v>
      </c>
      <c r="L1166">
        <v>1986</v>
      </c>
      <c r="M1166" s="2">
        <v>5.9</v>
      </c>
      <c r="N1166" s="4">
        <f>IMDB_Table[[#This Row],[gross]]-IMDB_Table[[#This Row],[budget]]</f>
        <v>9851591</v>
      </c>
      <c r="O1166">
        <v>116</v>
      </c>
      <c r="P1166" s="36">
        <f>IMDB_Table[[#This Row],[net_profit]]/IMDB_Table[[#This Row],[budget]]*100</f>
        <v>24.628977499999998</v>
      </c>
    </row>
    <row r="1167" spans="1:16" x14ac:dyDescent="0.3">
      <c r="A1167" t="s">
        <v>1028</v>
      </c>
      <c r="B1167">
        <v>195</v>
      </c>
      <c r="C1167" s="4">
        <v>47781388</v>
      </c>
      <c r="D1167" t="s">
        <v>241</v>
      </c>
      <c r="E1167" t="s">
        <v>20</v>
      </c>
      <c r="F1167" t="s">
        <v>4897</v>
      </c>
      <c r="G1167">
        <v>147504</v>
      </c>
      <c r="H1167">
        <v>531</v>
      </c>
      <c r="I1167" t="s">
        <v>16</v>
      </c>
      <c r="J1167" t="s">
        <v>17</v>
      </c>
      <c r="K1167" s="4">
        <v>40000000</v>
      </c>
      <c r="L1167">
        <v>2004</v>
      </c>
      <c r="M1167" s="2">
        <v>6.6</v>
      </c>
      <c r="N1167" s="4">
        <f>IMDB_Table[[#This Row],[gross]]-IMDB_Table[[#This Row],[budget]]</f>
        <v>7781388</v>
      </c>
      <c r="O1167">
        <v>96</v>
      </c>
      <c r="P1167" s="36">
        <f>IMDB_Table[[#This Row],[net_profit]]/IMDB_Table[[#This Row],[budget]]*100</f>
        <v>19.453469999999999</v>
      </c>
    </row>
    <row r="1168" spans="1:16" x14ac:dyDescent="0.3">
      <c r="A1168" t="s">
        <v>1402</v>
      </c>
      <c r="B1168">
        <v>175</v>
      </c>
      <c r="C1168" s="4">
        <v>52320979</v>
      </c>
      <c r="D1168" t="s">
        <v>198</v>
      </c>
      <c r="E1168" t="s">
        <v>174</v>
      </c>
      <c r="F1168" t="s">
        <v>4898</v>
      </c>
      <c r="G1168">
        <v>114321</v>
      </c>
      <c r="H1168">
        <v>548</v>
      </c>
      <c r="I1168" t="s">
        <v>16</v>
      </c>
      <c r="J1168" t="s">
        <v>17</v>
      </c>
      <c r="K1168" s="4">
        <v>40000000</v>
      </c>
      <c r="L1168">
        <v>2006</v>
      </c>
      <c r="M1168" s="2">
        <v>6.8</v>
      </c>
      <c r="N1168" s="4">
        <f>IMDB_Table[[#This Row],[gross]]-IMDB_Table[[#This Row],[budget]]</f>
        <v>12320979</v>
      </c>
      <c r="O1168">
        <v>99</v>
      </c>
      <c r="P1168" s="36">
        <f>IMDB_Table[[#This Row],[net_profit]]/IMDB_Table[[#This Row],[budget]]*100</f>
        <v>30.802447500000003</v>
      </c>
    </row>
    <row r="1169" spans="1:16" x14ac:dyDescent="0.3">
      <c r="A1169" t="s">
        <v>1027</v>
      </c>
      <c r="B1169">
        <v>193</v>
      </c>
      <c r="C1169" s="4">
        <v>47806295</v>
      </c>
      <c r="D1169" t="s">
        <v>732</v>
      </c>
      <c r="E1169" t="s">
        <v>1403</v>
      </c>
      <c r="F1169" t="s">
        <v>4899</v>
      </c>
      <c r="G1169">
        <v>87447</v>
      </c>
      <c r="H1169">
        <v>371</v>
      </c>
      <c r="I1169" t="s">
        <v>16</v>
      </c>
      <c r="J1169" t="s">
        <v>17</v>
      </c>
      <c r="K1169" s="4">
        <v>43000000</v>
      </c>
      <c r="L1169">
        <v>2005</v>
      </c>
      <c r="M1169" s="2">
        <v>6.5</v>
      </c>
      <c r="N1169" s="4">
        <f>IMDB_Table[[#This Row],[gross]]-IMDB_Table[[#This Row],[budget]]</f>
        <v>4806295</v>
      </c>
      <c r="O1169">
        <v>104</v>
      </c>
      <c r="P1169" s="36">
        <f>IMDB_Table[[#This Row],[net_profit]]/IMDB_Table[[#This Row],[budget]]*100</f>
        <v>11.177430232558141</v>
      </c>
    </row>
    <row r="1170" spans="1:16" x14ac:dyDescent="0.3">
      <c r="A1170" t="s">
        <v>1404</v>
      </c>
      <c r="B1170">
        <v>169</v>
      </c>
      <c r="C1170" s="4">
        <v>51853450</v>
      </c>
      <c r="D1170" t="s">
        <v>1098</v>
      </c>
      <c r="E1170" t="s">
        <v>216</v>
      </c>
      <c r="F1170" t="s">
        <v>7095</v>
      </c>
      <c r="G1170">
        <v>37398</v>
      </c>
      <c r="H1170">
        <v>110</v>
      </c>
      <c r="I1170" t="s">
        <v>16</v>
      </c>
      <c r="J1170" t="s">
        <v>17</v>
      </c>
      <c r="K1170" s="4">
        <v>25000000</v>
      </c>
      <c r="L1170">
        <v>2012</v>
      </c>
      <c r="M1170" s="2">
        <v>6.6</v>
      </c>
      <c r="N1170" s="4">
        <f>IMDB_Table[[#This Row],[gross]]-IMDB_Table[[#This Row],[budget]]</f>
        <v>26853450</v>
      </c>
      <c r="O1170">
        <v>105</v>
      </c>
      <c r="P1170" s="36">
        <f>IMDB_Table[[#This Row],[net_profit]]/IMDB_Table[[#This Row],[budget]]*100</f>
        <v>107.41380000000001</v>
      </c>
    </row>
    <row r="1171" spans="1:16" x14ac:dyDescent="0.3">
      <c r="A1171" t="s">
        <v>1405</v>
      </c>
      <c r="B1171">
        <v>128</v>
      </c>
      <c r="C1171" s="4">
        <v>46012734</v>
      </c>
      <c r="D1171" t="s">
        <v>429</v>
      </c>
      <c r="E1171" t="s">
        <v>1406</v>
      </c>
      <c r="F1171" t="s">
        <v>7096</v>
      </c>
      <c r="G1171">
        <v>54421</v>
      </c>
      <c r="H1171">
        <v>101</v>
      </c>
      <c r="I1171" t="s">
        <v>16</v>
      </c>
      <c r="J1171" t="s">
        <v>17</v>
      </c>
      <c r="K1171" s="4">
        <v>40000000</v>
      </c>
      <c r="L1171">
        <v>2008</v>
      </c>
      <c r="M1171" s="2">
        <v>5.8</v>
      </c>
      <c r="N1171" s="4">
        <f>IMDB_Table[[#This Row],[gross]]-IMDB_Table[[#This Row],[budget]]</f>
        <v>6012734</v>
      </c>
      <c r="O1171">
        <v>101</v>
      </c>
      <c r="P1171" s="36">
        <f>IMDB_Table[[#This Row],[net_profit]]/IMDB_Table[[#This Row],[budget]]*100</f>
        <v>15.031834999999999</v>
      </c>
    </row>
    <row r="1172" spans="1:16" x14ac:dyDescent="0.3">
      <c r="A1172" t="s">
        <v>873</v>
      </c>
      <c r="B1172">
        <v>249</v>
      </c>
      <c r="C1172" s="4">
        <v>47034272</v>
      </c>
      <c r="D1172" t="s">
        <v>1407</v>
      </c>
      <c r="E1172" t="s">
        <v>1408</v>
      </c>
      <c r="F1172" t="s">
        <v>4900</v>
      </c>
      <c r="G1172">
        <v>25465</v>
      </c>
      <c r="H1172">
        <v>190</v>
      </c>
      <c r="I1172" t="s">
        <v>16</v>
      </c>
      <c r="J1172" t="s">
        <v>17</v>
      </c>
      <c r="K1172" s="4">
        <v>40000000</v>
      </c>
      <c r="L1172">
        <v>2014</v>
      </c>
      <c r="M1172" s="2">
        <v>6.9</v>
      </c>
      <c r="N1172" s="4">
        <f>IMDB_Table[[#This Row],[gross]]-IMDB_Table[[#This Row],[budget]]</f>
        <v>7034272</v>
      </c>
      <c r="O1172">
        <v>134</v>
      </c>
      <c r="P1172" s="36">
        <f>IMDB_Table[[#This Row],[net_profit]]/IMDB_Table[[#This Row],[budget]]*100</f>
        <v>17.58568</v>
      </c>
    </row>
    <row r="1173" spans="1:16" x14ac:dyDescent="0.3">
      <c r="A1173" t="s">
        <v>1107</v>
      </c>
      <c r="B1173">
        <v>91</v>
      </c>
      <c r="C1173" s="4">
        <v>45856732</v>
      </c>
      <c r="D1173" t="s">
        <v>552</v>
      </c>
      <c r="E1173" t="s">
        <v>312</v>
      </c>
      <c r="F1173" t="s">
        <v>4901</v>
      </c>
      <c r="G1173">
        <v>46221</v>
      </c>
      <c r="H1173">
        <v>141</v>
      </c>
      <c r="I1173" t="s">
        <v>16</v>
      </c>
      <c r="J1173" t="s">
        <v>17</v>
      </c>
      <c r="K1173" s="4">
        <v>40000000</v>
      </c>
      <c r="L1173">
        <v>1997</v>
      </c>
      <c r="M1173" s="2">
        <v>7.1</v>
      </c>
      <c r="N1173" s="4">
        <f>IMDB_Table[[#This Row],[gross]]-IMDB_Table[[#This Row],[budget]]</f>
        <v>5856732</v>
      </c>
      <c r="O1173">
        <v>135</v>
      </c>
      <c r="P1173" s="36">
        <f>IMDB_Table[[#This Row],[net_profit]]/IMDB_Table[[#This Row],[budget]]*100</f>
        <v>14.641830000000001</v>
      </c>
    </row>
    <row r="1174" spans="1:16" x14ac:dyDescent="0.3">
      <c r="A1174" t="s">
        <v>1289</v>
      </c>
      <c r="B1174">
        <v>207</v>
      </c>
      <c r="C1174" s="4">
        <v>59588068</v>
      </c>
      <c r="D1174" t="s">
        <v>732</v>
      </c>
      <c r="E1174" t="s">
        <v>74</v>
      </c>
      <c r="F1174" t="s">
        <v>4902</v>
      </c>
      <c r="G1174">
        <v>89557</v>
      </c>
      <c r="H1174">
        <v>376</v>
      </c>
      <c r="I1174" t="s">
        <v>16</v>
      </c>
      <c r="J1174" t="s">
        <v>17</v>
      </c>
      <c r="K1174" s="4">
        <v>40000000</v>
      </c>
      <c r="L1174">
        <v>2003</v>
      </c>
      <c r="M1174" s="2">
        <v>5.8</v>
      </c>
      <c r="N1174" s="4">
        <f>IMDB_Table[[#This Row],[gross]]-IMDB_Table[[#This Row],[budget]]</f>
        <v>19588068</v>
      </c>
      <c r="O1174">
        <v>98</v>
      </c>
      <c r="P1174" s="36">
        <f>IMDB_Table[[#This Row],[net_profit]]/IMDB_Table[[#This Row],[budget]]*100</f>
        <v>48.970170000000003</v>
      </c>
    </row>
    <row r="1175" spans="1:16" x14ac:dyDescent="0.3">
      <c r="A1175" t="s">
        <v>119</v>
      </c>
      <c r="B1175">
        <v>77</v>
      </c>
      <c r="C1175" s="4">
        <v>44175394</v>
      </c>
      <c r="D1175" t="s">
        <v>1409</v>
      </c>
      <c r="E1175" t="s">
        <v>220</v>
      </c>
      <c r="F1175" t="s">
        <v>4903</v>
      </c>
      <c r="G1175">
        <v>56509</v>
      </c>
      <c r="H1175">
        <v>227</v>
      </c>
      <c r="I1175" t="s">
        <v>16</v>
      </c>
      <c r="J1175" t="s">
        <v>17</v>
      </c>
      <c r="K1175" s="4">
        <v>36000000</v>
      </c>
      <c r="L1175">
        <v>1997</v>
      </c>
      <c r="M1175" s="2">
        <v>7.2</v>
      </c>
      <c r="N1175" s="4">
        <f>IMDB_Table[[#This Row],[gross]]-IMDB_Table[[#This Row],[budget]]</f>
        <v>8175394</v>
      </c>
      <c r="O1175">
        <v>155</v>
      </c>
      <c r="P1175" s="36">
        <f>IMDB_Table[[#This Row],[net_profit]]/IMDB_Table[[#This Row],[budget]]*100</f>
        <v>22.709427777777776</v>
      </c>
    </row>
    <row r="1176" spans="1:16" x14ac:dyDescent="0.3">
      <c r="A1176" t="s">
        <v>3963</v>
      </c>
      <c r="B1176">
        <v>25</v>
      </c>
      <c r="C1176" s="4">
        <v>45500797</v>
      </c>
      <c r="D1176" t="s">
        <v>595</v>
      </c>
      <c r="E1176" t="s">
        <v>1410</v>
      </c>
      <c r="F1176" t="s">
        <v>4904</v>
      </c>
      <c r="G1176">
        <v>17443</v>
      </c>
      <c r="H1176">
        <v>56</v>
      </c>
      <c r="I1176" t="s">
        <v>16</v>
      </c>
      <c r="J1176" t="s">
        <v>17</v>
      </c>
      <c r="K1176" s="4">
        <v>40000000</v>
      </c>
      <c r="L1176">
        <v>1992</v>
      </c>
      <c r="M1176" s="2">
        <v>6</v>
      </c>
      <c r="N1176" s="4">
        <f>IMDB_Table[[#This Row],[gross]]-IMDB_Table[[#This Row],[budget]]</f>
        <v>5500797</v>
      </c>
      <c r="O1176">
        <v>106</v>
      </c>
      <c r="P1176" s="36">
        <f>IMDB_Table[[#This Row],[net_profit]]/IMDB_Table[[#This Row],[budget]]*100</f>
        <v>13.751992499999998</v>
      </c>
    </row>
    <row r="1177" spans="1:16" x14ac:dyDescent="0.3">
      <c r="A1177" t="s">
        <v>1411</v>
      </c>
      <c r="B1177">
        <v>211</v>
      </c>
      <c r="C1177" s="4">
        <v>41797066</v>
      </c>
      <c r="D1177" t="s">
        <v>571</v>
      </c>
      <c r="E1177" t="s">
        <v>1412</v>
      </c>
      <c r="F1177" t="s">
        <v>7097</v>
      </c>
      <c r="G1177">
        <v>92789</v>
      </c>
      <c r="H1177">
        <v>998</v>
      </c>
      <c r="I1177" t="s">
        <v>16</v>
      </c>
      <c r="J1177" t="s">
        <v>17</v>
      </c>
      <c r="K1177" s="4">
        <v>40000000</v>
      </c>
      <c r="L1177">
        <v>2007</v>
      </c>
      <c r="M1177" s="2">
        <v>4.7</v>
      </c>
      <c r="N1177" s="4">
        <f>IMDB_Table[[#This Row],[gross]]-IMDB_Table[[#This Row],[budget]]</f>
        <v>1797066</v>
      </c>
      <c r="O1177">
        <v>102</v>
      </c>
      <c r="P1177" s="36">
        <f>IMDB_Table[[#This Row],[net_profit]]/IMDB_Table[[#This Row],[budget]]*100</f>
        <v>4.4926649999999997</v>
      </c>
    </row>
    <row r="1178" spans="1:16" x14ac:dyDescent="0.3">
      <c r="A1178" t="s">
        <v>987</v>
      </c>
      <c r="B1178">
        <v>19</v>
      </c>
      <c r="C1178" s="4">
        <v>38087756</v>
      </c>
      <c r="D1178" t="s">
        <v>735</v>
      </c>
      <c r="E1178" t="s">
        <v>1413</v>
      </c>
      <c r="F1178" t="s">
        <v>7098</v>
      </c>
      <c r="G1178">
        <v>49612</v>
      </c>
      <c r="H1178">
        <v>39</v>
      </c>
      <c r="I1178" t="s">
        <v>16</v>
      </c>
      <c r="J1178" t="s">
        <v>17</v>
      </c>
      <c r="K1178" s="4">
        <v>40000000</v>
      </c>
      <c r="L1178">
        <v>1994</v>
      </c>
      <c r="M1178" s="2">
        <v>5.2</v>
      </c>
      <c r="N1178" s="4">
        <f>IMDB_Table[[#This Row],[gross]]-IMDB_Table[[#This Row],[budget]]</f>
        <v>-1912244</v>
      </c>
      <c r="O1178">
        <v>95</v>
      </c>
      <c r="P1178" s="36">
        <f>IMDB_Table[[#This Row],[net_profit]]/IMDB_Table[[#This Row],[budget]]*100</f>
        <v>-4.7806099999999994</v>
      </c>
    </row>
    <row r="1179" spans="1:16" x14ac:dyDescent="0.3">
      <c r="A1179" t="s">
        <v>1414</v>
      </c>
      <c r="B1179">
        <v>101</v>
      </c>
      <c r="C1179" s="4">
        <v>37752931</v>
      </c>
      <c r="D1179" t="s">
        <v>71</v>
      </c>
      <c r="E1179" t="s">
        <v>33</v>
      </c>
      <c r="F1179" t="s">
        <v>7099</v>
      </c>
      <c r="G1179">
        <v>20201</v>
      </c>
      <c r="H1179">
        <v>180</v>
      </c>
      <c r="I1179" t="s">
        <v>16</v>
      </c>
      <c r="J1179" t="s">
        <v>17</v>
      </c>
      <c r="K1179" s="4">
        <v>40000000</v>
      </c>
      <c r="L1179">
        <v>2000</v>
      </c>
      <c r="M1179" s="2">
        <v>5.5</v>
      </c>
      <c r="N1179" s="4">
        <f>IMDB_Table[[#This Row],[gross]]-IMDB_Table[[#This Row],[budget]]</f>
        <v>-2247069</v>
      </c>
      <c r="O1179">
        <v>103</v>
      </c>
      <c r="P1179" s="36">
        <f>IMDB_Table[[#This Row],[net_profit]]/IMDB_Table[[#This Row],[budget]]*100</f>
        <v>-5.6176724999999994</v>
      </c>
    </row>
    <row r="1180" spans="1:16" x14ac:dyDescent="0.3">
      <c r="A1180" t="s">
        <v>1415</v>
      </c>
      <c r="B1180">
        <v>342</v>
      </c>
      <c r="C1180" s="4">
        <v>37371385</v>
      </c>
      <c r="D1180" t="s">
        <v>477</v>
      </c>
      <c r="E1180" t="s">
        <v>1416</v>
      </c>
      <c r="F1180" t="s">
        <v>4905</v>
      </c>
      <c r="G1180">
        <v>192462</v>
      </c>
      <c r="H1180">
        <v>334</v>
      </c>
      <c r="I1180" t="s">
        <v>16</v>
      </c>
      <c r="J1180" t="s">
        <v>17</v>
      </c>
      <c r="K1180" s="4">
        <v>40000000</v>
      </c>
      <c r="L1180">
        <v>2011</v>
      </c>
      <c r="M1180" s="2">
        <v>7</v>
      </c>
      <c r="N1180" s="4">
        <f>IMDB_Table[[#This Row],[gross]]-IMDB_Table[[#This Row],[budget]]</f>
        <v>-2628615</v>
      </c>
      <c r="O1180">
        <v>109</v>
      </c>
      <c r="P1180" s="36">
        <f>IMDB_Table[[#This Row],[net_profit]]/IMDB_Table[[#This Row],[budget]]*100</f>
        <v>-6.5715375000000007</v>
      </c>
    </row>
    <row r="1181" spans="1:16" x14ac:dyDescent="0.3">
      <c r="A1181" t="s">
        <v>1359</v>
      </c>
      <c r="B1181">
        <v>147</v>
      </c>
      <c r="C1181" s="4">
        <v>37101011</v>
      </c>
      <c r="D1181" t="s">
        <v>641</v>
      </c>
      <c r="E1181" t="s">
        <v>1417</v>
      </c>
      <c r="F1181" t="s">
        <v>4906</v>
      </c>
      <c r="G1181">
        <v>30394</v>
      </c>
      <c r="H1181">
        <v>103</v>
      </c>
      <c r="I1181" t="s">
        <v>16</v>
      </c>
      <c r="J1181" t="s">
        <v>17</v>
      </c>
      <c r="K1181" s="4">
        <v>40000000</v>
      </c>
      <c r="L1181">
        <v>2012</v>
      </c>
      <c r="M1181" s="2">
        <v>5.8</v>
      </c>
      <c r="N1181" s="4">
        <f>IMDB_Table[[#This Row],[gross]]-IMDB_Table[[#This Row],[budget]]</f>
        <v>-2898989</v>
      </c>
      <c r="O1181">
        <v>95</v>
      </c>
      <c r="P1181" s="36">
        <f>IMDB_Table[[#This Row],[net_profit]]/IMDB_Table[[#This Row],[budget]]*100</f>
        <v>-7.2474725000000007</v>
      </c>
    </row>
    <row r="1182" spans="1:16" x14ac:dyDescent="0.3">
      <c r="A1182" t="s">
        <v>1372</v>
      </c>
      <c r="B1182">
        <v>420</v>
      </c>
      <c r="C1182" s="4">
        <v>38176892</v>
      </c>
      <c r="D1182" t="s">
        <v>1373</v>
      </c>
      <c r="E1182" t="s">
        <v>1418</v>
      </c>
      <c r="F1182" t="s">
        <v>4907</v>
      </c>
      <c r="G1182">
        <v>104119</v>
      </c>
      <c r="H1182">
        <v>518</v>
      </c>
      <c r="I1182" t="s">
        <v>16</v>
      </c>
      <c r="J1182" t="s">
        <v>17</v>
      </c>
      <c r="K1182" s="4">
        <v>40000000</v>
      </c>
      <c r="L1182">
        <v>2011</v>
      </c>
      <c r="M1182" s="2">
        <v>6.2</v>
      </c>
      <c r="N1182" s="4">
        <f>IMDB_Table[[#This Row],[gross]]-IMDB_Table[[#This Row],[budget]]</f>
        <v>-1823108</v>
      </c>
      <c r="O1182">
        <v>111</v>
      </c>
      <c r="P1182" s="36">
        <f>IMDB_Table[[#This Row],[net_profit]]/IMDB_Table[[#This Row],[budget]]*100</f>
        <v>-4.5577699999999997</v>
      </c>
    </row>
    <row r="1183" spans="1:16" x14ac:dyDescent="0.3">
      <c r="A1183" t="s">
        <v>345</v>
      </c>
      <c r="B1183">
        <v>138</v>
      </c>
      <c r="C1183" s="4">
        <v>36283504</v>
      </c>
      <c r="D1183" t="s">
        <v>241</v>
      </c>
      <c r="E1183" t="s">
        <v>204</v>
      </c>
      <c r="F1183" t="s">
        <v>7100</v>
      </c>
      <c r="G1183">
        <v>104564</v>
      </c>
      <c r="H1183">
        <v>587</v>
      </c>
      <c r="I1183" t="s">
        <v>16</v>
      </c>
      <c r="J1183" t="s">
        <v>221</v>
      </c>
      <c r="K1183" s="4">
        <v>40000000</v>
      </c>
      <c r="L1183">
        <v>1999</v>
      </c>
      <c r="M1183" s="2">
        <v>6.5</v>
      </c>
      <c r="N1183" s="4">
        <f>IMDB_Table[[#This Row],[gross]]-IMDB_Table[[#This Row],[budget]]</f>
        <v>-3716496</v>
      </c>
      <c r="O1183">
        <v>123</v>
      </c>
      <c r="P1183" s="36">
        <f>IMDB_Table[[#This Row],[net_profit]]/IMDB_Table[[#This Row],[budget]]*100</f>
        <v>-9.2912400000000002</v>
      </c>
    </row>
    <row r="1184" spans="1:16" x14ac:dyDescent="0.3">
      <c r="A1184" t="s">
        <v>218</v>
      </c>
      <c r="B1184">
        <v>82</v>
      </c>
      <c r="C1184" s="4">
        <v>35183792</v>
      </c>
      <c r="D1184" t="s">
        <v>1407</v>
      </c>
      <c r="E1184" t="s">
        <v>1419</v>
      </c>
      <c r="F1184" t="s">
        <v>4908</v>
      </c>
      <c r="G1184">
        <v>68159</v>
      </c>
      <c r="H1184">
        <v>209</v>
      </c>
      <c r="I1184" t="s">
        <v>16</v>
      </c>
      <c r="J1184" t="s">
        <v>17</v>
      </c>
      <c r="K1184" s="4">
        <v>38000000</v>
      </c>
      <c r="L1184">
        <v>1991</v>
      </c>
      <c r="M1184" s="2">
        <v>7.2</v>
      </c>
      <c r="N1184" s="4">
        <f>IMDB_Table[[#This Row],[gross]]-IMDB_Table[[#This Row],[budget]]</f>
        <v>-2816208</v>
      </c>
      <c r="O1184">
        <v>140</v>
      </c>
      <c r="P1184" s="36">
        <f>IMDB_Table[[#This Row],[net_profit]]/IMDB_Table[[#This Row],[budget]]*100</f>
        <v>-7.4110736842105256</v>
      </c>
    </row>
    <row r="1185" spans="1:16" x14ac:dyDescent="0.3">
      <c r="A1185" t="s">
        <v>1420</v>
      </c>
      <c r="B1185">
        <v>201</v>
      </c>
      <c r="C1185" s="4">
        <v>38543473</v>
      </c>
      <c r="D1185" t="s">
        <v>509</v>
      </c>
      <c r="E1185" t="s">
        <v>1421</v>
      </c>
      <c r="F1185" t="s">
        <v>4909</v>
      </c>
      <c r="G1185">
        <v>84382</v>
      </c>
      <c r="H1185">
        <v>158</v>
      </c>
      <c r="I1185" t="s">
        <v>16</v>
      </c>
      <c r="J1185" t="s">
        <v>17</v>
      </c>
      <c r="K1185" s="4">
        <v>40000000</v>
      </c>
      <c r="L1185">
        <v>2014</v>
      </c>
      <c r="M1185" s="2">
        <v>5.0999999999999996</v>
      </c>
      <c r="N1185" s="4">
        <f>IMDB_Table[[#This Row],[gross]]-IMDB_Table[[#This Row],[budget]]</f>
        <v>-1456527</v>
      </c>
      <c r="O1185">
        <v>94</v>
      </c>
      <c r="P1185" s="36">
        <f>IMDB_Table[[#This Row],[net_profit]]/IMDB_Table[[#This Row],[budget]]*100</f>
        <v>-3.6413175</v>
      </c>
    </row>
    <row r="1186" spans="1:16" x14ac:dyDescent="0.3">
      <c r="A1186" t="s">
        <v>1422</v>
      </c>
      <c r="B1186">
        <v>82</v>
      </c>
      <c r="C1186" s="4">
        <v>36037909</v>
      </c>
      <c r="D1186" t="s">
        <v>641</v>
      </c>
      <c r="E1186" t="s">
        <v>1423</v>
      </c>
      <c r="F1186" t="s">
        <v>4910</v>
      </c>
      <c r="G1186">
        <v>10132</v>
      </c>
      <c r="H1186">
        <v>130</v>
      </c>
      <c r="I1186" t="s">
        <v>16</v>
      </c>
      <c r="J1186" t="s">
        <v>221</v>
      </c>
      <c r="K1186" s="4">
        <v>60000000</v>
      </c>
      <c r="L1186">
        <v>2000</v>
      </c>
      <c r="M1186" s="2">
        <v>4.7</v>
      </c>
      <c r="N1186" s="4">
        <f>IMDB_Table[[#This Row],[gross]]-IMDB_Table[[#This Row],[budget]]</f>
        <v>-23962091</v>
      </c>
      <c r="O1186">
        <v>94</v>
      </c>
      <c r="P1186" s="36">
        <f>IMDB_Table[[#This Row],[net_profit]]/IMDB_Table[[#This Row],[budget]]*100</f>
        <v>-39.936818333333335</v>
      </c>
    </row>
    <row r="1187" spans="1:16" x14ac:dyDescent="0.3">
      <c r="A1187" t="s">
        <v>1177</v>
      </c>
      <c r="B1187">
        <v>277</v>
      </c>
      <c r="C1187" s="4">
        <v>42575718</v>
      </c>
      <c r="D1187" t="s">
        <v>1390</v>
      </c>
      <c r="E1187" t="s">
        <v>1424</v>
      </c>
      <c r="F1187" t="s">
        <v>4911</v>
      </c>
      <c r="G1187">
        <v>83788</v>
      </c>
      <c r="H1187">
        <v>227</v>
      </c>
      <c r="I1187" t="s">
        <v>16</v>
      </c>
      <c r="J1187" t="s">
        <v>17</v>
      </c>
      <c r="K1187" s="4">
        <v>40000000</v>
      </c>
      <c r="L1187">
        <v>2011</v>
      </c>
      <c r="M1187" s="2">
        <v>5.9</v>
      </c>
      <c r="N1187" s="4">
        <f>IMDB_Table[[#This Row],[gross]]-IMDB_Table[[#This Row],[budget]]</f>
        <v>2575718</v>
      </c>
      <c r="O1187">
        <v>92</v>
      </c>
      <c r="P1187" s="36">
        <f>IMDB_Table[[#This Row],[net_profit]]/IMDB_Table[[#This Row],[budget]]*100</f>
        <v>6.4392950000000004</v>
      </c>
    </row>
    <row r="1188" spans="1:16" x14ac:dyDescent="0.3">
      <c r="A1188" t="s">
        <v>1425</v>
      </c>
      <c r="B1188">
        <v>90</v>
      </c>
      <c r="C1188" s="4">
        <v>33864342</v>
      </c>
      <c r="D1188" t="s">
        <v>993</v>
      </c>
      <c r="E1188" t="s">
        <v>159</v>
      </c>
      <c r="F1188" t="s">
        <v>4912</v>
      </c>
      <c r="G1188">
        <v>29968</v>
      </c>
      <c r="H1188">
        <v>117</v>
      </c>
      <c r="I1188" t="s">
        <v>16</v>
      </c>
      <c r="J1188" t="s">
        <v>24</v>
      </c>
      <c r="K1188" s="4">
        <v>40000000</v>
      </c>
      <c r="L1188">
        <v>1999</v>
      </c>
      <c r="M1188" s="2">
        <v>5.8</v>
      </c>
      <c r="N1188" s="4">
        <f>IMDB_Table[[#This Row],[gross]]-IMDB_Table[[#This Row],[budget]]</f>
        <v>-6135658</v>
      </c>
      <c r="O1188">
        <v>102</v>
      </c>
      <c r="P1188" s="36">
        <f>IMDB_Table[[#This Row],[net_profit]]/IMDB_Table[[#This Row],[budget]]*100</f>
        <v>-15.339145000000002</v>
      </c>
    </row>
    <row r="1189" spans="1:16" x14ac:dyDescent="0.3">
      <c r="A1189" t="s">
        <v>646</v>
      </c>
      <c r="B1189">
        <v>157</v>
      </c>
      <c r="C1189" s="4">
        <v>33508922</v>
      </c>
      <c r="D1189" t="s">
        <v>814</v>
      </c>
      <c r="E1189" t="s">
        <v>45</v>
      </c>
      <c r="F1189" t="s">
        <v>4913</v>
      </c>
      <c r="G1189">
        <v>95860</v>
      </c>
      <c r="H1189">
        <v>660</v>
      </c>
      <c r="I1189" t="s">
        <v>16</v>
      </c>
      <c r="J1189" t="s">
        <v>17</v>
      </c>
      <c r="K1189" s="4">
        <v>40000000</v>
      </c>
      <c r="L1189">
        <v>2000</v>
      </c>
      <c r="M1189" s="2">
        <v>7.2</v>
      </c>
      <c r="N1189" s="4">
        <f>IMDB_Table[[#This Row],[gross]]-IMDB_Table[[#This Row],[budget]]</f>
        <v>-6491078</v>
      </c>
      <c r="O1189">
        <v>123</v>
      </c>
      <c r="P1189" s="36">
        <f>IMDB_Table[[#This Row],[net_profit]]/IMDB_Table[[#This Row],[budget]]*100</f>
        <v>-16.227695000000001</v>
      </c>
    </row>
    <row r="1190" spans="1:16" x14ac:dyDescent="0.3">
      <c r="A1190" t="s">
        <v>833</v>
      </c>
      <c r="B1190">
        <v>124</v>
      </c>
      <c r="C1190" s="4">
        <v>42071069</v>
      </c>
      <c r="D1190" t="s">
        <v>1044</v>
      </c>
      <c r="E1190" t="s">
        <v>1426</v>
      </c>
      <c r="F1190" t="s">
        <v>4914</v>
      </c>
      <c r="G1190">
        <v>36223</v>
      </c>
      <c r="H1190">
        <v>208</v>
      </c>
      <c r="I1190" t="s">
        <v>16</v>
      </c>
      <c r="J1190" t="s">
        <v>17</v>
      </c>
      <c r="K1190" s="4">
        <v>30000000</v>
      </c>
      <c r="L1190">
        <v>2005</v>
      </c>
      <c r="M1190" s="2">
        <v>6.2</v>
      </c>
      <c r="N1190" s="4">
        <f>IMDB_Table[[#This Row],[gross]]-IMDB_Table[[#This Row],[budget]]</f>
        <v>12071069</v>
      </c>
      <c r="O1190">
        <v>104</v>
      </c>
      <c r="P1190" s="36">
        <f>IMDB_Table[[#This Row],[net_profit]]/IMDB_Table[[#This Row],[budget]]*100</f>
        <v>40.236896666666667</v>
      </c>
    </row>
    <row r="1191" spans="1:16" x14ac:dyDescent="0.3">
      <c r="A1191" t="s">
        <v>683</v>
      </c>
      <c r="B1191">
        <v>146</v>
      </c>
      <c r="C1191" s="4">
        <v>32853640</v>
      </c>
      <c r="D1191" t="s">
        <v>641</v>
      </c>
      <c r="E1191" t="s">
        <v>1393</v>
      </c>
      <c r="F1191" t="s">
        <v>4915</v>
      </c>
      <c r="G1191">
        <v>50199</v>
      </c>
      <c r="H1191">
        <v>101</v>
      </c>
      <c r="I1191" t="s">
        <v>16</v>
      </c>
      <c r="J1191" t="s">
        <v>17</v>
      </c>
      <c r="K1191" s="4">
        <v>40000000</v>
      </c>
      <c r="L1191">
        <v>2008</v>
      </c>
      <c r="M1191" s="2">
        <v>5.7</v>
      </c>
      <c r="N1191" s="4">
        <f>IMDB_Table[[#This Row],[gross]]-IMDB_Table[[#This Row],[budget]]</f>
        <v>-7146360</v>
      </c>
      <c r="O1191">
        <v>102</v>
      </c>
      <c r="P1191" s="36">
        <f>IMDB_Table[[#This Row],[net_profit]]/IMDB_Table[[#This Row],[budget]]*100</f>
        <v>-17.8659</v>
      </c>
    </row>
    <row r="1192" spans="1:16" x14ac:dyDescent="0.3">
      <c r="A1192" t="s">
        <v>3972</v>
      </c>
      <c r="B1192">
        <v>303</v>
      </c>
      <c r="C1192" s="4">
        <v>42615685</v>
      </c>
      <c r="D1192" t="s">
        <v>1427</v>
      </c>
      <c r="E1192" t="s">
        <v>77</v>
      </c>
      <c r="F1192" t="s">
        <v>7101</v>
      </c>
      <c r="G1192">
        <v>136093</v>
      </c>
      <c r="H1192">
        <v>416</v>
      </c>
      <c r="I1192" t="s">
        <v>16</v>
      </c>
      <c r="J1192" t="s">
        <v>17</v>
      </c>
      <c r="K1192" s="4">
        <v>40000000</v>
      </c>
      <c r="L1192">
        <v>2014</v>
      </c>
      <c r="M1192" s="2">
        <v>6.1</v>
      </c>
      <c r="N1192" s="4">
        <f>IMDB_Table[[#This Row],[gross]]-IMDB_Table[[#This Row],[budget]]</f>
        <v>2615685</v>
      </c>
      <c r="O1192">
        <v>136</v>
      </c>
      <c r="P1192" s="36">
        <f>IMDB_Table[[#This Row],[net_profit]]/IMDB_Table[[#This Row],[budget]]*100</f>
        <v>6.5392124999999997</v>
      </c>
    </row>
    <row r="1193" spans="1:16" x14ac:dyDescent="0.3">
      <c r="A1193" t="s">
        <v>1276</v>
      </c>
      <c r="B1193">
        <v>70</v>
      </c>
      <c r="C1193" s="4">
        <v>32055248</v>
      </c>
      <c r="D1193" t="s">
        <v>1428</v>
      </c>
      <c r="E1193" t="s">
        <v>1250</v>
      </c>
      <c r="F1193" t="s">
        <v>4916</v>
      </c>
      <c r="G1193">
        <v>18723</v>
      </c>
      <c r="H1193">
        <v>146</v>
      </c>
      <c r="I1193" t="s">
        <v>16</v>
      </c>
      <c r="J1193" t="s">
        <v>17</v>
      </c>
      <c r="K1193" s="4">
        <v>25000000</v>
      </c>
      <c r="L1193">
        <v>1994</v>
      </c>
      <c r="M1193" s="2">
        <v>6</v>
      </c>
      <c r="N1193" s="4">
        <f>IMDB_Table[[#This Row],[gross]]-IMDB_Table[[#This Row],[budget]]</f>
        <v>7055248</v>
      </c>
      <c r="O1193">
        <v>93</v>
      </c>
      <c r="P1193" s="36">
        <f>IMDB_Table[[#This Row],[net_profit]]/IMDB_Table[[#This Row],[budget]]*100</f>
        <v>28.220991999999999</v>
      </c>
    </row>
    <row r="1194" spans="1:16" x14ac:dyDescent="0.3">
      <c r="A1194" t="s">
        <v>1429</v>
      </c>
      <c r="B1194">
        <v>283</v>
      </c>
      <c r="C1194" s="4">
        <v>31836745</v>
      </c>
      <c r="D1194" t="s">
        <v>1430</v>
      </c>
      <c r="E1194" t="s">
        <v>103</v>
      </c>
      <c r="F1194" t="s">
        <v>4917</v>
      </c>
      <c r="G1194">
        <v>81298</v>
      </c>
      <c r="H1194">
        <v>341</v>
      </c>
      <c r="I1194" t="s">
        <v>16</v>
      </c>
      <c r="J1194" t="s">
        <v>17</v>
      </c>
      <c r="K1194" s="4">
        <v>40000000</v>
      </c>
      <c r="L1194">
        <v>2011</v>
      </c>
      <c r="M1194" s="2">
        <v>6.9</v>
      </c>
      <c r="N1194" s="4">
        <f>IMDB_Table[[#This Row],[gross]]-IMDB_Table[[#This Row],[budget]]</f>
        <v>-8163255</v>
      </c>
      <c r="O1194">
        <v>129</v>
      </c>
      <c r="P1194" s="36">
        <f>IMDB_Table[[#This Row],[net_profit]]/IMDB_Table[[#This Row],[budget]]*100</f>
        <v>-20.408137500000002</v>
      </c>
    </row>
    <row r="1195" spans="1:16" x14ac:dyDescent="0.3">
      <c r="A1195" t="s">
        <v>1263</v>
      </c>
      <c r="B1195">
        <v>212</v>
      </c>
      <c r="C1195" s="4">
        <v>30993544</v>
      </c>
      <c r="D1195" t="s">
        <v>369</v>
      </c>
      <c r="E1195" t="s">
        <v>1431</v>
      </c>
      <c r="F1195" t="s">
        <v>4918</v>
      </c>
      <c r="G1195">
        <v>58871</v>
      </c>
      <c r="H1195">
        <v>156</v>
      </c>
      <c r="I1195" t="s">
        <v>16</v>
      </c>
      <c r="J1195" t="s">
        <v>17</v>
      </c>
      <c r="K1195" s="4">
        <v>40000000</v>
      </c>
      <c r="L1195">
        <v>2010</v>
      </c>
      <c r="M1195" s="2">
        <v>6.5</v>
      </c>
      <c r="N1195" s="4">
        <f>IMDB_Table[[#This Row],[gross]]-IMDB_Table[[#This Row],[budget]]</f>
        <v>-9006456</v>
      </c>
      <c r="O1195">
        <v>107</v>
      </c>
      <c r="P1195" s="36">
        <f>IMDB_Table[[#This Row],[net_profit]]/IMDB_Table[[#This Row],[budget]]*100</f>
        <v>-22.51614</v>
      </c>
    </row>
    <row r="1196" spans="1:16" x14ac:dyDescent="0.3">
      <c r="A1196" t="s">
        <v>1209</v>
      </c>
      <c r="B1196">
        <v>98</v>
      </c>
      <c r="C1196" s="4">
        <v>30981850</v>
      </c>
      <c r="D1196" t="s">
        <v>1432</v>
      </c>
      <c r="E1196" t="s">
        <v>1433</v>
      </c>
      <c r="F1196" t="s">
        <v>7102</v>
      </c>
      <c r="G1196">
        <v>35834</v>
      </c>
      <c r="H1196">
        <v>284</v>
      </c>
      <c r="I1196" t="s">
        <v>16</v>
      </c>
      <c r="J1196" t="s">
        <v>17</v>
      </c>
      <c r="K1196" s="4">
        <v>40000000</v>
      </c>
      <c r="L1196">
        <v>2005</v>
      </c>
      <c r="M1196" s="2">
        <v>5</v>
      </c>
      <c r="N1196" s="4">
        <f>IMDB_Table[[#This Row],[gross]]-IMDB_Table[[#This Row],[budget]]</f>
        <v>-9018150</v>
      </c>
      <c r="O1196">
        <v>117</v>
      </c>
      <c r="P1196" s="36">
        <f>IMDB_Table[[#This Row],[net_profit]]/IMDB_Table[[#This Row],[budget]]*100</f>
        <v>-22.545375</v>
      </c>
    </row>
    <row r="1197" spans="1:16" x14ac:dyDescent="0.3">
      <c r="A1197" t="s">
        <v>1434</v>
      </c>
      <c r="B1197">
        <v>110</v>
      </c>
      <c r="C1197" s="4">
        <v>30199105</v>
      </c>
      <c r="D1197" t="s">
        <v>799</v>
      </c>
      <c r="E1197" t="s">
        <v>813</v>
      </c>
      <c r="F1197" t="s">
        <v>7103</v>
      </c>
      <c r="G1197">
        <v>25346</v>
      </c>
      <c r="H1197">
        <v>167</v>
      </c>
      <c r="I1197" t="s">
        <v>16</v>
      </c>
      <c r="J1197" t="s">
        <v>17</v>
      </c>
      <c r="K1197" s="4">
        <v>40000000</v>
      </c>
      <c r="L1197">
        <v>2000</v>
      </c>
      <c r="M1197" s="2">
        <v>5.7</v>
      </c>
      <c r="N1197" s="4">
        <f>IMDB_Table[[#This Row],[gross]]-IMDB_Table[[#This Row],[budget]]</f>
        <v>-9800895</v>
      </c>
      <c r="O1197">
        <v>116</v>
      </c>
      <c r="P1197" s="36">
        <f>IMDB_Table[[#This Row],[net_profit]]/IMDB_Table[[#This Row],[budget]]*100</f>
        <v>-24.5022375</v>
      </c>
    </row>
    <row r="1198" spans="1:16" x14ac:dyDescent="0.3">
      <c r="A1198" t="s">
        <v>331</v>
      </c>
      <c r="B1198">
        <v>146</v>
      </c>
      <c r="C1198" s="4">
        <v>29077547</v>
      </c>
      <c r="D1198" t="s">
        <v>697</v>
      </c>
      <c r="E1198" t="s">
        <v>488</v>
      </c>
      <c r="F1198" t="s">
        <v>4919</v>
      </c>
      <c r="G1198">
        <v>41685</v>
      </c>
      <c r="H1198">
        <v>754</v>
      </c>
      <c r="I1198" t="s">
        <v>16</v>
      </c>
      <c r="J1198" t="s">
        <v>17</v>
      </c>
      <c r="K1198" s="4">
        <v>40000000</v>
      </c>
      <c r="L1198">
        <v>2005</v>
      </c>
      <c r="M1198" s="2">
        <v>7</v>
      </c>
      <c r="N1198" s="4">
        <f>IMDB_Table[[#This Row],[gross]]-IMDB_Table[[#This Row],[budget]]</f>
        <v>-10922453</v>
      </c>
      <c r="O1198">
        <v>135</v>
      </c>
      <c r="P1198" s="36">
        <f>IMDB_Table[[#This Row],[net_profit]]/IMDB_Table[[#This Row],[budget]]*100</f>
        <v>-27.306132500000004</v>
      </c>
    </row>
    <row r="1199" spans="1:16" x14ac:dyDescent="0.3">
      <c r="A1199" t="s">
        <v>446</v>
      </c>
      <c r="B1199">
        <v>100</v>
      </c>
      <c r="C1199" s="4">
        <v>29374178</v>
      </c>
      <c r="D1199" t="s">
        <v>1435</v>
      </c>
      <c r="E1199" t="s">
        <v>853</v>
      </c>
      <c r="F1199" t="s">
        <v>7104</v>
      </c>
      <c r="G1199">
        <v>12093</v>
      </c>
      <c r="H1199">
        <v>188</v>
      </c>
      <c r="I1199" t="s">
        <v>16</v>
      </c>
      <c r="J1199" t="s">
        <v>17</v>
      </c>
      <c r="K1199" s="4">
        <v>40000000</v>
      </c>
      <c r="L1199">
        <v>2000</v>
      </c>
      <c r="M1199" s="2">
        <v>5.0999999999999996</v>
      </c>
      <c r="N1199" s="4">
        <f>IMDB_Table[[#This Row],[gross]]-IMDB_Table[[#This Row],[budget]]</f>
        <v>-10625822</v>
      </c>
      <c r="O1199">
        <v>107</v>
      </c>
      <c r="P1199" s="36">
        <f>IMDB_Table[[#This Row],[net_profit]]/IMDB_Table[[#This Row],[budget]]*100</f>
        <v>-26.564555000000002</v>
      </c>
    </row>
    <row r="1200" spans="1:16" x14ac:dyDescent="0.3">
      <c r="A1200" t="s">
        <v>1060</v>
      </c>
      <c r="B1200">
        <v>62</v>
      </c>
      <c r="C1200" s="4">
        <v>28535768</v>
      </c>
      <c r="D1200" t="s">
        <v>509</v>
      </c>
      <c r="E1200" t="s">
        <v>1436</v>
      </c>
      <c r="F1200" t="s">
        <v>7105</v>
      </c>
      <c r="G1200">
        <v>10446</v>
      </c>
      <c r="H1200">
        <v>105</v>
      </c>
      <c r="I1200" t="s">
        <v>16</v>
      </c>
      <c r="J1200" t="s">
        <v>17</v>
      </c>
      <c r="K1200" s="4">
        <v>40000000</v>
      </c>
      <c r="L1200">
        <v>1999</v>
      </c>
      <c r="M1200" s="2">
        <v>5.3</v>
      </c>
      <c r="N1200" s="4">
        <f>IMDB_Table[[#This Row],[gross]]-IMDB_Table[[#This Row],[budget]]</f>
        <v>-11464232</v>
      </c>
      <c r="O1200">
        <v>90</v>
      </c>
      <c r="P1200" s="36">
        <f>IMDB_Table[[#This Row],[net_profit]]/IMDB_Table[[#This Row],[budget]]*100</f>
        <v>-28.660580000000003</v>
      </c>
    </row>
    <row r="1201" spans="1:16" x14ac:dyDescent="0.3">
      <c r="A1201" t="s">
        <v>1079</v>
      </c>
      <c r="B1201">
        <v>70</v>
      </c>
      <c r="C1201" s="4">
        <v>27663982</v>
      </c>
      <c r="D1201" t="s">
        <v>1008</v>
      </c>
      <c r="E1201" t="s">
        <v>1059</v>
      </c>
      <c r="F1201" t="s">
        <v>7106</v>
      </c>
      <c r="G1201">
        <v>26051</v>
      </c>
      <c r="H1201">
        <v>164</v>
      </c>
      <c r="I1201" t="s">
        <v>16</v>
      </c>
      <c r="J1201" t="s">
        <v>17</v>
      </c>
      <c r="K1201" s="4">
        <v>40000000</v>
      </c>
      <c r="L1201">
        <v>1996</v>
      </c>
      <c r="M1201" s="2">
        <v>4.4000000000000004</v>
      </c>
      <c r="N1201" s="4">
        <f>IMDB_Table[[#This Row],[gross]]-IMDB_Table[[#This Row],[budget]]</f>
        <v>-12336018</v>
      </c>
      <c r="O1201">
        <v>99</v>
      </c>
      <c r="P1201" s="36">
        <f>IMDB_Table[[#This Row],[net_profit]]/IMDB_Table[[#This Row],[budget]]*100</f>
        <v>-30.840045</v>
      </c>
    </row>
    <row r="1202" spans="1:16" x14ac:dyDescent="0.3">
      <c r="A1202" t="s">
        <v>463</v>
      </c>
      <c r="B1202">
        <v>107</v>
      </c>
      <c r="C1202" s="4">
        <v>27053815</v>
      </c>
      <c r="D1202" t="s">
        <v>32</v>
      </c>
      <c r="E1202" t="s">
        <v>1437</v>
      </c>
      <c r="F1202" t="s">
        <v>4920</v>
      </c>
      <c r="G1202">
        <v>12856</v>
      </c>
      <c r="H1202">
        <v>291</v>
      </c>
      <c r="I1202" t="s">
        <v>16</v>
      </c>
      <c r="J1202" t="s">
        <v>221</v>
      </c>
      <c r="K1202" s="4">
        <v>40000000</v>
      </c>
      <c r="L1202">
        <v>2001</v>
      </c>
      <c r="M1202" s="2">
        <v>4.7</v>
      </c>
      <c r="N1202" s="4">
        <f>IMDB_Table[[#This Row],[gross]]-IMDB_Table[[#This Row],[budget]]</f>
        <v>-12946185</v>
      </c>
      <c r="O1202">
        <v>104</v>
      </c>
      <c r="P1202" s="36">
        <f>IMDB_Table[[#This Row],[net_profit]]/IMDB_Table[[#This Row],[budget]]*100</f>
        <v>-32.3654625</v>
      </c>
    </row>
    <row r="1203" spans="1:16" x14ac:dyDescent="0.3">
      <c r="A1203" t="s">
        <v>1438</v>
      </c>
      <c r="B1203">
        <v>169</v>
      </c>
      <c r="C1203" s="4">
        <v>26814957</v>
      </c>
      <c r="D1203" t="s">
        <v>1331</v>
      </c>
      <c r="E1203" t="s">
        <v>376</v>
      </c>
      <c r="F1203" t="s">
        <v>4921</v>
      </c>
      <c r="G1203">
        <v>84357</v>
      </c>
      <c r="H1203">
        <v>252</v>
      </c>
      <c r="I1203" t="s">
        <v>16</v>
      </c>
      <c r="J1203" t="s">
        <v>24</v>
      </c>
      <c r="K1203" s="4">
        <v>35000000</v>
      </c>
      <c r="L1203">
        <v>2008</v>
      </c>
      <c r="M1203" s="2">
        <v>6.7</v>
      </c>
      <c r="N1203" s="4">
        <f>IMDB_Table[[#This Row],[gross]]-IMDB_Table[[#This Row],[budget]]</f>
        <v>-8185043</v>
      </c>
      <c r="O1203">
        <v>115</v>
      </c>
      <c r="P1203" s="36">
        <f>IMDB_Table[[#This Row],[net_profit]]/IMDB_Table[[#This Row],[budget]]*100</f>
        <v>-23.385837142857145</v>
      </c>
    </row>
    <row r="1204" spans="1:16" x14ac:dyDescent="0.3">
      <c r="A1204" t="s">
        <v>1439</v>
      </c>
      <c r="B1204">
        <v>94</v>
      </c>
      <c r="C1204" s="4">
        <v>25178165</v>
      </c>
      <c r="D1204" t="s">
        <v>71</v>
      </c>
      <c r="E1204" t="s">
        <v>174</v>
      </c>
      <c r="F1204" t="s">
        <v>4922</v>
      </c>
      <c r="G1204">
        <v>70292</v>
      </c>
      <c r="H1204">
        <v>274</v>
      </c>
      <c r="I1204" t="s">
        <v>16</v>
      </c>
      <c r="J1204" t="s">
        <v>17</v>
      </c>
      <c r="K1204" s="4">
        <v>40000000</v>
      </c>
      <c r="L1204">
        <v>2001</v>
      </c>
      <c r="M1204" s="2">
        <v>6.7</v>
      </c>
      <c r="N1204" s="4">
        <f>IMDB_Table[[#This Row],[gross]]-IMDB_Table[[#This Row],[budget]]</f>
        <v>-14821835</v>
      </c>
      <c r="O1204">
        <v>119</v>
      </c>
      <c r="P1204" s="36">
        <f>IMDB_Table[[#This Row],[net_profit]]/IMDB_Table[[#This Row],[budget]]*100</f>
        <v>-37.054587500000004</v>
      </c>
    </row>
    <row r="1205" spans="1:16" x14ac:dyDescent="0.3">
      <c r="A1205" t="s">
        <v>672</v>
      </c>
      <c r="B1205">
        <v>190</v>
      </c>
      <c r="C1205" s="4">
        <v>25117498</v>
      </c>
      <c r="D1205" t="s">
        <v>1440</v>
      </c>
      <c r="E1205" t="s">
        <v>1441</v>
      </c>
      <c r="F1205" t="s">
        <v>4923</v>
      </c>
      <c r="G1205">
        <v>37412</v>
      </c>
      <c r="H1205">
        <v>178</v>
      </c>
      <c r="I1205" t="s">
        <v>16</v>
      </c>
      <c r="J1205" t="s">
        <v>17</v>
      </c>
      <c r="K1205" s="4">
        <v>40000000</v>
      </c>
      <c r="L1205">
        <v>2007</v>
      </c>
      <c r="M1205" s="2">
        <v>5.7</v>
      </c>
      <c r="N1205" s="4">
        <f>IMDB_Table[[#This Row],[gross]]-IMDB_Table[[#This Row],[budget]]</f>
        <v>-14882502</v>
      </c>
      <c r="O1205">
        <v>99</v>
      </c>
      <c r="P1205" s="36">
        <f>IMDB_Table[[#This Row],[net_profit]]/IMDB_Table[[#This Row],[budget]]*100</f>
        <v>-37.206254999999999</v>
      </c>
    </row>
    <row r="1206" spans="1:16" x14ac:dyDescent="0.3">
      <c r="A1206" t="s">
        <v>144</v>
      </c>
      <c r="B1206">
        <v>112</v>
      </c>
      <c r="C1206" s="4">
        <v>32645</v>
      </c>
      <c r="D1206" t="s">
        <v>1185</v>
      </c>
      <c r="E1206" t="s">
        <v>444</v>
      </c>
      <c r="F1206" t="s">
        <v>4924</v>
      </c>
      <c r="G1206">
        <v>67797</v>
      </c>
      <c r="H1206">
        <v>223</v>
      </c>
      <c r="I1206" t="s">
        <v>16</v>
      </c>
      <c r="J1206" t="s">
        <v>17</v>
      </c>
      <c r="K1206" s="4">
        <v>500000</v>
      </c>
      <c r="L1206">
        <v>1973</v>
      </c>
      <c r="M1206" s="2">
        <v>7.4</v>
      </c>
      <c r="N1206" s="4">
        <f>IMDB_Table[[#This Row],[gross]]-IMDB_Table[[#This Row],[budget]]</f>
        <v>-467355</v>
      </c>
      <c r="O1206">
        <v>112</v>
      </c>
      <c r="P1206" s="36">
        <f>IMDB_Table[[#This Row],[net_profit]]/IMDB_Table[[#This Row],[budget]]*100</f>
        <v>-93.471000000000004</v>
      </c>
    </row>
    <row r="1207" spans="1:16" x14ac:dyDescent="0.3">
      <c r="A1207" t="s">
        <v>1239</v>
      </c>
      <c r="B1207">
        <v>12</v>
      </c>
      <c r="C1207" s="4">
        <v>24332324</v>
      </c>
      <c r="D1207" t="s">
        <v>641</v>
      </c>
      <c r="E1207" t="s">
        <v>272</v>
      </c>
      <c r="F1207" t="s">
        <v>4925</v>
      </c>
      <c r="G1207">
        <v>13830</v>
      </c>
      <c r="H1207">
        <v>61</v>
      </c>
      <c r="I1207" t="s">
        <v>16</v>
      </c>
      <c r="J1207" t="s">
        <v>17</v>
      </c>
      <c r="K1207" s="4">
        <v>40000000</v>
      </c>
      <c r="L1207">
        <v>1994</v>
      </c>
      <c r="M1207" s="2">
        <v>6.1</v>
      </c>
      <c r="N1207" s="4">
        <f>IMDB_Table[[#This Row],[gross]]-IMDB_Table[[#This Row],[budget]]</f>
        <v>-15667676</v>
      </c>
      <c r="O1207">
        <v>128</v>
      </c>
      <c r="P1207" s="36">
        <f>IMDB_Table[[#This Row],[net_profit]]/IMDB_Table[[#This Row],[budget]]*100</f>
        <v>-39.16919</v>
      </c>
    </row>
    <row r="1208" spans="1:16" x14ac:dyDescent="0.3">
      <c r="A1208" t="s">
        <v>1232</v>
      </c>
      <c r="B1208">
        <v>201</v>
      </c>
      <c r="C1208" s="4">
        <v>36665854</v>
      </c>
      <c r="D1208" t="s">
        <v>137</v>
      </c>
      <c r="E1208" t="s">
        <v>1442</v>
      </c>
      <c r="F1208" t="s">
        <v>4926</v>
      </c>
      <c r="G1208">
        <v>76498</v>
      </c>
      <c r="H1208">
        <v>203</v>
      </c>
      <c r="I1208" t="s">
        <v>16</v>
      </c>
      <c r="J1208" t="s">
        <v>490</v>
      </c>
      <c r="K1208" s="4">
        <v>40000000</v>
      </c>
      <c r="L1208">
        <v>2011</v>
      </c>
      <c r="M1208" s="2">
        <v>6.4</v>
      </c>
      <c r="N1208" s="4">
        <f>IMDB_Table[[#This Row],[gross]]-IMDB_Table[[#This Row],[budget]]</f>
        <v>-3334146</v>
      </c>
      <c r="O1208">
        <v>112</v>
      </c>
      <c r="P1208" s="36">
        <f>IMDB_Table[[#This Row],[net_profit]]/IMDB_Table[[#This Row],[budget]]*100</f>
        <v>-8.3353649999999995</v>
      </c>
    </row>
    <row r="1209" spans="1:16" x14ac:dyDescent="0.3">
      <c r="A1209" t="s">
        <v>1443</v>
      </c>
      <c r="B1209">
        <v>34</v>
      </c>
      <c r="C1209" s="4">
        <v>22717758</v>
      </c>
      <c r="D1209" t="s">
        <v>1444</v>
      </c>
      <c r="E1209" t="s">
        <v>172</v>
      </c>
      <c r="F1209" t="s">
        <v>7107</v>
      </c>
      <c r="G1209">
        <v>11156</v>
      </c>
      <c r="H1209">
        <v>67</v>
      </c>
      <c r="I1209" t="s">
        <v>16</v>
      </c>
      <c r="J1209" t="s">
        <v>17</v>
      </c>
      <c r="K1209" s="4">
        <v>40000000</v>
      </c>
      <c r="L1209">
        <v>1998</v>
      </c>
      <c r="M1209" s="2">
        <v>6.2</v>
      </c>
      <c r="N1209" s="4">
        <f>IMDB_Table[[#This Row],[gross]]-IMDB_Table[[#This Row],[budget]]</f>
        <v>-17282242</v>
      </c>
      <c r="O1209">
        <v>86</v>
      </c>
      <c r="P1209" s="36">
        <f>IMDB_Table[[#This Row],[net_profit]]/IMDB_Table[[#This Row],[budget]]*100</f>
        <v>-43.205605000000006</v>
      </c>
    </row>
    <row r="1210" spans="1:16" x14ac:dyDescent="0.3">
      <c r="A1210" t="s">
        <v>838</v>
      </c>
      <c r="B1210">
        <v>104</v>
      </c>
      <c r="C1210" s="4">
        <v>22433915</v>
      </c>
      <c r="D1210" t="s">
        <v>557</v>
      </c>
      <c r="E1210" t="s">
        <v>444</v>
      </c>
      <c r="F1210" t="s">
        <v>7108</v>
      </c>
      <c r="G1210">
        <v>21319</v>
      </c>
      <c r="H1210">
        <v>166</v>
      </c>
      <c r="I1210" t="s">
        <v>16</v>
      </c>
      <c r="J1210" t="s">
        <v>17</v>
      </c>
      <c r="K1210" s="4">
        <v>60000000</v>
      </c>
      <c r="L1210">
        <v>2002</v>
      </c>
      <c r="M1210" s="2">
        <v>6.2</v>
      </c>
      <c r="N1210" s="4">
        <f>IMDB_Table[[#This Row],[gross]]-IMDB_Table[[#This Row],[budget]]</f>
        <v>-37566085</v>
      </c>
      <c r="O1210">
        <v>108</v>
      </c>
      <c r="P1210" s="36">
        <f>IMDB_Table[[#This Row],[net_profit]]/IMDB_Table[[#This Row],[budget]]*100</f>
        <v>-62.610141666666664</v>
      </c>
    </row>
    <row r="1211" spans="1:16" x14ac:dyDescent="0.3">
      <c r="A1211" t="s">
        <v>1445</v>
      </c>
      <c r="B1211">
        <v>55</v>
      </c>
      <c r="C1211" s="4">
        <v>22326247</v>
      </c>
      <c r="D1211" t="s">
        <v>71</v>
      </c>
      <c r="E1211" t="s">
        <v>1446</v>
      </c>
      <c r="F1211" t="s">
        <v>4927</v>
      </c>
      <c r="G1211">
        <v>11232</v>
      </c>
      <c r="H1211">
        <v>106</v>
      </c>
      <c r="I1211" t="s">
        <v>16</v>
      </c>
      <c r="J1211" t="s">
        <v>17</v>
      </c>
      <c r="K1211" s="4">
        <v>60000000</v>
      </c>
      <c r="L1211">
        <v>1999</v>
      </c>
      <c r="M1211" s="2">
        <v>5.9</v>
      </c>
      <c r="N1211" s="4">
        <f>IMDB_Table[[#This Row],[gross]]-IMDB_Table[[#This Row],[budget]]</f>
        <v>-37673753</v>
      </c>
      <c r="O1211">
        <v>128</v>
      </c>
      <c r="P1211" s="36">
        <f>IMDB_Table[[#This Row],[net_profit]]/IMDB_Table[[#This Row],[budget]]*100</f>
        <v>-62.789588333333334</v>
      </c>
    </row>
    <row r="1212" spans="1:16" x14ac:dyDescent="0.3">
      <c r="A1212" t="s">
        <v>1447</v>
      </c>
      <c r="B1212">
        <v>86</v>
      </c>
      <c r="C1212" s="4">
        <v>21176322</v>
      </c>
      <c r="D1212" t="s">
        <v>445</v>
      </c>
      <c r="E1212" t="s">
        <v>1448</v>
      </c>
      <c r="F1212" t="s">
        <v>4928</v>
      </c>
      <c r="G1212">
        <v>23747</v>
      </c>
      <c r="H1212">
        <v>207</v>
      </c>
      <c r="I1212" t="s">
        <v>16</v>
      </c>
      <c r="J1212" t="s">
        <v>17</v>
      </c>
      <c r="K1212" s="4">
        <v>40000000</v>
      </c>
      <c r="L1212">
        <v>2004</v>
      </c>
      <c r="M1212" s="2">
        <v>4</v>
      </c>
      <c r="N1212" s="4">
        <f>IMDB_Table[[#This Row],[gross]]-IMDB_Table[[#This Row],[budget]]</f>
        <v>-18823678</v>
      </c>
      <c r="O1212">
        <v>84</v>
      </c>
      <c r="P1212" s="36">
        <f>IMDB_Table[[#This Row],[net_profit]]/IMDB_Table[[#This Row],[budget]]*100</f>
        <v>-47.059194999999995</v>
      </c>
    </row>
    <row r="1213" spans="1:16" x14ac:dyDescent="0.3">
      <c r="A1213" t="s">
        <v>998</v>
      </c>
      <c r="B1213">
        <v>50</v>
      </c>
      <c r="C1213" s="4">
        <v>20300000</v>
      </c>
      <c r="D1213" t="s">
        <v>946</v>
      </c>
      <c r="E1213" t="s">
        <v>607</v>
      </c>
      <c r="F1213" t="s">
        <v>4929</v>
      </c>
      <c r="G1213">
        <v>16741</v>
      </c>
      <c r="H1213">
        <v>60</v>
      </c>
      <c r="I1213" t="s">
        <v>16</v>
      </c>
      <c r="J1213" t="s">
        <v>17</v>
      </c>
      <c r="K1213" s="4">
        <v>40000000</v>
      </c>
      <c r="L1213">
        <v>1996</v>
      </c>
      <c r="M1213" s="2">
        <v>6.2</v>
      </c>
      <c r="N1213" s="4">
        <f>IMDB_Table[[#This Row],[gross]]-IMDB_Table[[#This Row],[budget]]</f>
        <v>-19700000</v>
      </c>
      <c r="O1213">
        <v>111</v>
      </c>
      <c r="P1213" s="36">
        <f>IMDB_Table[[#This Row],[net_profit]]/IMDB_Table[[#This Row],[budget]]*100</f>
        <v>-49.25</v>
      </c>
    </row>
    <row r="1214" spans="1:16" x14ac:dyDescent="0.3">
      <c r="A1214" t="s">
        <v>339</v>
      </c>
      <c r="B1214">
        <v>181</v>
      </c>
      <c r="C1214" s="4">
        <v>20302961</v>
      </c>
      <c r="D1214" t="s">
        <v>814</v>
      </c>
      <c r="E1214" t="s">
        <v>1449</v>
      </c>
      <c r="F1214" t="s">
        <v>4930</v>
      </c>
      <c r="G1214">
        <v>49874</v>
      </c>
      <c r="H1214">
        <v>450</v>
      </c>
      <c r="I1214" t="s">
        <v>16</v>
      </c>
      <c r="J1214" t="s">
        <v>490</v>
      </c>
      <c r="K1214" s="4">
        <v>45000000</v>
      </c>
      <c r="L1214">
        <v>1995</v>
      </c>
      <c r="M1214" s="2">
        <v>4.5999999999999996</v>
      </c>
      <c r="N1214" s="4">
        <f>IMDB_Table[[#This Row],[gross]]-IMDB_Table[[#This Row],[budget]]</f>
        <v>-24697039</v>
      </c>
      <c r="O1214">
        <v>131</v>
      </c>
      <c r="P1214" s="36">
        <f>IMDB_Table[[#This Row],[net_profit]]/IMDB_Table[[#This Row],[budget]]*100</f>
        <v>-54.882308888888886</v>
      </c>
    </row>
    <row r="1215" spans="1:16" x14ac:dyDescent="0.3">
      <c r="A1215" t="s">
        <v>1450</v>
      </c>
      <c r="B1215">
        <v>260</v>
      </c>
      <c r="C1215" s="4">
        <v>15962471</v>
      </c>
      <c r="D1215" t="s">
        <v>1331</v>
      </c>
      <c r="E1215" t="s">
        <v>1114</v>
      </c>
      <c r="F1215" t="s">
        <v>4931</v>
      </c>
      <c r="G1215">
        <v>79892</v>
      </c>
      <c r="H1215">
        <v>619</v>
      </c>
      <c r="I1215" t="s">
        <v>16</v>
      </c>
      <c r="J1215" t="s">
        <v>17</v>
      </c>
      <c r="K1215" s="4">
        <v>40000000</v>
      </c>
      <c r="L1215">
        <v>2006</v>
      </c>
      <c r="M1215" s="2">
        <v>6.4</v>
      </c>
      <c r="N1215" s="4">
        <f>IMDB_Table[[#This Row],[gross]]-IMDB_Table[[#This Row],[budget]]</f>
        <v>-24037529</v>
      </c>
      <c r="O1215">
        <v>123</v>
      </c>
      <c r="P1215" s="36">
        <f>IMDB_Table[[#This Row],[net_profit]]/IMDB_Table[[#This Row],[budget]]*100</f>
        <v>-60.093822500000002</v>
      </c>
    </row>
    <row r="1216" spans="1:16" x14ac:dyDescent="0.3">
      <c r="A1216" t="s">
        <v>1194</v>
      </c>
      <c r="B1216">
        <v>40</v>
      </c>
      <c r="C1216" s="4">
        <v>14942422</v>
      </c>
      <c r="D1216" t="s">
        <v>106</v>
      </c>
      <c r="E1216" t="s">
        <v>204</v>
      </c>
      <c r="F1216" t="s">
        <v>7109</v>
      </c>
      <c r="G1216">
        <v>14226</v>
      </c>
      <c r="H1216">
        <v>60</v>
      </c>
      <c r="I1216" t="s">
        <v>16</v>
      </c>
      <c r="J1216" t="s">
        <v>17</v>
      </c>
      <c r="K1216" s="4">
        <v>40000000</v>
      </c>
      <c r="L1216">
        <v>1995</v>
      </c>
      <c r="M1216" s="2">
        <v>5.9</v>
      </c>
      <c r="N1216" s="4">
        <f>IMDB_Table[[#This Row],[gross]]-IMDB_Table[[#This Row],[budget]]</f>
        <v>-25057578</v>
      </c>
      <c r="O1216">
        <v>101</v>
      </c>
      <c r="P1216" s="36">
        <f>IMDB_Table[[#This Row],[net_profit]]/IMDB_Table[[#This Row],[budget]]*100</f>
        <v>-62.643945000000002</v>
      </c>
    </row>
    <row r="1217" spans="1:16" x14ac:dyDescent="0.3">
      <c r="A1217" t="s">
        <v>1451</v>
      </c>
      <c r="B1217">
        <v>102</v>
      </c>
      <c r="C1217" s="4">
        <v>14967182</v>
      </c>
      <c r="D1217" t="s">
        <v>137</v>
      </c>
      <c r="E1217" t="s">
        <v>642</v>
      </c>
      <c r="F1217" t="s">
        <v>4932</v>
      </c>
      <c r="G1217">
        <v>27305</v>
      </c>
      <c r="H1217">
        <v>284</v>
      </c>
      <c r="I1217" t="s">
        <v>16</v>
      </c>
      <c r="J1217" t="s">
        <v>17</v>
      </c>
      <c r="K1217" s="4">
        <v>40000000</v>
      </c>
      <c r="L1217">
        <v>2000</v>
      </c>
      <c r="M1217" s="2">
        <v>5.0999999999999996</v>
      </c>
      <c r="N1217" s="4">
        <f>IMDB_Table[[#This Row],[gross]]-IMDB_Table[[#This Row],[budget]]</f>
        <v>-25032818</v>
      </c>
      <c r="O1217">
        <v>102</v>
      </c>
      <c r="P1217" s="36">
        <f>IMDB_Table[[#This Row],[net_profit]]/IMDB_Table[[#This Row],[budget]]*100</f>
        <v>-62.582044999999994</v>
      </c>
    </row>
    <row r="1218" spans="1:16" x14ac:dyDescent="0.3">
      <c r="A1218" t="s">
        <v>1452</v>
      </c>
      <c r="B1218">
        <v>371</v>
      </c>
      <c r="C1218" s="4">
        <v>18996755</v>
      </c>
      <c r="D1218" t="s">
        <v>946</v>
      </c>
      <c r="E1218" t="s">
        <v>70</v>
      </c>
      <c r="F1218" t="s">
        <v>4933</v>
      </c>
      <c r="G1218">
        <v>145270</v>
      </c>
      <c r="H1218">
        <v>322</v>
      </c>
      <c r="I1218" t="s">
        <v>16</v>
      </c>
      <c r="J1218" t="s">
        <v>849</v>
      </c>
      <c r="K1218" s="4">
        <v>45000000</v>
      </c>
      <c r="L1218">
        <v>2012</v>
      </c>
      <c r="M1218" s="2">
        <v>7.6</v>
      </c>
      <c r="N1218" s="4">
        <f>IMDB_Table[[#This Row],[gross]]-IMDB_Table[[#This Row],[budget]]</f>
        <v>-26003245</v>
      </c>
      <c r="O1218">
        <v>114</v>
      </c>
      <c r="P1218" s="36">
        <f>IMDB_Table[[#This Row],[net_profit]]/IMDB_Table[[#This Row],[budget]]*100</f>
        <v>-57.78498888888889</v>
      </c>
    </row>
    <row r="1219" spans="1:16" x14ac:dyDescent="0.3">
      <c r="A1219" t="s">
        <v>1453</v>
      </c>
      <c r="B1219">
        <v>49</v>
      </c>
      <c r="C1219" s="4">
        <v>14375181</v>
      </c>
      <c r="D1219" t="s">
        <v>1454</v>
      </c>
      <c r="E1219" t="s">
        <v>1455</v>
      </c>
      <c r="F1219" t="s">
        <v>4934</v>
      </c>
      <c r="G1219">
        <v>8692</v>
      </c>
      <c r="H1219">
        <v>126</v>
      </c>
      <c r="I1219" t="s">
        <v>16</v>
      </c>
      <c r="J1219" t="s">
        <v>17</v>
      </c>
      <c r="K1219" s="4">
        <v>51000000</v>
      </c>
      <c r="L1219">
        <v>1987</v>
      </c>
      <c r="M1219" s="2">
        <v>4.2</v>
      </c>
      <c r="N1219" s="4">
        <f>IMDB_Table[[#This Row],[gross]]-IMDB_Table[[#This Row],[budget]]</f>
        <v>-36624819</v>
      </c>
      <c r="O1219">
        <v>107</v>
      </c>
      <c r="P1219" s="36">
        <f>IMDB_Table[[#This Row],[net_profit]]/IMDB_Table[[#This Row],[budget]]*100</f>
        <v>-71.813370588235287</v>
      </c>
    </row>
    <row r="1220" spans="1:16" x14ac:dyDescent="0.3">
      <c r="A1220" t="s">
        <v>1200</v>
      </c>
      <c r="B1220">
        <v>335</v>
      </c>
      <c r="C1220" s="4">
        <v>20999103</v>
      </c>
      <c r="D1220" t="s">
        <v>1456</v>
      </c>
      <c r="E1220" t="s">
        <v>551</v>
      </c>
      <c r="F1220" t="s">
        <v>4935</v>
      </c>
      <c r="G1220">
        <v>139114</v>
      </c>
      <c r="H1220">
        <v>245</v>
      </c>
      <c r="I1220" t="s">
        <v>16</v>
      </c>
      <c r="J1220" t="s">
        <v>17</v>
      </c>
      <c r="K1220" s="4">
        <v>40000000</v>
      </c>
      <c r="L1220">
        <v>2009</v>
      </c>
      <c r="M1220" s="2">
        <v>7.8</v>
      </c>
      <c r="N1220" s="4">
        <f>IMDB_Table[[#This Row],[gross]]-IMDB_Table[[#This Row],[budget]]</f>
        <v>-19000897</v>
      </c>
      <c r="O1220">
        <v>87</v>
      </c>
      <c r="P1220" s="36">
        <f>IMDB_Table[[#This Row],[net_profit]]/IMDB_Table[[#This Row],[budget]]*100</f>
        <v>-47.502242500000001</v>
      </c>
    </row>
    <row r="1221" spans="1:16" x14ac:dyDescent="0.3">
      <c r="A1221" t="s">
        <v>1035</v>
      </c>
      <c r="B1221">
        <v>86</v>
      </c>
      <c r="C1221" s="4">
        <v>14448589</v>
      </c>
      <c r="D1221" t="s">
        <v>429</v>
      </c>
      <c r="E1221" t="s">
        <v>169</v>
      </c>
      <c r="F1221" t="s">
        <v>7110</v>
      </c>
      <c r="G1221">
        <v>19364</v>
      </c>
      <c r="H1221">
        <v>128</v>
      </c>
      <c r="I1221" t="s">
        <v>16</v>
      </c>
      <c r="J1221" t="s">
        <v>17</v>
      </c>
      <c r="K1221" s="4">
        <v>40000000</v>
      </c>
      <c r="L1221">
        <v>2002</v>
      </c>
      <c r="M1221" s="2">
        <v>5.8</v>
      </c>
      <c r="N1221" s="4">
        <f>IMDB_Table[[#This Row],[gross]]-IMDB_Table[[#This Row],[budget]]</f>
        <v>-25551411</v>
      </c>
      <c r="O1221">
        <v>103</v>
      </c>
      <c r="P1221" s="36">
        <f>IMDB_Table[[#This Row],[net_profit]]/IMDB_Table[[#This Row],[budget]]*100</f>
        <v>-63.878527500000004</v>
      </c>
    </row>
    <row r="1222" spans="1:16" x14ac:dyDescent="0.3">
      <c r="A1222" t="s">
        <v>1199</v>
      </c>
      <c r="B1222">
        <v>40</v>
      </c>
      <c r="C1222" s="4">
        <v>14358033</v>
      </c>
      <c r="D1222" t="s">
        <v>1457</v>
      </c>
      <c r="E1222" t="s">
        <v>1458</v>
      </c>
      <c r="F1222" t="s">
        <v>7111</v>
      </c>
      <c r="G1222">
        <v>17365</v>
      </c>
      <c r="H1222">
        <v>66</v>
      </c>
      <c r="I1222" t="s">
        <v>16</v>
      </c>
      <c r="J1222" t="s">
        <v>17</v>
      </c>
      <c r="K1222" s="4">
        <v>40000000</v>
      </c>
      <c r="L1222">
        <v>1992</v>
      </c>
      <c r="M1222" s="2">
        <v>5.9</v>
      </c>
      <c r="N1222" s="4">
        <f>IMDB_Table[[#This Row],[gross]]-IMDB_Table[[#This Row],[budget]]</f>
        <v>-25641967</v>
      </c>
      <c r="O1222">
        <v>99</v>
      </c>
      <c r="P1222" s="36">
        <f>IMDB_Table[[#This Row],[net_profit]]/IMDB_Table[[#This Row],[budget]]*100</f>
        <v>-64.104917499999999</v>
      </c>
    </row>
    <row r="1223" spans="1:16" x14ac:dyDescent="0.3">
      <c r="A1223" t="s">
        <v>971</v>
      </c>
      <c r="B1223">
        <v>242</v>
      </c>
      <c r="C1223" s="4">
        <v>33201661</v>
      </c>
      <c r="D1223" t="s">
        <v>429</v>
      </c>
      <c r="E1223" t="s">
        <v>1289</v>
      </c>
      <c r="F1223" t="s">
        <v>7112</v>
      </c>
      <c r="G1223">
        <v>534262</v>
      </c>
      <c r="H1223">
        <v>1314</v>
      </c>
      <c r="I1223" t="s">
        <v>708</v>
      </c>
      <c r="J1223" t="s">
        <v>490</v>
      </c>
      <c r="K1223" s="4">
        <v>77000000</v>
      </c>
      <c r="L1223">
        <v>2001</v>
      </c>
      <c r="M1223" s="2">
        <v>8.4</v>
      </c>
      <c r="N1223" s="4">
        <f>IMDB_Table[[#This Row],[gross]]-IMDB_Table[[#This Row],[budget]]</f>
        <v>-43798339</v>
      </c>
      <c r="O1223">
        <v>122</v>
      </c>
      <c r="P1223" s="36">
        <f>IMDB_Table[[#This Row],[net_profit]]/IMDB_Table[[#This Row],[budget]]*100</f>
        <v>-56.88095974025974</v>
      </c>
    </row>
    <row r="1224" spans="1:16" x14ac:dyDescent="0.3">
      <c r="A1224" t="s">
        <v>1459</v>
      </c>
      <c r="B1224">
        <v>70</v>
      </c>
      <c r="C1224" s="4">
        <v>14018364</v>
      </c>
      <c r="D1224" t="s">
        <v>1460</v>
      </c>
      <c r="E1224" t="s">
        <v>1461</v>
      </c>
      <c r="F1224" t="s">
        <v>4936</v>
      </c>
      <c r="G1224">
        <v>17722</v>
      </c>
      <c r="H1224">
        <v>111</v>
      </c>
      <c r="I1224" t="s">
        <v>16</v>
      </c>
      <c r="J1224" t="s">
        <v>17</v>
      </c>
      <c r="K1224" s="4">
        <v>30000000</v>
      </c>
      <c r="L1224">
        <v>2004</v>
      </c>
      <c r="M1224" s="2">
        <v>4.8</v>
      </c>
      <c r="N1224" s="4">
        <f>IMDB_Table[[#This Row],[gross]]-IMDB_Table[[#This Row],[budget]]</f>
        <v>-15981636</v>
      </c>
      <c r="O1224">
        <v>91</v>
      </c>
      <c r="P1224" s="36">
        <f>IMDB_Table[[#This Row],[net_profit]]/IMDB_Table[[#This Row],[budget]]*100</f>
        <v>-53.272120000000001</v>
      </c>
    </row>
    <row r="1225" spans="1:16" x14ac:dyDescent="0.3">
      <c r="A1225" t="s">
        <v>1462</v>
      </c>
      <c r="B1225">
        <v>135</v>
      </c>
      <c r="C1225" s="4">
        <v>13395939</v>
      </c>
      <c r="D1225" t="s">
        <v>369</v>
      </c>
      <c r="E1225" t="s">
        <v>1463</v>
      </c>
      <c r="F1225" t="s">
        <v>4937</v>
      </c>
      <c r="G1225">
        <v>43442</v>
      </c>
      <c r="H1225">
        <v>146</v>
      </c>
      <c r="I1225" t="s">
        <v>16</v>
      </c>
      <c r="J1225" t="s">
        <v>24</v>
      </c>
      <c r="K1225" s="4">
        <v>60000000</v>
      </c>
      <c r="L1225">
        <v>2004</v>
      </c>
      <c r="M1225" s="2">
        <v>6.2</v>
      </c>
      <c r="N1225" s="4">
        <f>IMDB_Table[[#This Row],[gross]]-IMDB_Table[[#This Row],[budget]]</f>
        <v>-46604061</v>
      </c>
      <c r="O1225">
        <v>103</v>
      </c>
      <c r="P1225" s="36">
        <f>IMDB_Table[[#This Row],[net_profit]]/IMDB_Table[[#This Row],[budget]]*100</f>
        <v>-77.673434999999998</v>
      </c>
    </row>
    <row r="1226" spans="1:16" x14ac:dyDescent="0.3">
      <c r="A1226" t="s">
        <v>1369</v>
      </c>
      <c r="B1226">
        <v>125</v>
      </c>
      <c r="C1226" s="4">
        <v>20113965</v>
      </c>
      <c r="D1226" t="s">
        <v>1378</v>
      </c>
      <c r="E1226" t="s">
        <v>1464</v>
      </c>
      <c r="F1226" t="s">
        <v>4938</v>
      </c>
      <c r="G1226">
        <v>15231</v>
      </c>
      <c r="H1226">
        <v>66</v>
      </c>
      <c r="I1226" t="s">
        <v>16</v>
      </c>
      <c r="J1226" t="s">
        <v>17</v>
      </c>
      <c r="K1226" s="4">
        <v>40000000</v>
      </c>
      <c r="L1226">
        <v>2012</v>
      </c>
      <c r="M1226" s="2">
        <v>6.5</v>
      </c>
      <c r="N1226" s="4">
        <f>IMDB_Table[[#This Row],[gross]]-IMDB_Table[[#This Row],[budget]]</f>
        <v>-19886035</v>
      </c>
      <c r="O1226">
        <v>107</v>
      </c>
      <c r="P1226" s="36">
        <f>IMDB_Table[[#This Row],[net_profit]]/IMDB_Table[[#This Row],[budget]]*100</f>
        <v>-49.715087499999996</v>
      </c>
    </row>
    <row r="1227" spans="1:16" x14ac:dyDescent="0.3">
      <c r="A1227" t="s">
        <v>1465</v>
      </c>
      <c r="B1227">
        <v>54</v>
      </c>
      <c r="C1227" s="4">
        <v>13376506</v>
      </c>
      <c r="D1227" t="s">
        <v>814</v>
      </c>
      <c r="E1227" t="s">
        <v>1291</v>
      </c>
      <c r="F1227" t="s">
        <v>7113</v>
      </c>
      <c r="G1227">
        <v>10413</v>
      </c>
      <c r="H1227">
        <v>111</v>
      </c>
      <c r="I1227" t="s">
        <v>16</v>
      </c>
      <c r="J1227" t="s">
        <v>17</v>
      </c>
      <c r="K1227" s="4">
        <v>40000000</v>
      </c>
      <c r="L1227">
        <v>1999</v>
      </c>
      <c r="M1227" s="2">
        <v>6.3</v>
      </c>
      <c r="N1227" s="4">
        <f>IMDB_Table[[#This Row],[gross]]-IMDB_Table[[#This Row],[budget]]</f>
        <v>-26623494</v>
      </c>
      <c r="O1227">
        <v>106</v>
      </c>
      <c r="P1227" s="36">
        <f>IMDB_Table[[#This Row],[net_profit]]/IMDB_Table[[#This Row],[budget]]*100</f>
        <v>-66.558734999999999</v>
      </c>
    </row>
    <row r="1228" spans="1:16" x14ac:dyDescent="0.3">
      <c r="A1228" t="s">
        <v>1466</v>
      </c>
      <c r="B1228">
        <v>104</v>
      </c>
      <c r="C1228" s="4">
        <v>13208023</v>
      </c>
      <c r="D1228" t="s">
        <v>1467</v>
      </c>
      <c r="E1228" t="s">
        <v>927</v>
      </c>
      <c r="F1228" t="s">
        <v>4939</v>
      </c>
      <c r="G1228">
        <v>17309</v>
      </c>
      <c r="H1228">
        <v>388</v>
      </c>
      <c r="I1228" t="s">
        <v>16</v>
      </c>
      <c r="J1228" t="s">
        <v>24</v>
      </c>
      <c r="K1228" s="4">
        <v>42000000</v>
      </c>
      <c r="L1228">
        <v>2002</v>
      </c>
      <c r="M1228" s="2">
        <v>3.3</v>
      </c>
      <c r="N1228" s="4">
        <f>IMDB_Table[[#This Row],[gross]]-IMDB_Table[[#This Row],[budget]]</f>
        <v>-28791977</v>
      </c>
      <c r="O1228">
        <v>101</v>
      </c>
      <c r="P1228" s="36">
        <f>IMDB_Table[[#This Row],[net_profit]]/IMDB_Table[[#This Row],[budget]]*100</f>
        <v>-68.552326190476194</v>
      </c>
    </row>
    <row r="1229" spans="1:16" x14ac:dyDescent="0.3">
      <c r="A1229" t="s">
        <v>443</v>
      </c>
      <c r="B1229">
        <v>157</v>
      </c>
      <c r="C1229" s="4">
        <v>13838130</v>
      </c>
      <c r="D1229" t="s">
        <v>496</v>
      </c>
      <c r="E1229" t="s">
        <v>461</v>
      </c>
      <c r="F1229" t="s">
        <v>7114</v>
      </c>
      <c r="G1229">
        <v>35990</v>
      </c>
      <c r="H1229">
        <v>157</v>
      </c>
      <c r="I1229" t="s">
        <v>16</v>
      </c>
      <c r="J1229" t="s">
        <v>17</v>
      </c>
      <c r="K1229" s="4">
        <v>40000000</v>
      </c>
      <c r="L1229">
        <v>2009</v>
      </c>
      <c r="M1229" s="2">
        <v>5.9</v>
      </c>
      <c r="N1229" s="4">
        <f>IMDB_Table[[#This Row],[gross]]-IMDB_Table[[#This Row],[budget]]</f>
        <v>-26161870</v>
      </c>
      <c r="O1229">
        <v>109</v>
      </c>
      <c r="P1229" s="36">
        <f>IMDB_Table[[#This Row],[net_profit]]/IMDB_Table[[#This Row],[budget]]*100</f>
        <v>-65.404674999999997</v>
      </c>
    </row>
    <row r="1230" spans="1:16" x14ac:dyDescent="0.3">
      <c r="A1230" t="s">
        <v>3981</v>
      </c>
      <c r="B1230">
        <v>78</v>
      </c>
      <c r="C1230" s="4">
        <v>9652000</v>
      </c>
      <c r="D1230" t="s">
        <v>509</v>
      </c>
      <c r="E1230" t="s">
        <v>1468</v>
      </c>
      <c r="F1230" t="s">
        <v>4940</v>
      </c>
      <c r="G1230">
        <v>46205</v>
      </c>
      <c r="H1230">
        <v>147</v>
      </c>
      <c r="I1230" t="s">
        <v>16</v>
      </c>
      <c r="J1230" t="s">
        <v>17</v>
      </c>
      <c r="K1230" s="4">
        <v>40000000</v>
      </c>
      <c r="L1230">
        <v>2003</v>
      </c>
      <c r="M1230" s="2">
        <v>5.8</v>
      </c>
      <c r="N1230" s="4">
        <f>IMDB_Table[[#This Row],[gross]]-IMDB_Table[[#This Row],[budget]]</f>
        <v>-30348000</v>
      </c>
      <c r="O1230">
        <v>89</v>
      </c>
      <c r="P1230" s="36">
        <f>IMDB_Table[[#This Row],[net_profit]]/IMDB_Table[[#This Row],[budget]]*100</f>
        <v>-75.87</v>
      </c>
    </row>
    <row r="1231" spans="1:16" x14ac:dyDescent="0.3">
      <c r="A1231" t="s">
        <v>1469</v>
      </c>
      <c r="B1231">
        <v>32</v>
      </c>
      <c r="C1231" s="4">
        <v>7000000</v>
      </c>
      <c r="D1231" t="s">
        <v>206</v>
      </c>
      <c r="E1231" t="s">
        <v>1470</v>
      </c>
      <c r="F1231" t="s">
        <v>7115</v>
      </c>
      <c r="G1231">
        <v>2933</v>
      </c>
      <c r="H1231">
        <v>70</v>
      </c>
      <c r="I1231" t="s">
        <v>16</v>
      </c>
      <c r="J1231" t="s">
        <v>24</v>
      </c>
      <c r="K1231" s="4">
        <v>36000000</v>
      </c>
      <c r="L1231">
        <v>1980</v>
      </c>
      <c r="M1231" s="2">
        <v>4.7</v>
      </c>
      <c r="N1231" s="4">
        <f>IMDB_Table[[#This Row],[gross]]-IMDB_Table[[#This Row],[budget]]</f>
        <v>-29000000</v>
      </c>
      <c r="O1231">
        <v>119</v>
      </c>
      <c r="P1231" s="36">
        <f>IMDB_Table[[#This Row],[net_profit]]/IMDB_Table[[#This Row],[budget]]*100</f>
        <v>-80.555555555555557</v>
      </c>
    </row>
    <row r="1232" spans="1:16" x14ac:dyDescent="0.3">
      <c r="A1232" t="s">
        <v>1471</v>
      </c>
      <c r="B1232">
        <v>75</v>
      </c>
      <c r="C1232" s="4">
        <v>10431220</v>
      </c>
      <c r="D1232" t="s">
        <v>190</v>
      </c>
      <c r="E1232" t="s">
        <v>1394</v>
      </c>
      <c r="F1232" t="s">
        <v>4941</v>
      </c>
      <c r="G1232">
        <v>24216</v>
      </c>
      <c r="H1232">
        <v>162</v>
      </c>
      <c r="I1232" t="s">
        <v>16</v>
      </c>
      <c r="J1232" t="s">
        <v>17</v>
      </c>
      <c r="K1232" s="4">
        <v>24000000</v>
      </c>
      <c r="L1232">
        <v>1999</v>
      </c>
      <c r="M1232" s="2">
        <v>4.0999999999999996</v>
      </c>
      <c r="N1232" s="4">
        <f>IMDB_Table[[#This Row],[gross]]-IMDB_Table[[#This Row],[budget]]</f>
        <v>-13568780</v>
      </c>
      <c r="O1232">
        <v>83</v>
      </c>
      <c r="P1232" s="36">
        <f>IMDB_Table[[#This Row],[net_profit]]/IMDB_Table[[#This Row],[budget]]*100</f>
        <v>-56.536583333333333</v>
      </c>
    </row>
    <row r="1233" spans="1:16" x14ac:dyDescent="0.3">
      <c r="A1233" t="s">
        <v>1472</v>
      </c>
      <c r="B1233">
        <v>219</v>
      </c>
      <c r="C1233" s="4">
        <v>10326062</v>
      </c>
      <c r="D1233" t="s">
        <v>1473</v>
      </c>
      <c r="E1233" t="s">
        <v>1106</v>
      </c>
      <c r="F1233" t="s">
        <v>4942</v>
      </c>
      <c r="G1233">
        <v>121432</v>
      </c>
      <c r="H1233">
        <v>310</v>
      </c>
      <c r="I1233" t="s">
        <v>16</v>
      </c>
      <c r="J1233" t="s">
        <v>221</v>
      </c>
      <c r="K1233" s="4">
        <v>33000000</v>
      </c>
      <c r="L1233">
        <v>2009</v>
      </c>
      <c r="M1233" s="2">
        <v>6.8</v>
      </c>
      <c r="N1233" s="4">
        <f>IMDB_Table[[#This Row],[gross]]-IMDB_Table[[#This Row],[budget]]</f>
        <v>-22673938</v>
      </c>
      <c r="O1233">
        <v>108</v>
      </c>
      <c r="P1233" s="36">
        <f>IMDB_Table[[#This Row],[net_profit]]/IMDB_Table[[#This Row],[budget]]*100</f>
        <v>-68.70890303030302</v>
      </c>
    </row>
    <row r="1234" spans="1:16" x14ac:dyDescent="0.3">
      <c r="A1234" t="s">
        <v>1163</v>
      </c>
      <c r="B1234">
        <v>83</v>
      </c>
      <c r="C1234" s="4">
        <v>6114237</v>
      </c>
      <c r="D1234" t="s">
        <v>570</v>
      </c>
      <c r="E1234" t="s">
        <v>973</v>
      </c>
      <c r="F1234" t="s">
        <v>4943</v>
      </c>
      <c r="G1234">
        <v>19986</v>
      </c>
      <c r="H1234">
        <v>207</v>
      </c>
      <c r="I1234" t="s">
        <v>16</v>
      </c>
      <c r="J1234" t="s">
        <v>17</v>
      </c>
      <c r="K1234" s="4">
        <v>40000000</v>
      </c>
      <c r="L1234">
        <v>2001</v>
      </c>
      <c r="M1234" s="2">
        <v>6.2</v>
      </c>
      <c r="N1234" s="4">
        <f>IMDB_Table[[#This Row],[gross]]-IMDB_Table[[#This Row],[budget]]</f>
        <v>-33885763</v>
      </c>
      <c r="O1234">
        <v>102</v>
      </c>
      <c r="P1234" s="36">
        <f>IMDB_Table[[#This Row],[net_profit]]/IMDB_Table[[#This Row],[budget]]*100</f>
        <v>-84.714407499999993</v>
      </c>
    </row>
    <row r="1235" spans="1:16" x14ac:dyDescent="0.3">
      <c r="A1235" t="s">
        <v>1434</v>
      </c>
      <c r="B1235">
        <v>53</v>
      </c>
      <c r="C1235" s="4">
        <v>4835968</v>
      </c>
      <c r="D1235" t="s">
        <v>22</v>
      </c>
      <c r="E1235" t="s">
        <v>853</v>
      </c>
      <c r="F1235" t="s">
        <v>4944</v>
      </c>
      <c r="G1235">
        <v>4821</v>
      </c>
      <c r="H1235">
        <v>82</v>
      </c>
      <c r="I1235" t="s">
        <v>16</v>
      </c>
      <c r="J1235" t="s">
        <v>24</v>
      </c>
      <c r="K1235" s="4">
        <v>40000000</v>
      </c>
      <c r="L1235">
        <v>2002</v>
      </c>
      <c r="M1235" s="2">
        <v>4.5</v>
      </c>
      <c r="N1235" s="4">
        <f>IMDB_Table[[#This Row],[gross]]-IMDB_Table[[#This Row],[budget]]</f>
        <v>-35164032</v>
      </c>
      <c r="O1235">
        <v>93</v>
      </c>
      <c r="P1235" s="36">
        <f>IMDB_Table[[#This Row],[net_profit]]/IMDB_Table[[#This Row],[budget]]*100</f>
        <v>-87.910080000000008</v>
      </c>
    </row>
    <row r="1236" spans="1:16" x14ac:dyDescent="0.3">
      <c r="A1236" t="s">
        <v>3985</v>
      </c>
      <c r="B1236">
        <v>61</v>
      </c>
      <c r="C1236" s="4">
        <v>4777007</v>
      </c>
      <c r="D1236" t="s">
        <v>1474</v>
      </c>
      <c r="E1236" t="s">
        <v>1475</v>
      </c>
      <c r="F1236" t="s">
        <v>4945</v>
      </c>
      <c r="G1236">
        <v>15130</v>
      </c>
      <c r="H1236">
        <v>98</v>
      </c>
      <c r="I1236" t="s">
        <v>16</v>
      </c>
      <c r="J1236" t="s">
        <v>490</v>
      </c>
      <c r="K1236" s="4">
        <v>40000000</v>
      </c>
      <c r="L1236">
        <v>2001</v>
      </c>
      <c r="M1236" s="2">
        <v>5.8</v>
      </c>
      <c r="N1236" s="4">
        <f>IMDB_Table[[#This Row],[gross]]-IMDB_Table[[#This Row],[budget]]</f>
        <v>-35222993</v>
      </c>
      <c r="O1236">
        <v>84</v>
      </c>
      <c r="P1236" s="36">
        <f>IMDB_Table[[#This Row],[net_profit]]/IMDB_Table[[#This Row],[budget]]*100</f>
        <v>-88.057482499999992</v>
      </c>
    </row>
    <row r="1237" spans="1:16" x14ac:dyDescent="0.3">
      <c r="A1237" t="s">
        <v>1188</v>
      </c>
      <c r="B1237">
        <v>308</v>
      </c>
      <c r="C1237" s="4">
        <v>3675072</v>
      </c>
      <c r="D1237" t="s">
        <v>315</v>
      </c>
      <c r="E1237" t="s">
        <v>297</v>
      </c>
      <c r="F1237" t="s">
        <v>4946</v>
      </c>
      <c r="G1237">
        <v>190132</v>
      </c>
      <c r="H1237">
        <v>801</v>
      </c>
      <c r="I1237" t="s">
        <v>16</v>
      </c>
      <c r="J1237" t="s">
        <v>24</v>
      </c>
      <c r="K1237" s="4">
        <v>26000000</v>
      </c>
      <c r="L1237">
        <v>2007</v>
      </c>
      <c r="M1237" s="2">
        <v>7.3</v>
      </c>
      <c r="N1237" s="4">
        <f>IMDB_Table[[#This Row],[gross]]-IMDB_Table[[#This Row],[budget]]</f>
        <v>-22324928</v>
      </c>
      <c r="O1237">
        <v>107</v>
      </c>
      <c r="P1237" s="36">
        <f>IMDB_Table[[#This Row],[net_profit]]/IMDB_Table[[#This Row],[budget]]*100</f>
        <v>-85.865107692307703</v>
      </c>
    </row>
    <row r="1238" spans="1:16" x14ac:dyDescent="0.3">
      <c r="A1238" t="s">
        <v>951</v>
      </c>
      <c r="B1238">
        <v>70</v>
      </c>
      <c r="C1238" s="4">
        <v>18438149</v>
      </c>
      <c r="D1238" t="s">
        <v>641</v>
      </c>
      <c r="E1238" t="s">
        <v>1476</v>
      </c>
      <c r="F1238" t="s">
        <v>4947</v>
      </c>
      <c r="G1238">
        <v>30842</v>
      </c>
      <c r="H1238">
        <v>93</v>
      </c>
      <c r="I1238" t="s">
        <v>16</v>
      </c>
      <c r="J1238" t="s">
        <v>17</v>
      </c>
      <c r="K1238" s="4">
        <v>40000000</v>
      </c>
      <c r="L1238">
        <v>2012</v>
      </c>
      <c r="M1238" s="2">
        <v>5.9</v>
      </c>
      <c r="N1238" s="4">
        <f>IMDB_Table[[#This Row],[gross]]-IMDB_Table[[#This Row],[budget]]</f>
        <v>-21561851</v>
      </c>
      <c r="O1238">
        <v>91</v>
      </c>
      <c r="P1238" s="36">
        <f>IMDB_Table[[#This Row],[net_profit]]/IMDB_Table[[#This Row],[budget]]*100</f>
        <v>-53.904627500000004</v>
      </c>
    </row>
    <row r="1239" spans="1:16" x14ac:dyDescent="0.3">
      <c r="A1239" t="s">
        <v>1477</v>
      </c>
      <c r="B1239">
        <v>41</v>
      </c>
      <c r="C1239" s="4">
        <v>511920</v>
      </c>
      <c r="D1239" t="s">
        <v>1478</v>
      </c>
      <c r="E1239" t="s">
        <v>1065</v>
      </c>
      <c r="F1239" t="s">
        <v>4948</v>
      </c>
      <c r="G1239">
        <v>2458</v>
      </c>
      <c r="H1239">
        <v>26</v>
      </c>
      <c r="I1239" t="s">
        <v>16</v>
      </c>
      <c r="J1239" t="s">
        <v>17</v>
      </c>
      <c r="K1239" s="4">
        <v>40000000</v>
      </c>
      <c r="L1239">
        <v>2008</v>
      </c>
      <c r="M1239" s="2">
        <v>4.4000000000000004</v>
      </c>
      <c r="N1239" s="4">
        <f>IMDB_Table[[#This Row],[gross]]-IMDB_Table[[#This Row],[budget]]</f>
        <v>-39488080</v>
      </c>
      <c r="O1239">
        <v>94</v>
      </c>
      <c r="P1239" s="36">
        <f>IMDB_Table[[#This Row],[net_profit]]/IMDB_Table[[#This Row],[budget]]*100</f>
        <v>-98.720200000000006</v>
      </c>
    </row>
    <row r="1240" spans="1:16" x14ac:dyDescent="0.3">
      <c r="A1240" t="s">
        <v>1130</v>
      </c>
      <c r="B1240">
        <v>224</v>
      </c>
      <c r="C1240" s="4">
        <v>10640645</v>
      </c>
      <c r="D1240" t="s">
        <v>605</v>
      </c>
      <c r="E1240" t="s">
        <v>482</v>
      </c>
      <c r="F1240" t="s">
        <v>4949</v>
      </c>
      <c r="G1240">
        <v>28429</v>
      </c>
      <c r="H1240">
        <v>110</v>
      </c>
      <c r="I1240" t="s">
        <v>16</v>
      </c>
      <c r="J1240" t="s">
        <v>17</v>
      </c>
      <c r="K1240" s="4">
        <v>40000000</v>
      </c>
      <c r="L1240">
        <v>2015</v>
      </c>
      <c r="M1240" s="2">
        <v>5.8</v>
      </c>
      <c r="N1240" s="4">
        <f>IMDB_Table[[#This Row],[gross]]-IMDB_Table[[#This Row],[budget]]</f>
        <v>-29359355</v>
      </c>
      <c r="O1240">
        <v>115</v>
      </c>
      <c r="P1240" s="36">
        <f>IMDB_Table[[#This Row],[net_profit]]/IMDB_Table[[#This Row],[budget]]*100</f>
        <v>-73.398387499999998</v>
      </c>
    </row>
    <row r="1241" spans="1:16" x14ac:dyDescent="0.3">
      <c r="A1241" t="s">
        <v>1479</v>
      </c>
      <c r="B1241">
        <v>66</v>
      </c>
      <c r="C1241" s="4">
        <v>652526</v>
      </c>
      <c r="D1241" t="s">
        <v>1480</v>
      </c>
      <c r="E1241" t="s">
        <v>1167</v>
      </c>
      <c r="F1241" t="s">
        <v>4950</v>
      </c>
      <c r="G1241">
        <v>20201</v>
      </c>
      <c r="H1241">
        <v>187</v>
      </c>
      <c r="I1241" t="s">
        <v>16</v>
      </c>
      <c r="J1241" t="s">
        <v>221</v>
      </c>
      <c r="K1241" s="4">
        <v>40000000</v>
      </c>
      <c r="L1241">
        <v>2006</v>
      </c>
      <c r="M1241" s="2">
        <v>5.0999999999999996</v>
      </c>
      <c r="N1241" s="4">
        <f>IMDB_Table[[#This Row],[gross]]-IMDB_Table[[#This Row],[budget]]</f>
        <v>-39347474</v>
      </c>
      <c r="O1241">
        <v>93</v>
      </c>
      <c r="P1241" s="36">
        <f>IMDB_Table[[#This Row],[net_profit]]/IMDB_Table[[#This Row],[budget]]*100</f>
        <v>-98.368684999999999</v>
      </c>
    </row>
    <row r="1242" spans="1:16" x14ac:dyDescent="0.3">
      <c r="A1242" t="s">
        <v>652</v>
      </c>
      <c r="B1242">
        <v>253</v>
      </c>
      <c r="C1242" s="4">
        <v>80050171</v>
      </c>
      <c r="D1242" t="s">
        <v>494</v>
      </c>
      <c r="E1242" t="s">
        <v>1481</v>
      </c>
      <c r="F1242" t="s">
        <v>4951</v>
      </c>
      <c r="G1242">
        <v>186982</v>
      </c>
      <c r="H1242">
        <v>491</v>
      </c>
      <c r="I1242" t="s">
        <v>16</v>
      </c>
      <c r="J1242" t="s">
        <v>17</v>
      </c>
      <c r="K1242" s="4">
        <v>20000000</v>
      </c>
      <c r="L1242">
        <v>2007</v>
      </c>
      <c r="M1242" s="2">
        <v>6.9</v>
      </c>
      <c r="N1242" s="4">
        <f>IMDB_Table[[#This Row],[gross]]-IMDB_Table[[#This Row],[budget]]</f>
        <v>60050171</v>
      </c>
      <c r="O1242">
        <v>105</v>
      </c>
      <c r="P1242" s="36">
        <f>IMDB_Table[[#This Row],[net_profit]]/IMDB_Table[[#This Row],[budget]]*100</f>
        <v>300.250855</v>
      </c>
    </row>
    <row r="1243" spans="1:16" x14ac:dyDescent="0.3">
      <c r="A1243" t="s">
        <v>1027</v>
      </c>
      <c r="B1243">
        <v>79</v>
      </c>
      <c r="C1243" s="4">
        <v>7564000</v>
      </c>
      <c r="D1243" t="s">
        <v>1192</v>
      </c>
      <c r="E1243" t="s">
        <v>169</v>
      </c>
      <c r="F1243" t="s">
        <v>4952</v>
      </c>
      <c r="G1243">
        <v>54650</v>
      </c>
      <c r="H1243">
        <v>223</v>
      </c>
      <c r="I1243" t="s">
        <v>16</v>
      </c>
      <c r="J1243" t="s">
        <v>17</v>
      </c>
      <c r="K1243" s="4">
        <v>20000000</v>
      </c>
      <c r="L1243">
        <v>1995</v>
      </c>
      <c r="M1243" s="2">
        <v>6.2</v>
      </c>
      <c r="N1243" s="4">
        <f>IMDB_Table[[#This Row],[gross]]-IMDB_Table[[#This Row],[budget]]</f>
        <v>-12436000</v>
      </c>
      <c r="O1243">
        <v>107</v>
      </c>
      <c r="P1243" s="36">
        <f>IMDB_Table[[#This Row],[net_profit]]/IMDB_Table[[#This Row],[budget]]*100</f>
        <v>-62.18</v>
      </c>
    </row>
    <row r="1244" spans="1:16" x14ac:dyDescent="0.3">
      <c r="A1244" t="s">
        <v>1482</v>
      </c>
      <c r="B1244">
        <v>94</v>
      </c>
      <c r="C1244" s="4">
        <v>876671</v>
      </c>
      <c r="D1244" t="s">
        <v>1483</v>
      </c>
      <c r="E1244" t="s">
        <v>1484</v>
      </c>
      <c r="F1244" t="s">
        <v>4953</v>
      </c>
      <c r="G1244">
        <v>22010</v>
      </c>
      <c r="H1244">
        <v>90</v>
      </c>
      <c r="I1244" t="s">
        <v>16</v>
      </c>
      <c r="J1244" t="s">
        <v>17</v>
      </c>
      <c r="K1244" s="4">
        <v>25000000</v>
      </c>
      <c r="L1244">
        <v>2007</v>
      </c>
      <c r="M1244" s="2">
        <v>6.9</v>
      </c>
      <c r="N1244" s="4">
        <f>IMDB_Table[[#This Row],[gross]]-IMDB_Table[[#This Row],[budget]]</f>
        <v>-24123329</v>
      </c>
      <c r="O1244">
        <v>101</v>
      </c>
      <c r="P1244" s="36">
        <f>IMDB_Table[[#This Row],[net_profit]]/IMDB_Table[[#This Row],[budget]]*100</f>
        <v>-96.493315999999993</v>
      </c>
    </row>
    <row r="1245" spans="1:16" x14ac:dyDescent="0.3">
      <c r="A1245" t="s">
        <v>992</v>
      </c>
      <c r="B1245">
        <v>77</v>
      </c>
      <c r="C1245" s="4">
        <v>2869369</v>
      </c>
      <c r="D1245" t="s">
        <v>684</v>
      </c>
      <c r="E1245" t="s">
        <v>1485</v>
      </c>
      <c r="F1245" t="s">
        <v>4954</v>
      </c>
      <c r="G1245">
        <v>65474</v>
      </c>
      <c r="H1245">
        <v>211</v>
      </c>
      <c r="I1245" t="s">
        <v>16</v>
      </c>
      <c r="J1245" t="s">
        <v>24</v>
      </c>
      <c r="K1245" s="4">
        <v>30000000</v>
      </c>
      <c r="L1245">
        <v>1994</v>
      </c>
      <c r="M1245" s="2">
        <v>7.3</v>
      </c>
      <c r="N1245" s="4">
        <f>IMDB_Table[[#This Row],[gross]]-IMDB_Table[[#This Row],[budget]]</f>
        <v>-27130631</v>
      </c>
      <c r="O1245">
        <v>111</v>
      </c>
      <c r="P1245" s="36">
        <f>IMDB_Table[[#This Row],[net_profit]]/IMDB_Table[[#This Row],[budget]]*100</f>
        <v>-90.435436666666675</v>
      </c>
    </row>
    <row r="1246" spans="1:16" x14ac:dyDescent="0.3">
      <c r="A1246" t="s">
        <v>1486</v>
      </c>
      <c r="B1246">
        <v>106</v>
      </c>
      <c r="C1246" s="4">
        <v>128978</v>
      </c>
      <c r="D1246" t="s">
        <v>215</v>
      </c>
      <c r="E1246" t="s">
        <v>150</v>
      </c>
      <c r="F1246" t="s">
        <v>4955</v>
      </c>
      <c r="G1246">
        <v>22897</v>
      </c>
      <c r="H1246">
        <v>61</v>
      </c>
      <c r="I1246" t="s">
        <v>500</v>
      </c>
      <c r="J1246" t="s">
        <v>903</v>
      </c>
      <c r="K1246" s="4">
        <v>40000000</v>
      </c>
      <c r="L1246">
        <v>2007</v>
      </c>
      <c r="M1246" s="2">
        <v>7.1</v>
      </c>
      <c r="N1246" s="4">
        <f>IMDB_Table[[#This Row],[gross]]-IMDB_Table[[#This Row],[budget]]</f>
        <v>-39871022</v>
      </c>
      <c r="O1246">
        <v>113</v>
      </c>
      <c r="P1246" s="36">
        <f>IMDB_Table[[#This Row],[net_profit]]/IMDB_Table[[#This Row],[budget]]*100</f>
        <v>-99.677554999999998</v>
      </c>
    </row>
    <row r="1247" spans="1:16" x14ac:dyDescent="0.3">
      <c r="A1247" t="s">
        <v>523</v>
      </c>
      <c r="B1247">
        <v>30</v>
      </c>
      <c r="C1247" s="4">
        <v>77231</v>
      </c>
      <c r="D1247" t="s">
        <v>506</v>
      </c>
      <c r="E1247" t="s">
        <v>1487</v>
      </c>
      <c r="F1247" t="s">
        <v>4956</v>
      </c>
      <c r="G1247">
        <v>3322</v>
      </c>
      <c r="H1247">
        <v>32</v>
      </c>
      <c r="I1247" t="s">
        <v>1488</v>
      </c>
      <c r="J1247" t="s">
        <v>490</v>
      </c>
      <c r="K1247" s="4">
        <v>25000000</v>
      </c>
      <c r="L1247">
        <v>2005</v>
      </c>
      <c r="M1247" s="2">
        <v>6</v>
      </c>
      <c r="N1247" s="4">
        <f>IMDB_Table[[#This Row],[gross]]-IMDB_Table[[#This Row],[budget]]</f>
        <v>-24922769</v>
      </c>
      <c r="O1247">
        <v>112</v>
      </c>
      <c r="P1247" s="36">
        <f>IMDB_Table[[#This Row],[net_profit]]/IMDB_Table[[#This Row],[budget]]*100</f>
        <v>-99.691075999999995</v>
      </c>
    </row>
    <row r="1248" spans="1:16" x14ac:dyDescent="0.3">
      <c r="A1248" t="s">
        <v>3986</v>
      </c>
      <c r="B1248">
        <v>488</v>
      </c>
      <c r="C1248" s="4">
        <v>4563029</v>
      </c>
      <c r="D1248" t="s">
        <v>362</v>
      </c>
      <c r="E1248" t="s">
        <v>297</v>
      </c>
      <c r="F1248" t="s">
        <v>4957</v>
      </c>
      <c r="G1248">
        <v>181472</v>
      </c>
      <c r="H1248">
        <v>514</v>
      </c>
      <c r="I1248" t="s">
        <v>16</v>
      </c>
      <c r="J1248" t="s">
        <v>1489</v>
      </c>
      <c r="K1248" s="4">
        <v>39200000</v>
      </c>
      <c r="L1248">
        <v>2013</v>
      </c>
      <c r="M1248" s="2">
        <v>7</v>
      </c>
      <c r="N1248" s="4">
        <f>IMDB_Table[[#This Row],[gross]]-IMDB_Table[[#This Row],[budget]]</f>
        <v>-34636971</v>
      </c>
      <c r="O1248">
        <v>126</v>
      </c>
      <c r="P1248" s="36">
        <f>IMDB_Table[[#This Row],[net_profit]]/IMDB_Table[[#This Row],[budget]]*100</f>
        <v>-88.359619897959192</v>
      </c>
    </row>
    <row r="1249" spans="1:16" x14ac:dyDescent="0.3">
      <c r="A1249" t="s">
        <v>285</v>
      </c>
      <c r="B1249">
        <v>118</v>
      </c>
      <c r="C1249" s="4">
        <v>50693162</v>
      </c>
      <c r="D1249" t="s">
        <v>1490</v>
      </c>
      <c r="E1249" t="s">
        <v>1419</v>
      </c>
      <c r="F1249" t="s">
        <v>4958</v>
      </c>
      <c r="G1249">
        <v>136580</v>
      </c>
      <c r="H1249">
        <v>545</v>
      </c>
      <c r="I1249" t="s">
        <v>16</v>
      </c>
      <c r="J1249" t="s">
        <v>17</v>
      </c>
      <c r="K1249" s="4">
        <v>23000000</v>
      </c>
      <c r="L1249">
        <v>1994</v>
      </c>
      <c r="M1249" s="2">
        <v>7.6</v>
      </c>
      <c r="N1249" s="4">
        <f>IMDB_Table[[#This Row],[gross]]-IMDB_Table[[#This Row],[budget]]</f>
        <v>27693162</v>
      </c>
      <c r="O1249">
        <v>98</v>
      </c>
      <c r="P1249" s="36">
        <f>IMDB_Table[[#This Row],[net_profit]]/IMDB_Table[[#This Row],[budget]]*100</f>
        <v>120.40505217391303</v>
      </c>
    </row>
    <row r="1250" spans="1:16" x14ac:dyDescent="0.3">
      <c r="A1250" t="s">
        <v>1491</v>
      </c>
      <c r="B1250">
        <v>44</v>
      </c>
      <c r="C1250" s="4">
        <v>6498000</v>
      </c>
      <c r="D1250" t="s">
        <v>1492</v>
      </c>
      <c r="E1250" t="s">
        <v>1493</v>
      </c>
      <c r="F1250" t="s">
        <v>4959</v>
      </c>
      <c r="G1250">
        <v>62756</v>
      </c>
      <c r="H1250">
        <v>410</v>
      </c>
      <c r="I1250" t="s">
        <v>1494</v>
      </c>
      <c r="J1250" t="s">
        <v>1495</v>
      </c>
      <c r="K1250" s="4">
        <v>18026148</v>
      </c>
      <c r="L1250">
        <v>2015</v>
      </c>
      <c r="M1250" s="2">
        <v>8.4</v>
      </c>
      <c r="N1250" s="4">
        <f>IMDB_Table[[#This Row],[gross]]-IMDB_Table[[#This Row],[budget]]</f>
        <v>-11528148</v>
      </c>
      <c r="O1250">
        <v>159</v>
      </c>
      <c r="P1250" s="36">
        <f>IMDB_Table[[#This Row],[net_profit]]/IMDB_Table[[#This Row],[budget]]*100</f>
        <v>-63.952365197489783</v>
      </c>
    </row>
    <row r="1251" spans="1:16" x14ac:dyDescent="0.3">
      <c r="A1251" t="s">
        <v>332</v>
      </c>
      <c r="B1251">
        <v>214</v>
      </c>
      <c r="C1251" s="4">
        <v>63411478</v>
      </c>
      <c r="D1251" t="s">
        <v>1496</v>
      </c>
      <c r="E1251" t="s">
        <v>1497</v>
      </c>
      <c r="F1251" t="s">
        <v>7116</v>
      </c>
      <c r="G1251">
        <v>114925</v>
      </c>
      <c r="H1251">
        <v>234</v>
      </c>
      <c r="I1251" t="s">
        <v>16</v>
      </c>
      <c r="J1251" t="s">
        <v>17</v>
      </c>
      <c r="K1251" s="4">
        <v>39000000</v>
      </c>
      <c r="L1251">
        <v>2009</v>
      </c>
      <c r="M1251" s="2">
        <v>7.1</v>
      </c>
      <c r="N1251" s="4">
        <f>IMDB_Table[[#This Row],[gross]]-IMDB_Table[[#This Row],[budget]]</f>
        <v>24411478</v>
      </c>
      <c r="O1251">
        <v>107</v>
      </c>
      <c r="P1251" s="36">
        <f>IMDB_Table[[#This Row],[net_profit]]/IMDB_Table[[#This Row],[budget]]*100</f>
        <v>62.593533333333326</v>
      </c>
    </row>
    <row r="1252" spans="1:16" x14ac:dyDescent="0.3">
      <c r="A1252" t="s">
        <v>83</v>
      </c>
      <c r="B1252">
        <v>370</v>
      </c>
      <c r="C1252" s="4">
        <v>35287788</v>
      </c>
      <c r="D1252" t="s">
        <v>1498</v>
      </c>
      <c r="E1252" t="s">
        <v>784</v>
      </c>
      <c r="F1252" t="s">
        <v>4960</v>
      </c>
      <c r="G1252">
        <v>73886</v>
      </c>
      <c r="H1252">
        <v>165</v>
      </c>
      <c r="I1252" t="s">
        <v>16</v>
      </c>
      <c r="J1252" t="s">
        <v>17</v>
      </c>
      <c r="K1252" s="4">
        <v>39000000</v>
      </c>
      <c r="L1252">
        <v>2012</v>
      </c>
      <c r="M1252" s="2">
        <v>7</v>
      </c>
      <c r="N1252" s="4">
        <f>IMDB_Table[[#This Row],[gross]]-IMDB_Table[[#This Row],[budget]]</f>
        <v>-3712212</v>
      </c>
      <c r="O1252">
        <v>87</v>
      </c>
      <c r="P1252" s="36">
        <f>IMDB_Table[[#This Row],[net_profit]]/IMDB_Table[[#This Row],[budget]]*100</f>
        <v>-9.5184923076923091</v>
      </c>
    </row>
    <row r="1253" spans="1:16" x14ac:dyDescent="0.3">
      <c r="A1253" t="s">
        <v>37</v>
      </c>
      <c r="B1253">
        <v>276</v>
      </c>
      <c r="C1253" s="4">
        <v>25335935</v>
      </c>
      <c r="D1253" t="s">
        <v>76</v>
      </c>
      <c r="E1253" t="s">
        <v>1499</v>
      </c>
      <c r="F1253" t="s">
        <v>4961</v>
      </c>
      <c r="G1253">
        <v>242599</v>
      </c>
      <c r="H1253">
        <v>1594</v>
      </c>
      <c r="I1253" t="s">
        <v>16</v>
      </c>
      <c r="J1253" t="s">
        <v>17</v>
      </c>
      <c r="K1253" s="4">
        <v>40000000</v>
      </c>
      <c r="L1253">
        <v>2005</v>
      </c>
      <c r="M1253" s="2">
        <v>8</v>
      </c>
      <c r="N1253" s="4">
        <f>IMDB_Table[[#This Row],[gross]]-IMDB_Table[[#This Row],[budget]]</f>
        <v>-14664065</v>
      </c>
      <c r="O1253">
        <v>119</v>
      </c>
      <c r="P1253" s="36">
        <f>IMDB_Table[[#This Row],[net_profit]]/IMDB_Table[[#This Row],[budget]]*100</f>
        <v>-36.660162499999998</v>
      </c>
    </row>
    <row r="1254" spans="1:16" x14ac:dyDescent="0.3">
      <c r="A1254" t="s">
        <v>1075</v>
      </c>
      <c r="B1254">
        <v>76</v>
      </c>
      <c r="C1254" s="4">
        <v>5881504</v>
      </c>
      <c r="D1254" t="s">
        <v>1500</v>
      </c>
      <c r="E1254" t="s">
        <v>1463</v>
      </c>
      <c r="F1254" t="s">
        <v>7117</v>
      </c>
      <c r="G1254">
        <v>5917</v>
      </c>
      <c r="H1254">
        <v>50</v>
      </c>
      <c r="I1254" t="s">
        <v>16</v>
      </c>
      <c r="J1254" t="s">
        <v>17</v>
      </c>
      <c r="K1254" s="4">
        <v>39000000</v>
      </c>
      <c r="L1254">
        <v>2004</v>
      </c>
      <c r="M1254" s="2">
        <v>5.3</v>
      </c>
      <c r="N1254" s="4">
        <f>IMDB_Table[[#This Row],[gross]]-IMDB_Table[[#This Row],[budget]]</f>
        <v>-33118496</v>
      </c>
      <c r="O1254">
        <v>110</v>
      </c>
      <c r="P1254" s="36">
        <f>IMDB_Table[[#This Row],[net_profit]]/IMDB_Table[[#This Row],[budget]]*100</f>
        <v>-84.919220512820516</v>
      </c>
    </row>
    <row r="1255" spans="1:16" x14ac:dyDescent="0.3">
      <c r="A1255" t="s">
        <v>1109</v>
      </c>
      <c r="B1255">
        <v>95</v>
      </c>
      <c r="C1255" s="4">
        <v>60000000</v>
      </c>
      <c r="D1255" t="s">
        <v>487</v>
      </c>
      <c r="E1255" t="s">
        <v>1111</v>
      </c>
      <c r="F1255" t="s">
        <v>7118</v>
      </c>
      <c r="G1255">
        <v>49934</v>
      </c>
      <c r="H1255">
        <v>224</v>
      </c>
      <c r="I1255" t="s">
        <v>16</v>
      </c>
      <c r="J1255" t="s">
        <v>24</v>
      </c>
      <c r="K1255" s="4">
        <v>39000000</v>
      </c>
      <c r="L1255">
        <v>1983</v>
      </c>
      <c r="M1255" s="2">
        <v>4.9000000000000004</v>
      </c>
      <c r="N1255" s="4">
        <f>IMDB_Table[[#This Row],[gross]]-IMDB_Table[[#This Row],[budget]]</f>
        <v>21000000</v>
      </c>
      <c r="O1255">
        <v>125</v>
      </c>
      <c r="P1255" s="36">
        <f>IMDB_Table[[#This Row],[net_profit]]/IMDB_Table[[#This Row],[budget]]*100</f>
        <v>53.846153846153847</v>
      </c>
    </row>
    <row r="1256" spans="1:16" x14ac:dyDescent="0.3">
      <c r="A1256" t="s">
        <v>627</v>
      </c>
      <c r="B1256">
        <v>211</v>
      </c>
      <c r="C1256" s="4">
        <v>29802761</v>
      </c>
      <c r="D1256" t="s">
        <v>918</v>
      </c>
      <c r="E1256" t="s">
        <v>444</v>
      </c>
      <c r="F1256" t="s">
        <v>4962</v>
      </c>
      <c r="G1256">
        <v>46480</v>
      </c>
      <c r="H1256">
        <v>115</v>
      </c>
      <c r="I1256" t="s">
        <v>16</v>
      </c>
      <c r="J1256" t="s">
        <v>17</v>
      </c>
      <c r="K1256" s="4">
        <v>40000000</v>
      </c>
      <c r="L1256">
        <v>2013</v>
      </c>
      <c r="M1256" s="2">
        <v>6.4</v>
      </c>
      <c r="N1256" s="4">
        <f>IMDB_Table[[#This Row],[gross]]-IMDB_Table[[#This Row],[budget]]</f>
        <v>-10197239</v>
      </c>
      <c r="O1256">
        <v>113</v>
      </c>
      <c r="P1256" s="36">
        <f>IMDB_Table[[#This Row],[net_profit]]/IMDB_Table[[#This Row],[budget]]*100</f>
        <v>-25.493097500000001</v>
      </c>
    </row>
    <row r="1257" spans="1:16" x14ac:dyDescent="0.3">
      <c r="A1257" t="s">
        <v>349</v>
      </c>
      <c r="B1257">
        <v>160</v>
      </c>
      <c r="C1257" s="4">
        <v>626809</v>
      </c>
      <c r="D1257" t="s">
        <v>300</v>
      </c>
      <c r="E1257" t="s">
        <v>1501</v>
      </c>
      <c r="F1257" t="s">
        <v>4963</v>
      </c>
      <c r="G1257">
        <v>36894</v>
      </c>
      <c r="H1257">
        <v>105</v>
      </c>
      <c r="I1257" t="s">
        <v>500</v>
      </c>
      <c r="J1257" t="s">
        <v>250</v>
      </c>
      <c r="K1257" s="4">
        <v>553632000</v>
      </c>
      <c r="L1257">
        <v>2008</v>
      </c>
      <c r="M1257" s="2">
        <v>7.4</v>
      </c>
      <c r="N1257" s="4">
        <f>IMDB_Table[[#This Row],[gross]]-IMDB_Table[[#This Row],[budget]]</f>
        <v>-553005191</v>
      </c>
      <c r="O1257">
        <v>150</v>
      </c>
      <c r="P1257" s="36">
        <f>IMDB_Table[[#This Row],[net_profit]]/IMDB_Table[[#This Row],[budget]]*100</f>
        <v>-99.886782375296221</v>
      </c>
    </row>
    <row r="1258" spans="1:16" x14ac:dyDescent="0.3">
      <c r="A1258" t="s">
        <v>755</v>
      </c>
      <c r="B1258">
        <v>97</v>
      </c>
      <c r="C1258" s="4">
        <v>127214072</v>
      </c>
      <c r="D1258" t="s">
        <v>429</v>
      </c>
      <c r="E1258" t="s">
        <v>1502</v>
      </c>
      <c r="F1258" t="s">
        <v>4964</v>
      </c>
      <c r="G1258">
        <v>83786</v>
      </c>
      <c r="H1258">
        <v>392</v>
      </c>
      <c r="I1258" t="s">
        <v>16</v>
      </c>
      <c r="J1258" t="s">
        <v>17</v>
      </c>
      <c r="K1258" s="4">
        <v>38000000</v>
      </c>
      <c r="L1258">
        <v>2002</v>
      </c>
      <c r="M1258" s="2">
        <v>6.1</v>
      </c>
      <c r="N1258" s="4">
        <f>IMDB_Table[[#This Row],[gross]]-IMDB_Table[[#This Row],[budget]]</f>
        <v>89214072</v>
      </c>
      <c r="O1258">
        <v>108</v>
      </c>
      <c r="P1258" s="36">
        <f>IMDB_Table[[#This Row],[net_profit]]/IMDB_Table[[#This Row],[budget]]*100</f>
        <v>234.77387368421051</v>
      </c>
    </row>
    <row r="1259" spans="1:16" x14ac:dyDescent="0.3">
      <c r="A1259" t="s">
        <v>745</v>
      </c>
      <c r="B1259">
        <v>174</v>
      </c>
      <c r="C1259" s="4">
        <v>88915214</v>
      </c>
      <c r="D1259" t="s">
        <v>429</v>
      </c>
      <c r="E1259" t="s">
        <v>188</v>
      </c>
      <c r="F1259" t="s">
        <v>4965</v>
      </c>
      <c r="G1259">
        <v>163665</v>
      </c>
      <c r="H1259">
        <v>169</v>
      </c>
      <c r="I1259" t="s">
        <v>16</v>
      </c>
      <c r="J1259" t="s">
        <v>17</v>
      </c>
      <c r="K1259" s="4">
        <v>38000000</v>
      </c>
      <c r="L1259">
        <v>2009</v>
      </c>
      <c r="M1259" s="2">
        <v>6.5</v>
      </c>
      <c r="N1259" s="4">
        <f>IMDB_Table[[#This Row],[gross]]-IMDB_Table[[#This Row],[budget]]</f>
        <v>50915214</v>
      </c>
      <c r="O1259">
        <v>96</v>
      </c>
      <c r="P1259" s="36">
        <f>IMDB_Table[[#This Row],[net_profit]]/IMDB_Table[[#This Row],[budget]]*100</f>
        <v>133.98740526315788</v>
      </c>
    </row>
    <row r="1260" spans="1:16" x14ac:dyDescent="0.3">
      <c r="A1260" t="s">
        <v>1503</v>
      </c>
      <c r="B1260">
        <v>23</v>
      </c>
      <c r="C1260" s="4">
        <v>30400000</v>
      </c>
      <c r="D1260" t="s">
        <v>509</v>
      </c>
      <c r="E1260" t="s">
        <v>1504</v>
      </c>
      <c r="F1260" t="s">
        <v>4966</v>
      </c>
      <c r="G1260">
        <v>17810</v>
      </c>
      <c r="H1260">
        <v>73</v>
      </c>
      <c r="I1260" t="s">
        <v>16</v>
      </c>
      <c r="J1260" t="s">
        <v>17</v>
      </c>
      <c r="K1260" s="4">
        <v>39000000</v>
      </c>
      <c r="L1260">
        <v>1996</v>
      </c>
      <c r="M1260" s="2">
        <v>5.7</v>
      </c>
      <c r="N1260" s="4">
        <f>IMDB_Table[[#This Row],[gross]]-IMDB_Table[[#This Row],[budget]]</f>
        <v>-8600000</v>
      </c>
      <c r="O1260">
        <v>93</v>
      </c>
      <c r="P1260" s="36">
        <f>IMDB_Table[[#This Row],[net_profit]]/IMDB_Table[[#This Row],[budget]]*100</f>
        <v>-22.051282051282051</v>
      </c>
    </row>
    <row r="1261" spans="1:16" x14ac:dyDescent="0.3">
      <c r="A1261" t="s">
        <v>1116</v>
      </c>
      <c r="B1261">
        <v>103</v>
      </c>
      <c r="C1261" s="4">
        <v>85570368</v>
      </c>
      <c r="D1261" t="s">
        <v>734</v>
      </c>
      <c r="E1261" t="s">
        <v>90</v>
      </c>
      <c r="F1261" t="s">
        <v>7119</v>
      </c>
      <c r="G1261">
        <v>44885</v>
      </c>
      <c r="H1261">
        <v>107</v>
      </c>
      <c r="I1261" t="s">
        <v>16</v>
      </c>
      <c r="J1261" t="s">
        <v>17</v>
      </c>
      <c r="K1261" s="4">
        <v>38000000</v>
      </c>
      <c r="L1261">
        <v>2002</v>
      </c>
      <c r="M1261" s="2">
        <v>5.0999999999999996</v>
      </c>
      <c r="N1261" s="4">
        <f>IMDB_Table[[#This Row],[gross]]-IMDB_Table[[#This Row],[budget]]</f>
        <v>47570368</v>
      </c>
      <c r="O1261">
        <v>100</v>
      </c>
      <c r="P1261" s="36">
        <f>IMDB_Table[[#This Row],[net_profit]]/IMDB_Table[[#This Row],[budget]]*100</f>
        <v>125.18517894736843</v>
      </c>
    </row>
    <row r="1262" spans="1:16" x14ac:dyDescent="0.3">
      <c r="A1262" t="s">
        <v>1505</v>
      </c>
      <c r="B1262">
        <v>98</v>
      </c>
      <c r="C1262" s="4">
        <v>75668868</v>
      </c>
      <c r="D1262" t="s">
        <v>410</v>
      </c>
      <c r="E1262" t="s">
        <v>807</v>
      </c>
      <c r="F1262" t="s">
        <v>4967</v>
      </c>
      <c r="G1262">
        <v>60504</v>
      </c>
      <c r="H1262">
        <v>249</v>
      </c>
      <c r="I1262" t="s">
        <v>16</v>
      </c>
      <c r="J1262" t="s">
        <v>17</v>
      </c>
      <c r="K1262" s="4">
        <v>35000000</v>
      </c>
      <c r="L1262">
        <v>1994</v>
      </c>
      <c r="M1262" s="2">
        <v>6.6</v>
      </c>
      <c r="N1262" s="4">
        <f>IMDB_Table[[#This Row],[gross]]-IMDB_Table[[#This Row],[budget]]</f>
        <v>40668868</v>
      </c>
      <c r="O1262">
        <v>118</v>
      </c>
      <c r="P1262" s="36">
        <f>IMDB_Table[[#This Row],[net_profit]]/IMDB_Table[[#This Row],[budget]]*100</f>
        <v>116.19676571428572</v>
      </c>
    </row>
    <row r="1263" spans="1:16" x14ac:dyDescent="0.3">
      <c r="A1263" t="s">
        <v>1506</v>
      </c>
      <c r="B1263">
        <v>273</v>
      </c>
      <c r="C1263" s="4">
        <v>6594136</v>
      </c>
      <c r="D1263" t="s">
        <v>1507</v>
      </c>
      <c r="E1263" t="s">
        <v>1508</v>
      </c>
      <c r="F1263" t="s">
        <v>4968</v>
      </c>
      <c r="G1263">
        <v>24557</v>
      </c>
      <c r="H1263">
        <v>111</v>
      </c>
      <c r="I1263" t="s">
        <v>500</v>
      </c>
      <c r="J1263" t="s">
        <v>903</v>
      </c>
      <c r="K1263" s="4">
        <v>38600000</v>
      </c>
      <c r="L1263">
        <v>2013</v>
      </c>
      <c r="M1263" s="2">
        <v>6.5</v>
      </c>
      <c r="N1263" s="4">
        <f>IMDB_Table[[#This Row],[gross]]-IMDB_Table[[#This Row],[budget]]</f>
        <v>-32005864</v>
      </c>
      <c r="O1263">
        <v>122</v>
      </c>
      <c r="P1263" s="36">
        <f>IMDB_Table[[#This Row],[net_profit]]/IMDB_Table[[#This Row],[budget]]*100</f>
        <v>-82.916746113989632</v>
      </c>
    </row>
    <row r="1264" spans="1:16" x14ac:dyDescent="0.3">
      <c r="A1264" t="s">
        <v>201</v>
      </c>
      <c r="B1264">
        <v>279</v>
      </c>
      <c r="C1264" s="4">
        <v>58700247</v>
      </c>
      <c r="D1264" t="s">
        <v>71</v>
      </c>
      <c r="E1264" t="s">
        <v>222</v>
      </c>
      <c r="F1264" t="s">
        <v>7120</v>
      </c>
      <c r="G1264">
        <v>95367</v>
      </c>
      <c r="H1264">
        <v>260</v>
      </c>
      <c r="I1264" t="s">
        <v>16</v>
      </c>
      <c r="J1264" t="s">
        <v>17</v>
      </c>
      <c r="K1264" s="4">
        <v>38000000</v>
      </c>
      <c r="L1264">
        <v>2011</v>
      </c>
      <c r="M1264" s="2">
        <v>6.9</v>
      </c>
      <c r="N1264" s="4">
        <f>IMDB_Table[[#This Row],[gross]]-IMDB_Table[[#This Row],[budget]]</f>
        <v>20700247</v>
      </c>
      <c r="O1264">
        <v>120</v>
      </c>
      <c r="P1264" s="36">
        <f>IMDB_Table[[#This Row],[net_profit]]/IMDB_Table[[#This Row],[budget]]*100</f>
        <v>54.474334210526322</v>
      </c>
    </row>
    <row r="1265" spans="1:16" x14ac:dyDescent="0.3">
      <c r="A1265" t="s">
        <v>1509</v>
      </c>
      <c r="B1265">
        <v>65</v>
      </c>
      <c r="C1265" s="4">
        <v>50668906</v>
      </c>
      <c r="D1265" t="s">
        <v>419</v>
      </c>
      <c r="E1265" t="s">
        <v>439</v>
      </c>
      <c r="F1265" t="s">
        <v>4969</v>
      </c>
      <c r="G1265">
        <v>76016</v>
      </c>
      <c r="H1265">
        <v>265</v>
      </c>
      <c r="I1265" t="s">
        <v>16</v>
      </c>
      <c r="J1265" t="s">
        <v>17</v>
      </c>
      <c r="K1265" s="4">
        <v>38000000</v>
      </c>
      <c r="L1265">
        <v>1999</v>
      </c>
      <c r="M1265" s="2">
        <v>7.6</v>
      </c>
      <c r="N1265" s="4">
        <f>IMDB_Table[[#This Row],[gross]]-IMDB_Table[[#This Row],[budget]]</f>
        <v>12668906</v>
      </c>
      <c r="O1265">
        <v>146</v>
      </c>
      <c r="P1265" s="36">
        <f>IMDB_Table[[#This Row],[net_profit]]/IMDB_Table[[#This Row],[budget]]*100</f>
        <v>33.339226315789475</v>
      </c>
    </row>
    <row r="1266" spans="1:16" x14ac:dyDescent="0.3">
      <c r="A1266" t="s">
        <v>213</v>
      </c>
      <c r="B1266">
        <v>98</v>
      </c>
      <c r="C1266" s="4">
        <v>39177215</v>
      </c>
      <c r="D1266" t="s">
        <v>552</v>
      </c>
      <c r="E1266" t="s">
        <v>1260</v>
      </c>
      <c r="F1266" t="s">
        <v>4970</v>
      </c>
      <c r="G1266">
        <v>30667</v>
      </c>
      <c r="H1266">
        <v>234</v>
      </c>
      <c r="I1266" t="s">
        <v>16</v>
      </c>
      <c r="J1266" t="s">
        <v>17</v>
      </c>
      <c r="K1266" s="4">
        <v>38000000</v>
      </c>
      <c r="L1266">
        <v>2002</v>
      </c>
      <c r="M1266" s="2">
        <v>5.6</v>
      </c>
      <c r="N1266" s="4">
        <f>IMDB_Table[[#This Row],[gross]]-IMDB_Table[[#This Row],[budget]]</f>
        <v>1177215</v>
      </c>
      <c r="O1266">
        <v>115</v>
      </c>
      <c r="P1266" s="36">
        <f>IMDB_Table[[#This Row],[net_profit]]/IMDB_Table[[#This Row],[budget]]*100</f>
        <v>3.0979342105263159</v>
      </c>
    </row>
    <row r="1267" spans="1:16" x14ac:dyDescent="0.3">
      <c r="A1267" t="s">
        <v>1510</v>
      </c>
      <c r="B1267">
        <v>116</v>
      </c>
      <c r="C1267" s="4">
        <v>40334024</v>
      </c>
      <c r="D1267" t="s">
        <v>993</v>
      </c>
      <c r="E1267" t="s">
        <v>1511</v>
      </c>
      <c r="F1267" t="s">
        <v>4971</v>
      </c>
      <c r="G1267">
        <v>44168</v>
      </c>
      <c r="H1267">
        <v>216</v>
      </c>
      <c r="I1267" t="s">
        <v>16</v>
      </c>
      <c r="J1267" t="s">
        <v>17</v>
      </c>
      <c r="K1267" s="4">
        <v>35000000</v>
      </c>
      <c r="L1267">
        <v>2001</v>
      </c>
      <c r="M1267" s="2">
        <v>6.2</v>
      </c>
      <c r="N1267" s="4">
        <f>IMDB_Table[[#This Row],[gross]]-IMDB_Table[[#This Row],[budget]]</f>
        <v>5334024</v>
      </c>
      <c r="O1267">
        <v>123</v>
      </c>
      <c r="P1267" s="36">
        <f>IMDB_Table[[#This Row],[net_profit]]/IMDB_Table[[#This Row],[budget]]*100</f>
        <v>15.240068571428573</v>
      </c>
    </row>
    <row r="1268" spans="1:16" x14ac:dyDescent="0.3">
      <c r="A1268" t="s">
        <v>1156</v>
      </c>
      <c r="B1268">
        <v>76</v>
      </c>
      <c r="C1268" s="4">
        <v>71038190</v>
      </c>
      <c r="D1268" t="s">
        <v>445</v>
      </c>
      <c r="E1268" t="s">
        <v>1512</v>
      </c>
      <c r="F1268" t="s">
        <v>4972</v>
      </c>
      <c r="G1268">
        <v>23473</v>
      </c>
      <c r="H1268">
        <v>123</v>
      </c>
      <c r="I1268" t="s">
        <v>16</v>
      </c>
      <c r="J1268" t="s">
        <v>17</v>
      </c>
      <c r="K1268" s="4">
        <v>30000000</v>
      </c>
      <c r="L1268">
        <v>2015</v>
      </c>
      <c r="M1268" s="2">
        <v>4.4000000000000004</v>
      </c>
      <c r="N1268" s="4">
        <f>IMDB_Table[[#This Row],[gross]]-IMDB_Table[[#This Row],[budget]]</f>
        <v>41038190</v>
      </c>
      <c r="O1268">
        <v>94</v>
      </c>
      <c r="P1268" s="36">
        <f>IMDB_Table[[#This Row],[net_profit]]/IMDB_Table[[#This Row],[budget]]*100</f>
        <v>136.79396666666668</v>
      </c>
    </row>
    <row r="1269" spans="1:16" x14ac:dyDescent="0.3">
      <c r="A1269" t="s">
        <v>1513</v>
      </c>
      <c r="B1269">
        <v>106</v>
      </c>
      <c r="C1269" s="4">
        <v>24044532</v>
      </c>
      <c r="D1269" t="s">
        <v>71</v>
      </c>
      <c r="E1269" t="s">
        <v>1514</v>
      </c>
      <c r="F1269" t="s">
        <v>4973</v>
      </c>
      <c r="G1269">
        <v>19686</v>
      </c>
      <c r="H1269">
        <v>180</v>
      </c>
      <c r="I1269" t="s">
        <v>16</v>
      </c>
      <c r="J1269" t="s">
        <v>17</v>
      </c>
      <c r="K1269" s="4">
        <v>38000000</v>
      </c>
      <c r="L1269">
        <v>2001</v>
      </c>
      <c r="M1269" s="2">
        <v>5.6</v>
      </c>
      <c r="N1269" s="4">
        <f>IMDB_Table[[#This Row],[gross]]-IMDB_Table[[#This Row],[budget]]</f>
        <v>-13955468</v>
      </c>
      <c r="O1269">
        <v>102</v>
      </c>
      <c r="P1269" s="36">
        <f>IMDB_Table[[#This Row],[net_profit]]/IMDB_Table[[#This Row],[budget]]*100</f>
        <v>-36.724915789473684</v>
      </c>
    </row>
    <row r="1270" spans="1:16" x14ac:dyDescent="0.3">
      <c r="A1270" t="s">
        <v>978</v>
      </c>
      <c r="B1270">
        <v>55</v>
      </c>
      <c r="C1270" s="4">
        <v>22770864</v>
      </c>
      <c r="D1270" t="s">
        <v>641</v>
      </c>
      <c r="E1270" t="s">
        <v>954</v>
      </c>
      <c r="F1270" t="s">
        <v>4974</v>
      </c>
      <c r="G1270">
        <v>8433</v>
      </c>
      <c r="H1270">
        <v>85</v>
      </c>
      <c r="I1270" t="s">
        <v>16</v>
      </c>
      <c r="J1270" t="s">
        <v>17</v>
      </c>
      <c r="K1270" s="4">
        <v>38000000</v>
      </c>
      <c r="L1270">
        <v>2001</v>
      </c>
      <c r="M1270" s="2">
        <v>5.5</v>
      </c>
      <c r="N1270" s="4">
        <f>IMDB_Table[[#This Row],[gross]]-IMDB_Table[[#This Row],[budget]]</f>
        <v>-15229136</v>
      </c>
      <c r="O1270">
        <v>98</v>
      </c>
      <c r="P1270" s="36">
        <f>IMDB_Table[[#This Row],[net_profit]]/IMDB_Table[[#This Row],[budget]]*100</f>
        <v>-40.076673684210526</v>
      </c>
    </row>
    <row r="1271" spans="1:16" x14ac:dyDescent="0.3">
      <c r="A1271" t="s">
        <v>894</v>
      </c>
      <c r="B1271">
        <v>172</v>
      </c>
      <c r="C1271" s="4">
        <v>18653746</v>
      </c>
      <c r="D1271" t="s">
        <v>241</v>
      </c>
      <c r="E1271" t="s">
        <v>20</v>
      </c>
      <c r="F1271" t="s">
        <v>4975</v>
      </c>
      <c r="G1271">
        <v>137722</v>
      </c>
      <c r="H1271">
        <v>638</v>
      </c>
      <c r="I1271" t="s">
        <v>16</v>
      </c>
      <c r="J1271" t="s">
        <v>849</v>
      </c>
      <c r="K1271" s="4">
        <v>38000000</v>
      </c>
      <c r="L1271">
        <v>1999</v>
      </c>
      <c r="M1271" s="2">
        <v>6.7</v>
      </c>
      <c r="N1271" s="4">
        <f>IMDB_Table[[#This Row],[gross]]-IMDB_Table[[#This Row],[budget]]</f>
        <v>-19346254</v>
      </c>
      <c r="O1271">
        <v>133</v>
      </c>
      <c r="P1271" s="36">
        <f>IMDB_Table[[#This Row],[net_profit]]/IMDB_Table[[#This Row],[budget]]*100</f>
        <v>-50.911194736842106</v>
      </c>
    </row>
    <row r="1272" spans="1:16" x14ac:dyDescent="0.3">
      <c r="A1272" t="s">
        <v>213</v>
      </c>
      <c r="B1272">
        <v>47</v>
      </c>
      <c r="C1272" s="4">
        <v>17305211</v>
      </c>
      <c r="D1272" t="s">
        <v>557</v>
      </c>
      <c r="E1272" t="s">
        <v>33</v>
      </c>
      <c r="F1272" t="s">
        <v>4976</v>
      </c>
      <c r="G1272">
        <v>14066</v>
      </c>
      <c r="H1272">
        <v>75</v>
      </c>
      <c r="I1272" t="s">
        <v>16</v>
      </c>
      <c r="J1272" t="s">
        <v>17</v>
      </c>
      <c r="K1272" s="4">
        <v>38000000</v>
      </c>
      <c r="L1272">
        <v>1996</v>
      </c>
      <c r="M1272" s="2">
        <v>6.1</v>
      </c>
      <c r="N1272" s="4">
        <f>IMDB_Table[[#This Row],[gross]]-IMDB_Table[[#This Row],[budget]]</f>
        <v>-20694789</v>
      </c>
      <c r="O1272">
        <v>118</v>
      </c>
      <c r="P1272" s="36">
        <f>IMDB_Table[[#This Row],[net_profit]]/IMDB_Table[[#This Row],[budget]]*100</f>
        <v>-54.459971052631587</v>
      </c>
    </row>
    <row r="1273" spans="1:16" x14ac:dyDescent="0.3">
      <c r="A1273" t="s">
        <v>1035</v>
      </c>
      <c r="B1273">
        <v>107</v>
      </c>
      <c r="C1273" s="4">
        <v>16991902</v>
      </c>
      <c r="D1273" t="s">
        <v>1349</v>
      </c>
      <c r="E1273" t="s">
        <v>1515</v>
      </c>
      <c r="F1273" t="s">
        <v>4977</v>
      </c>
      <c r="G1273">
        <v>34592</v>
      </c>
      <c r="H1273">
        <v>191</v>
      </c>
      <c r="I1273" t="s">
        <v>16</v>
      </c>
      <c r="J1273" t="s">
        <v>17</v>
      </c>
      <c r="K1273" s="4">
        <v>57000000</v>
      </c>
      <c r="L1273">
        <v>2001</v>
      </c>
      <c r="M1273" s="2">
        <v>6.2</v>
      </c>
      <c r="N1273" s="4">
        <f>IMDB_Table[[#This Row],[gross]]-IMDB_Table[[#This Row],[budget]]</f>
        <v>-40008098</v>
      </c>
      <c r="O1273">
        <v>105</v>
      </c>
      <c r="P1273" s="36">
        <f>IMDB_Table[[#This Row],[net_profit]]/IMDB_Table[[#This Row],[budget]]*100</f>
        <v>-70.189645614035086</v>
      </c>
    </row>
    <row r="1274" spans="1:16" x14ac:dyDescent="0.3">
      <c r="A1274" t="s">
        <v>1516</v>
      </c>
      <c r="B1274">
        <v>323</v>
      </c>
      <c r="C1274" s="4">
        <v>47536959</v>
      </c>
      <c r="D1274" t="s">
        <v>814</v>
      </c>
      <c r="E1274" t="s">
        <v>1517</v>
      </c>
      <c r="F1274" t="s">
        <v>4978</v>
      </c>
      <c r="G1274">
        <v>86955</v>
      </c>
      <c r="H1274">
        <v>275</v>
      </c>
      <c r="I1274" t="s">
        <v>16</v>
      </c>
      <c r="J1274" t="s">
        <v>17</v>
      </c>
      <c r="K1274" s="4">
        <v>10000000</v>
      </c>
      <c r="L1274">
        <v>2009</v>
      </c>
      <c r="M1274" s="2">
        <v>7.3</v>
      </c>
      <c r="N1274" s="4">
        <f>IMDB_Table[[#This Row],[gross]]-IMDB_Table[[#This Row],[budget]]</f>
        <v>37536959</v>
      </c>
      <c r="O1274">
        <v>109</v>
      </c>
      <c r="P1274" s="36">
        <f>IMDB_Table[[#This Row],[net_profit]]/IMDB_Table[[#This Row],[budget]]*100</f>
        <v>375.36958999999996</v>
      </c>
    </row>
    <row r="1275" spans="1:16" x14ac:dyDescent="0.3">
      <c r="A1275" t="s">
        <v>63</v>
      </c>
      <c r="B1275">
        <v>37</v>
      </c>
      <c r="C1275" s="4">
        <v>10300000</v>
      </c>
      <c r="D1275" t="s">
        <v>1518</v>
      </c>
      <c r="E1275" t="s">
        <v>96</v>
      </c>
      <c r="F1275" t="s">
        <v>4979</v>
      </c>
      <c r="G1275">
        <v>17859</v>
      </c>
      <c r="H1275">
        <v>89</v>
      </c>
      <c r="I1275" t="s">
        <v>16</v>
      </c>
      <c r="J1275" t="s">
        <v>17</v>
      </c>
      <c r="K1275" s="4">
        <v>38000000</v>
      </c>
      <c r="L1275">
        <v>1996</v>
      </c>
      <c r="M1275" s="2">
        <v>6.6</v>
      </c>
      <c r="N1275" s="4">
        <f>IMDB_Table[[#This Row],[gross]]-IMDB_Table[[#This Row],[budget]]</f>
        <v>-27700000</v>
      </c>
      <c r="O1275">
        <v>129</v>
      </c>
      <c r="P1275" s="36">
        <f>IMDB_Table[[#This Row],[net_profit]]/IMDB_Table[[#This Row],[budget]]*100</f>
        <v>-72.894736842105274</v>
      </c>
    </row>
    <row r="1276" spans="1:16" x14ac:dyDescent="0.3">
      <c r="A1276" t="s">
        <v>1199</v>
      </c>
      <c r="B1276">
        <v>297</v>
      </c>
      <c r="C1276" s="4">
        <v>13782838</v>
      </c>
      <c r="D1276" t="s">
        <v>1519</v>
      </c>
      <c r="E1276" t="s">
        <v>1520</v>
      </c>
      <c r="F1276" t="s">
        <v>4980</v>
      </c>
      <c r="G1276">
        <v>258078</v>
      </c>
      <c r="H1276">
        <v>911</v>
      </c>
      <c r="I1276" t="s">
        <v>16</v>
      </c>
      <c r="J1276" t="s">
        <v>17</v>
      </c>
      <c r="K1276" s="4">
        <v>15000000</v>
      </c>
      <c r="L1276">
        <v>1982</v>
      </c>
      <c r="M1276" s="2">
        <v>8.1999999999999993</v>
      </c>
      <c r="N1276" s="4">
        <f>IMDB_Table[[#This Row],[gross]]-IMDB_Table[[#This Row],[budget]]</f>
        <v>-1217162</v>
      </c>
      <c r="O1276">
        <v>109</v>
      </c>
      <c r="P1276" s="36">
        <f>IMDB_Table[[#This Row],[net_profit]]/IMDB_Table[[#This Row],[budget]]*100</f>
        <v>-8.1144133333333333</v>
      </c>
    </row>
    <row r="1277" spans="1:16" x14ac:dyDescent="0.3">
      <c r="A1277" t="s">
        <v>363</v>
      </c>
      <c r="B1277">
        <v>302</v>
      </c>
      <c r="C1277" s="4">
        <v>41997790</v>
      </c>
      <c r="D1277" t="s">
        <v>687</v>
      </c>
      <c r="E1277" t="s">
        <v>364</v>
      </c>
      <c r="F1277" t="s">
        <v>4981</v>
      </c>
      <c r="G1277">
        <v>125305</v>
      </c>
      <c r="H1277">
        <v>343</v>
      </c>
      <c r="I1277" t="s">
        <v>16</v>
      </c>
      <c r="J1277" t="s">
        <v>17</v>
      </c>
      <c r="K1277" s="4">
        <v>38000000</v>
      </c>
      <c r="L1277">
        <v>2013</v>
      </c>
      <c r="M1277" s="2">
        <v>6.4</v>
      </c>
      <c r="N1277" s="4">
        <f>IMDB_Table[[#This Row],[gross]]-IMDB_Table[[#This Row],[budget]]</f>
        <v>3997790</v>
      </c>
      <c r="O1277">
        <v>127</v>
      </c>
      <c r="P1277" s="36">
        <f>IMDB_Table[[#This Row],[net_profit]]/IMDB_Table[[#This Row],[budget]]*100</f>
        <v>10.5205</v>
      </c>
    </row>
    <row r="1278" spans="1:16" x14ac:dyDescent="0.3">
      <c r="A1278" t="s">
        <v>1521</v>
      </c>
      <c r="B1278">
        <v>38</v>
      </c>
      <c r="C1278" s="4">
        <v>6482195</v>
      </c>
      <c r="D1278" t="s">
        <v>574</v>
      </c>
      <c r="E1278" t="s">
        <v>1522</v>
      </c>
      <c r="F1278" t="s">
        <v>4982</v>
      </c>
      <c r="G1278">
        <v>9740</v>
      </c>
      <c r="H1278">
        <v>81</v>
      </c>
      <c r="I1278" t="s">
        <v>16</v>
      </c>
      <c r="J1278" t="s">
        <v>17</v>
      </c>
      <c r="K1278" s="4">
        <v>37000000</v>
      </c>
      <c r="L1278">
        <v>1997</v>
      </c>
      <c r="M1278" s="2">
        <v>6.4</v>
      </c>
      <c r="N1278" s="4">
        <f>IMDB_Table[[#This Row],[gross]]-IMDB_Table[[#This Row],[budget]]</f>
        <v>-30517805</v>
      </c>
      <c r="O1278">
        <v>118</v>
      </c>
      <c r="P1278" s="36">
        <f>IMDB_Table[[#This Row],[net_profit]]/IMDB_Table[[#This Row],[budget]]*100</f>
        <v>-82.480554054054053</v>
      </c>
    </row>
    <row r="1279" spans="1:16" x14ac:dyDescent="0.3">
      <c r="A1279" t="s">
        <v>1523</v>
      </c>
      <c r="B1279">
        <v>31</v>
      </c>
      <c r="C1279" s="4">
        <v>623374</v>
      </c>
      <c r="D1279" t="s">
        <v>1524</v>
      </c>
      <c r="E1279" t="s">
        <v>1525</v>
      </c>
      <c r="F1279" t="s">
        <v>4983</v>
      </c>
      <c r="G1279">
        <v>4757</v>
      </c>
      <c r="H1279">
        <v>67</v>
      </c>
      <c r="I1279" t="s">
        <v>16</v>
      </c>
      <c r="J1279" t="s">
        <v>17</v>
      </c>
      <c r="K1279" s="4">
        <v>38000000</v>
      </c>
      <c r="L1279">
        <v>2001</v>
      </c>
      <c r="M1279" s="2">
        <v>5.2</v>
      </c>
      <c r="N1279" s="4">
        <f>IMDB_Table[[#This Row],[gross]]-IMDB_Table[[#This Row],[budget]]</f>
        <v>-37376626</v>
      </c>
      <c r="O1279">
        <v>110</v>
      </c>
      <c r="P1279" s="36">
        <f>IMDB_Table[[#This Row],[net_profit]]/IMDB_Table[[#This Row],[budget]]*100</f>
        <v>-98.359542105263159</v>
      </c>
    </row>
    <row r="1280" spans="1:16" x14ac:dyDescent="0.3">
      <c r="A1280" t="s">
        <v>748</v>
      </c>
      <c r="B1280">
        <v>118</v>
      </c>
      <c r="C1280" s="4">
        <v>7871693</v>
      </c>
      <c r="D1280" t="s">
        <v>1526</v>
      </c>
      <c r="E1280" t="s">
        <v>551</v>
      </c>
      <c r="F1280" t="s">
        <v>7121</v>
      </c>
      <c r="G1280">
        <v>52908</v>
      </c>
      <c r="H1280">
        <v>102</v>
      </c>
      <c r="I1280" t="s">
        <v>16</v>
      </c>
      <c r="J1280" t="s">
        <v>17</v>
      </c>
      <c r="K1280" s="4">
        <v>55000000</v>
      </c>
      <c r="L1280">
        <v>2008</v>
      </c>
      <c r="M1280" s="2">
        <v>6.5</v>
      </c>
      <c r="N1280" s="4">
        <f>IMDB_Table[[#This Row],[gross]]-IMDB_Table[[#This Row],[budget]]</f>
        <v>-47128307</v>
      </c>
      <c r="O1280">
        <v>90</v>
      </c>
      <c r="P1280" s="36">
        <f>IMDB_Table[[#This Row],[net_profit]]/IMDB_Table[[#This Row],[budget]]*100</f>
        <v>-85.687830909090906</v>
      </c>
    </row>
    <row r="1281" spans="1:16" x14ac:dyDescent="0.3">
      <c r="A1281" t="s">
        <v>1527</v>
      </c>
      <c r="B1281">
        <v>546</v>
      </c>
      <c r="C1281" s="4">
        <v>16377274</v>
      </c>
      <c r="D1281" t="s">
        <v>814</v>
      </c>
      <c r="E1281" t="s">
        <v>1528</v>
      </c>
      <c r="F1281" t="s">
        <v>4984</v>
      </c>
      <c r="G1281">
        <v>105144</v>
      </c>
      <c r="H1281">
        <v>405</v>
      </c>
      <c r="I1281" t="s">
        <v>16</v>
      </c>
      <c r="J1281" t="s">
        <v>17</v>
      </c>
      <c r="K1281" s="4">
        <v>32000000</v>
      </c>
      <c r="L1281">
        <v>2012</v>
      </c>
      <c r="M1281" s="2">
        <v>7.1</v>
      </c>
      <c r="N1281" s="4">
        <f>IMDB_Table[[#This Row],[gross]]-IMDB_Table[[#This Row],[budget]]</f>
        <v>-15622726</v>
      </c>
      <c r="O1281">
        <v>144</v>
      </c>
      <c r="P1281" s="36">
        <f>IMDB_Table[[#This Row],[net_profit]]/IMDB_Table[[#This Row],[budget]]*100</f>
        <v>-48.82101875</v>
      </c>
    </row>
    <row r="1282" spans="1:16" x14ac:dyDescent="0.3">
      <c r="A1282" t="s">
        <v>1163</v>
      </c>
      <c r="B1282">
        <v>86</v>
      </c>
      <c r="C1282" s="4">
        <v>9589875</v>
      </c>
      <c r="D1282" t="s">
        <v>419</v>
      </c>
      <c r="E1282" t="s">
        <v>534</v>
      </c>
      <c r="F1282" t="s">
        <v>4985</v>
      </c>
      <c r="G1282">
        <v>16673</v>
      </c>
      <c r="H1282">
        <v>45</v>
      </c>
      <c r="I1282" t="s">
        <v>16</v>
      </c>
      <c r="J1282" t="s">
        <v>17</v>
      </c>
      <c r="K1282" s="4">
        <v>40000000</v>
      </c>
      <c r="L1282">
        <v>2008</v>
      </c>
      <c r="M1282" s="2">
        <v>7.3</v>
      </c>
      <c r="N1282" s="4">
        <f>IMDB_Table[[#This Row],[gross]]-IMDB_Table[[#This Row],[budget]]</f>
        <v>-30410125</v>
      </c>
      <c r="O1282">
        <v>130</v>
      </c>
      <c r="P1282" s="36">
        <f>IMDB_Table[[#This Row],[net_profit]]/IMDB_Table[[#This Row],[budget]]*100</f>
        <v>-76.025312499999998</v>
      </c>
    </row>
    <row r="1283" spans="1:16" x14ac:dyDescent="0.3">
      <c r="A1283" t="s">
        <v>1529</v>
      </c>
      <c r="B1283">
        <v>194</v>
      </c>
      <c r="C1283" s="4">
        <v>34912982</v>
      </c>
      <c r="D1283" t="s">
        <v>76</v>
      </c>
      <c r="E1283" t="s">
        <v>146</v>
      </c>
      <c r="F1283" t="s">
        <v>7122</v>
      </c>
      <c r="G1283">
        <v>55617</v>
      </c>
      <c r="H1283">
        <v>266</v>
      </c>
      <c r="I1283" t="s">
        <v>16</v>
      </c>
      <c r="J1283" t="s">
        <v>17</v>
      </c>
      <c r="K1283" s="4">
        <v>38000000</v>
      </c>
      <c r="L1283">
        <v>2016</v>
      </c>
      <c r="M1283" s="2">
        <v>5.2</v>
      </c>
      <c r="N1283" s="4">
        <f>IMDB_Table[[#This Row],[gross]]-IMDB_Table[[#This Row],[budget]]</f>
        <v>-3087018</v>
      </c>
      <c r="O1283">
        <v>112</v>
      </c>
      <c r="P1283" s="36">
        <f>IMDB_Table[[#This Row],[net_profit]]/IMDB_Table[[#This Row],[budget]]*100</f>
        <v>-8.1237315789473676</v>
      </c>
    </row>
    <row r="1284" spans="1:16" x14ac:dyDescent="0.3">
      <c r="A1284" t="s">
        <v>1530</v>
      </c>
      <c r="B1284">
        <v>437</v>
      </c>
      <c r="C1284" s="4">
        <v>109712885</v>
      </c>
      <c r="D1284" t="s">
        <v>888</v>
      </c>
      <c r="E1284" t="s">
        <v>642</v>
      </c>
      <c r="F1284" t="s">
        <v>4986</v>
      </c>
      <c r="G1284">
        <v>146708</v>
      </c>
      <c r="H1284">
        <v>362</v>
      </c>
      <c r="I1284" t="s">
        <v>16</v>
      </c>
      <c r="J1284" t="s">
        <v>17</v>
      </c>
      <c r="K1284" s="4">
        <v>35000000</v>
      </c>
      <c r="L1284">
        <v>2015</v>
      </c>
      <c r="M1284" s="2">
        <v>7.7</v>
      </c>
      <c r="N1284" s="4">
        <f>IMDB_Table[[#This Row],[gross]]-IMDB_Table[[#This Row],[budget]]</f>
        <v>74712885</v>
      </c>
      <c r="O1284">
        <v>133</v>
      </c>
      <c r="P1284" s="36">
        <f>IMDB_Table[[#This Row],[net_profit]]/IMDB_Table[[#This Row],[budget]]*100</f>
        <v>213.46538571428573</v>
      </c>
    </row>
    <row r="1285" spans="1:16" x14ac:dyDescent="0.3">
      <c r="A1285" t="s">
        <v>1311</v>
      </c>
      <c r="B1285">
        <v>378</v>
      </c>
      <c r="C1285" s="4">
        <v>92173235</v>
      </c>
      <c r="D1285" t="s">
        <v>552</v>
      </c>
      <c r="E1285" t="s">
        <v>344</v>
      </c>
      <c r="F1285" t="s">
        <v>4987</v>
      </c>
      <c r="G1285">
        <v>280228</v>
      </c>
      <c r="H1285">
        <v>420</v>
      </c>
      <c r="I1285" t="s">
        <v>16</v>
      </c>
      <c r="J1285" t="s">
        <v>17</v>
      </c>
      <c r="K1285" s="4">
        <v>37000000</v>
      </c>
      <c r="L1285">
        <v>2010</v>
      </c>
      <c r="M1285" s="2">
        <v>7.6</v>
      </c>
      <c r="N1285" s="4">
        <f>IMDB_Table[[#This Row],[gross]]-IMDB_Table[[#This Row],[budget]]</f>
        <v>55173235</v>
      </c>
      <c r="O1285">
        <v>150</v>
      </c>
      <c r="P1285" s="36">
        <f>IMDB_Table[[#This Row],[net_profit]]/IMDB_Table[[#This Row],[budget]]*100</f>
        <v>149.11685135135136</v>
      </c>
    </row>
    <row r="1286" spans="1:16" x14ac:dyDescent="0.3">
      <c r="A1286" t="s">
        <v>1531</v>
      </c>
      <c r="B1286">
        <v>170</v>
      </c>
      <c r="C1286" s="4">
        <v>41102171</v>
      </c>
      <c r="D1286" t="s">
        <v>369</v>
      </c>
      <c r="E1286" t="s">
        <v>625</v>
      </c>
      <c r="F1286" t="s">
        <v>7123</v>
      </c>
      <c r="G1286">
        <v>57266</v>
      </c>
      <c r="H1286">
        <v>89</v>
      </c>
      <c r="I1286" t="s">
        <v>16</v>
      </c>
      <c r="J1286" t="s">
        <v>17</v>
      </c>
      <c r="K1286" s="4">
        <v>40000000</v>
      </c>
      <c r="L1286">
        <v>2012</v>
      </c>
      <c r="M1286" s="2">
        <v>5.7</v>
      </c>
      <c r="N1286" s="4">
        <f>IMDB_Table[[#This Row],[gross]]-IMDB_Table[[#This Row],[budget]]</f>
        <v>1102171</v>
      </c>
      <c r="O1286">
        <v>110</v>
      </c>
      <c r="P1286" s="36">
        <f>IMDB_Table[[#This Row],[net_profit]]/IMDB_Table[[#This Row],[budget]]*100</f>
        <v>2.7554275000000001</v>
      </c>
    </row>
    <row r="1287" spans="1:16" x14ac:dyDescent="0.3">
      <c r="A1287" t="s">
        <v>1532</v>
      </c>
      <c r="B1287">
        <v>341</v>
      </c>
      <c r="C1287" s="4">
        <v>60338891</v>
      </c>
      <c r="D1287" t="s">
        <v>641</v>
      </c>
      <c r="E1287" t="s">
        <v>33</v>
      </c>
      <c r="F1287" t="s">
        <v>4988</v>
      </c>
      <c r="G1287">
        <v>248468</v>
      </c>
      <c r="H1287">
        <v>545</v>
      </c>
      <c r="I1287" t="s">
        <v>16</v>
      </c>
      <c r="J1287" t="s">
        <v>17</v>
      </c>
      <c r="K1287" s="4">
        <v>37000000</v>
      </c>
      <c r="L1287">
        <v>2008</v>
      </c>
      <c r="M1287" s="2">
        <v>7</v>
      </c>
      <c r="N1287" s="4">
        <f>IMDB_Table[[#This Row],[gross]]-IMDB_Table[[#This Row],[budget]]</f>
        <v>23338891</v>
      </c>
      <c r="O1287">
        <v>96</v>
      </c>
      <c r="P1287" s="36">
        <f>IMDB_Table[[#This Row],[net_profit]]/IMDB_Table[[#This Row],[budget]]*100</f>
        <v>63.078083783783789</v>
      </c>
    </row>
    <row r="1288" spans="1:16" x14ac:dyDescent="0.3">
      <c r="A1288" t="s">
        <v>1533</v>
      </c>
      <c r="B1288">
        <v>139</v>
      </c>
      <c r="C1288" s="4">
        <v>48006503</v>
      </c>
      <c r="D1288" t="s">
        <v>225</v>
      </c>
      <c r="E1288" t="s">
        <v>188</v>
      </c>
      <c r="F1288" t="s">
        <v>7124</v>
      </c>
      <c r="G1288">
        <v>28109</v>
      </c>
      <c r="H1288">
        <v>110</v>
      </c>
      <c r="I1288" t="s">
        <v>16</v>
      </c>
      <c r="J1288" t="s">
        <v>17</v>
      </c>
      <c r="K1288" s="4">
        <v>37000000</v>
      </c>
      <c r="L1288">
        <v>2008</v>
      </c>
      <c r="M1288" s="2">
        <v>6</v>
      </c>
      <c r="N1288" s="4">
        <f>IMDB_Table[[#This Row],[gross]]-IMDB_Table[[#This Row],[budget]]</f>
        <v>11006503</v>
      </c>
      <c r="O1288">
        <v>96</v>
      </c>
      <c r="P1288" s="36">
        <f>IMDB_Table[[#This Row],[net_profit]]/IMDB_Table[[#This Row],[budget]]*100</f>
        <v>29.747305405405406</v>
      </c>
    </row>
    <row r="1289" spans="1:16" x14ac:dyDescent="0.3">
      <c r="A1289" t="s">
        <v>240</v>
      </c>
      <c r="B1289">
        <v>393</v>
      </c>
      <c r="C1289" s="4">
        <v>26903709</v>
      </c>
      <c r="D1289" t="s">
        <v>1534</v>
      </c>
      <c r="E1289" t="s">
        <v>38</v>
      </c>
      <c r="F1289" t="s">
        <v>4989</v>
      </c>
      <c r="G1289">
        <v>312629</v>
      </c>
      <c r="H1289">
        <v>475</v>
      </c>
      <c r="I1289" t="s">
        <v>16</v>
      </c>
      <c r="J1289" t="s">
        <v>24</v>
      </c>
      <c r="K1289" s="4">
        <v>38000000</v>
      </c>
      <c r="L1289">
        <v>2013</v>
      </c>
      <c r="M1289" s="2">
        <v>8.1</v>
      </c>
      <c r="N1289" s="4">
        <f>IMDB_Table[[#This Row],[gross]]-IMDB_Table[[#This Row],[budget]]</f>
        <v>-11096291</v>
      </c>
      <c r="O1289">
        <v>123</v>
      </c>
      <c r="P1289" s="36">
        <f>IMDB_Table[[#This Row],[net_profit]]/IMDB_Table[[#This Row],[budget]]*100</f>
        <v>-29.200765789473682</v>
      </c>
    </row>
    <row r="1290" spans="1:16" x14ac:dyDescent="0.3">
      <c r="A1290" t="s">
        <v>1527</v>
      </c>
      <c r="B1290">
        <v>224</v>
      </c>
      <c r="C1290" s="4">
        <v>22450975</v>
      </c>
      <c r="D1290" t="s">
        <v>814</v>
      </c>
      <c r="E1290" t="s">
        <v>1535</v>
      </c>
      <c r="F1290" t="s">
        <v>4990</v>
      </c>
      <c r="G1290">
        <v>241030</v>
      </c>
      <c r="H1290">
        <v>1437</v>
      </c>
      <c r="I1290" t="s">
        <v>16</v>
      </c>
      <c r="J1290" t="s">
        <v>17</v>
      </c>
      <c r="K1290" s="4">
        <v>37000000</v>
      </c>
      <c r="L1290">
        <v>1999</v>
      </c>
      <c r="M1290" s="2">
        <v>8</v>
      </c>
      <c r="N1290" s="4">
        <f>IMDB_Table[[#This Row],[gross]]-IMDB_Table[[#This Row],[budget]]</f>
        <v>-14549025</v>
      </c>
      <c r="O1290">
        <v>188</v>
      </c>
      <c r="P1290" s="36">
        <f>IMDB_Table[[#This Row],[net_profit]]/IMDB_Table[[#This Row],[budget]]*100</f>
        <v>-39.321689189189193</v>
      </c>
    </row>
    <row r="1291" spans="1:16" x14ac:dyDescent="0.3">
      <c r="A1291" t="s">
        <v>1536</v>
      </c>
      <c r="B1291">
        <v>203</v>
      </c>
      <c r="C1291" s="4">
        <v>44867349</v>
      </c>
      <c r="D1291" t="s">
        <v>445</v>
      </c>
      <c r="E1291" t="s">
        <v>273</v>
      </c>
      <c r="F1291" t="s">
        <v>4991</v>
      </c>
      <c r="G1291">
        <v>75347</v>
      </c>
      <c r="H1291">
        <v>176</v>
      </c>
      <c r="I1291" t="s">
        <v>16</v>
      </c>
      <c r="J1291" t="s">
        <v>17</v>
      </c>
      <c r="K1291" s="4">
        <v>37000000</v>
      </c>
      <c r="L1291">
        <v>2010</v>
      </c>
      <c r="M1291" s="2">
        <v>5.6</v>
      </c>
      <c r="N1291" s="4">
        <f>IMDB_Table[[#This Row],[gross]]-IMDB_Table[[#This Row],[budget]]</f>
        <v>7867349</v>
      </c>
      <c r="O1291">
        <v>107</v>
      </c>
      <c r="P1291" s="36">
        <f>IMDB_Table[[#This Row],[net_profit]]/IMDB_Table[[#This Row],[budget]]*100</f>
        <v>21.263105405405405</v>
      </c>
    </row>
    <row r="1292" spans="1:16" x14ac:dyDescent="0.3">
      <c r="A1292" t="s">
        <v>1537</v>
      </c>
      <c r="B1292">
        <v>148</v>
      </c>
      <c r="C1292" s="4">
        <v>46813366</v>
      </c>
      <c r="D1292" t="s">
        <v>429</v>
      </c>
      <c r="E1292" t="s">
        <v>1418</v>
      </c>
      <c r="F1292" t="s">
        <v>7125</v>
      </c>
      <c r="G1292">
        <v>39440</v>
      </c>
      <c r="H1292">
        <v>83</v>
      </c>
      <c r="I1292" t="s">
        <v>16</v>
      </c>
      <c r="J1292" t="s">
        <v>17</v>
      </c>
      <c r="K1292" s="4">
        <v>38000000</v>
      </c>
      <c r="L1292">
        <v>2016</v>
      </c>
      <c r="M1292" s="2">
        <v>6.1</v>
      </c>
      <c r="N1292" s="4">
        <f>IMDB_Table[[#This Row],[gross]]-IMDB_Table[[#This Row],[budget]]</f>
        <v>8813366</v>
      </c>
      <c r="O1292">
        <v>110</v>
      </c>
      <c r="P1292" s="36">
        <f>IMDB_Table[[#This Row],[net_profit]]/IMDB_Table[[#This Row],[budget]]*100</f>
        <v>23.193068421052633</v>
      </c>
    </row>
    <row r="1293" spans="1:16" x14ac:dyDescent="0.3">
      <c r="A1293" t="s">
        <v>1538</v>
      </c>
      <c r="B1293">
        <v>131</v>
      </c>
      <c r="C1293" s="4">
        <v>72279690</v>
      </c>
      <c r="D1293" t="s">
        <v>1539</v>
      </c>
      <c r="E1293" t="s">
        <v>374</v>
      </c>
      <c r="F1293" t="s">
        <v>4992</v>
      </c>
      <c r="G1293">
        <v>17948</v>
      </c>
      <c r="H1293">
        <v>86</v>
      </c>
      <c r="I1293" t="s">
        <v>16</v>
      </c>
      <c r="J1293" t="s">
        <v>17</v>
      </c>
      <c r="K1293" s="4">
        <v>37000000</v>
      </c>
      <c r="L1293">
        <v>2011</v>
      </c>
      <c r="M1293" s="2">
        <v>6.9</v>
      </c>
      <c r="N1293" s="4">
        <f>IMDB_Table[[#This Row],[gross]]-IMDB_Table[[#This Row],[budget]]</f>
        <v>35279690</v>
      </c>
      <c r="O1293">
        <v>113</v>
      </c>
      <c r="P1293" s="36">
        <f>IMDB_Table[[#This Row],[net_profit]]/IMDB_Table[[#This Row],[budget]]*100</f>
        <v>95.350513513513519</v>
      </c>
    </row>
    <row r="1294" spans="1:16" x14ac:dyDescent="0.3">
      <c r="A1294" t="s">
        <v>1339</v>
      </c>
      <c r="B1294">
        <v>350</v>
      </c>
      <c r="C1294" s="4">
        <v>191449475</v>
      </c>
      <c r="D1294" t="s">
        <v>198</v>
      </c>
      <c r="E1294" t="s">
        <v>636</v>
      </c>
      <c r="F1294" t="s">
        <v>4993</v>
      </c>
      <c r="G1294">
        <v>348007</v>
      </c>
      <c r="H1294">
        <v>1535</v>
      </c>
      <c r="I1294" t="s">
        <v>16</v>
      </c>
      <c r="J1294" t="s">
        <v>17</v>
      </c>
      <c r="K1294" s="4">
        <v>37000000</v>
      </c>
      <c r="L1294">
        <v>2008</v>
      </c>
      <c r="M1294" s="2">
        <v>5.2</v>
      </c>
      <c r="N1294" s="4">
        <f>IMDB_Table[[#This Row],[gross]]-IMDB_Table[[#This Row],[budget]]</f>
        <v>154449475</v>
      </c>
      <c r="O1294">
        <v>122</v>
      </c>
      <c r="P1294" s="36">
        <f>IMDB_Table[[#This Row],[net_profit]]/IMDB_Table[[#This Row],[budget]]*100</f>
        <v>417.43101351351351</v>
      </c>
    </row>
    <row r="1295" spans="1:16" x14ac:dyDescent="0.3">
      <c r="A1295" t="s">
        <v>1389</v>
      </c>
      <c r="B1295">
        <v>129</v>
      </c>
      <c r="C1295" s="4">
        <v>71026631</v>
      </c>
      <c r="D1295" t="s">
        <v>552</v>
      </c>
      <c r="E1295" t="s">
        <v>439</v>
      </c>
      <c r="F1295" t="s">
        <v>4994</v>
      </c>
      <c r="G1295">
        <v>98899</v>
      </c>
      <c r="H1295">
        <v>394</v>
      </c>
      <c r="I1295" t="s">
        <v>16</v>
      </c>
      <c r="J1295" t="s">
        <v>17</v>
      </c>
      <c r="K1295" s="4">
        <v>36000000</v>
      </c>
      <c r="L1295">
        <v>2002</v>
      </c>
      <c r="M1295" s="2">
        <v>7</v>
      </c>
      <c r="N1295" s="4">
        <f>IMDB_Table[[#This Row],[gross]]-IMDB_Table[[#This Row],[budget]]</f>
        <v>35026631</v>
      </c>
      <c r="O1295">
        <v>116</v>
      </c>
      <c r="P1295" s="36">
        <f>IMDB_Table[[#This Row],[net_profit]]/IMDB_Table[[#This Row],[budget]]*100</f>
        <v>97.296197222222219</v>
      </c>
    </row>
    <row r="1296" spans="1:16" x14ac:dyDescent="0.3">
      <c r="A1296" t="s">
        <v>656</v>
      </c>
      <c r="B1296">
        <v>40</v>
      </c>
      <c r="C1296" s="4">
        <v>68208190</v>
      </c>
      <c r="D1296" t="s">
        <v>127</v>
      </c>
      <c r="E1296" t="s">
        <v>966</v>
      </c>
      <c r="F1296" t="s">
        <v>4995</v>
      </c>
      <c r="G1296">
        <v>60572</v>
      </c>
      <c r="H1296">
        <v>144</v>
      </c>
      <c r="I1296" t="s">
        <v>16</v>
      </c>
      <c r="J1296" t="s">
        <v>17</v>
      </c>
      <c r="K1296" s="4">
        <v>65000000</v>
      </c>
      <c r="L1296">
        <v>1999</v>
      </c>
      <c r="M1296" s="2">
        <v>6.3</v>
      </c>
      <c r="N1296" s="4">
        <f>IMDB_Table[[#This Row],[gross]]-IMDB_Table[[#This Row],[budget]]</f>
        <v>3208190</v>
      </c>
      <c r="O1296">
        <v>93</v>
      </c>
      <c r="P1296" s="36">
        <f>IMDB_Table[[#This Row],[net_profit]]/IMDB_Table[[#This Row],[budget]]*100</f>
        <v>4.9356769230769233</v>
      </c>
    </row>
    <row r="1297" spans="1:16" x14ac:dyDescent="0.3">
      <c r="A1297" t="s">
        <v>1145</v>
      </c>
      <c r="B1297">
        <v>289</v>
      </c>
      <c r="C1297" s="4">
        <v>150368971</v>
      </c>
      <c r="D1297" t="s">
        <v>279</v>
      </c>
      <c r="E1297" t="s">
        <v>1540</v>
      </c>
      <c r="F1297" t="s">
        <v>7126</v>
      </c>
      <c r="G1297">
        <v>316671</v>
      </c>
      <c r="H1297">
        <v>301</v>
      </c>
      <c r="I1297" t="s">
        <v>16</v>
      </c>
      <c r="J1297" t="s">
        <v>17</v>
      </c>
      <c r="K1297" s="4">
        <v>37000000</v>
      </c>
      <c r="L1297">
        <v>2013</v>
      </c>
      <c r="M1297" s="2">
        <v>7</v>
      </c>
      <c r="N1297" s="4">
        <f>IMDB_Table[[#This Row],[gross]]-IMDB_Table[[#This Row],[budget]]</f>
        <v>113368971</v>
      </c>
      <c r="O1297">
        <v>118</v>
      </c>
      <c r="P1297" s="36">
        <f>IMDB_Table[[#This Row],[net_profit]]/IMDB_Table[[#This Row],[budget]]*100</f>
        <v>306.40262432432434</v>
      </c>
    </row>
    <row r="1298" spans="1:16" x14ac:dyDescent="0.3">
      <c r="A1298" t="s">
        <v>189</v>
      </c>
      <c r="B1298">
        <v>72</v>
      </c>
      <c r="C1298" s="4">
        <v>50129186</v>
      </c>
      <c r="D1298" t="s">
        <v>605</v>
      </c>
      <c r="E1298" t="s">
        <v>1541</v>
      </c>
      <c r="F1298" t="s">
        <v>4996</v>
      </c>
      <c r="G1298">
        <v>38399</v>
      </c>
      <c r="H1298">
        <v>218</v>
      </c>
      <c r="I1298" t="s">
        <v>16</v>
      </c>
      <c r="J1298" t="s">
        <v>17</v>
      </c>
      <c r="K1298" s="4">
        <v>36000000</v>
      </c>
      <c r="L1298">
        <v>1997</v>
      </c>
      <c r="M1298" s="2">
        <v>6.9</v>
      </c>
      <c r="N1298" s="4">
        <f>IMDB_Table[[#This Row],[gross]]-IMDB_Table[[#This Row],[budget]]</f>
        <v>14129186</v>
      </c>
      <c r="O1298">
        <v>93</v>
      </c>
      <c r="P1298" s="36">
        <f>IMDB_Table[[#This Row],[net_profit]]/IMDB_Table[[#This Row],[budget]]*100</f>
        <v>39.24773888888889</v>
      </c>
    </row>
    <row r="1299" spans="1:16" x14ac:dyDescent="0.3">
      <c r="A1299" t="s">
        <v>1542</v>
      </c>
      <c r="B1299">
        <v>89</v>
      </c>
      <c r="C1299" s="4">
        <v>55500000</v>
      </c>
      <c r="D1299" t="s">
        <v>22</v>
      </c>
      <c r="E1299" t="s">
        <v>1543</v>
      </c>
      <c r="F1299" t="s">
        <v>4997</v>
      </c>
      <c r="G1299">
        <v>48636</v>
      </c>
      <c r="H1299">
        <v>214</v>
      </c>
      <c r="I1299" t="s">
        <v>16</v>
      </c>
      <c r="J1299" t="s">
        <v>24</v>
      </c>
      <c r="K1299" s="4">
        <v>36000000</v>
      </c>
      <c r="L1299">
        <v>1983</v>
      </c>
      <c r="M1299" s="2">
        <v>6.2</v>
      </c>
      <c r="N1299" s="4">
        <f>IMDB_Table[[#This Row],[gross]]-IMDB_Table[[#This Row],[budget]]</f>
        <v>19500000</v>
      </c>
      <c r="O1299">
        <v>121</v>
      </c>
      <c r="P1299" s="36">
        <f>IMDB_Table[[#This Row],[net_profit]]/IMDB_Table[[#This Row],[budget]]*100</f>
        <v>54.166666666666664</v>
      </c>
    </row>
    <row r="1300" spans="1:16" x14ac:dyDescent="0.3">
      <c r="A1300" t="s">
        <v>1544</v>
      </c>
      <c r="B1300">
        <v>265</v>
      </c>
      <c r="C1300" s="4">
        <v>50213619</v>
      </c>
      <c r="D1300" t="s">
        <v>1218</v>
      </c>
      <c r="E1300" t="s">
        <v>1545</v>
      </c>
      <c r="F1300" t="s">
        <v>4998</v>
      </c>
      <c r="G1300">
        <v>139184</v>
      </c>
      <c r="H1300">
        <v>243</v>
      </c>
      <c r="I1300" t="s">
        <v>16</v>
      </c>
      <c r="J1300" t="s">
        <v>17</v>
      </c>
      <c r="K1300" s="4">
        <v>36000000</v>
      </c>
      <c r="L1300">
        <v>2010</v>
      </c>
      <c r="M1300" s="2">
        <v>6.4</v>
      </c>
      <c r="N1300" s="4">
        <f>IMDB_Table[[#This Row],[gross]]-IMDB_Table[[#This Row],[budget]]</f>
        <v>14213619</v>
      </c>
      <c r="O1300">
        <v>101</v>
      </c>
      <c r="P1300" s="36">
        <f>IMDB_Table[[#This Row],[net_profit]]/IMDB_Table[[#This Row],[budget]]*100</f>
        <v>39.482275000000001</v>
      </c>
    </row>
    <row r="1301" spans="1:16" x14ac:dyDescent="0.3">
      <c r="A1301" t="s">
        <v>1538</v>
      </c>
      <c r="B1301">
        <v>54</v>
      </c>
      <c r="C1301" s="4">
        <v>42019483</v>
      </c>
      <c r="D1301" t="s">
        <v>1539</v>
      </c>
      <c r="E1301" t="s">
        <v>374</v>
      </c>
      <c r="F1301" t="s">
        <v>4999</v>
      </c>
      <c r="G1301">
        <v>6069</v>
      </c>
      <c r="H1301">
        <v>33</v>
      </c>
      <c r="I1301" t="s">
        <v>16</v>
      </c>
      <c r="J1301" t="s">
        <v>17</v>
      </c>
      <c r="K1301" s="4">
        <v>36000000</v>
      </c>
      <c r="L1301">
        <v>2014</v>
      </c>
      <c r="M1301" s="2">
        <v>6.4</v>
      </c>
      <c r="N1301" s="4">
        <f>IMDB_Table[[#This Row],[gross]]-IMDB_Table[[#This Row],[budget]]</f>
        <v>6019483</v>
      </c>
      <c r="O1301">
        <v>107</v>
      </c>
      <c r="P1301" s="36">
        <f>IMDB_Table[[#This Row],[net_profit]]/IMDB_Table[[#This Row],[budget]]*100</f>
        <v>16.72078611111111</v>
      </c>
    </row>
    <row r="1302" spans="1:16" x14ac:dyDescent="0.3">
      <c r="A1302" t="s">
        <v>1079</v>
      </c>
      <c r="B1302">
        <v>126</v>
      </c>
      <c r="C1302" s="4">
        <v>23360779</v>
      </c>
      <c r="D1302" t="s">
        <v>1546</v>
      </c>
      <c r="E1302" t="s">
        <v>679</v>
      </c>
      <c r="F1302" t="s">
        <v>5000</v>
      </c>
      <c r="G1302">
        <v>31113</v>
      </c>
      <c r="H1302">
        <v>212</v>
      </c>
      <c r="I1302" t="s">
        <v>16</v>
      </c>
      <c r="J1302" t="s">
        <v>17</v>
      </c>
      <c r="K1302" s="4">
        <v>34000000</v>
      </c>
      <c r="L1302">
        <v>2000</v>
      </c>
      <c r="M1302" s="2">
        <v>5.7</v>
      </c>
      <c r="N1302" s="4">
        <f>IMDB_Table[[#This Row],[gross]]-IMDB_Table[[#This Row],[budget]]</f>
        <v>-10639221</v>
      </c>
      <c r="O1302">
        <v>124</v>
      </c>
      <c r="P1302" s="36">
        <f>IMDB_Table[[#This Row],[net_profit]]/IMDB_Table[[#This Row],[budget]]*100</f>
        <v>-31.291826470588234</v>
      </c>
    </row>
    <row r="1303" spans="1:16" x14ac:dyDescent="0.3">
      <c r="A1303" t="s">
        <v>741</v>
      </c>
      <c r="B1303">
        <v>110</v>
      </c>
      <c r="C1303" s="4">
        <v>26183197</v>
      </c>
      <c r="D1303" t="s">
        <v>137</v>
      </c>
      <c r="E1303" t="s">
        <v>364</v>
      </c>
      <c r="F1303" t="s">
        <v>5001</v>
      </c>
      <c r="G1303">
        <v>38348</v>
      </c>
      <c r="H1303">
        <v>135</v>
      </c>
      <c r="I1303" t="s">
        <v>16</v>
      </c>
      <c r="J1303" t="s">
        <v>17</v>
      </c>
      <c r="K1303" s="4">
        <v>36000000</v>
      </c>
      <c r="L1303">
        <v>2003</v>
      </c>
      <c r="M1303" s="2">
        <v>6.1</v>
      </c>
      <c r="N1303" s="4">
        <f>IMDB_Table[[#This Row],[gross]]-IMDB_Table[[#This Row],[budget]]</f>
        <v>-9816803</v>
      </c>
      <c r="O1303">
        <v>109</v>
      </c>
      <c r="P1303" s="36">
        <f>IMDB_Table[[#This Row],[net_profit]]/IMDB_Table[[#This Row],[budget]]*100</f>
        <v>-27.268897222222222</v>
      </c>
    </row>
    <row r="1304" spans="1:16" x14ac:dyDescent="0.3">
      <c r="A1304" t="s">
        <v>800</v>
      </c>
      <c r="B1304">
        <v>138</v>
      </c>
      <c r="C1304" s="4">
        <v>20991497</v>
      </c>
      <c r="D1304" t="s">
        <v>369</v>
      </c>
      <c r="E1304" t="s">
        <v>62</v>
      </c>
      <c r="F1304" t="s">
        <v>5002</v>
      </c>
      <c r="G1304">
        <v>39778</v>
      </c>
      <c r="H1304">
        <v>172</v>
      </c>
      <c r="I1304" t="s">
        <v>16</v>
      </c>
      <c r="J1304" t="s">
        <v>17</v>
      </c>
      <c r="K1304" s="4">
        <v>37000000</v>
      </c>
      <c r="L1304">
        <v>2015</v>
      </c>
      <c r="M1304" s="2">
        <v>5.4</v>
      </c>
      <c r="N1304" s="4">
        <f>IMDB_Table[[#This Row],[gross]]-IMDB_Table[[#This Row],[budget]]</f>
        <v>-16008503</v>
      </c>
      <c r="O1304">
        <v>105</v>
      </c>
      <c r="P1304" s="36">
        <f>IMDB_Table[[#This Row],[net_profit]]/IMDB_Table[[#This Row],[budget]]*100</f>
        <v>-43.266224324324327</v>
      </c>
    </row>
    <row r="1305" spans="1:16" x14ac:dyDescent="0.3">
      <c r="A1305" t="s">
        <v>910</v>
      </c>
      <c r="B1305">
        <v>31</v>
      </c>
      <c r="C1305" s="4">
        <v>13052741</v>
      </c>
      <c r="D1305" t="s">
        <v>1409</v>
      </c>
      <c r="E1305" t="s">
        <v>1291</v>
      </c>
      <c r="F1305" t="s">
        <v>7127</v>
      </c>
      <c r="G1305">
        <v>8531</v>
      </c>
      <c r="H1305">
        <v>57</v>
      </c>
      <c r="I1305" t="s">
        <v>16</v>
      </c>
      <c r="J1305" t="s">
        <v>17</v>
      </c>
      <c r="K1305" s="4">
        <v>36000000</v>
      </c>
      <c r="L1305">
        <v>1996</v>
      </c>
      <c r="M1305" s="2">
        <v>6.7</v>
      </c>
      <c r="N1305" s="4">
        <f>IMDB_Table[[#This Row],[gross]]-IMDB_Table[[#This Row],[budget]]</f>
        <v>-22947259</v>
      </c>
      <c r="O1305">
        <v>130</v>
      </c>
      <c r="P1305" s="36">
        <f>IMDB_Table[[#This Row],[net_profit]]/IMDB_Table[[#This Row],[budget]]*100</f>
        <v>-63.742386111111117</v>
      </c>
    </row>
    <row r="1306" spans="1:16" x14ac:dyDescent="0.3">
      <c r="A1306" t="s">
        <v>1547</v>
      </c>
      <c r="B1306">
        <v>95</v>
      </c>
      <c r="C1306" s="4">
        <v>14378353</v>
      </c>
      <c r="D1306" t="s">
        <v>788</v>
      </c>
      <c r="E1306" t="s">
        <v>1548</v>
      </c>
      <c r="F1306" t="s">
        <v>7128</v>
      </c>
      <c r="G1306">
        <v>12375</v>
      </c>
      <c r="H1306">
        <v>194</v>
      </c>
      <c r="I1306" t="s">
        <v>16</v>
      </c>
      <c r="J1306" t="s">
        <v>17</v>
      </c>
      <c r="K1306" s="4">
        <v>36000000</v>
      </c>
      <c r="L1306">
        <v>1999</v>
      </c>
      <c r="M1306" s="2">
        <v>6.8</v>
      </c>
      <c r="N1306" s="4">
        <f>IMDB_Table[[#This Row],[gross]]-IMDB_Table[[#This Row],[budget]]</f>
        <v>-21621647</v>
      </c>
      <c r="O1306">
        <v>127</v>
      </c>
      <c r="P1306" s="36">
        <f>IMDB_Table[[#This Row],[net_profit]]/IMDB_Table[[#This Row],[budget]]*100</f>
        <v>-60.06013055555556</v>
      </c>
    </row>
    <row r="1307" spans="1:16" x14ac:dyDescent="0.3">
      <c r="A1307" t="s">
        <v>3971</v>
      </c>
      <c r="B1307">
        <v>267</v>
      </c>
      <c r="C1307" s="4">
        <v>33037754</v>
      </c>
      <c r="D1307" t="s">
        <v>1334</v>
      </c>
      <c r="E1307" t="s">
        <v>220</v>
      </c>
      <c r="F1307" t="s">
        <v>5003</v>
      </c>
      <c r="G1307">
        <v>75864</v>
      </c>
      <c r="H1307">
        <v>197</v>
      </c>
      <c r="I1307" t="s">
        <v>16</v>
      </c>
      <c r="J1307" t="s">
        <v>17</v>
      </c>
      <c r="K1307" s="4">
        <v>37000000</v>
      </c>
      <c r="L1307">
        <v>2011</v>
      </c>
      <c r="M1307" s="2">
        <v>6</v>
      </c>
      <c r="N1307" s="4">
        <f>IMDB_Table[[#This Row],[gross]]-IMDB_Table[[#This Row],[budget]]</f>
        <v>-3962246</v>
      </c>
      <c r="O1307">
        <v>114</v>
      </c>
      <c r="P1307" s="36">
        <f>IMDB_Table[[#This Row],[net_profit]]/IMDB_Table[[#This Row],[budget]]*100</f>
        <v>-10.708772972972973</v>
      </c>
    </row>
    <row r="1308" spans="1:16" x14ac:dyDescent="0.3">
      <c r="A1308" t="s">
        <v>1197</v>
      </c>
      <c r="B1308">
        <v>175</v>
      </c>
      <c r="C1308" s="4">
        <v>12339633</v>
      </c>
      <c r="D1308" t="s">
        <v>664</v>
      </c>
      <c r="E1308" t="s">
        <v>1549</v>
      </c>
      <c r="F1308" t="s">
        <v>5004</v>
      </c>
      <c r="G1308">
        <v>220591</v>
      </c>
      <c r="H1308">
        <v>641</v>
      </c>
      <c r="I1308" t="s">
        <v>16</v>
      </c>
      <c r="J1308" t="s">
        <v>17</v>
      </c>
      <c r="K1308" s="4">
        <v>36000000</v>
      </c>
      <c r="L1308">
        <v>1997</v>
      </c>
      <c r="M1308" s="2">
        <v>7.8</v>
      </c>
      <c r="N1308" s="4">
        <f>IMDB_Table[[#This Row],[gross]]-IMDB_Table[[#This Row],[budget]]</f>
        <v>-23660367</v>
      </c>
      <c r="O1308">
        <v>106</v>
      </c>
      <c r="P1308" s="36">
        <f>IMDB_Table[[#This Row],[net_profit]]/IMDB_Table[[#This Row],[budget]]*100</f>
        <v>-65.723241666666667</v>
      </c>
    </row>
    <row r="1309" spans="1:16" x14ac:dyDescent="0.3">
      <c r="A1309" t="s">
        <v>1191</v>
      </c>
      <c r="B1309">
        <v>63</v>
      </c>
      <c r="C1309" s="4">
        <v>2954405</v>
      </c>
      <c r="D1309" t="s">
        <v>1550</v>
      </c>
      <c r="E1309" t="s">
        <v>1551</v>
      </c>
      <c r="F1309" t="s">
        <v>7129</v>
      </c>
      <c r="G1309">
        <v>1977</v>
      </c>
      <c r="H1309">
        <v>64</v>
      </c>
      <c r="I1309" t="s">
        <v>16</v>
      </c>
      <c r="J1309" t="s">
        <v>17</v>
      </c>
      <c r="K1309" s="4">
        <v>36000000</v>
      </c>
      <c r="L1309">
        <v>2000</v>
      </c>
      <c r="M1309" s="2">
        <v>5.3</v>
      </c>
      <c r="N1309" s="4">
        <f>IMDB_Table[[#This Row],[gross]]-IMDB_Table[[#This Row],[budget]]</f>
        <v>-33045595</v>
      </c>
      <c r="O1309">
        <v>95</v>
      </c>
      <c r="P1309" s="36">
        <f>IMDB_Table[[#This Row],[net_profit]]/IMDB_Table[[#This Row],[budget]]*100</f>
        <v>-91.79331944444445</v>
      </c>
    </row>
    <row r="1310" spans="1:16" x14ac:dyDescent="0.3">
      <c r="A1310" t="s">
        <v>377</v>
      </c>
      <c r="B1310">
        <v>85</v>
      </c>
      <c r="C1310" s="4">
        <v>30105968</v>
      </c>
      <c r="D1310" t="s">
        <v>184</v>
      </c>
      <c r="E1310" t="s">
        <v>1552</v>
      </c>
      <c r="F1310" t="s">
        <v>5005</v>
      </c>
      <c r="G1310">
        <v>8860</v>
      </c>
      <c r="H1310">
        <v>45</v>
      </c>
      <c r="I1310" t="s">
        <v>16</v>
      </c>
      <c r="J1310" t="s">
        <v>17</v>
      </c>
      <c r="K1310" s="4">
        <v>37000000</v>
      </c>
      <c r="L1310">
        <v>2008</v>
      </c>
      <c r="M1310" s="2">
        <v>4.5</v>
      </c>
      <c r="N1310" s="4">
        <f>IMDB_Table[[#This Row],[gross]]-IMDB_Table[[#This Row],[budget]]</f>
        <v>-6894032</v>
      </c>
      <c r="O1310">
        <v>81</v>
      </c>
      <c r="P1310" s="36">
        <f>IMDB_Table[[#This Row],[net_profit]]/IMDB_Table[[#This Row],[budget]]*100</f>
        <v>-18.632518918918919</v>
      </c>
    </row>
    <row r="1311" spans="1:16" x14ac:dyDescent="0.3">
      <c r="A1311" t="s">
        <v>1553</v>
      </c>
      <c r="B1311">
        <v>44</v>
      </c>
      <c r="C1311" s="4">
        <v>37788228</v>
      </c>
      <c r="D1311" t="s">
        <v>509</v>
      </c>
      <c r="E1311" t="s">
        <v>230</v>
      </c>
      <c r="F1311" t="s">
        <v>7130</v>
      </c>
      <c r="G1311">
        <v>15046</v>
      </c>
      <c r="H1311">
        <v>80</v>
      </c>
      <c r="I1311" t="s">
        <v>16</v>
      </c>
      <c r="J1311" t="s">
        <v>17</v>
      </c>
      <c r="K1311" s="4">
        <v>35200000</v>
      </c>
      <c r="L1311">
        <v>2003</v>
      </c>
      <c r="M1311" s="2">
        <v>5.4</v>
      </c>
      <c r="N1311" s="4">
        <f>IMDB_Table[[#This Row],[gross]]-IMDB_Table[[#This Row],[budget]]</f>
        <v>2588228</v>
      </c>
      <c r="O1311">
        <v>95</v>
      </c>
      <c r="P1311" s="36">
        <f>IMDB_Table[[#This Row],[net_profit]]/IMDB_Table[[#This Row],[budget]]*100</f>
        <v>7.3529204545454547</v>
      </c>
    </row>
    <row r="1312" spans="1:16" x14ac:dyDescent="0.3">
      <c r="A1312" t="s">
        <v>643</v>
      </c>
      <c r="B1312">
        <v>334</v>
      </c>
      <c r="C1312" s="4">
        <v>277313371</v>
      </c>
      <c r="D1312" t="s">
        <v>509</v>
      </c>
      <c r="E1312" t="s">
        <v>193</v>
      </c>
      <c r="F1312" t="s">
        <v>5006</v>
      </c>
      <c r="G1312">
        <v>583341</v>
      </c>
      <c r="H1312">
        <v>626</v>
      </c>
      <c r="I1312" t="s">
        <v>16</v>
      </c>
      <c r="J1312" t="s">
        <v>17</v>
      </c>
      <c r="K1312" s="4">
        <v>35000000</v>
      </c>
      <c r="L1312">
        <v>2009</v>
      </c>
      <c r="M1312" s="2">
        <v>7.8</v>
      </c>
      <c r="N1312" s="4">
        <f>IMDB_Table[[#This Row],[gross]]-IMDB_Table[[#This Row],[budget]]</f>
        <v>242313371</v>
      </c>
      <c r="O1312">
        <v>108</v>
      </c>
      <c r="P1312" s="36">
        <f>IMDB_Table[[#This Row],[net_profit]]/IMDB_Table[[#This Row],[budget]]*100</f>
        <v>692.32391714285711</v>
      </c>
    </row>
    <row r="1313" spans="1:16" x14ac:dyDescent="0.3">
      <c r="A1313" t="s">
        <v>1554</v>
      </c>
      <c r="B1313">
        <v>78</v>
      </c>
      <c r="C1313" s="4">
        <v>2126511</v>
      </c>
      <c r="D1313" t="s">
        <v>1555</v>
      </c>
      <c r="E1313" t="s">
        <v>1556</v>
      </c>
      <c r="F1313" t="s">
        <v>5007</v>
      </c>
      <c r="G1313">
        <v>21912</v>
      </c>
      <c r="H1313">
        <v>45</v>
      </c>
      <c r="I1313" t="s">
        <v>1557</v>
      </c>
      <c r="J1313" t="s">
        <v>903</v>
      </c>
      <c r="K1313" s="4">
        <v>36000000</v>
      </c>
      <c r="L1313">
        <v>2015</v>
      </c>
      <c r="M1313" s="2">
        <v>7.2</v>
      </c>
      <c r="N1313" s="4">
        <f>IMDB_Table[[#This Row],[gross]]-IMDB_Table[[#This Row],[budget]]</f>
        <v>-33873489</v>
      </c>
      <c r="O1313">
        <v>105</v>
      </c>
      <c r="P1313" s="36">
        <f>IMDB_Table[[#This Row],[net_profit]]/IMDB_Table[[#This Row],[budget]]*100</f>
        <v>-94.093024999999997</v>
      </c>
    </row>
    <row r="1314" spans="1:16" x14ac:dyDescent="0.3">
      <c r="A1314" t="s">
        <v>508</v>
      </c>
      <c r="B1314">
        <v>199</v>
      </c>
      <c r="C1314" s="4">
        <v>205399422</v>
      </c>
      <c r="D1314" t="s">
        <v>356</v>
      </c>
      <c r="E1314" t="s">
        <v>1195</v>
      </c>
      <c r="F1314" t="s">
        <v>5008</v>
      </c>
      <c r="G1314">
        <v>181225</v>
      </c>
      <c r="H1314">
        <v>784</v>
      </c>
      <c r="I1314" t="s">
        <v>16</v>
      </c>
      <c r="J1314" t="s">
        <v>17</v>
      </c>
      <c r="K1314" s="4">
        <v>33000000</v>
      </c>
      <c r="L1314">
        <v>1999</v>
      </c>
      <c r="M1314" s="2">
        <v>6.6</v>
      </c>
      <c r="N1314" s="4">
        <f>IMDB_Table[[#This Row],[gross]]-IMDB_Table[[#This Row],[budget]]</f>
        <v>172399422</v>
      </c>
      <c r="O1314">
        <v>95</v>
      </c>
      <c r="P1314" s="36">
        <f>IMDB_Table[[#This Row],[net_profit]]/IMDB_Table[[#This Row],[budget]]*100</f>
        <v>522.42249090909093</v>
      </c>
    </row>
    <row r="1315" spans="1:16" x14ac:dyDescent="0.3">
      <c r="A1315" t="s">
        <v>83</v>
      </c>
      <c r="B1315">
        <v>186</v>
      </c>
      <c r="C1315" s="4">
        <v>251188924</v>
      </c>
      <c r="D1315" t="s">
        <v>47</v>
      </c>
      <c r="E1315" t="s">
        <v>347</v>
      </c>
      <c r="F1315" t="s">
        <v>5009</v>
      </c>
      <c r="G1315">
        <v>269033</v>
      </c>
      <c r="H1315">
        <v>817</v>
      </c>
      <c r="I1315" t="s">
        <v>16</v>
      </c>
      <c r="J1315" t="s">
        <v>17</v>
      </c>
      <c r="K1315" s="4">
        <v>35000000</v>
      </c>
      <c r="L1315">
        <v>1989</v>
      </c>
      <c r="M1315" s="2">
        <v>7.6</v>
      </c>
      <c r="N1315" s="4">
        <f>IMDB_Table[[#This Row],[gross]]-IMDB_Table[[#This Row],[budget]]</f>
        <v>216188924</v>
      </c>
      <c r="O1315">
        <v>126</v>
      </c>
      <c r="P1315" s="36">
        <f>IMDB_Table[[#This Row],[net_profit]]/IMDB_Table[[#This Row],[budget]]*100</f>
        <v>617.68263999999999</v>
      </c>
    </row>
    <row r="1316" spans="1:16" x14ac:dyDescent="0.3">
      <c r="A1316" t="s">
        <v>3979</v>
      </c>
      <c r="B1316">
        <v>77</v>
      </c>
      <c r="C1316" s="4">
        <v>1068392</v>
      </c>
      <c r="D1316" t="s">
        <v>1558</v>
      </c>
      <c r="E1316" t="s">
        <v>1442</v>
      </c>
      <c r="F1316" t="s">
        <v>5010</v>
      </c>
      <c r="G1316">
        <v>3865</v>
      </c>
      <c r="H1316">
        <v>53</v>
      </c>
      <c r="I1316" t="s">
        <v>16</v>
      </c>
      <c r="J1316" t="s">
        <v>849</v>
      </c>
      <c r="K1316" s="4">
        <v>36000000</v>
      </c>
      <c r="L1316">
        <v>2011</v>
      </c>
      <c r="M1316" s="2">
        <v>5.9</v>
      </c>
      <c r="N1316" s="4">
        <f>IMDB_Table[[#This Row],[gross]]-IMDB_Table[[#This Row],[budget]]</f>
        <v>-34931608</v>
      </c>
      <c r="O1316">
        <v>102</v>
      </c>
      <c r="P1316" s="36">
        <f>IMDB_Table[[#This Row],[net_profit]]/IMDB_Table[[#This Row],[budget]]*100</f>
        <v>-97.032244444444444</v>
      </c>
    </row>
    <row r="1317" spans="1:16" x14ac:dyDescent="0.3">
      <c r="A1317" t="s">
        <v>289</v>
      </c>
      <c r="B1317">
        <v>68</v>
      </c>
      <c r="C1317" s="4">
        <v>144731527</v>
      </c>
      <c r="D1317" t="s">
        <v>106</v>
      </c>
      <c r="E1317" t="s">
        <v>1559</v>
      </c>
      <c r="F1317" t="s">
        <v>5011</v>
      </c>
      <c r="G1317">
        <v>128010</v>
      </c>
      <c r="H1317">
        <v>136</v>
      </c>
      <c r="I1317" t="s">
        <v>16</v>
      </c>
      <c r="J1317" t="s">
        <v>17</v>
      </c>
      <c r="K1317" s="4">
        <v>35000000</v>
      </c>
      <c r="L1317">
        <v>1992</v>
      </c>
      <c r="M1317" s="2">
        <v>6.7</v>
      </c>
      <c r="N1317" s="4">
        <f>IMDB_Table[[#This Row],[gross]]-IMDB_Table[[#This Row],[budget]]</f>
        <v>109731527</v>
      </c>
      <c r="O1317">
        <v>121</v>
      </c>
      <c r="P1317" s="36">
        <f>IMDB_Table[[#This Row],[net_profit]]/IMDB_Table[[#This Row],[budget]]*100</f>
        <v>313.51864857142857</v>
      </c>
    </row>
    <row r="1318" spans="1:16" x14ac:dyDescent="0.3">
      <c r="A1318" t="s">
        <v>532</v>
      </c>
      <c r="B1318">
        <v>261</v>
      </c>
      <c r="C1318" s="4">
        <v>255950375</v>
      </c>
      <c r="D1318" t="s">
        <v>419</v>
      </c>
      <c r="E1318" t="s">
        <v>1560</v>
      </c>
      <c r="F1318" t="s">
        <v>5012</v>
      </c>
      <c r="G1318">
        <v>223127</v>
      </c>
      <c r="H1318">
        <v>420</v>
      </c>
      <c r="I1318" t="s">
        <v>16</v>
      </c>
      <c r="J1318" t="s">
        <v>17</v>
      </c>
      <c r="K1318" s="4">
        <v>29000000</v>
      </c>
      <c r="L1318">
        <v>2009</v>
      </c>
      <c r="M1318" s="2">
        <v>7.7</v>
      </c>
      <c r="N1318" s="4">
        <f>IMDB_Table[[#This Row],[gross]]-IMDB_Table[[#This Row],[budget]]</f>
        <v>226950375</v>
      </c>
      <c r="O1318">
        <v>129</v>
      </c>
      <c r="P1318" s="36">
        <f>IMDB_Table[[#This Row],[net_profit]]/IMDB_Table[[#This Row],[budget]]*100</f>
        <v>782.58749999999998</v>
      </c>
    </row>
    <row r="1319" spans="1:16" x14ac:dyDescent="0.3">
      <c r="A1319" t="s">
        <v>1116</v>
      </c>
      <c r="B1319">
        <v>122</v>
      </c>
      <c r="C1319" s="4">
        <v>112692062</v>
      </c>
      <c r="D1319" t="s">
        <v>734</v>
      </c>
      <c r="E1319" t="s">
        <v>1291</v>
      </c>
      <c r="F1319" t="s">
        <v>5013</v>
      </c>
      <c r="G1319">
        <v>84325</v>
      </c>
      <c r="H1319">
        <v>205</v>
      </c>
      <c r="I1319" t="s">
        <v>16</v>
      </c>
      <c r="J1319" t="s">
        <v>17</v>
      </c>
      <c r="K1319" s="4">
        <v>35000000</v>
      </c>
      <c r="L1319">
        <v>2001</v>
      </c>
      <c r="M1319" s="2">
        <v>5.4</v>
      </c>
      <c r="N1319" s="4">
        <f>IMDB_Table[[#This Row],[gross]]-IMDB_Table[[#This Row],[budget]]</f>
        <v>77692062</v>
      </c>
      <c r="O1319">
        <v>88</v>
      </c>
      <c r="P1319" s="36">
        <f>IMDB_Table[[#This Row],[net_profit]]/IMDB_Table[[#This Row],[budget]]*100</f>
        <v>221.97732000000002</v>
      </c>
    </row>
    <row r="1320" spans="1:16" x14ac:dyDescent="0.3">
      <c r="A1320" t="s">
        <v>649</v>
      </c>
      <c r="B1320">
        <v>340</v>
      </c>
      <c r="C1320" s="4">
        <v>117528646</v>
      </c>
      <c r="D1320" t="s">
        <v>279</v>
      </c>
      <c r="E1320" t="s">
        <v>45</v>
      </c>
      <c r="F1320" t="s">
        <v>5014</v>
      </c>
      <c r="G1320">
        <v>353442</v>
      </c>
      <c r="H1320">
        <v>387</v>
      </c>
      <c r="I1320" t="s">
        <v>16</v>
      </c>
      <c r="J1320" t="s">
        <v>17</v>
      </c>
      <c r="K1320" s="4">
        <v>35000000</v>
      </c>
      <c r="L1320">
        <v>2011</v>
      </c>
      <c r="M1320" s="2">
        <v>6.9</v>
      </c>
      <c r="N1320" s="4">
        <f>IMDB_Table[[#This Row],[gross]]-IMDB_Table[[#This Row],[budget]]</f>
        <v>82528646</v>
      </c>
      <c r="O1320">
        <v>106</v>
      </c>
      <c r="P1320" s="36">
        <f>IMDB_Table[[#This Row],[net_profit]]/IMDB_Table[[#This Row],[budget]]*100</f>
        <v>235.79613142857144</v>
      </c>
    </row>
    <row r="1321" spans="1:16" x14ac:dyDescent="0.3">
      <c r="A1321" t="s">
        <v>1532</v>
      </c>
      <c r="B1321">
        <v>493</v>
      </c>
      <c r="C1321" s="4">
        <v>171031347</v>
      </c>
      <c r="D1321" t="s">
        <v>1320</v>
      </c>
      <c r="E1321" t="s">
        <v>312</v>
      </c>
      <c r="F1321" t="s">
        <v>5015</v>
      </c>
      <c r="G1321">
        <v>240962</v>
      </c>
      <c r="H1321">
        <v>724</v>
      </c>
      <c r="I1321" t="s">
        <v>16</v>
      </c>
      <c r="J1321" t="s">
        <v>17</v>
      </c>
      <c r="K1321" s="4">
        <v>38000000</v>
      </c>
      <c r="L1321">
        <v>2010</v>
      </c>
      <c r="M1321" s="2">
        <v>7.7</v>
      </c>
      <c r="N1321" s="4">
        <f>IMDB_Table[[#This Row],[gross]]-IMDB_Table[[#This Row],[budget]]</f>
        <v>133031347</v>
      </c>
      <c r="O1321">
        <v>110</v>
      </c>
      <c r="P1321" s="36">
        <f>IMDB_Table[[#This Row],[net_profit]]/IMDB_Table[[#This Row],[budget]]*100</f>
        <v>350.08249210526316</v>
      </c>
    </row>
    <row r="1322" spans="1:16" x14ac:dyDescent="0.3">
      <c r="A1322" t="s">
        <v>920</v>
      </c>
      <c r="B1322">
        <v>208</v>
      </c>
      <c r="C1322" s="4">
        <v>124732962</v>
      </c>
      <c r="D1322" t="s">
        <v>369</v>
      </c>
      <c r="E1322" t="s">
        <v>606</v>
      </c>
      <c r="F1322" t="s">
        <v>5016</v>
      </c>
      <c r="G1322">
        <v>286178</v>
      </c>
      <c r="H1322">
        <v>631</v>
      </c>
      <c r="I1322" t="s">
        <v>16</v>
      </c>
      <c r="J1322" t="s">
        <v>17</v>
      </c>
      <c r="K1322" s="4">
        <v>35000000</v>
      </c>
      <c r="L1322">
        <v>2006</v>
      </c>
      <c r="M1322" s="2">
        <v>6.8</v>
      </c>
      <c r="N1322" s="4">
        <f>IMDB_Table[[#This Row],[gross]]-IMDB_Table[[#This Row],[budget]]</f>
        <v>89732962</v>
      </c>
      <c r="O1322">
        <v>109</v>
      </c>
      <c r="P1322" s="36">
        <f>IMDB_Table[[#This Row],[net_profit]]/IMDB_Table[[#This Row],[budget]]*100</f>
        <v>256.37989142857145</v>
      </c>
    </row>
    <row r="1323" spans="1:16" x14ac:dyDescent="0.3">
      <c r="A1323" t="s">
        <v>1561</v>
      </c>
      <c r="B1323">
        <v>134</v>
      </c>
      <c r="C1323" s="4">
        <v>82300000</v>
      </c>
      <c r="D1323" t="s">
        <v>358</v>
      </c>
      <c r="E1323" t="s">
        <v>559</v>
      </c>
      <c r="F1323" t="s">
        <v>5017</v>
      </c>
      <c r="G1323">
        <v>63330</v>
      </c>
      <c r="H1323">
        <v>405</v>
      </c>
      <c r="I1323" t="s">
        <v>16</v>
      </c>
      <c r="J1323" t="s">
        <v>17</v>
      </c>
      <c r="K1323" s="4">
        <v>35000000</v>
      </c>
      <c r="L1323">
        <v>1979</v>
      </c>
      <c r="M1323" s="2">
        <v>6.4</v>
      </c>
      <c r="N1323" s="4">
        <f>IMDB_Table[[#This Row],[gross]]-IMDB_Table[[#This Row],[budget]]</f>
        <v>47300000</v>
      </c>
      <c r="O1323">
        <v>143</v>
      </c>
      <c r="P1323" s="36">
        <f>IMDB_Table[[#This Row],[net_profit]]/IMDB_Table[[#This Row],[budget]]*100</f>
        <v>135.14285714285714</v>
      </c>
    </row>
    <row r="1324" spans="1:16" x14ac:dyDescent="0.3">
      <c r="A1324" t="s">
        <v>649</v>
      </c>
      <c r="B1324">
        <v>275</v>
      </c>
      <c r="C1324" s="4">
        <v>134455175</v>
      </c>
      <c r="D1324" t="s">
        <v>279</v>
      </c>
      <c r="E1324" t="s">
        <v>143</v>
      </c>
      <c r="F1324" t="s">
        <v>5018</v>
      </c>
      <c r="G1324">
        <v>97664</v>
      </c>
      <c r="H1324">
        <v>232</v>
      </c>
      <c r="I1324" t="s">
        <v>16</v>
      </c>
      <c r="J1324" t="s">
        <v>17</v>
      </c>
      <c r="K1324" s="4">
        <v>35000000</v>
      </c>
      <c r="L1324">
        <v>2013</v>
      </c>
      <c r="M1324" s="2">
        <v>5.7</v>
      </c>
      <c r="N1324" s="4">
        <f>IMDB_Table[[#This Row],[gross]]-IMDB_Table[[#This Row],[budget]]</f>
        <v>99455175</v>
      </c>
      <c r="O1324">
        <v>120</v>
      </c>
      <c r="P1324" s="36">
        <f>IMDB_Table[[#This Row],[net_profit]]/IMDB_Table[[#This Row],[budget]]*100</f>
        <v>284.15764285714283</v>
      </c>
    </row>
    <row r="1325" spans="1:16" x14ac:dyDescent="0.3">
      <c r="A1325" t="s">
        <v>144</v>
      </c>
      <c r="B1325">
        <v>120</v>
      </c>
      <c r="C1325" s="4">
        <v>79100000</v>
      </c>
      <c r="D1325" t="s">
        <v>396</v>
      </c>
      <c r="E1325" t="s">
        <v>444</v>
      </c>
      <c r="F1325" t="s">
        <v>5019</v>
      </c>
      <c r="G1325">
        <v>127503</v>
      </c>
      <c r="H1325">
        <v>261</v>
      </c>
      <c r="I1325" t="s">
        <v>16</v>
      </c>
      <c r="J1325" t="s">
        <v>17</v>
      </c>
      <c r="K1325" s="4">
        <v>35000000</v>
      </c>
      <c r="L1325">
        <v>1991</v>
      </c>
      <c r="M1325" s="2">
        <v>7.3</v>
      </c>
      <c r="N1325" s="4">
        <f>IMDB_Table[[#This Row],[gross]]-IMDB_Table[[#This Row],[budget]]</f>
        <v>44100000</v>
      </c>
      <c r="O1325">
        <v>128</v>
      </c>
      <c r="P1325" s="36">
        <f>IMDB_Table[[#This Row],[net_profit]]/IMDB_Table[[#This Row],[budget]]*100</f>
        <v>126</v>
      </c>
    </row>
    <row r="1326" spans="1:16" x14ac:dyDescent="0.3">
      <c r="A1326" t="s">
        <v>745</v>
      </c>
      <c r="B1326">
        <v>144</v>
      </c>
      <c r="C1326" s="4">
        <v>81159365</v>
      </c>
      <c r="D1326" t="s">
        <v>552</v>
      </c>
      <c r="E1326" t="s">
        <v>45</v>
      </c>
      <c r="F1326" t="s">
        <v>7131</v>
      </c>
      <c r="G1326">
        <v>191470</v>
      </c>
      <c r="H1326">
        <v>278</v>
      </c>
      <c r="I1326" t="s">
        <v>16</v>
      </c>
      <c r="J1326" t="s">
        <v>17</v>
      </c>
      <c r="K1326" s="4">
        <v>35000000</v>
      </c>
      <c r="L1326">
        <v>2008</v>
      </c>
      <c r="M1326" s="2">
        <v>6.8</v>
      </c>
      <c r="N1326" s="4">
        <f>IMDB_Table[[#This Row],[gross]]-IMDB_Table[[#This Row],[budget]]</f>
        <v>46159365</v>
      </c>
      <c r="O1326">
        <v>123</v>
      </c>
      <c r="P1326" s="36">
        <f>IMDB_Table[[#This Row],[net_profit]]/IMDB_Table[[#This Row],[budget]]*100</f>
        <v>131.88390000000001</v>
      </c>
    </row>
    <row r="1327" spans="1:16" x14ac:dyDescent="0.3">
      <c r="A1327" t="s">
        <v>773</v>
      </c>
      <c r="B1327">
        <v>332</v>
      </c>
      <c r="C1327" s="4">
        <v>110008260</v>
      </c>
      <c r="D1327" t="s">
        <v>429</v>
      </c>
      <c r="E1327" t="s">
        <v>1562</v>
      </c>
      <c r="F1327" t="s">
        <v>5020</v>
      </c>
      <c r="G1327">
        <v>94241</v>
      </c>
      <c r="H1327">
        <v>309</v>
      </c>
      <c r="I1327" t="s">
        <v>16</v>
      </c>
      <c r="J1327" t="s">
        <v>722</v>
      </c>
      <c r="K1327" s="4">
        <v>35000000</v>
      </c>
      <c r="L1327">
        <v>2015</v>
      </c>
      <c r="M1327" s="2">
        <v>6.3</v>
      </c>
      <c r="N1327" s="4">
        <f>IMDB_Table[[#This Row],[gross]]-IMDB_Table[[#This Row],[budget]]</f>
        <v>75008260</v>
      </c>
      <c r="O1327">
        <v>129</v>
      </c>
      <c r="P1327" s="36">
        <f>IMDB_Table[[#This Row],[net_profit]]/IMDB_Table[[#This Row],[budget]]*100</f>
        <v>214.30931428571429</v>
      </c>
    </row>
    <row r="1328" spans="1:16" x14ac:dyDescent="0.3">
      <c r="A1328" t="s">
        <v>1563</v>
      </c>
      <c r="B1328">
        <v>104</v>
      </c>
      <c r="C1328" s="4">
        <v>67962333</v>
      </c>
      <c r="D1328" t="s">
        <v>429</v>
      </c>
      <c r="E1328" t="s">
        <v>230</v>
      </c>
      <c r="F1328" t="s">
        <v>5021</v>
      </c>
      <c r="G1328">
        <v>33887</v>
      </c>
      <c r="H1328">
        <v>160</v>
      </c>
      <c r="I1328" t="s">
        <v>16</v>
      </c>
      <c r="J1328" t="s">
        <v>17</v>
      </c>
      <c r="K1328" s="4">
        <v>35000000</v>
      </c>
      <c r="L1328">
        <v>2005</v>
      </c>
      <c r="M1328" s="2">
        <v>5.9</v>
      </c>
      <c r="N1328" s="4">
        <f>IMDB_Table[[#This Row],[gross]]-IMDB_Table[[#This Row],[budget]]</f>
        <v>32962333</v>
      </c>
      <c r="O1328">
        <v>105</v>
      </c>
      <c r="P1328" s="36">
        <f>IMDB_Table[[#This Row],[net_profit]]/IMDB_Table[[#This Row],[budget]]*100</f>
        <v>94.17809428571428</v>
      </c>
    </row>
    <row r="1329" spans="1:16" x14ac:dyDescent="0.3">
      <c r="A1329" t="s">
        <v>653</v>
      </c>
      <c r="B1329">
        <v>116</v>
      </c>
      <c r="C1329" s="4">
        <v>78651430</v>
      </c>
      <c r="D1329" t="s">
        <v>1564</v>
      </c>
      <c r="E1329" t="s">
        <v>858</v>
      </c>
      <c r="F1329" t="s">
        <v>5022</v>
      </c>
      <c r="G1329">
        <v>142067</v>
      </c>
      <c r="H1329">
        <v>457</v>
      </c>
      <c r="I1329" t="s">
        <v>16</v>
      </c>
      <c r="J1329" t="s">
        <v>17</v>
      </c>
      <c r="K1329" s="4">
        <v>27000000</v>
      </c>
      <c r="L1329">
        <v>1996</v>
      </c>
      <c r="M1329" s="2">
        <v>7.4</v>
      </c>
      <c r="N1329" s="4">
        <f>IMDB_Table[[#This Row],[gross]]-IMDB_Table[[#This Row],[budget]]</f>
        <v>51651430</v>
      </c>
      <c r="O1329">
        <v>162</v>
      </c>
      <c r="P1329" s="36">
        <f>IMDB_Table[[#This Row],[net_profit]]/IMDB_Table[[#This Row],[budget]]*100</f>
        <v>191.30159259259258</v>
      </c>
    </row>
    <row r="1330" spans="1:16" x14ac:dyDescent="0.3">
      <c r="A1330" t="s">
        <v>1119</v>
      </c>
      <c r="B1330">
        <v>177</v>
      </c>
      <c r="C1330" s="4">
        <v>64604977</v>
      </c>
      <c r="D1330" t="s">
        <v>557</v>
      </c>
      <c r="E1330" t="s">
        <v>45</v>
      </c>
      <c r="F1330" t="s">
        <v>5023</v>
      </c>
      <c r="G1330">
        <v>414219</v>
      </c>
      <c r="H1330">
        <v>625</v>
      </c>
      <c r="I1330" t="s">
        <v>16</v>
      </c>
      <c r="J1330" t="s">
        <v>17</v>
      </c>
      <c r="K1330" s="4">
        <v>35000000</v>
      </c>
      <c r="L1330">
        <v>1997</v>
      </c>
      <c r="M1330" s="2">
        <v>8.3000000000000007</v>
      </c>
      <c r="N1330" s="4">
        <f>IMDB_Table[[#This Row],[gross]]-IMDB_Table[[#This Row],[budget]]</f>
        <v>29604977</v>
      </c>
      <c r="O1330">
        <v>138</v>
      </c>
      <c r="P1330" s="36">
        <f>IMDB_Table[[#This Row],[net_profit]]/IMDB_Table[[#This Row],[budget]]*100</f>
        <v>84.585648571428578</v>
      </c>
    </row>
    <row r="1331" spans="1:16" x14ac:dyDescent="0.3">
      <c r="A1331" t="s">
        <v>175</v>
      </c>
      <c r="B1331">
        <v>127</v>
      </c>
      <c r="C1331" s="4">
        <v>63939454</v>
      </c>
      <c r="D1331" t="s">
        <v>1565</v>
      </c>
      <c r="E1331" t="s">
        <v>1566</v>
      </c>
      <c r="F1331" t="s">
        <v>5024</v>
      </c>
      <c r="G1331">
        <v>61321</v>
      </c>
      <c r="H1331">
        <v>217</v>
      </c>
      <c r="I1331" t="s">
        <v>16</v>
      </c>
      <c r="J1331" t="s">
        <v>17</v>
      </c>
      <c r="K1331" s="4">
        <v>35000000</v>
      </c>
      <c r="L1331">
        <v>2005</v>
      </c>
      <c r="M1331" s="2">
        <v>6.2</v>
      </c>
      <c r="N1331" s="4">
        <f>IMDB_Table[[#This Row],[gross]]-IMDB_Table[[#This Row],[budget]]</f>
        <v>28939454</v>
      </c>
      <c r="O1331">
        <v>100</v>
      </c>
      <c r="P1331" s="36">
        <f>IMDB_Table[[#This Row],[net_profit]]/IMDB_Table[[#This Row],[budget]]*100</f>
        <v>82.684154285714285</v>
      </c>
    </row>
    <row r="1332" spans="1:16" x14ac:dyDescent="0.3">
      <c r="A1332" t="s">
        <v>503</v>
      </c>
      <c r="B1332">
        <v>83</v>
      </c>
      <c r="C1332" s="4">
        <v>63826569</v>
      </c>
      <c r="D1332" t="s">
        <v>509</v>
      </c>
      <c r="E1332" t="s">
        <v>747</v>
      </c>
      <c r="F1332" t="s">
        <v>5025</v>
      </c>
      <c r="G1332">
        <v>32416</v>
      </c>
      <c r="H1332">
        <v>138</v>
      </c>
      <c r="I1332" t="s">
        <v>16</v>
      </c>
      <c r="J1332" t="s">
        <v>17</v>
      </c>
      <c r="K1332" s="4">
        <v>35000000</v>
      </c>
      <c r="L1332">
        <v>1997</v>
      </c>
      <c r="M1332" s="2">
        <v>6.3</v>
      </c>
      <c r="N1332" s="4">
        <f>IMDB_Table[[#This Row],[gross]]-IMDB_Table[[#This Row],[budget]]</f>
        <v>28826569</v>
      </c>
      <c r="O1332">
        <v>90</v>
      </c>
      <c r="P1332" s="36">
        <f>IMDB_Table[[#This Row],[net_profit]]/IMDB_Table[[#This Row],[budget]]*100</f>
        <v>82.361625714285708</v>
      </c>
    </row>
    <row r="1333" spans="1:16" x14ac:dyDescent="0.3">
      <c r="A1333" t="s">
        <v>383</v>
      </c>
      <c r="B1333">
        <v>97</v>
      </c>
      <c r="C1333" s="4">
        <v>60054449</v>
      </c>
      <c r="D1333" t="s">
        <v>571</v>
      </c>
      <c r="E1333" t="s">
        <v>1567</v>
      </c>
      <c r="F1333" t="s">
        <v>5026</v>
      </c>
      <c r="G1333">
        <v>61018</v>
      </c>
      <c r="H1333">
        <v>140</v>
      </c>
      <c r="I1333" t="s">
        <v>16</v>
      </c>
      <c r="J1333" t="s">
        <v>17</v>
      </c>
      <c r="K1333" s="4">
        <v>35000000</v>
      </c>
      <c r="L1333">
        <v>1995</v>
      </c>
      <c r="M1333" s="2">
        <v>5.8</v>
      </c>
      <c r="N1333" s="4">
        <f>IMDB_Table[[#This Row],[gross]]-IMDB_Table[[#This Row],[budget]]</f>
        <v>25054449</v>
      </c>
      <c r="O1333">
        <v>108</v>
      </c>
      <c r="P1333" s="36">
        <f>IMDB_Table[[#This Row],[net_profit]]/IMDB_Table[[#This Row],[budget]]*100</f>
        <v>71.584139999999991</v>
      </c>
    </row>
    <row r="1334" spans="1:16" x14ac:dyDescent="0.3">
      <c r="A1334" t="s">
        <v>1372</v>
      </c>
      <c r="B1334">
        <v>256</v>
      </c>
      <c r="C1334" s="4">
        <v>26505000</v>
      </c>
      <c r="D1334" t="s">
        <v>1390</v>
      </c>
      <c r="E1334" t="s">
        <v>20</v>
      </c>
      <c r="F1334" t="s">
        <v>7132</v>
      </c>
      <c r="G1334">
        <v>149285</v>
      </c>
      <c r="H1334">
        <v>668</v>
      </c>
      <c r="I1334" t="s">
        <v>16</v>
      </c>
      <c r="J1334" t="s">
        <v>17</v>
      </c>
      <c r="K1334" s="4">
        <v>1800000</v>
      </c>
      <c r="L1334">
        <v>1984</v>
      </c>
      <c r="M1334" s="2">
        <v>7.5</v>
      </c>
      <c r="N1334" s="4">
        <f>IMDB_Table[[#This Row],[gross]]-IMDB_Table[[#This Row],[budget]]</f>
        <v>24705000</v>
      </c>
      <c r="O1334">
        <v>101</v>
      </c>
      <c r="P1334" s="36">
        <f>IMDB_Table[[#This Row],[net_profit]]/IMDB_Table[[#This Row],[budget]]*100</f>
        <v>1372.5</v>
      </c>
    </row>
    <row r="1335" spans="1:16" x14ac:dyDescent="0.3">
      <c r="A1335" t="s">
        <v>620</v>
      </c>
      <c r="B1335">
        <v>225</v>
      </c>
      <c r="C1335" s="4">
        <v>61280963</v>
      </c>
      <c r="D1335" t="s">
        <v>1008</v>
      </c>
      <c r="E1335" t="s">
        <v>1568</v>
      </c>
      <c r="F1335" t="s">
        <v>5027</v>
      </c>
      <c r="G1335">
        <v>79877</v>
      </c>
      <c r="H1335">
        <v>677</v>
      </c>
      <c r="I1335" t="s">
        <v>16</v>
      </c>
      <c r="J1335" t="s">
        <v>17</v>
      </c>
      <c r="K1335" s="4">
        <v>33000000</v>
      </c>
      <c r="L1335">
        <v>2000</v>
      </c>
      <c r="M1335" s="2">
        <v>6.3</v>
      </c>
      <c r="N1335" s="4">
        <f>IMDB_Table[[#This Row],[gross]]-IMDB_Table[[#This Row],[budget]]</f>
        <v>28280963</v>
      </c>
      <c r="O1335">
        <v>109</v>
      </c>
      <c r="P1335" s="36">
        <f>IMDB_Table[[#This Row],[net_profit]]/IMDB_Table[[#This Row],[budget]]*100</f>
        <v>85.699887878787877</v>
      </c>
    </row>
    <row r="1336" spans="1:16" x14ac:dyDescent="0.3">
      <c r="A1336" t="s">
        <v>805</v>
      </c>
      <c r="B1336">
        <v>83</v>
      </c>
      <c r="C1336" s="4">
        <v>56876365</v>
      </c>
      <c r="D1336" t="s">
        <v>47</v>
      </c>
      <c r="E1336" t="s">
        <v>72</v>
      </c>
      <c r="F1336" t="s">
        <v>7133</v>
      </c>
      <c r="G1336">
        <v>125219</v>
      </c>
      <c r="H1336">
        <v>244</v>
      </c>
      <c r="I1336" t="s">
        <v>16</v>
      </c>
      <c r="J1336" t="s">
        <v>17</v>
      </c>
      <c r="K1336" s="4">
        <v>35000000</v>
      </c>
      <c r="L1336">
        <v>1998</v>
      </c>
      <c r="M1336" s="2">
        <v>6.4</v>
      </c>
      <c r="N1336" s="4">
        <f>IMDB_Table[[#This Row],[gross]]-IMDB_Table[[#This Row],[budget]]</f>
        <v>21876365</v>
      </c>
      <c r="O1336">
        <v>132</v>
      </c>
      <c r="P1336" s="36">
        <f>IMDB_Table[[#This Row],[net_profit]]/IMDB_Table[[#This Row],[budget]]*100</f>
        <v>62.503900000000002</v>
      </c>
    </row>
    <row r="1337" spans="1:16" x14ac:dyDescent="0.3">
      <c r="A1337" t="s">
        <v>805</v>
      </c>
      <c r="B1337">
        <v>160</v>
      </c>
      <c r="C1337" s="4">
        <v>59699513</v>
      </c>
      <c r="D1337" t="s">
        <v>1569</v>
      </c>
      <c r="E1337" t="s">
        <v>1570</v>
      </c>
      <c r="F1337" t="s">
        <v>5028</v>
      </c>
      <c r="G1337">
        <v>20827</v>
      </c>
      <c r="H1337">
        <v>136</v>
      </c>
      <c r="I1337" t="s">
        <v>16</v>
      </c>
      <c r="J1337" t="s">
        <v>17</v>
      </c>
      <c r="K1337" s="4">
        <v>35000000</v>
      </c>
      <c r="L1337">
        <v>2010</v>
      </c>
      <c r="M1337" s="2">
        <v>7.2</v>
      </c>
      <c r="N1337" s="4">
        <f>IMDB_Table[[#This Row],[gross]]-IMDB_Table[[#This Row],[budget]]</f>
        <v>24699513</v>
      </c>
      <c r="O1337">
        <v>123</v>
      </c>
      <c r="P1337" s="36">
        <f>IMDB_Table[[#This Row],[net_profit]]/IMDB_Table[[#This Row],[budget]]*100</f>
        <v>70.570037142857146</v>
      </c>
    </row>
    <row r="1338" spans="1:16" x14ac:dyDescent="0.3">
      <c r="A1338" t="s">
        <v>1571</v>
      </c>
      <c r="B1338">
        <v>191</v>
      </c>
      <c r="C1338" s="4">
        <v>54132596</v>
      </c>
      <c r="D1338" t="s">
        <v>246</v>
      </c>
      <c r="E1338" t="s">
        <v>297</v>
      </c>
      <c r="F1338" t="s">
        <v>7134</v>
      </c>
      <c r="G1338">
        <v>53786</v>
      </c>
      <c r="H1338">
        <v>211</v>
      </c>
      <c r="I1338" t="s">
        <v>16</v>
      </c>
      <c r="J1338" t="s">
        <v>903</v>
      </c>
      <c r="K1338" s="4">
        <v>34000000</v>
      </c>
      <c r="L1338">
        <v>2007</v>
      </c>
      <c r="M1338" s="2">
        <v>6.3</v>
      </c>
      <c r="N1338" s="4">
        <f>IMDB_Table[[#This Row],[gross]]-IMDB_Table[[#This Row],[budget]]</f>
        <v>20132596</v>
      </c>
      <c r="O1338">
        <v>87</v>
      </c>
      <c r="P1338" s="36">
        <f>IMDB_Table[[#This Row],[net_profit]]/IMDB_Table[[#This Row],[budget]]*100</f>
        <v>59.213517647058822</v>
      </c>
    </row>
    <row r="1339" spans="1:16" x14ac:dyDescent="0.3">
      <c r="A1339" t="s">
        <v>1572</v>
      </c>
      <c r="B1339">
        <v>74</v>
      </c>
      <c r="C1339" s="4">
        <v>52277485</v>
      </c>
      <c r="D1339" t="s">
        <v>419</v>
      </c>
      <c r="E1339" t="s">
        <v>329</v>
      </c>
      <c r="F1339" t="s">
        <v>5029</v>
      </c>
      <c r="G1339">
        <v>32370</v>
      </c>
      <c r="H1339">
        <v>196</v>
      </c>
      <c r="I1339" t="s">
        <v>16</v>
      </c>
      <c r="J1339" t="s">
        <v>17</v>
      </c>
      <c r="K1339" s="4">
        <v>35000000</v>
      </c>
      <c r="L1339">
        <v>2003</v>
      </c>
      <c r="M1339" s="2">
        <v>6.9</v>
      </c>
      <c r="N1339" s="4">
        <f>IMDB_Table[[#This Row],[gross]]-IMDB_Table[[#This Row],[budget]]</f>
        <v>17277485</v>
      </c>
      <c r="O1339">
        <v>109</v>
      </c>
      <c r="P1339" s="36">
        <f>IMDB_Table[[#This Row],[net_profit]]/IMDB_Table[[#This Row],[budget]]*100</f>
        <v>49.364242857142862</v>
      </c>
    </row>
    <row r="1340" spans="1:16" x14ac:dyDescent="0.3">
      <c r="A1340" t="s">
        <v>878</v>
      </c>
      <c r="B1340">
        <v>238</v>
      </c>
      <c r="C1340" s="4">
        <v>55802754</v>
      </c>
      <c r="D1340" t="s">
        <v>429</v>
      </c>
      <c r="E1340" t="s">
        <v>1064</v>
      </c>
      <c r="F1340" t="s">
        <v>7135</v>
      </c>
      <c r="G1340">
        <v>270228</v>
      </c>
      <c r="H1340">
        <v>194</v>
      </c>
      <c r="I1340" t="s">
        <v>16</v>
      </c>
      <c r="J1340" t="s">
        <v>17</v>
      </c>
      <c r="K1340" s="4">
        <v>35000000</v>
      </c>
      <c r="L1340">
        <v>2011</v>
      </c>
      <c r="M1340" s="2">
        <v>6.6</v>
      </c>
      <c r="N1340" s="4">
        <f>IMDB_Table[[#This Row],[gross]]-IMDB_Table[[#This Row],[budget]]</f>
        <v>20802754</v>
      </c>
      <c r="O1340">
        <v>109</v>
      </c>
      <c r="P1340" s="36">
        <f>IMDB_Table[[#This Row],[net_profit]]/IMDB_Table[[#This Row],[budget]]*100</f>
        <v>59.436440000000005</v>
      </c>
    </row>
    <row r="1341" spans="1:16" x14ac:dyDescent="0.3">
      <c r="A1341" t="s">
        <v>1573</v>
      </c>
      <c r="B1341">
        <v>177</v>
      </c>
      <c r="C1341" s="4">
        <v>55291815</v>
      </c>
      <c r="D1341" t="s">
        <v>509</v>
      </c>
      <c r="E1341" t="s">
        <v>146</v>
      </c>
      <c r="F1341" t="s">
        <v>5030</v>
      </c>
      <c r="G1341">
        <v>28041</v>
      </c>
      <c r="H1341">
        <v>111</v>
      </c>
      <c r="I1341" t="s">
        <v>16</v>
      </c>
      <c r="J1341" t="s">
        <v>17</v>
      </c>
      <c r="K1341" s="4">
        <v>35000000</v>
      </c>
      <c r="L1341">
        <v>2016</v>
      </c>
      <c r="M1341" s="2">
        <v>6</v>
      </c>
      <c r="N1341" s="4">
        <f>IMDB_Table[[#This Row],[gross]]-IMDB_Table[[#This Row],[budget]]</f>
        <v>20291815</v>
      </c>
      <c r="O1341">
        <v>92</v>
      </c>
      <c r="P1341" s="36">
        <f>IMDB_Table[[#This Row],[net_profit]]/IMDB_Table[[#This Row],[budget]]*100</f>
        <v>57.976614285714291</v>
      </c>
    </row>
    <row r="1342" spans="1:16" x14ac:dyDescent="0.3">
      <c r="A1342" t="s">
        <v>532</v>
      </c>
      <c r="B1342">
        <v>405</v>
      </c>
      <c r="C1342" s="4">
        <v>83299761</v>
      </c>
      <c r="D1342" t="s">
        <v>1574</v>
      </c>
      <c r="E1342" t="s">
        <v>103</v>
      </c>
      <c r="F1342" t="s">
        <v>5031</v>
      </c>
      <c r="G1342">
        <v>117719</v>
      </c>
      <c r="H1342">
        <v>306</v>
      </c>
      <c r="I1342" t="s">
        <v>16</v>
      </c>
      <c r="J1342" t="s">
        <v>17</v>
      </c>
      <c r="K1342" s="4">
        <v>35000000</v>
      </c>
      <c r="L1342">
        <v>2013</v>
      </c>
      <c r="M1342" s="2">
        <v>7.5</v>
      </c>
      <c r="N1342" s="4">
        <f>IMDB_Table[[#This Row],[gross]]-IMDB_Table[[#This Row],[budget]]</f>
        <v>48299761</v>
      </c>
      <c r="O1342">
        <v>125</v>
      </c>
      <c r="P1342" s="36">
        <f>IMDB_Table[[#This Row],[net_profit]]/IMDB_Table[[#This Row],[budget]]*100</f>
        <v>137.99931714285714</v>
      </c>
    </row>
    <row r="1343" spans="1:16" x14ac:dyDescent="0.3">
      <c r="A1343" t="s">
        <v>1147</v>
      </c>
      <c r="B1343">
        <v>61</v>
      </c>
      <c r="C1343" s="4">
        <v>48169908</v>
      </c>
      <c r="D1343" t="s">
        <v>1331</v>
      </c>
      <c r="E1343" t="s">
        <v>439</v>
      </c>
      <c r="F1343" t="s">
        <v>5032</v>
      </c>
      <c r="G1343">
        <v>63923</v>
      </c>
      <c r="H1343">
        <v>156</v>
      </c>
      <c r="I1343" t="s">
        <v>16</v>
      </c>
      <c r="J1343" t="s">
        <v>17</v>
      </c>
      <c r="K1343" s="4">
        <v>33000000</v>
      </c>
      <c r="L1343">
        <v>1992</v>
      </c>
      <c r="M1343" s="2">
        <v>7.7</v>
      </c>
      <c r="N1343" s="4">
        <f>IMDB_Table[[#This Row],[gross]]-IMDB_Table[[#This Row],[budget]]</f>
        <v>15169908</v>
      </c>
      <c r="O1343">
        <v>202</v>
      </c>
      <c r="P1343" s="36">
        <f>IMDB_Table[[#This Row],[net_profit]]/IMDB_Table[[#This Row],[budget]]*100</f>
        <v>45.969418181818185</v>
      </c>
    </row>
    <row r="1344" spans="1:16" x14ac:dyDescent="0.3">
      <c r="A1344" t="s">
        <v>773</v>
      </c>
      <c r="B1344">
        <v>285</v>
      </c>
      <c r="C1344" s="4">
        <v>67523385</v>
      </c>
      <c r="D1344" t="s">
        <v>509</v>
      </c>
      <c r="E1344" t="s">
        <v>1575</v>
      </c>
      <c r="F1344" t="s">
        <v>5033</v>
      </c>
      <c r="G1344">
        <v>104005</v>
      </c>
      <c r="H1344">
        <v>248</v>
      </c>
      <c r="I1344" t="s">
        <v>16</v>
      </c>
      <c r="J1344" t="s">
        <v>17</v>
      </c>
      <c r="K1344" s="4">
        <v>35000000</v>
      </c>
      <c r="L1344">
        <v>2012</v>
      </c>
      <c r="M1344" s="2">
        <v>6.2</v>
      </c>
      <c r="N1344" s="4">
        <f>IMDB_Table[[#This Row],[gross]]-IMDB_Table[[#This Row],[budget]]</f>
        <v>32523385</v>
      </c>
      <c r="O1344">
        <v>134</v>
      </c>
      <c r="P1344" s="36">
        <f>IMDB_Table[[#This Row],[net_profit]]/IMDB_Table[[#This Row],[budget]]*100</f>
        <v>92.923957142857134</v>
      </c>
    </row>
    <row r="1345" spans="1:16" x14ac:dyDescent="0.3">
      <c r="A1345" t="s">
        <v>560</v>
      </c>
      <c r="B1345">
        <v>124</v>
      </c>
      <c r="C1345" s="4">
        <v>49474048</v>
      </c>
      <c r="D1345" t="s">
        <v>735</v>
      </c>
      <c r="E1345" t="s">
        <v>232</v>
      </c>
      <c r="F1345" t="s">
        <v>5034</v>
      </c>
      <c r="G1345">
        <v>31191</v>
      </c>
      <c r="H1345">
        <v>120</v>
      </c>
      <c r="I1345" t="s">
        <v>16</v>
      </c>
      <c r="J1345" t="s">
        <v>17</v>
      </c>
      <c r="K1345" s="4">
        <v>35000000</v>
      </c>
      <c r="L1345">
        <v>2009</v>
      </c>
      <c r="M1345" s="2">
        <v>5.4</v>
      </c>
      <c r="N1345" s="4">
        <f>IMDB_Table[[#This Row],[gross]]-IMDB_Table[[#This Row],[budget]]</f>
        <v>14474048</v>
      </c>
      <c r="O1345">
        <v>88</v>
      </c>
      <c r="P1345" s="36">
        <f>IMDB_Table[[#This Row],[net_profit]]/IMDB_Table[[#This Row],[budget]]*100</f>
        <v>41.354422857142858</v>
      </c>
    </row>
    <row r="1346" spans="1:16" x14ac:dyDescent="0.3">
      <c r="A1346" t="s">
        <v>1576</v>
      </c>
      <c r="B1346">
        <v>164</v>
      </c>
      <c r="C1346" s="4">
        <v>45802315</v>
      </c>
      <c r="D1346" t="s">
        <v>85</v>
      </c>
      <c r="E1346" t="s">
        <v>1577</v>
      </c>
      <c r="F1346" t="s">
        <v>7136</v>
      </c>
      <c r="G1346">
        <v>119974</v>
      </c>
      <c r="H1346">
        <v>169</v>
      </c>
      <c r="I1346" t="s">
        <v>16</v>
      </c>
      <c r="J1346" t="s">
        <v>17</v>
      </c>
      <c r="K1346" s="4">
        <v>35000000</v>
      </c>
      <c r="L1346">
        <v>2009</v>
      </c>
      <c r="M1346" s="2">
        <v>6.6</v>
      </c>
      <c r="N1346" s="4">
        <f>IMDB_Table[[#This Row],[gross]]-IMDB_Table[[#This Row],[budget]]</f>
        <v>10802315</v>
      </c>
      <c r="O1346">
        <v>92</v>
      </c>
      <c r="P1346" s="36">
        <f>IMDB_Table[[#This Row],[net_profit]]/IMDB_Table[[#This Row],[budget]]*100</f>
        <v>30.863757142857146</v>
      </c>
    </row>
    <row r="1347" spans="1:16" x14ac:dyDescent="0.3">
      <c r="A1347" t="s">
        <v>1369</v>
      </c>
      <c r="B1347">
        <v>120</v>
      </c>
      <c r="C1347" s="4">
        <v>43792641</v>
      </c>
      <c r="D1347" t="s">
        <v>429</v>
      </c>
      <c r="E1347" t="s">
        <v>232</v>
      </c>
      <c r="F1347" t="s">
        <v>7137</v>
      </c>
      <c r="G1347">
        <v>32157</v>
      </c>
      <c r="H1347">
        <v>119</v>
      </c>
      <c r="I1347" t="s">
        <v>16</v>
      </c>
      <c r="J1347" t="s">
        <v>17</v>
      </c>
      <c r="K1347" s="4">
        <v>35000000</v>
      </c>
      <c r="L1347">
        <v>2007</v>
      </c>
      <c r="M1347" s="2">
        <v>5.3</v>
      </c>
      <c r="N1347" s="4">
        <f>IMDB_Table[[#This Row],[gross]]-IMDB_Table[[#This Row],[budget]]</f>
        <v>8792641</v>
      </c>
      <c r="O1347">
        <v>91</v>
      </c>
      <c r="P1347" s="36">
        <f>IMDB_Table[[#This Row],[net_profit]]/IMDB_Table[[#This Row],[budget]]*100</f>
        <v>25.121831428571429</v>
      </c>
    </row>
    <row r="1348" spans="1:16" x14ac:dyDescent="0.3">
      <c r="A1348" t="s">
        <v>564</v>
      </c>
      <c r="B1348">
        <v>90</v>
      </c>
      <c r="C1348" s="4">
        <v>57651794</v>
      </c>
      <c r="D1348" t="s">
        <v>913</v>
      </c>
      <c r="E1348" t="s">
        <v>505</v>
      </c>
      <c r="F1348" t="s">
        <v>5035</v>
      </c>
      <c r="G1348">
        <v>40651</v>
      </c>
      <c r="H1348">
        <v>209</v>
      </c>
      <c r="I1348" t="s">
        <v>16</v>
      </c>
      <c r="J1348" t="s">
        <v>17</v>
      </c>
      <c r="K1348" s="4">
        <v>33000000</v>
      </c>
      <c r="L1348">
        <v>2006</v>
      </c>
      <c r="M1348" s="2">
        <v>5.6</v>
      </c>
      <c r="N1348" s="4">
        <f>IMDB_Table[[#This Row],[gross]]-IMDB_Table[[#This Row],[budget]]</f>
        <v>24651794</v>
      </c>
      <c r="O1348">
        <v>75</v>
      </c>
      <c r="P1348" s="36">
        <f>IMDB_Table[[#This Row],[net_profit]]/IMDB_Table[[#This Row],[budget]]*100</f>
        <v>74.702406060606066</v>
      </c>
    </row>
    <row r="1349" spans="1:16" x14ac:dyDescent="0.3">
      <c r="A1349" t="s">
        <v>1578</v>
      </c>
      <c r="B1349">
        <v>120</v>
      </c>
      <c r="C1349" s="4">
        <v>43894863</v>
      </c>
      <c r="D1349" t="s">
        <v>429</v>
      </c>
      <c r="E1349" t="s">
        <v>1551</v>
      </c>
      <c r="F1349" t="s">
        <v>5036</v>
      </c>
      <c r="G1349">
        <v>25883</v>
      </c>
      <c r="H1349">
        <v>262</v>
      </c>
      <c r="I1349" t="s">
        <v>16</v>
      </c>
      <c r="J1349" t="s">
        <v>17</v>
      </c>
      <c r="K1349" s="4">
        <v>30000000</v>
      </c>
      <c r="L1349">
        <v>2005</v>
      </c>
      <c r="M1349" s="2">
        <v>5.9</v>
      </c>
      <c r="N1349" s="4">
        <f>IMDB_Table[[#This Row],[gross]]-IMDB_Table[[#This Row],[budget]]</f>
        <v>13894863</v>
      </c>
      <c r="O1349">
        <v>98</v>
      </c>
      <c r="P1349" s="36">
        <f>IMDB_Table[[#This Row],[net_profit]]/IMDB_Table[[#This Row],[budget]]*100</f>
        <v>46.316210000000005</v>
      </c>
    </row>
    <row r="1350" spans="1:16" x14ac:dyDescent="0.3">
      <c r="A1350" t="s">
        <v>116</v>
      </c>
      <c r="B1350">
        <v>117</v>
      </c>
      <c r="C1350" s="4">
        <v>41954997</v>
      </c>
      <c r="D1350" t="s">
        <v>438</v>
      </c>
      <c r="E1350" t="s">
        <v>20</v>
      </c>
      <c r="F1350" t="s">
        <v>5037</v>
      </c>
      <c r="G1350">
        <v>225122</v>
      </c>
      <c r="H1350">
        <v>234</v>
      </c>
      <c r="I1350" t="s">
        <v>16</v>
      </c>
      <c r="J1350" t="s">
        <v>17</v>
      </c>
      <c r="K1350" s="4">
        <v>35000000</v>
      </c>
      <c r="L1350">
        <v>1997</v>
      </c>
      <c r="M1350" s="2">
        <v>7.8</v>
      </c>
      <c r="N1350" s="4">
        <f>IMDB_Table[[#This Row],[gross]]-IMDB_Table[[#This Row],[budget]]</f>
        <v>6954997</v>
      </c>
      <c r="O1350">
        <v>147</v>
      </c>
      <c r="P1350" s="36">
        <f>IMDB_Table[[#This Row],[net_profit]]/IMDB_Table[[#This Row],[budget]]*100</f>
        <v>19.871420000000001</v>
      </c>
    </row>
    <row r="1351" spans="1:16" x14ac:dyDescent="0.3">
      <c r="A1351" t="s">
        <v>597</v>
      </c>
      <c r="B1351">
        <v>226</v>
      </c>
      <c r="C1351" s="4">
        <v>39532308</v>
      </c>
      <c r="D1351" t="s">
        <v>972</v>
      </c>
      <c r="E1351" t="s">
        <v>511</v>
      </c>
      <c r="F1351" t="s">
        <v>5038</v>
      </c>
      <c r="G1351">
        <v>198701</v>
      </c>
      <c r="H1351">
        <v>1138</v>
      </c>
      <c r="I1351" t="s">
        <v>16</v>
      </c>
      <c r="J1351" t="s">
        <v>24</v>
      </c>
      <c r="K1351" s="4">
        <v>33000000</v>
      </c>
      <c r="L1351">
        <v>2002</v>
      </c>
      <c r="M1351" s="2">
        <v>6.7</v>
      </c>
      <c r="N1351" s="4">
        <f>IMDB_Table[[#This Row],[gross]]-IMDB_Table[[#This Row],[budget]]</f>
        <v>6532308</v>
      </c>
      <c r="O1351">
        <v>100</v>
      </c>
      <c r="P1351" s="36">
        <f>IMDB_Table[[#This Row],[net_profit]]/IMDB_Table[[#This Row],[budget]]*100</f>
        <v>19.794872727272729</v>
      </c>
    </row>
    <row r="1352" spans="1:16" x14ac:dyDescent="0.3">
      <c r="A1352" t="s">
        <v>1579</v>
      </c>
      <c r="B1352">
        <v>223</v>
      </c>
      <c r="C1352" s="4">
        <v>76600000</v>
      </c>
      <c r="D1352" t="s">
        <v>1580</v>
      </c>
      <c r="E1352" t="s">
        <v>1581</v>
      </c>
      <c r="F1352" t="s">
        <v>5039</v>
      </c>
      <c r="G1352">
        <v>105446</v>
      </c>
      <c r="H1352">
        <v>321</v>
      </c>
      <c r="I1352" t="s">
        <v>16</v>
      </c>
      <c r="J1352" t="s">
        <v>17</v>
      </c>
      <c r="K1352" s="4">
        <v>10700000</v>
      </c>
      <c r="L1352">
        <v>1982</v>
      </c>
      <c r="M1352" s="2">
        <v>7.4</v>
      </c>
      <c r="N1352" s="4">
        <f>IMDB_Table[[#This Row],[gross]]-IMDB_Table[[#This Row],[budget]]</f>
        <v>65900000</v>
      </c>
      <c r="O1352">
        <v>120</v>
      </c>
      <c r="P1352" s="36">
        <f>IMDB_Table[[#This Row],[net_profit]]/IMDB_Table[[#This Row],[budget]]*100</f>
        <v>615.8878504672897</v>
      </c>
    </row>
    <row r="1353" spans="1:16" x14ac:dyDescent="0.3">
      <c r="A1353" t="s">
        <v>1532</v>
      </c>
      <c r="B1353">
        <v>193</v>
      </c>
      <c r="C1353" s="4">
        <v>39692139</v>
      </c>
      <c r="D1353" t="s">
        <v>1305</v>
      </c>
      <c r="E1353" t="s">
        <v>33</v>
      </c>
      <c r="F1353" t="s">
        <v>5040</v>
      </c>
      <c r="G1353">
        <v>84131</v>
      </c>
      <c r="H1353">
        <v>400</v>
      </c>
      <c r="I1353" t="s">
        <v>16</v>
      </c>
      <c r="J1353" t="s">
        <v>17</v>
      </c>
      <c r="K1353" s="4">
        <v>35000000</v>
      </c>
      <c r="L1353">
        <v>2004</v>
      </c>
      <c r="M1353" s="2">
        <v>6.2</v>
      </c>
      <c r="N1353" s="4">
        <f>IMDB_Table[[#This Row],[gross]]-IMDB_Table[[#This Row],[budget]]</f>
        <v>4692139</v>
      </c>
      <c r="O1353">
        <v>104</v>
      </c>
      <c r="P1353" s="36">
        <f>IMDB_Table[[#This Row],[net_profit]]/IMDB_Table[[#This Row],[budget]]*100</f>
        <v>13.40611142857143</v>
      </c>
    </row>
    <row r="1354" spans="1:16" x14ac:dyDescent="0.3">
      <c r="A1354" t="s">
        <v>531</v>
      </c>
      <c r="B1354">
        <v>228</v>
      </c>
      <c r="C1354" s="4">
        <v>40687294</v>
      </c>
      <c r="D1354" t="s">
        <v>605</v>
      </c>
      <c r="E1354" t="s">
        <v>1064</v>
      </c>
      <c r="F1354" t="s">
        <v>5041</v>
      </c>
      <c r="G1354">
        <v>107772</v>
      </c>
      <c r="H1354">
        <v>398</v>
      </c>
      <c r="I1354" t="s">
        <v>16</v>
      </c>
      <c r="J1354" t="s">
        <v>87</v>
      </c>
      <c r="K1354" s="4">
        <v>35000000</v>
      </c>
      <c r="L1354">
        <v>2008</v>
      </c>
      <c r="M1354" s="2">
        <v>5.4</v>
      </c>
      <c r="N1354" s="4">
        <f>IMDB_Table[[#This Row],[gross]]-IMDB_Table[[#This Row],[budget]]</f>
        <v>5687294</v>
      </c>
      <c r="O1354">
        <v>103</v>
      </c>
      <c r="P1354" s="36">
        <f>IMDB_Table[[#This Row],[net_profit]]/IMDB_Table[[#This Row],[budget]]*100</f>
        <v>16.249411428571428</v>
      </c>
    </row>
    <row r="1355" spans="1:16" x14ac:dyDescent="0.3">
      <c r="A1355" t="s">
        <v>1197</v>
      </c>
      <c r="B1355">
        <v>360</v>
      </c>
      <c r="C1355" s="4">
        <v>37553932</v>
      </c>
      <c r="D1355" t="s">
        <v>687</v>
      </c>
      <c r="E1355" t="s">
        <v>1019</v>
      </c>
      <c r="F1355" t="s">
        <v>5042</v>
      </c>
      <c r="G1355">
        <v>304318</v>
      </c>
      <c r="H1355">
        <v>463</v>
      </c>
      <c r="I1355" t="s">
        <v>16</v>
      </c>
      <c r="J1355" t="s">
        <v>17</v>
      </c>
      <c r="K1355" s="4">
        <v>40000000</v>
      </c>
      <c r="L1355">
        <v>2011</v>
      </c>
      <c r="M1355" s="2">
        <v>6.7</v>
      </c>
      <c r="N1355" s="4">
        <f>IMDB_Table[[#This Row],[gross]]-IMDB_Table[[#This Row],[budget]]</f>
        <v>-2446068</v>
      </c>
      <c r="O1355">
        <v>109</v>
      </c>
      <c r="P1355" s="36">
        <f>IMDB_Table[[#This Row],[net_profit]]/IMDB_Table[[#This Row],[budget]]*100</f>
        <v>-6.11517</v>
      </c>
    </row>
    <row r="1356" spans="1:16" x14ac:dyDescent="0.3">
      <c r="A1356" t="s">
        <v>1582</v>
      </c>
      <c r="B1356">
        <v>148</v>
      </c>
      <c r="C1356" s="4">
        <v>37481242</v>
      </c>
      <c r="D1356" t="s">
        <v>429</v>
      </c>
      <c r="E1356" t="s">
        <v>1583</v>
      </c>
      <c r="F1356" t="s">
        <v>7138</v>
      </c>
      <c r="G1356">
        <v>40654</v>
      </c>
      <c r="H1356">
        <v>97</v>
      </c>
      <c r="I1356" t="s">
        <v>16</v>
      </c>
      <c r="J1356" t="s">
        <v>17</v>
      </c>
      <c r="K1356" s="4">
        <v>35000000</v>
      </c>
      <c r="L1356">
        <v>2010</v>
      </c>
      <c r="M1356" s="2">
        <v>5.3</v>
      </c>
      <c r="N1356" s="4">
        <f>IMDB_Table[[#This Row],[gross]]-IMDB_Table[[#This Row],[budget]]</f>
        <v>2481242</v>
      </c>
      <c r="O1356">
        <v>104</v>
      </c>
      <c r="P1356" s="36">
        <f>IMDB_Table[[#This Row],[net_profit]]/IMDB_Table[[#This Row],[budget]]*100</f>
        <v>7.0892628571428569</v>
      </c>
    </row>
    <row r="1357" spans="1:16" x14ac:dyDescent="0.3">
      <c r="A1357" t="s">
        <v>1584</v>
      </c>
      <c r="B1357">
        <v>128</v>
      </c>
      <c r="C1357" s="4">
        <v>39026186</v>
      </c>
      <c r="D1357" t="s">
        <v>369</v>
      </c>
      <c r="E1357" t="s">
        <v>1585</v>
      </c>
      <c r="F1357" t="s">
        <v>5043</v>
      </c>
      <c r="G1357">
        <v>48019</v>
      </c>
      <c r="H1357">
        <v>153</v>
      </c>
      <c r="I1357" t="s">
        <v>16</v>
      </c>
      <c r="J1357" t="s">
        <v>17</v>
      </c>
      <c r="K1357" s="4">
        <v>35000000</v>
      </c>
      <c r="L1357">
        <v>2011</v>
      </c>
      <c r="M1357" s="2">
        <v>5.9</v>
      </c>
      <c r="N1357" s="4">
        <f>IMDB_Table[[#This Row],[gross]]-IMDB_Table[[#This Row],[budget]]</f>
        <v>4026186</v>
      </c>
      <c r="O1357">
        <v>112</v>
      </c>
      <c r="P1357" s="36">
        <f>IMDB_Table[[#This Row],[net_profit]]/IMDB_Table[[#This Row],[budget]]*100</f>
        <v>11.503388571428571</v>
      </c>
    </row>
    <row r="1358" spans="1:16" x14ac:dyDescent="0.3">
      <c r="A1358" t="s">
        <v>1586</v>
      </c>
      <c r="B1358">
        <v>46</v>
      </c>
      <c r="C1358" s="4">
        <v>33422806</v>
      </c>
      <c r="D1358" t="s">
        <v>1208</v>
      </c>
      <c r="E1358" t="s">
        <v>1081</v>
      </c>
      <c r="F1358" t="s">
        <v>5044</v>
      </c>
      <c r="G1358">
        <v>30771</v>
      </c>
      <c r="H1358">
        <v>164</v>
      </c>
      <c r="I1358" t="s">
        <v>16</v>
      </c>
      <c r="J1358" t="s">
        <v>17</v>
      </c>
      <c r="K1358" s="4">
        <v>50000000</v>
      </c>
      <c r="L1358">
        <v>2001</v>
      </c>
      <c r="M1358" s="2">
        <v>4.8</v>
      </c>
      <c r="N1358" s="4">
        <f>IMDB_Table[[#This Row],[gross]]-IMDB_Table[[#This Row],[budget]]</f>
        <v>-16577194</v>
      </c>
      <c r="O1358">
        <v>95</v>
      </c>
      <c r="P1358" s="36">
        <f>IMDB_Table[[#This Row],[net_profit]]/IMDB_Table[[#This Row],[budget]]*100</f>
        <v>-33.154388000000004</v>
      </c>
    </row>
    <row r="1359" spans="1:16" x14ac:dyDescent="0.3">
      <c r="A1359" t="s">
        <v>3987</v>
      </c>
      <c r="B1359">
        <v>63</v>
      </c>
      <c r="C1359" s="4">
        <v>33423521</v>
      </c>
      <c r="D1359" t="s">
        <v>294</v>
      </c>
      <c r="E1359" t="s">
        <v>555</v>
      </c>
      <c r="F1359" t="s">
        <v>5045</v>
      </c>
      <c r="G1359">
        <v>53115</v>
      </c>
      <c r="H1359">
        <v>282</v>
      </c>
      <c r="I1359" t="s">
        <v>16</v>
      </c>
      <c r="J1359" t="s">
        <v>722</v>
      </c>
      <c r="K1359" s="4">
        <v>35000000</v>
      </c>
      <c r="L1359">
        <v>1994</v>
      </c>
      <c r="M1359" s="2">
        <v>3.8</v>
      </c>
      <c r="N1359" s="4">
        <f>IMDB_Table[[#This Row],[gross]]-IMDB_Table[[#This Row],[budget]]</f>
        <v>-1576479</v>
      </c>
      <c r="O1359">
        <v>102</v>
      </c>
      <c r="P1359" s="36">
        <f>IMDB_Table[[#This Row],[net_profit]]/IMDB_Table[[#This Row],[budget]]*100</f>
        <v>-4.5042257142857149</v>
      </c>
    </row>
    <row r="1360" spans="1:16" x14ac:dyDescent="0.3">
      <c r="A1360" t="s">
        <v>894</v>
      </c>
      <c r="B1360">
        <v>193</v>
      </c>
      <c r="C1360" s="4">
        <v>32519322</v>
      </c>
      <c r="D1360" t="s">
        <v>1558</v>
      </c>
      <c r="E1360" t="s">
        <v>1587</v>
      </c>
      <c r="F1360" t="s">
        <v>5046</v>
      </c>
      <c r="G1360">
        <v>497946</v>
      </c>
      <c r="H1360">
        <v>761</v>
      </c>
      <c r="I1360" t="s">
        <v>16</v>
      </c>
      <c r="J1360" t="s">
        <v>490</v>
      </c>
      <c r="K1360" s="4">
        <v>35000000</v>
      </c>
      <c r="L1360">
        <v>2002</v>
      </c>
      <c r="M1360" s="2">
        <v>8.5</v>
      </c>
      <c r="N1360" s="4">
        <f>IMDB_Table[[#This Row],[gross]]-IMDB_Table[[#This Row],[budget]]</f>
        <v>-2480678</v>
      </c>
      <c r="O1360">
        <v>150</v>
      </c>
      <c r="P1360" s="36">
        <f>IMDB_Table[[#This Row],[net_profit]]/IMDB_Table[[#This Row],[budget]]*100</f>
        <v>-7.0876514285714283</v>
      </c>
    </row>
    <row r="1361" spans="1:16" x14ac:dyDescent="0.3">
      <c r="A1361" t="s">
        <v>1339</v>
      </c>
      <c r="B1361">
        <v>122</v>
      </c>
      <c r="C1361" s="4">
        <v>37617947</v>
      </c>
      <c r="D1361" t="s">
        <v>1277</v>
      </c>
      <c r="E1361" t="s">
        <v>1588</v>
      </c>
      <c r="F1361" t="s">
        <v>5047</v>
      </c>
      <c r="G1361">
        <v>8143</v>
      </c>
      <c r="H1361">
        <v>203</v>
      </c>
      <c r="I1361" t="s">
        <v>16</v>
      </c>
      <c r="J1361" t="s">
        <v>17</v>
      </c>
      <c r="K1361" s="4">
        <v>30000000</v>
      </c>
      <c r="L1361">
        <v>2006</v>
      </c>
      <c r="M1361" s="2">
        <v>6.8</v>
      </c>
      <c r="N1361" s="4">
        <f>IMDB_Table[[#This Row],[gross]]-IMDB_Table[[#This Row],[budget]]</f>
        <v>7617947</v>
      </c>
      <c r="O1361">
        <v>101</v>
      </c>
      <c r="P1361" s="36">
        <f>IMDB_Table[[#This Row],[net_profit]]/IMDB_Table[[#This Row],[budget]]*100</f>
        <v>25.393156666666666</v>
      </c>
    </row>
    <row r="1362" spans="1:16" x14ac:dyDescent="0.3">
      <c r="A1362" t="s">
        <v>1155</v>
      </c>
      <c r="B1362">
        <v>228</v>
      </c>
      <c r="C1362" s="4">
        <v>32048809</v>
      </c>
      <c r="D1362" t="s">
        <v>1390</v>
      </c>
      <c r="E1362" t="s">
        <v>1589</v>
      </c>
      <c r="F1362" t="s">
        <v>7139</v>
      </c>
      <c r="G1362">
        <v>94456</v>
      </c>
      <c r="H1362">
        <v>576</v>
      </c>
      <c r="I1362" t="s">
        <v>16</v>
      </c>
      <c r="J1362" t="s">
        <v>115</v>
      </c>
      <c r="K1362" s="4">
        <v>30000000</v>
      </c>
      <c r="L1362">
        <v>2005</v>
      </c>
      <c r="M1362" s="2">
        <v>5.3</v>
      </c>
      <c r="N1362" s="4">
        <f>IMDB_Table[[#This Row],[gross]]-IMDB_Table[[#This Row],[budget]]</f>
        <v>2048809</v>
      </c>
      <c r="O1362">
        <v>108</v>
      </c>
      <c r="P1362" s="36">
        <f>IMDB_Table[[#This Row],[net_profit]]/IMDB_Table[[#This Row],[budget]]*100</f>
        <v>6.8293633333333341</v>
      </c>
    </row>
    <row r="1363" spans="1:16" x14ac:dyDescent="0.3">
      <c r="A1363" t="s">
        <v>737</v>
      </c>
      <c r="B1363">
        <v>212</v>
      </c>
      <c r="C1363" s="4">
        <v>33987757</v>
      </c>
      <c r="D1363" t="s">
        <v>71</v>
      </c>
      <c r="E1363" t="s">
        <v>376</v>
      </c>
      <c r="F1363" t="s">
        <v>5048</v>
      </c>
      <c r="G1363">
        <v>168314</v>
      </c>
      <c r="H1363">
        <v>903</v>
      </c>
      <c r="I1363" t="s">
        <v>16</v>
      </c>
      <c r="J1363" t="s">
        <v>17</v>
      </c>
      <c r="K1363" s="4">
        <v>27000000</v>
      </c>
      <c r="L1363">
        <v>2004</v>
      </c>
      <c r="M1363" s="2">
        <v>7.3</v>
      </c>
      <c r="N1363" s="4">
        <f>IMDB_Table[[#This Row],[gross]]-IMDB_Table[[#This Row],[budget]]</f>
        <v>6987757</v>
      </c>
      <c r="O1363">
        <v>98</v>
      </c>
      <c r="P1363" s="36">
        <f>IMDB_Table[[#This Row],[net_profit]]/IMDB_Table[[#This Row],[budget]]*100</f>
        <v>25.880581481481478</v>
      </c>
    </row>
    <row r="1364" spans="1:16" x14ac:dyDescent="0.3">
      <c r="A1364" t="s">
        <v>873</v>
      </c>
      <c r="B1364">
        <v>392</v>
      </c>
      <c r="C1364" s="4">
        <v>37304950</v>
      </c>
      <c r="D1364" t="s">
        <v>438</v>
      </c>
      <c r="E1364" t="s">
        <v>72</v>
      </c>
      <c r="F1364" t="s">
        <v>5049</v>
      </c>
      <c r="G1364">
        <v>102728</v>
      </c>
      <c r="H1364">
        <v>279</v>
      </c>
      <c r="I1364" t="s">
        <v>16</v>
      </c>
      <c r="J1364" t="s">
        <v>17</v>
      </c>
      <c r="K1364" s="4">
        <v>35000000</v>
      </c>
      <c r="L1364">
        <v>2011</v>
      </c>
      <c r="M1364" s="2">
        <v>6.6</v>
      </c>
      <c r="N1364" s="4">
        <f>IMDB_Table[[#This Row],[gross]]-IMDB_Table[[#This Row],[budget]]</f>
        <v>2304950</v>
      </c>
      <c r="O1364">
        <v>137</v>
      </c>
      <c r="P1364" s="36">
        <f>IMDB_Table[[#This Row],[net_profit]]/IMDB_Table[[#This Row],[budget]]*100</f>
        <v>6.585571428571428</v>
      </c>
    </row>
    <row r="1365" spans="1:16" x14ac:dyDescent="0.3">
      <c r="A1365" t="s">
        <v>1590</v>
      </c>
      <c r="B1365">
        <v>208</v>
      </c>
      <c r="C1365" s="4">
        <v>30691439</v>
      </c>
      <c r="D1365" t="s">
        <v>1373</v>
      </c>
      <c r="E1365" t="s">
        <v>724</v>
      </c>
      <c r="F1365" t="s">
        <v>5050</v>
      </c>
      <c r="G1365">
        <v>86205</v>
      </c>
      <c r="H1365">
        <v>232</v>
      </c>
      <c r="I1365" t="s">
        <v>16</v>
      </c>
      <c r="J1365" t="s">
        <v>17</v>
      </c>
      <c r="K1365" s="4">
        <v>35000000</v>
      </c>
      <c r="L1365">
        <v>2008</v>
      </c>
      <c r="M1365" s="2">
        <v>6.2</v>
      </c>
      <c r="N1365" s="4">
        <f>IMDB_Table[[#This Row],[gross]]-IMDB_Table[[#This Row],[budget]]</f>
        <v>-4308561</v>
      </c>
      <c r="O1365">
        <v>112</v>
      </c>
      <c r="P1365" s="36">
        <f>IMDB_Table[[#This Row],[net_profit]]/IMDB_Table[[#This Row],[budget]]*100</f>
        <v>-12.310174285714286</v>
      </c>
    </row>
    <row r="1366" spans="1:16" x14ac:dyDescent="0.3">
      <c r="A1366" t="s">
        <v>1591</v>
      </c>
      <c r="B1366">
        <v>137</v>
      </c>
      <c r="C1366" s="4">
        <v>30307804</v>
      </c>
      <c r="D1366" t="s">
        <v>1144</v>
      </c>
      <c r="E1366" t="s">
        <v>1592</v>
      </c>
      <c r="F1366" t="s">
        <v>7140</v>
      </c>
      <c r="G1366">
        <v>43991</v>
      </c>
      <c r="H1366">
        <v>695</v>
      </c>
      <c r="I1366" t="s">
        <v>16</v>
      </c>
      <c r="J1366" t="s">
        <v>17</v>
      </c>
      <c r="K1366" s="4">
        <v>35000000</v>
      </c>
      <c r="L1366">
        <v>2002</v>
      </c>
      <c r="M1366" s="2">
        <v>5.2</v>
      </c>
      <c r="N1366" s="4">
        <f>IMDB_Table[[#This Row],[gross]]-IMDB_Table[[#This Row],[budget]]</f>
        <v>-4692196</v>
      </c>
      <c r="O1366">
        <v>101</v>
      </c>
      <c r="P1366" s="36">
        <f>IMDB_Table[[#This Row],[net_profit]]/IMDB_Table[[#This Row],[budget]]*100</f>
        <v>-13.406274285714288</v>
      </c>
    </row>
    <row r="1367" spans="1:16" x14ac:dyDescent="0.3">
      <c r="A1367" t="s">
        <v>672</v>
      </c>
      <c r="B1367">
        <v>119</v>
      </c>
      <c r="C1367" s="4">
        <v>30669413</v>
      </c>
      <c r="D1367" t="s">
        <v>972</v>
      </c>
      <c r="E1367" t="s">
        <v>1499</v>
      </c>
      <c r="F1367" t="s">
        <v>5051</v>
      </c>
      <c r="G1367">
        <v>105478</v>
      </c>
      <c r="H1367">
        <v>291</v>
      </c>
      <c r="I1367" t="s">
        <v>16</v>
      </c>
      <c r="J1367" t="s">
        <v>17</v>
      </c>
      <c r="K1367" s="4">
        <v>35000000</v>
      </c>
      <c r="L1367">
        <v>1990</v>
      </c>
      <c r="M1367" s="2">
        <v>6.2</v>
      </c>
      <c r="N1367" s="4">
        <f>IMDB_Table[[#This Row],[gross]]-IMDB_Table[[#This Row],[budget]]</f>
        <v>-4330587</v>
      </c>
      <c r="O1367">
        <v>103</v>
      </c>
      <c r="P1367" s="36">
        <f>IMDB_Table[[#This Row],[net_profit]]/IMDB_Table[[#This Row],[budget]]*100</f>
        <v>-12.373105714285714</v>
      </c>
    </row>
    <row r="1368" spans="1:16" x14ac:dyDescent="0.3">
      <c r="A1368" t="s">
        <v>827</v>
      </c>
      <c r="B1368">
        <v>195</v>
      </c>
      <c r="C1368" s="4">
        <v>28687835</v>
      </c>
      <c r="D1368" t="s">
        <v>552</v>
      </c>
      <c r="E1368" t="s">
        <v>942</v>
      </c>
      <c r="F1368" t="s">
        <v>5052</v>
      </c>
      <c r="G1368">
        <v>40964</v>
      </c>
      <c r="H1368">
        <v>245</v>
      </c>
      <c r="I1368" t="s">
        <v>16</v>
      </c>
      <c r="J1368" t="s">
        <v>17</v>
      </c>
      <c r="K1368" s="4">
        <v>35000000</v>
      </c>
      <c r="L1368">
        <v>2008</v>
      </c>
      <c r="M1368" s="2">
        <v>6.2</v>
      </c>
      <c r="N1368" s="4">
        <f>IMDB_Table[[#This Row],[gross]]-IMDB_Table[[#This Row],[budget]]</f>
        <v>-6312165</v>
      </c>
      <c r="O1368">
        <v>101</v>
      </c>
      <c r="P1368" s="36">
        <f>IMDB_Table[[#This Row],[net_profit]]/IMDB_Table[[#This Row],[budget]]*100</f>
        <v>-18.034757142857146</v>
      </c>
    </row>
    <row r="1369" spans="1:16" x14ac:dyDescent="0.3">
      <c r="A1369" t="s">
        <v>1593</v>
      </c>
      <c r="B1369">
        <v>95</v>
      </c>
      <c r="C1369" s="4">
        <v>26494611</v>
      </c>
      <c r="D1369" t="s">
        <v>1594</v>
      </c>
      <c r="E1369" t="s">
        <v>696</v>
      </c>
      <c r="F1369" t="s">
        <v>7141</v>
      </c>
      <c r="G1369">
        <v>48621</v>
      </c>
      <c r="H1369">
        <v>239</v>
      </c>
      <c r="I1369" t="s">
        <v>16</v>
      </c>
      <c r="J1369" t="s">
        <v>17</v>
      </c>
      <c r="K1369" s="4">
        <v>35000000</v>
      </c>
      <c r="L1369">
        <v>1999</v>
      </c>
      <c r="M1369" s="2">
        <v>6.6</v>
      </c>
      <c r="N1369" s="4">
        <f>IMDB_Table[[#This Row],[gross]]-IMDB_Table[[#This Row],[budget]]</f>
        <v>-8505389</v>
      </c>
      <c r="O1369">
        <v>112</v>
      </c>
      <c r="P1369" s="36">
        <f>IMDB_Table[[#This Row],[net_profit]]/IMDB_Table[[#This Row],[budget]]*100</f>
        <v>-24.301111428571428</v>
      </c>
    </row>
    <row r="1370" spans="1:16" x14ac:dyDescent="0.3">
      <c r="A1370" t="s">
        <v>1536</v>
      </c>
      <c r="B1370">
        <v>164</v>
      </c>
      <c r="C1370" s="4">
        <v>25266129</v>
      </c>
      <c r="D1370" t="s">
        <v>369</v>
      </c>
      <c r="E1370" t="s">
        <v>1099</v>
      </c>
      <c r="F1370" t="s">
        <v>5053</v>
      </c>
      <c r="G1370">
        <v>54346</v>
      </c>
      <c r="H1370">
        <v>358</v>
      </c>
      <c r="I1370" t="s">
        <v>16</v>
      </c>
      <c r="J1370" t="s">
        <v>17</v>
      </c>
      <c r="K1370" s="4">
        <v>35000000</v>
      </c>
      <c r="L1370">
        <v>2004</v>
      </c>
      <c r="M1370" s="2">
        <v>6.2</v>
      </c>
      <c r="N1370" s="4">
        <f>IMDB_Table[[#This Row],[gross]]-IMDB_Table[[#This Row],[budget]]</f>
        <v>-9733871</v>
      </c>
      <c r="O1370">
        <v>102</v>
      </c>
      <c r="P1370" s="36">
        <f>IMDB_Table[[#This Row],[net_profit]]/IMDB_Table[[#This Row],[budget]]*100</f>
        <v>-27.811059999999998</v>
      </c>
    </row>
    <row r="1371" spans="1:16" x14ac:dyDescent="0.3">
      <c r="A1371" t="s">
        <v>148</v>
      </c>
      <c r="B1371">
        <v>211</v>
      </c>
      <c r="C1371" s="4">
        <v>25863915</v>
      </c>
      <c r="D1371" t="s">
        <v>321</v>
      </c>
      <c r="E1371" t="s">
        <v>1595</v>
      </c>
      <c r="F1371" t="s">
        <v>5054</v>
      </c>
      <c r="G1371">
        <v>28257</v>
      </c>
      <c r="H1371">
        <v>151</v>
      </c>
      <c r="I1371" t="s">
        <v>16</v>
      </c>
      <c r="J1371" t="s">
        <v>17</v>
      </c>
      <c r="K1371" s="4">
        <v>35000000</v>
      </c>
      <c r="L1371">
        <v>2012</v>
      </c>
      <c r="M1371" s="2">
        <v>5.0999999999999996</v>
      </c>
      <c r="N1371" s="4">
        <f>IMDB_Table[[#This Row],[gross]]-IMDB_Table[[#This Row],[budget]]</f>
        <v>-9136085</v>
      </c>
      <c r="O1371">
        <v>101</v>
      </c>
      <c r="P1371" s="36">
        <f>IMDB_Table[[#This Row],[net_profit]]/IMDB_Table[[#This Row],[budget]]*100</f>
        <v>-26.103100000000001</v>
      </c>
    </row>
    <row r="1372" spans="1:16" x14ac:dyDescent="0.3">
      <c r="A1372" t="s">
        <v>873</v>
      </c>
      <c r="B1372">
        <v>91</v>
      </c>
      <c r="C1372" s="4">
        <v>25078937</v>
      </c>
      <c r="D1372" t="s">
        <v>557</v>
      </c>
      <c r="E1372" t="s">
        <v>45</v>
      </c>
      <c r="F1372" t="s">
        <v>7142</v>
      </c>
      <c r="G1372">
        <v>31751</v>
      </c>
      <c r="H1372">
        <v>216</v>
      </c>
      <c r="I1372" t="s">
        <v>16</v>
      </c>
      <c r="J1372" t="s">
        <v>17</v>
      </c>
      <c r="K1372" s="4">
        <v>30000000</v>
      </c>
      <c r="L1372">
        <v>1997</v>
      </c>
      <c r="M1372" s="2">
        <v>6.6</v>
      </c>
      <c r="N1372" s="4">
        <f>IMDB_Table[[#This Row],[gross]]-IMDB_Table[[#This Row],[budget]]</f>
        <v>-4921063</v>
      </c>
      <c r="O1372">
        <v>155</v>
      </c>
      <c r="P1372" s="36">
        <f>IMDB_Table[[#This Row],[net_profit]]/IMDB_Table[[#This Row],[budget]]*100</f>
        <v>-16.403543333333335</v>
      </c>
    </row>
    <row r="1373" spans="1:16" x14ac:dyDescent="0.3">
      <c r="A1373" t="s">
        <v>1596</v>
      </c>
      <c r="B1373">
        <v>97</v>
      </c>
      <c r="C1373" s="4">
        <v>28995450</v>
      </c>
      <c r="D1373" t="s">
        <v>154</v>
      </c>
      <c r="E1373" t="s">
        <v>1597</v>
      </c>
      <c r="F1373" t="s">
        <v>7143</v>
      </c>
      <c r="G1373">
        <v>19230</v>
      </c>
      <c r="H1373">
        <v>59</v>
      </c>
      <c r="I1373" t="s">
        <v>16</v>
      </c>
      <c r="J1373" t="s">
        <v>24</v>
      </c>
      <c r="K1373" s="4">
        <v>35000000</v>
      </c>
      <c r="L1373">
        <v>2010</v>
      </c>
      <c r="M1373" s="2">
        <v>6.1</v>
      </c>
      <c r="N1373" s="4">
        <f>IMDB_Table[[#This Row],[gross]]-IMDB_Table[[#This Row],[budget]]</f>
        <v>-6004550</v>
      </c>
      <c r="O1373">
        <v>109</v>
      </c>
      <c r="P1373" s="36">
        <f>IMDB_Table[[#This Row],[net_profit]]/IMDB_Table[[#This Row],[budget]]*100</f>
        <v>-17.15585714285714</v>
      </c>
    </row>
    <row r="1374" spans="1:16" x14ac:dyDescent="0.3">
      <c r="A1374" t="s">
        <v>3981</v>
      </c>
      <c r="B1374">
        <v>32</v>
      </c>
      <c r="C1374" s="4">
        <v>24276500</v>
      </c>
      <c r="D1374" t="s">
        <v>438</v>
      </c>
      <c r="E1374" t="s">
        <v>1598</v>
      </c>
      <c r="F1374" t="s">
        <v>5055</v>
      </c>
      <c r="G1374">
        <v>17124</v>
      </c>
      <c r="H1374">
        <v>68</v>
      </c>
      <c r="I1374" t="s">
        <v>16</v>
      </c>
      <c r="J1374" t="s">
        <v>17</v>
      </c>
      <c r="K1374" s="4">
        <v>35000000</v>
      </c>
      <c r="L1374">
        <v>1992</v>
      </c>
      <c r="M1374" s="2">
        <v>6.6</v>
      </c>
      <c r="N1374" s="4">
        <f>IMDB_Table[[#This Row],[gross]]-IMDB_Table[[#This Row],[budget]]</f>
        <v>-10723500</v>
      </c>
      <c r="O1374">
        <v>140</v>
      </c>
      <c r="P1374" s="36">
        <f>IMDB_Table[[#This Row],[net_profit]]/IMDB_Table[[#This Row],[budget]]*100</f>
        <v>-30.638571428571424</v>
      </c>
    </row>
    <row r="1375" spans="1:16" x14ac:dyDescent="0.3">
      <c r="A1375" t="s">
        <v>1599</v>
      </c>
      <c r="B1375">
        <v>270</v>
      </c>
      <c r="C1375" s="4">
        <v>20981633</v>
      </c>
      <c r="D1375" t="s">
        <v>570</v>
      </c>
      <c r="E1375" t="s">
        <v>1600</v>
      </c>
      <c r="F1375" t="s">
        <v>7144</v>
      </c>
      <c r="G1375">
        <v>78256</v>
      </c>
      <c r="H1375">
        <v>492</v>
      </c>
      <c r="I1375" t="s">
        <v>16</v>
      </c>
      <c r="J1375" t="s">
        <v>17</v>
      </c>
      <c r="K1375" s="4">
        <v>30000000</v>
      </c>
      <c r="L1375">
        <v>2008</v>
      </c>
      <c r="M1375" s="2">
        <v>5.9</v>
      </c>
      <c r="N1375" s="4">
        <f>IMDB_Table[[#This Row],[gross]]-IMDB_Table[[#This Row],[budget]]</f>
        <v>-9018367</v>
      </c>
      <c r="O1375">
        <v>108</v>
      </c>
      <c r="P1375" s="36">
        <f>IMDB_Table[[#This Row],[net_profit]]/IMDB_Table[[#This Row],[budget]]*100</f>
        <v>-30.061223333333331</v>
      </c>
    </row>
    <row r="1376" spans="1:16" x14ac:dyDescent="0.3">
      <c r="A1376" t="s">
        <v>1601</v>
      </c>
      <c r="B1376">
        <v>89</v>
      </c>
      <c r="C1376" s="4">
        <v>22913677</v>
      </c>
      <c r="D1376" t="s">
        <v>651</v>
      </c>
      <c r="E1376" t="s">
        <v>582</v>
      </c>
      <c r="F1376" t="s">
        <v>5056</v>
      </c>
      <c r="G1376">
        <v>47800</v>
      </c>
      <c r="H1376">
        <v>244</v>
      </c>
      <c r="I1376" t="s">
        <v>16</v>
      </c>
      <c r="J1376" t="s">
        <v>17</v>
      </c>
      <c r="K1376" s="4">
        <v>35000000</v>
      </c>
      <c r="L1376">
        <v>2004</v>
      </c>
      <c r="M1376" s="2">
        <v>6.3</v>
      </c>
      <c r="N1376" s="4">
        <f>IMDB_Table[[#This Row],[gross]]-IMDB_Table[[#This Row],[budget]]</f>
        <v>-12086323</v>
      </c>
      <c r="O1376">
        <v>96</v>
      </c>
      <c r="P1376" s="36">
        <f>IMDB_Table[[#This Row],[net_profit]]/IMDB_Table[[#This Row],[budget]]*100</f>
        <v>-34.532351428571431</v>
      </c>
    </row>
    <row r="1377" spans="1:16" x14ac:dyDescent="0.3">
      <c r="A1377" t="s">
        <v>1602</v>
      </c>
      <c r="B1377">
        <v>219</v>
      </c>
      <c r="C1377" s="4">
        <v>34531832</v>
      </c>
      <c r="D1377" t="s">
        <v>419</v>
      </c>
      <c r="E1377" t="s">
        <v>56</v>
      </c>
      <c r="F1377" t="s">
        <v>5057</v>
      </c>
      <c r="G1377">
        <v>44788</v>
      </c>
      <c r="H1377">
        <v>138</v>
      </c>
      <c r="I1377" t="s">
        <v>16</v>
      </c>
      <c r="J1377" t="s">
        <v>24</v>
      </c>
      <c r="K1377" s="4">
        <v>35000000</v>
      </c>
      <c r="L1377">
        <v>2015</v>
      </c>
      <c r="M1377" s="2">
        <v>7.1</v>
      </c>
      <c r="N1377" s="4">
        <f>IMDB_Table[[#This Row],[gross]]-IMDB_Table[[#This Row],[budget]]</f>
        <v>-468168</v>
      </c>
      <c r="O1377">
        <v>123</v>
      </c>
      <c r="P1377" s="36">
        <f>IMDB_Table[[#This Row],[net_profit]]/IMDB_Table[[#This Row],[budget]]*100</f>
        <v>-1.3376228571428572</v>
      </c>
    </row>
    <row r="1378" spans="1:16" x14ac:dyDescent="0.3">
      <c r="A1378" t="s">
        <v>715</v>
      </c>
      <c r="B1378">
        <v>180</v>
      </c>
      <c r="C1378" s="4">
        <v>28064226</v>
      </c>
      <c r="D1378" t="s">
        <v>311</v>
      </c>
      <c r="E1378" t="s">
        <v>1603</v>
      </c>
      <c r="F1378" t="s">
        <v>5058</v>
      </c>
      <c r="G1378">
        <v>65044</v>
      </c>
      <c r="H1378">
        <v>173</v>
      </c>
      <c r="I1378" t="s">
        <v>16</v>
      </c>
      <c r="J1378" t="s">
        <v>17</v>
      </c>
      <c r="K1378" s="4">
        <v>35000000</v>
      </c>
      <c r="L1378">
        <v>2011</v>
      </c>
      <c r="M1378" s="2">
        <v>5</v>
      </c>
      <c r="N1378" s="4">
        <f>IMDB_Table[[#This Row],[gross]]-IMDB_Table[[#This Row],[budget]]</f>
        <v>-6935774</v>
      </c>
      <c r="O1378">
        <v>106</v>
      </c>
      <c r="P1378" s="36">
        <f>IMDB_Table[[#This Row],[net_profit]]/IMDB_Table[[#This Row],[budget]]*100</f>
        <v>-19.816497142857141</v>
      </c>
    </row>
    <row r="1379" spans="1:16" x14ac:dyDescent="0.3">
      <c r="A1379" t="s">
        <v>1604</v>
      </c>
      <c r="B1379">
        <v>93</v>
      </c>
      <c r="C1379" s="4">
        <v>19447478</v>
      </c>
      <c r="D1379" t="s">
        <v>1605</v>
      </c>
      <c r="E1379" t="s">
        <v>136</v>
      </c>
      <c r="F1379" t="s">
        <v>5059</v>
      </c>
      <c r="G1379">
        <v>15788</v>
      </c>
      <c r="H1379">
        <v>80</v>
      </c>
      <c r="I1379" t="s">
        <v>16</v>
      </c>
      <c r="J1379" t="s">
        <v>24</v>
      </c>
      <c r="K1379" s="4">
        <v>35000000</v>
      </c>
      <c r="L1379">
        <v>2005</v>
      </c>
      <c r="M1379" s="2">
        <v>5.6</v>
      </c>
      <c r="N1379" s="4">
        <f>IMDB_Table[[#This Row],[gross]]-IMDB_Table[[#This Row],[budget]]</f>
        <v>-15552522</v>
      </c>
      <c r="O1379">
        <v>76</v>
      </c>
      <c r="P1379" s="36">
        <f>IMDB_Table[[#This Row],[net_profit]]/IMDB_Table[[#This Row],[budget]]*100</f>
        <v>-44.435777142857141</v>
      </c>
    </row>
    <row r="1380" spans="1:16" x14ac:dyDescent="0.3">
      <c r="A1380" t="s">
        <v>1119</v>
      </c>
      <c r="B1380">
        <v>173</v>
      </c>
      <c r="C1380" s="4">
        <v>19389454</v>
      </c>
      <c r="D1380" t="s">
        <v>641</v>
      </c>
      <c r="E1380" t="s">
        <v>74</v>
      </c>
      <c r="F1380" t="s">
        <v>5060</v>
      </c>
      <c r="G1380">
        <v>54643</v>
      </c>
      <c r="H1380">
        <v>335</v>
      </c>
      <c r="I1380" t="s">
        <v>16</v>
      </c>
      <c r="J1380" t="s">
        <v>17</v>
      </c>
      <c r="K1380" s="4">
        <v>55000000</v>
      </c>
      <c r="L1380">
        <v>2000</v>
      </c>
      <c r="M1380" s="2">
        <v>7.4</v>
      </c>
      <c r="N1380" s="4">
        <f>IMDB_Table[[#This Row],[gross]]-IMDB_Table[[#This Row],[budget]]</f>
        <v>-35610546</v>
      </c>
      <c r="O1380">
        <v>107</v>
      </c>
      <c r="P1380" s="36">
        <f>IMDB_Table[[#This Row],[net_profit]]/IMDB_Table[[#This Row],[budget]]*100</f>
        <v>-64.746447272727266</v>
      </c>
    </row>
    <row r="1381" spans="1:16" x14ac:dyDescent="0.3">
      <c r="A1381" t="s">
        <v>1606</v>
      </c>
      <c r="B1381">
        <v>121</v>
      </c>
      <c r="C1381" s="4">
        <v>25871834</v>
      </c>
      <c r="D1381" t="s">
        <v>1607</v>
      </c>
      <c r="E1381" t="s">
        <v>1608</v>
      </c>
      <c r="F1381" t="s">
        <v>5061</v>
      </c>
      <c r="G1381">
        <v>52052</v>
      </c>
      <c r="H1381">
        <v>173</v>
      </c>
      <c r="I1381" t="s">
        <v>16</v>
      </c>
      <c r="J1381" t="s">
        <v>17</v>
      </c>
      <c r="K1381" s="4">
        <v>35000000</v>
      </c>
      <c r="L1381">
        <v>2008</v>
      </c>
      <c r="M1381" s="2">
        <v>4.5</v>
      </c>
      <c r="N1381" s="4">
        <f>IMDB_Table[[#This Row],[gross]]-IMDB_Table[[#This Row],[budget]]</f>
        <v>-9128166</v>
      </c>
      <c r="O1381">
        <v>82</v>
      </c>
      <c r="P1381" s="36">
        <f>IMDB_Table[[#This Row],[net_profit]]/IMDB_Table[[#This Row],[budget]]*100</f>
        <v>-26.080474285714285</v>
      </c>
    </row>
    <row r="1382" spans="1:16" x14ac:dyDescent="0.3">
      <c r="A1382" t="s">
        <v>1609</v>
      </c>
      <c r="B1382">
        <v>298</v>
      </c>
      <c r="C1382" s="4">
        <v>19692608</v>
      </c>
      <c r="D1382" t="s">
        <v>552</v>
      </c>
      <c r="E1382" t="s">
        <v>1610</v>
      </c>
      <c r="F1382" t="s">
        <v>5062</v>
      </c>
      <c r="G1382">
        <v>63548</v>
      </c>
      <c r="H1382">
        <v>134</v>
      </c>
      <c r="I1382" t="s">
        <v>16</v>
      </c>
      <c r="J1382" t="s">
        <v>17</v>
      </c>
      <c r="K1382" s="4">
        <v>35000000</v>
      </c>
      <c r="L1382">
        <v>2013</v>
      </c>
      <c r="M1382" s="2">
        <v>6.2</v>
      </c>
      <c r="N1382" s="4">
        <f>IMDB_Table[[#This Row],[gross]]-IMDB_Table[[#This Row],[budget]]</f>
        <v>-15307392</v>
      </c>
      <c r="O1382">
        <v>109</v>
      </c>
      <c r="P1382" s="36">
        <f>IMDB_Table[[#This Row],[net_profit]]/IMDB_Table[[#This Row],[budget]]*100</f>
        <v>-43.735405714285712</v>
      </c>
    </row>
    <row r="1383" spans="1:16" x14ac:dyDescent="0.3">
      <c r="A1383" t="s">
        <v>1372</v>
      </c>
      <c r="B1383">
        <v>158</v>
      </c>
      <c r="C1383" s="4">
        <v>19294901</v>
      </c>
      <c r="D1383" t="s">
        <v>1611</v>
      </c>
      <c r="E1383" t="s">
        <v>1612</v>
      </c>
      <c r="F1383" t="s">
        <v>5063</v>
      </c>
      <c r="G1383">
        <v>26126</v>
      </c>
      <c r="H1383">
        <v>325</v>
      </c>
      <c r="I1383" t="s">
        <v>16</v>
      </c>
      <c r="J1383" t="s">
        <v>17</v>
      </c>
      <c r="K1383" s="4">
        <v>35000000</v>
      </c>
      <c r="L1383">
        <v>2005</v>
      </c>
      <c r="M1383" s="2">
        <v>5</v>
      </c>
      <c r="N1383" s="4">
        <f>IMDB_Table[[#This Row],[gross]]-IMDB_Table[[#This Row],[budget]]</f>
        <v>-15705099</v>
      </c>
      <c r="O1383">
        <v>99</v>
      </c>
      <c r="P1383" s="36">
        <f>IMDB_Table[[#This Row],[net_profit]]/IMDB_Table[[#This Row],[budget]]*100</f>
        <v>-44.871711428571423</v>
      </c>
    </row>
    <row r="1384" spans="1:16" x14ac:dyDescent="0.3">
      <c r="A1384" t="s">
        <v>1028</v>
      </c>
      <c r="B1384">
        <v>248</v>
      </c>
      <c r="C1384" s="4">
        <v>20275446</v>
      </c>
      <c r="D1384" t="s">
        <v>106</v>
      </c>
      <c r="E1384" t="s">
        <v>161</v>
      </c>
      <c r="F1384" t="s">
        <v>5064</v>
      </c>
      <c r="G1384">
        <v>95274</v>
      </c>
      <c r="H1384">
        <v>178</v>
      </c>
      <c r="I1384" t="s">
        <v>16</v>
      </c>
      <c r="J1384" t="s">
        <v>17</v>
      </c>
      <c r="K1384" s="4">
        <v>35000000</v>
      </c>
      <c r="L1384">
        <v>2012</v>
      </c>
      <c r="M1384" s="2">
        <v>6.5</v>
      </c>
      <c r="N1384" s="4">
        <f>IMDB_Table[[#This Row],[gross]]-IMDB_Table[[#This Row],[budget]]</f>
        <v>-14724554</v>
      </c>
      <c r="O1384">
        <v>91</v>
      </c>
      <c r="P1384" s="36">
        <f>IMDB_Table[[#This Row],[net_profit]]/IMDB_Table[[#This Row],[budget]]*100</f>
        <v>-42.070154285714281</v>
      </c>
    </row>
    <row r="1385" spans="1:16" x14ac:dyDescent="0.3">
      <c r="A1385" t="s">
        <v>1359</v>
      </c>
      <c r="B1385">
        <v>155</v>
      </c>
      <c r="C1385" s="4">
        <v>34507079</v>
      </c>
      <c r="D1385" t="s">
        <v>445</v>
      </c>
      <c r="E1385" t="s">
        <v>1613</v>
      </c>
      <c r="F1385" t="s">
        <v>5065</v>
      </c>
      <c r="G1385">
        <v>34948</v>
      </c>
      <c r="H1385">
        <v>118</v>
      </c>
      <c r="I1385" t="s">
        <v>16</v>
      </c>
      <c r="J1385" t="s">
        <v>17</v>
      </c>
      <c r="K1385" s="4">
        <v>35000000</v>
      </c>
      <c r="L1385">
        <v>2015</v>
      </c>
      <c r="M1385" s="2">
        <v>5.0999999999999996</v>
      </c>
      <c r="N1385" s="4">
        <f>IMDB_Table[[#This Row],[gross]]-IMDB_Table[[#This Row],[budget]]</f>
        <v>-492921</v>
      </c>
      <c r="O1385">
        <v>87</v>
      </c>
      <c r="P1385" s="36">
        <f>IMDB_Table[[#This Row],[net_profit]]/IMDB_Table[[#This Row],[budget]]*100</f>
        <v>-1.4083457142857143</v>
      </c>
    </row>
    <row r="1386" spans="1:16" x14ac:dyDescent="0.3">
      <c r="A1386" t="s">
        <v>1090</v>
      </c>
      <c r="B1386">
        <v>105</v>
      </c>
      <c r="C1386" s="4">
        <v>18306166</v>
      </c>
      <c r="D1386" t="s">
        <v>326</v>
      </c>
      <c r="E1386" t="s">
        <v>434</v>
      </c>
      <c r="F1386" t="s">
        <v>5066</v>
      </c>
      <c r="G1386">
        <v>28130</v>
      </c>
      <c r="H1386">
        <v>215</v>
      </c>
      <c r="I1386" t="s">
        <v>16</v>
      </c>
      <c r="J1386" t="s">
        <v>24</v>
      </c>
      <c r="K1386" s="4">
        <v>35000000</v>
      </c>
      <c r="L1386">
        <v>2002</v>
      </c>
      <c r="M1386" s="2">
        <v>6.5</v>
      </c>
      <c r="N1386" s="4">
        <f>IMDB_Table[[#This Row],[gross]]-IMDB_Table[[#This Row],[budget]]</f>
        <v>-16693834</v>
      </c>
      <c r="O1386">
        <v>125</v>
      </c>
      <c r="P1386" s="36">
        <f>IMDB_Table[[#This Row],[net_profit]]/IMDB_Table[[#This Row],[budget]]*100</f>
        <v>-47.696668571428567</v>
      </c>
    </row>
    <row r="1387" spans="1:16" x14ac:dyDescent="0.3">
      <c r="A1387" t="s">
        <v>886</v>
      </c>
      <c r="B1387">
        <v>224</v>
      </c>
      <c r="C1387" s="4">
        <v>17609982</v>
      </c>
      <c r="D1387" t="s">
        <v>413</v>
      </c>
      <c r="E1387" t="s">
        <v>107</v>
      </c>
      <c r="F1387" t="s">
        <v>5067</v>
      </c>
      <c r="G1387">
        <v>90046</v>
      </c>
      <c r="H1387">
        <v>141</v>
      </c>
      <c r="I1387" t="s">
        <v>16</v>
      </c>
      <c r="J1387" t="s">
        <v>17</v>
      </c>
      <c r="K1387" s="4">
        <v>35000000</v>
      </c>
      <c r="L1387">
        <v>2013</v>
      </c>
      <c r="M1387" s="2">
        <v>6.2</v>
      </c>
      <c r="N1387" s="4">
        <f>IMDB_Table[[#This Row],[gross]]-IMDB_Table[[#This Row],[budget]]</f>
        <v>-17390018</v>
      </c>
      <c r="O1387">
        <v>118</v>
      </c>
      <c r="P1387" s="36">
        <f>IMDB_Table[[#This Row],[net_profit]]/IMDB_Table[[#This Row],[budget]]*100</f>
        <v>-49.685765714285715</v>
      </c>
    </row>
    <row r="1388" spans="1:16" x14ac:dyDescent="0.3">
      <c r="A1388" t="s">
        <v>1169</v>
      </c>
      <c r="B1388">
        <v>129</v>
      </c>
      <c r="C1388" s="4">
        <v>16831505</v>
      </c>
      <c r="D1388" t="s">
        <v>913</v>
      </c>
      <c r="E1388" t="s">
        <v>1114</v>
      </c>
      <c r="F1388" t="s">
        <v>5068</v>
      </c>
      <c r="G1388">
        <v>51842</v>
      </c>
      <c r="H1388">
        <v>173</v>
      </c>
      <c r="I1388" t="s">
        <v>16</v>
      </c>
      <c r="J1388" t="s">
        <v>24</v>
      </c>
      <c r="K1388" s="4">
        <v>31000000</v>
      </c>
      <c r="L1388">
        <v>2004</v>
      </c>
      <c r="M1388" s="2">
        <v>6.3</v>
      </c>
      <c r="N1388" s="4">
        <f>IMDB_Table[[#This Row],[gross]]-IMDB_Table[[#This Row],[budget]]</f>
        <v>-14168495</v>
      </c>
      <c r="O1388">
        <v>98</v>
      </c>
      <c r="P1388" s="36">
        <f>IMDB_Table[[#This Row],[net_profit]]/IMDB_Table[[#This Row],[budget]]*100</f>
        <v>-45.704822580645157</v>
      </c>
    </row>
    <row r="1389" spans="1:16" x14ac:dyDescent="0.3">
      <c r="A1389" t="s">
        <v>1322</v>
      </c>
      <c r="B1389">
        <v>101</v>
      </c>
      <c r="C1389" s="4">
        <v>17596256</v>
      </c>
      <c r="D1389" t="s">
        <v>735</v>
      </c>
      <c r="E1389" t="s">
        <v>696</v>
      </c>
      <c r="F1389" t="s">
        <v>5069</v>
      </c>
      <c r="G1389">
        <v>12399</v>
      </c>
      <c r="H1389">
        <v>84</v>
      </c>
      <c r="I1389" t="s">
        <v>16</v>
      </c>
      <c r="J1389" t="s">
        <v>17</v>
      </c>
      <c r="K1389" s="4">
        <v>35000000</v>
      </c>
      <c r="L1389">
        <v>2010</v>
      </c>
      <c r="M1389" s="2">
        <v>3.8</v>
      </c>
      <c r="N1389" s="4">
        <f>IMDB_Table[[#This Row],[gross]]-IMDB_Table[[#This Row],[budget]]</f>
        <v>-17403744</v>
      </c>
      <c r="O1389">
        <v>92</v>
      </c>
      <c r="P1389" s="36">
        <f>IMDB_Table[[#This Row],[net_profit]]/IMDB_Table[[#This Row],[budget]]*100</f>
        <v>-49.724982857142855</v>
      </c>
    </row>
    <row r="1390" spans="1:16" x14ac:dyDescent="0.3">
      <c r="A1390" t="s">
        <v>939</v>
      </c>
      <c r="B1390">
        <v>227</v>
      </c>
      <c r="C1390" s="4">
        <v>14998070</v>
      </c>
      <c r="D1390" t="s">
        <v>1614</v>
      </c>
      <c r="E1390" t="s">
        <v>606</v>
      </c>
      <c r="F1390" t="s">
        <v>7145</v>
      </c>
      <c r="G1390">
        <v>41170</v>
      </c>
      <c r="H1390">
        <v>298</v>
      </c>
      <c r="I1390" t="s">
        <v>16</v>
      </c>
      <c r="J1390" t="s">
        <v>17</v>
      </c>
      <c r="K1390" s="4">
        <v>35000000</v>
      </c>
      <c r="L1390">
        <v>2007</v>
      </c>
      <c r="M1390" s="2">
        <v>6.2</v>
      </c>
      <c r="N1390" s="4">
        <f>IMDB_Table[[#This Row],[gross]]-IMDB_Table[[#This Row],[budget]]</f>
        <v>-20001930</v>
      </c>
      <c r="O1390">
        <v>92</v>
      </c>
      <c r="P1390" s="36">
        <f>IMDB_Table[[#This Row],[net_profit]]/IMDB_Table[[#This Row],[budget]]*100</f>
        <v>-57.14837142857143</v>
      </c>
    </row>
    <row r="1391" spans="1:16" x14ac:dyDescent="0.3">
      <c r="A1391" t="s">
        <v>587</v>
      </c>
      <c r="B1391">
        <v>13</v>
      </c>
      <c r="C1391" s="4">
        <v>14587732</v>
      </c>
      <c r="D1391" t="s">
        <v>489</v>
      </c>
      <c r="E1391" t="s">
        <v>1615</v>
      </c>
      <c r="F1391" t="s">
        <v>7146</v>
      </c>
      <c r="G1391">
        <v>4795</v>
      </c>
      <c r="H1391">
        <v>39</v>
      </c>
      <c r="I1391" t="s">
        <v>16</v>
      </c>
      <c r="J1391" t="s">
        <v>17</v>
      </c>
      <c r="K1391" s="4">
        <v>35000000</v>
      </c>
      <c r="L1391">
        <v>1991</v>
      </c>
      <c r="M1391" s="2">
        <v>5.7</v>
      </c>
      <c r="N1391" s="4">
        <f>IMDB_Table[[#This Row],[gross]]-IMDB_Table[[#This Row],[budget]]</f>
        <v>-20412268</v>
      </c>
      <c r="O1391">
        <v>115</v>
      </c>
      <c r="P1391" s="36">
        <f>IMDB_Table[[#This Row],[net_profit]]/IMDB_Table[[#This Row],[budget]]*100</f>
        <v>-58.320765714285713</v>
      </c>
    </row>
    <row r="1392" spans="1:16" x14ac:dyDescent="0.3">
      <c r="A1392" t="s">
        <v>1420</v>
      </c>
      <c r="B1392">
        <v>171</v>
      </c>
      <c r="C1392" s="4">
        <v>18317151</v>
      </c>
      <c r="D1392" t="s">
        <v>1616</v>
      </c>
      <c r="E1392" t="s">
        <v>1617</v>
      </c>
      <c r="F1392" t="s">
        <v>5070</v>
      </c>
      <c r="G1392">
        <v>55630</v>
      </c>
      <c r="H1392">
        <v>200</v>
      </c>
      <c r="I1392" t="s">
        <v>16</v>
      </c>
      <c r="J1392" t="s">
        <v>17</v>
      </c>
      <c r="K1392" s="4">
        <v>35000000</v>
      </c>
      <c r="L1392">
        <v>2007</v>
      </c>
      <c r="M1392" s="2">
        <v>6.7</v>
      </c>
      <c r="N1392" s="4">
        <f>IMDB_Table[[#This Row],[gross]]-IMDB_Table[[#This Row],[budget]]</f>
        <v>-16682849</v>
      </c>
      <c r="O1392">
        <v>120</v>
      </c>
      <c r="P1392" s="36">
        <f>IMDB_Table[[#This Row],[net_profit]]/IMDB_Table[[#This Row],[budget]]*100</f>
        <v>-47.665282857142856</v>
      </c>
    </row>
    <row r="1393" spans="1:16" x14ac:dyDescent="0.3">
      <c r="A1393" t="s">
        <v>3988</v>
      </c>
      <c r="B1393">
        <v>119</v>
      </c>
      <c r="C1393" s="4">
        <v>11405825</v>
      </c>
      <c r="D1393" t="s">
        <v>814</v>
      </c>
      <c r="E1393" t="s">
        <v>45</v>
      </c>
      <c r="F1393" t="s">
        <v>5071</v>
      </c>
      <c r="G1393">
        <v>28542</v>
      </c>
      <c r="H1393">
        <v>208</v>
      </c>
      <c r="I1393" t="s">
        <v>16</v>
      </c>
      <c r="J1393" t="s">
        <v>17</v>
      </c>
      <c r="K1393" s="4">
        <v>35000000</v>
      </c>
      <c r="L1393">
        <v>2001</v>
      </c>
      <c r="M1393" s="2">
        <v>6.8</v>
      </c>
      <c r="N1393" s="4">
        <f>IMDB_Table[[#This Row],[gross]]-IMDB_Table[[#This Row],[budget]]</f>
        <v>-23594175</v>
      </c>
      <c r="O1393">
        <v>111</v>
      </c>
      <c r="P1393" s="36">
        <f>IMDB_Table[[#This Row],[net_profit]]/IMDB_Table[[#This Row],[budget]]*100</f>
        <v>-67.411928571428575</v>
      </c>
    </row>
    <row r="1394" spans="1:16" x14ac:dyDescent="0.3">
      <c r="A1394" t="s">
        <v>656</v>
      </c>
      <c r="B1394">
        <v>44</v>
      </c>
      <c r="C1394" s="4">
        <v>13264986</v>
      </c>
      <c r="D1394" t="s">
        <v>1618</v>
      </c>
      <c r="E1394" t="s">
        <v>1619</v>
      </c>
      <c r="F1394" t="s">
        <v>5072</v>
      </c>
      <c r="G1394">
        <v>12077</v>
      </c>
      <c r="H1394">
        <v>162</v>
      </c>
      <c r="I1394" t="s">
        <v>16</v>
      </c>
      <c r="J1394" t="s">
        <v>17</v>
      </c>
      <c r="K1394" s="4">
        <v>35000000</v>
      </c>
      <c r="L1394">
        <v>2001</v>
      </c>
      <c r="M1394" s="2">
        <v>6</v>
      </c>
      <c r="N1394" s="4">
        <f>IMDB_Table[[#This Row],[gross]]-IMDB_Table[[#This Row],[budget]]</f>
        <v>-21735014</v>
      </c>
      <c r="O1394">
        <v>94</v>
      </c>
      <c r="P1394" s="36">
        <f>IMDB_Table[[#This Row],[net_profit]]/IMDB_Table[[#This Row],[budget]]*100</f>
        <v>-62.10004</v>
      </c>
    </row>
    <row r="1395" spans="1:16" x14ac:dyDescent="0.3">
      <c r="A1395" t="s">
        <v>3989</v>
      </c>
      <c r="B1395">
        <v>188</v>
      </c>
      <c r="C1395" s="4">
        <v>10991381</v>
      </c>
      <c r="D1395" t="s">
        <v>1331</v>
      </c>
      <c r="E1395" t="s">
        <v>1620</v>
      </c>
      <c r="F1395" t="s">
        <v>5073</v>
      </c>
      <c r="G1395">
        <v>44931</v>
      </c>
      <c r="H1395">
        <v>100</v>
      </c>
      <c r="I1395" t="s">
        <v>16</v>
      </c>
      <c r="J1395" t="s">
        <v>24</v>
      </c>
      <c r="K1395" s="4">
        <v>35000000</v>
      </c>
      <c r="L1395">
        <v>2009</v>
      </c>
      <c r="M1395" s="2">
        <v>7.3</v>
      </c>
      <c r="N1395" s="4">
        <f>IMDB_Table[[#This Row],[gross]]-IMDB_Table[[#This Row],[budget]]</f>
        <v>-24008619</v>
      </c>
      <c r="O1395">
        <v>100</v>
      </c>
      <c r="P1395" s="36">
        <f>IMDB_Table[[#This Row],[net_profit]]/IMDB_Table[[#This Row],[budget]]*100</f>
        <v>-68.596054285714274</v>
      </c>
    </row>
    <row r="1396" spans="1:16" x14ac:dyDescent="0.3">
      <c r="A1396" t="s">
        <v>432</v>
      </c>
      <c r="B1396">
        <v>166</v>
      </c>
      <c r="C1396" s="4">
        <v>10268846</v>
      </c>
      <c r="D1396" t="s">
        <v>321</v>
      </c>
      <c r="E1396" t="s">
        <v>1525</v>
      </c>
      <c r="F1396" t="s">
        <v>5074</v>
      </c>
      <c r="G1396">
        <v>31918</v>
      </c>
      <c r="H1396">
        <v>142</v>
      </c>
      <c r="I1396" t="s">
        <v>16</v>
      </c>
      <c r="J1396" t="s">
        <v>17</v>
      </c>
      <c r="K1396" s="4">
        <v>35000000</v>
      </c>
      <c r="L1396">
        <v>2009</v>
      </c>
      <c r="M1396" s="2">
        <v>5.5</v>
      </c>
      <c r="N1396" s="4">
        <f>IMDB_Table[[#This Row],[gross]]-IMDB_Table[[#This Row],[budget]]</f>
        <v>-24731154</v>
      </c>
      <c r="O1396">
        <v>101</v>
      </c>
      <c r="P1396" s="36">
        <f>IMDB_Table[[#This Row],[net_profit]]/IMDB_Table[[#This Row],[budget]]*100</f>
        <v>-70.660440000000008</v>
      </c>
    </row>
    <row r="1397" spans="1:16" x14ac:dyDescent="0.3">
      <c r="A1397" t="s">
        <v>1126</v>
      </c>
      <c r="B1397">
        <v>584</v>
      </c>
      <c r="C1397" s="4">
        <v>13303319</v>
      </c>
      <c r="D1397" t="s">
        <v>1193</v>
      </c>
      <c r="E1397" t="s">
        <v>199</v>
      </c>
      <c r="F1397" t="s">
        <v>7147</v>
      </c>
      <c r="G1397">
        <v>136367</v>
      </c>
      <c r="H1397">
        <v>975</v>
      </c>
      <c r="I1397" t="s">
        <v>16</v>
      </c>
      <c r="J1397" t="s">
        <v>17</v>
      </c>
      <c r="K1397" s="4">
        <v>32000000</v>
      </c>
      <c r="L1397">
        <v>2011</v>
      </c>
      <c r="M1397" s="2">
        <v>6.7</v>
      </c>
      <c r="N1397" s="4">
        <f>IMDB_Table[[#This Row],[gross]]-IMDB_Table[[#This Row],[budget]]</f>
        <v>-18696681</v>
      </c>
      <c r="O1397">
        <v>139</v>
      </c>
      <c r="P1397" s="36">
        <f>IMDB_Table[[#This Row],[net_profit]]/IMDB_Table[[#This Row],[budget]]*100</f>
        <v>-58.427128125000003</v>
      </c>
    </row>
    <row r="1398" spans="1:16" x14ac:dyDescent="0.3">
      <c r="A1398" t="s">
        <v>1621</v>
      </c>
      <c r="B1398">
        <v>67</v>
      </c>
      <c r="C1398" s="4">
        <v>10076136</v>
      </c>
      <c r="D1398" t="s">
        <v>440</v>
      </c>
      <c r="E1398" t="s">
        <v>1622</v>
      </c>
      <c r="F1398" t="s">
        <v>5075</v>
      </c>
      <c r="G1398">
        <v>11512</v>
      </c>
      <c r="H1398">
        <v>141</v>
      </c>
      <c r="I1398" t="s">
        <v>16</v>
      </c>
      <c r="J1398" t="s">
        <v>1623</v>
      </c>
      <c r="K1398" s="4">
        <v>35000000</v>
      </c>
      <c r="L1398">
        <v>1998</v>
      </c>
      <c r="M1398" s="2">
        <v>4.8</v>
      </c>
      <c r="N1398" s="4">
        <f>IMDB_Table[[#This Row],[gross]]-IMDB_Table[[#This Row],[budget]]</f>
        <v>-24923864</v>
      </c>
      <c r="O1398">
        <v>91</v>
      </c>
      <c r="P1398" s="36">
        <f>IMDB_Table[[#This Row],[net_profit]]/IMDB_Table[[#This Row],[budget]]*100</f>
        <v>-71.211039999999997</v>
      </c>
    </row>
    <row r="1399" spans="1:16" x14ac:dyDescent="0.3">
      <c r="A1399" t="s">
        <v>151</v>
      </c>
      <c r="B1399">
        <v>233</v>
      </c>
      <c r="C1399" s="4">
        <v>10499968</v>
      </c>
      <c r="D1399" t="s">
        <v>137</v>
      </c>
      <c r="E1399" t="s">
        <v>1624</v>
      </c>
      <c r="F1399" t="s">
        <v>5076</v>
      </c>
      <c r="G1399">
        <v>47498</v>
      </c>
      <c r="H1399">
        <v>212</v>
      </c>
      <c r="I1399" t="s">
        <v>16</v>
      </c>
      <c r="J1399" t="s">
        <v>17</v>
      </c>
      <c r="K1399" s="4">
        <v>35000000</v>
      </c>
      <c r="L1399">
        <v>2014</v>
      </c>
      <c r="M1399" s="2">
        <v>5.7</v>
      </c>
      <c r="N1399" s="4">
        <f>IMDB_Table[[#This Row],[gross]]-IMDB_Table[[#This Row],[budget]]</f>
        <v>-24500032</v>
      </c>
      <c r="O1399">
        <v>109</v>
      </c>
      <c r="P1399" s="36">
        <f>IMDB_Table[[#This Row],[net_profit]]/IMDB_Table[[#This Row],[budget]]*100</f>
        <v>-70.000091428571437</v>
      </c>
    </row>
    <row r="1400" spans="1:16" x14ac:dyDescent="0.3">
      <c r="A1400" t="s">
        <v>1148</v>
      </c>
      <c r="B1400">
        <v>112</v>
      </c>
      <c r="C1400" s="4">
        <v>7659747</v>
      </c>
      <c r="D1400" t="s">
        <v>311</v>
      </c>
      <c r="E1400" t="s">
        <v>394</v>
      </c>
      <c r="F1400" t="s">
        <v>5077</v>
      </c>
      <c r="G1400">
        <v>14962</v>
      </c>
      <c r="H1400">
        <v>204</v>
      </c>
      <c r="I1400" t="s">
        <v>16</v>
      </c>
      <c r="J1400" t="s">
        <v>17</v>
      </c>
      <c r="K1400" s="4">
        <v>38000000</v>
      </c>
      <c r="L1400">
        <v>2003</v>
      </c>
      <c r="M1400" s="2">
        <v>5.0999999999999996</v>
      </c>
      <c r="N1400" s="4">
        <f>IMDB_Table[[#This Row],[gross]]-IMDB_Table[[#This Row],[budget]]</f>
        <v>-30340253</v>
      </c>
      <c r="O1400">
        <v>102</v>
      </c>
      <c r="P1400" s="36">
        <f>IMDB_Table[[#This Row],[net_profit]]/IMDB_Table[[#This Row],[budget]]*100</f>
        <v>-79.842771052631576</v>
      </c>
    </row>
    <row r="1401" spans="1:16" x14ac:dyDescent="0.3">
      <c r="A1401" t="s">
        <v>1625</v>
      </c>
      <c r="B1401">
        <v>151</v>
      </c>
      <c r="C1401" s="4">
        <v>7948159</v>
      </c>
      <c r="D1401" t="s">
        <v>137</v>
      </c>
      <c r="E1401" t="s">
        <v>1626</v>
      </c>
      <c r="F1401" t="s">
        <v>5078</v>
      </c>
      <c r="G1401">
        <v>48999</v>
      </c>
      <c r="H1401">
        <v>280</v>
      </c>
      <c r="I1401" t="s">
        <v>16</v>
      </c>
      <c r="J1401" t="s">
        <v>17</v>
      </c>
      <c r="K1401" s="4">
        <v>35000000</v>
      </c>
      <c r="L1401">
        <v>2008</v>
      </c>
      <c r="M1401" s="2">
        <v>6</v>
      </c>
      <c r="N1401" s="4">
        <f>IMDB_Table[[#This Row],[gross]]-IMDB_Table[[#This Row],[budget]]</f>
        <v>-27051841</v>
      </c>
      <c r="O1401">
        <v>103</v>
      </c>
      <c r="P1401" s="36">
        <f>IMDB_Table[[#This Row],[net_profit]]/IMDB_Table[[#This Row],[budget]]*100</f>
        <v>-77.290974285714285</v>
      </c>
    </row>
    <row r="1402" spans="1:16" x14ac:dyDescent="0.3">
      <c r="A1402" t="s">
        <v>1152</v>
      </c>
      <c r="B1402">
        <v>63</v>
      </c>
      <c r="C1402" s="4">
        <v>11631245</v>
      </c>
      <c r="D1402" t="s">
        <v>1627</v>
      </c>
      <c r="E1402" t="s">
        <v>1628</v>
      </c>
      <c r="F1402" t="s">
        <v>5079</v>
      </c>
      <c r="G1402">
        <v>15015</v>
      </c>
      <c r="H1402">
        <v>113</v>
      </c>
      <c r="I1402" t="s">
        <v>16</v>
      </c>
      <c r="J1402" t="s">
        <v>17</v>
      </c>
      <c r="K1402" s="4">
        <v>35000000</v>
      </c>
      <c r="L1402">
        <v>2006</v>
      </c>
      <c r="M1402" s="2">
        <v>4.2</v>
      </c>
      <c r="N1402" s="4">
        <f>IMDB_Table[[#This Row],[gross]]-IMDB_Table[[#This Row],[budget]]</f>
        <v>-23368755</v>
      </c>
      <c r="O1402">
        <v>83</v>
      </c>
      <c r="P1402" s="36">
        <f>IMDB_Table[[#This Row],[net_profit]]/IMDB_Table[[#This Row],[budget]]*100</f>
        <v>-66.767871428571425</v>
      </c>
    </row>
    <row r="1403" spans="1:16" x14ac:dyDescent="0.3">
      <c r="A1403" t="s">
        <v>131</v>
      </c>
      <c r="B1403">
        <v>335</v>
      </c>
      <c r="C1403" s="4">
        <v>10137502</v>
      </c>
      <c r="D1403" t="s">
        <v>1629</v>
      </c>
      <c r="E1403" t="s">
        <v>161</v>
      </c>
      <c r="F1403" t="s">
        <v>5080</v>
      </c>
      <c r="G1403">
        <v>77394</v>
      </c>
      <c r="H1403">
        <v>195</v>
      </c>
      <c r="I1403" t="s">
        <v>16</v>
      </c>
      <c r="J1403" t="s">
        <v>17</v>
      </c>
      <c r="K1403" s="4">
        <v>35000000</v>
      </c>
      <c r="L1403">
        <v>2015</v>
      </c>
      <c r="M1403" s="2">
        <v>7.4</v>
      </c>
      <c r="N1403" s="4">
        <f>IMDB_Table[[#This Row],[gross]]-IMDB_Table[[#This Row],[budget]]</f>
        <v>-24862498</v>
      </c>
      <c r="O1403">
        <v>123</v>
      </c>
      <c r="P1403" s="36">
        <f>IMDB_Table[[#This Row],[net_profit]]/IMDB_Table[[#This Row],[budget]]*100</f>
        <v>-71.035708571428572</v>
      </c>
    </row>
    <row r="1404" spans="1:16" x14ac:dyDescent="0.3">
      <c r="A1404" t="s">
        <v>1630</v>
      </c>
      <c r="B1404">
        <v>24</v>
      </c>
      <c r="C1404" s="4">
        <v>6448817</v>
      </c>
      <c r="D1404" t="s">
        <v>19</v>
      </c>
      <c r="E1404" t="s">
        <v>1631</v>
      </c>
      <c r="F1404" t="s">
        <v>7148</v>
      </c>
      <c r="G1404">
        <v>2189</v>
      </c>
      <c r="H1404">
        <v>31</v>
      </c>
      <c r="I1404" t="s">
        <v>16</v>
      </c>
      <c r="J1404" t="s">
        <v>17</v>
      </c>
      <c r="K1404" s="4">
        <v>35000000</v>
      </c>
      <c r="L1404">
        <v>1997</v>
      </c>
      <c r="M1404" s="2">
        <v>4.5999999999999996</v>
      </c>
      <c r="N1404" s="4">
        <f>IMDB_Table[[#This Row],[gross]]-IMDB_Table[[#This Row],[budget]]</f>
        <v>-28551183</v>
      </c>
      <c r="O1404">
        <v>101</v>
      </c>
      <c r="P1404" s="36">
        <f>IMDB_Table[[#This Row],[net_profit]]/IMDB_Table[[#This Row],[budget]]*100</f>
        <v>-81.574808571428576</v>
      </c>
    </row>
    <row r="1405" spans="1:16" x14ac:dyDescent="0.3">
      <c r="A1405" t="s">
        <v>63</v>
      </c>
      <c r="B1405">
        <v>147</v>
      </c>
      <c r="C1405" s="4">
        <v>7458269</v>
      </c>
      <c r="D1405" t="s">
        <v>369</v>
      </c>
      <c r="E1405" t="s">
        <v>1632</v>
      </c>
      <c r="F1405" t="s">
        <v>5081</v>
      </c>
      <c r="G1405">
        <v>70698</v>
      </c>
      <c r="H1405">
        <v>196</v>
      </c>
      <c r="I1405" t="s">
        <v>16</v>
      </c>
      <c r="J1405" t="s">
        <v>17</v>
      </c>
      <c r="K1405" s="4">
        <v>35000000</v>
      </c>
      <c r="L1405">
        <v>2006</v>
      </c>
      <c r="M1405" s="2">
        <v>6.9</v>
      </c>
      <c r="N1405" s="4">
        <f>IMDB_Table[[#This Row],[gross]]-IMDB_Table[[#This Row],[budget]]</f>
        <v>-27541731</v>
      </c>
      <c r="O1405">
        <v>117</v>
      </c>
      <c r="P1405" s="36">
        <f>IMDB_Table[[#This Row],[net_profit]]/IMDB_Table[[#This Row],[budget]]*100</f>
        <v>-78.690660000000008</v>
      </c>
    </row>
    <row r="1406" spans="1:16" x14ac:dyDescent="0.3">
      <c r="A1406" t="s">
        <v>289</v>
      </c>
      <c r="B1406">
        <v>10</v>
      </c>
      <c r="C1406" s="4">
        <v>4651977</v>
      </c>
      <c r="D1406" t="s">
        <v>814</v>
      </c>
      <c r="E1406" t="s">
        <v>1499</v>
      </c>
      <c r="F1406" t="s">
        <v>5082</v>
      </c>
      <c r="G1406">
        <v>10410</v>
      </c>
      <c r="H1406">
        <v>71</v>
      </c>
      <c r="I1406" t="s">
        <v>16</v>
      </c>
      <c r="J1406" t="s">
        <v>17</v>
      </c>
      <c r="K1406" s="4">
        <v>35000000</v>
      </c>
      <c r="L1406">
        <v>1992</v>
      </c>
      <c r="M1406" s="2">
        <v>6.9</v>
      </c>
      <c r="N1406" s="4">
        <f>IMDB_Table[[#This Row],[gross]]-IMDB_Table[[#This Row],[budget]]</f>
        <v>-30348023</v>
      </c>
      <c r="O1406">
        <v>114</v>
      </c>
      <c r="P1406" s="36">
        <f>IMDB_Table[[#This Row],[net_profit]]/IMDB_Table[[#This Row],[budget]]*100</f>
        <v>-86.708637142857143</v>
      </c>
    </row>
    <row r="1407" spans="1:16" x14ac:dyDescent="0.3">
      <c r="A1407" t="s">
        <v>886</v>
      </c>
      <c r="B1407">
        <v>12</v>
      </c>
      <c r="C1407" s="4">
        <v>4496583</v>
      </c>
      <c r="D1407" t="s">
        <v>497</v>
      </c>
      <c r="E1407" t="s">
        <v>874</v>
      </c>
      <c r="F1407" t="s">
        <v>5083</v>
      </c>
      <c r="G1407">
        <v>23181</v>
      </c>
      <c r="H1407">
        <v>129</v>
      </c>
      <c r="I1407" t="s">
        <v>16</v>
      </c>
      <c r="J1407" t="s">
        <v>17</v>
      </c>
      <c r="K1407" s="4">
        <v>35000000</v>
      </c>
      <c r="L1407">
        <v>1993</v>
      </c>
      <c r="M1407" s="2">
        <v>8</v>
      </c>
      <c r="N1407" s="4">
        <f>IMDB_Table[[#This Row],[gross]]-IMDB_Table[[#This Row],[budget]]</f>
        <v>-30503417</v>
      </c>
      <c r="O1407">
        <v>330</v>
      </c>
      <c r="P1407" s="36">
        <f>IMDB_Table[[#This Row],[net_profit]]/IMDB_Table[[#This Row],[budget]]*100</f>
        <v>-87.152619999999999</v>
      </c>
    </row>
    <row r="1408" spans="1:16" x14ac:dyDescent="0.3">
      <c r="A1408" t="s">
        <v>1633</v>
      </c>
      <c r="B1408">
        <v>50</v>
      </c>
      <c r="C1408" s="4">
        <v>2221994</v>
      </c>
      <c r="D1408" t="s">
        <v>362</v>
      </c>
      <c r="E1408" t="s">
        <v>136</v>
      </c>
      <c r="F1408" t="s">
        <v>7149</v>
      </c>
      <c r="G1408">
        <v>11747</v>
      </c>
      <c r="H1408">
        <v>99</v>
      </c>
      <c r="I1408" t="s">
        <v>16</v>
      </c>
      <c r="J1408" t="s">
        <v>1634</v>
      </c>
      <c r="K1408" s="4">
        <v>35000000</v>
      </c>
      <c r="L1408">
        <v>1997</v>
      </c>
      <c r="M1408" s="2">
        <v>6.4</v>
      </c>
      <c r="N1408" s="4">
        <f>IMDB_Table[[#This Row],[gross]]-IMDB_Table[[#This Row],[budget]]</f>
        <v>-32778006</v>
      </c>
      <c r="O1408">
        <v>121</v>
      </c>
      <c r="P1408" s="36">
        <f>IMDB_Table[[#This Row],[net_profit]]/IMDB_Table[[#This Row],[budget]]*100</f>
        <v>-93.651445714285714</v>
      </c>
    </row>
    <row r="1409" spans="1:16" x14ac:dyDescent="0.3">
      <c r="A1409" t="s">
        <v>580</v>
      </c>
      <c r="B1409">
        <v>149</v>
      </c>
      <c r="C1409" s="4">
        <v>6592103</v>
      </c>
      <c r="D1409" t="s">
        <v>557</v>
      </c>
      <c r="E1409" t="s">
        <v>769</v>
      </c>
      <c r="F1409" t="s">
        <v>5084</v>
      </c>
      <c r="G1409">
        <v>28584</v>
      </c>
      <c r="H1409">
        <v>232</v>
      </c>
      <c r="I1409" t="s">
        <v>16</v>
      </c>
      <c r="J1409" t="s">
        <v>490</v>
      </c>
      <c r="K1409" s="4">
        <v>35000000</v>
      </c>
      <c r="L1409">
        <v>2002</v>
      </c>
      <c r="M1409" s="2">
        <v>6.3</v>
      </c>
      <c r="N1409" s="4">
        <f>IMDB_Table[[#This Row],[gross]]-IMDB_Table[[#This Row],[budget]]</f>
        <v>-28407897</v>
      </c>
      <c r="O1409">
        <v>114</v>
      </c>
      <c r="P1409" s="36">
        <f>IMDB_Table[[#This Row],[net_profit]]/IMDB_Table[[#This Row],[budget]]*100</f>
        <v>-81.165419999999997</v>
      </c>
    </row>
    <row r="1410" spans="1:16" x14ac:dyDescent="0.3">
      <c r="A1410" t="s">
        <v>290</v>
      </c>
      <c r="B1410">
        <v>95</v>
      </c>
      <c r="C1410" s="4">
        <v>630779</v>
      </c>
      <c r="D1410" t="s">
        <v>1635</v>
      </c>
      <c r="E1410" t="s">
        <v>1636</v>
      </c>
      <c r="F1410" t="s">
        <v>7150</v>
      </c>
      <c r="G1410">
        <v>11101</v>
      </c>
      <c r="H1410">
        <v>159</v>
      </c>
      <c r="I1410" t="s">
        <v>16</v>
      </c>
      <c r="J1410" t="s">
        <v>17</v>
      </c>
      <c r="K1410" s="4">
        <v>35000000</v>
      </c>
      <c r="L1410">
        <v>1999</v>
      </c>
      <c r="M1410" s="2">
        <v>6.8</v>
      </c>
      <c r="N1410" s="4">
        <f>IMDB_Table[[#This Row],[gross]]-IMDB_Table[[#This Row],[budget]]</f>
        <v>-34369221</v>
      </c>
      <c r="O1410">
        <v>148</v>
      </c>
      <c r="P1410" s="36">
        <f>IMDB_Table[[#This Row],[net_profit]]/IMDB_Table[[#This Row],[budget]]*100</f>
        <v>-98.197774285714289</v>
      </c>
    </row>
    <row r="1411" spans="1:16" x14ac:dyDescent="0.3">
      <c r="A1411" t="s">
        <v>936</v>
      </c>
      <c r="B1411">
        <v>297</v>
      </c>
      <c r="C1411" s="4">
        <v>102413606</v>
      </c>
      <c r="D1411" t="s">
        <v>422</v>
      </c>
      <c r="E1411" t="s">
        <v>937</v>
      </c>
      <c r="F1411" t="s">
        <v>5085</v>
      </c>
      <c r="G1411">
        <v>310903</v>
      </c>
      <c r="H1411">
        <v>524</v>
      </c>
      <c r="I1411" t="s">
        <v>16</v>
      </c>
      <c r="J1411" t="s">
        <v>17</v>
      </c>
      <c r="K1411" s="4">
        <v>34000000</v>
      </c>
      <c r="L1411">
        <v>2014</v>
      </c>
      <c r="M1411" s="2">
        <v>6.8</v>
      </c>
      <c r="N1411" s="4">
        <f>IMDB_Table[[#This Row],[gross]]-IMDB_Table[[#This Row],[budget]]</f>
        <v>68413606</v>
      </c>
      <c r="O1411">
        <v>113</v>
      </c>
      <c r="P1411" s="36">
        <f>IMDB_Table[[#This Row],[net_profit]]/IMDB_Table[[#This Row],[budget]]*100</f>
        <v>201.21648823529412</v>
      </c>
    </row>
    <row r="1412" spans="1:16" x14ac:dyDescent="0.3">
      <c r="A1412" t="s">
        <v>1637</v>
      </c>
      <c r="B1412">
        <v>90</v>
      </c>
      <c r="C1412" s="4">
        <v>10214013</v>
      </c>
      <c r="D1412" t="s">
        <v>509</v>
      </c>
      <c r="E1412" t="s">
        <v>1081</v>
      </c>
      <c r="F1412" t="s">
        <v>5086</v>
      </c>
      <c r="G1412">
        <v>23072</v>
      </c>
      <c r="H1412">
        <v>89</v>
      </c>
      <c r="I1412" t="s">
        <v>16</v>
      </c>
      <c r="J1412" t="s">
        <v>17</v>
      </c>
      <c r="K1412" s="4">
        <v>35000000</v>
      </c>
      <c r="L1412">
        <v>2015</v>
      </c>
      <c r="M1412" s="2">
        <v>5.4</v>
      </c>
      <c r="N1412" s="4">
        <f>IMDB_Table[[#This Row],[gross]]-IMDB_Table[[#This Row],[budget]]</f>
        <v>-24785987</v>
      </c>
      <c r="O1412">
        <v>91</v>
      </c>
      <c r="P1412" s="36">
        <f>IMDB_Table[[#This Row],[net_profit]]/IMDB_Table[[#This Row],[budget]]*100</f>
        <v>-70.817105714285717</v>
      </c>
    </row>
    <row r="1413" spans="1:16" x14ac:dyDescent="0.3">
      <c r="A1413" t="s">
        <v>144</v>
      </c>
      <c r="B1413">
        <v>56</v>
      </c>
      <c r="C1413" s="4">
        <v>32000000</v>
      </c>
      <c r="D1413" t="s">
        <v>71</v>
      </c>
      <c r="E1413" t="s">
        <v>1638</v>
      </c>
      <c r="F1413" t="s">
        <v>7151</v>
      </c>
      <c r="G1413">
        <v>36267</v>
      </c>
      <c r="H1413">
        <v>150</v>
      </c>
      <c r="I1413" t="s">
        <v>16</v>
      </c>
      <c r="J1413" t="s">
        <v>17</v>
      </c>
      <c r="K1413" s="4">
        <v>30000000</v>
      </c>
      <c r="L1413">
        <v>1993</v>
      </c>
      <c r="M1413" s="2">
        <v>7.2</v>
      </c>
      <c r="N1413" s="4">
        <f>IMDB_Table[[#This Row],[gross]]-IMDB_Table[[#This Row],[budget]]</f>
        <v>2000000</v>
      </c>
      <c r="O1413">
        <v>139</v>
      </c>
      <c r="P1413" s="36">
        <f>IMDB_Table[[#This Row],[net_profit]]/IMDB_Table[[#This Row],[budget]]*100</f>
        <v>6.666666666666667</v>
      </c>
    </row>
    <row r="1414" spans="1:16" x14ac:dyDescent="0.3">
      <c r="A1414" t="s">
        <v>322</v>
      </c>
      <c r="B1414">
        <v>274</v>
      </c>
      <c r="C1414" s="4">
        <v>10139254</v>
      </c>
      <c r="D1414" t="s">
        <v>470</v>
      </c>
      <c r="E1414" t="s">
        <v>86</v>
      </c>
      <c r="F1414" t="s">
        <v>5087</v>
      </c>
      <c r="G1414">
        <v>190990</v>
      </c>
      <c r="H1414">
        <v>915</v>
      </c>
      <c r="I1414" t="s">
        <v>16</v>
      </c>
      <c r="J1414" t="s">
        <v>17</v>
      </c>
      <c r="K1414" s="4">
        <v>35000000</v>
      </c>
      <c r="L1414">
        <v>2006</v>
      </c>
      <c r="M1414" s="2">
        <v>7.3</v>
      </c>
      <c r="N1414" s="4">
        <f>IMDB_Table[[#This Row],[gross]]-IMDB_Table[[#This Row],[budget]]</f>
        <v>-24860746</v>
      </c>
      <c r="O1414">
        <v>96</v>
      </c>
      <c r="P1414" s="36">
        <f>IMDB_Table[[#This Row],[net_profit]]/IMDB_Table[[#This Row],[budget]]*100</f>
        <v>-71.030702857142856</v>
      </c>
    </row>
    <row r="1415" spans="1:16" x14ac:dyDescent="0.3">
      <c r="A1415" t="s">
        <v>1639</v>
      </c>
      <c r="B1415">
        <v>68</v>
      </c>
      <c r="C1415" s="4">
        <v>11227940</v>
      </c>
      <c r="D1415" t="s">
        <v>1640</v>
      </c>
      <c r="E1415" t="s">
        <v>1641</v>
      </c>
      <c r="F1415" t="s">
        <v>5088</v>
      </c>
      <c r="G1415">
        <v>8367</v>
      </c>
      <c r="H1415">
        <v>94</v>
      </c>
      <c r="I1415" t="s">
        <v>16</v>
      </c>
      <c r="J1415" t="s">
        <v>17</v>
      </c>
      <c r="K1415" s="4">
        <v>34000000</v>
      </c>
      <c r="L1415">
        <v>1999</v>
      </c>
      <c r="M1415" s="2">
        <v>5.2</v>
      </c>
      <c r="N1415" s="4">
        <f>IMDB_Table[[#This Row],[gross]]-IMDB_Table[[#This Row],[budget]]</f>
        <v>-22772060</v>
      </c>
      <c r="O1415">
        <v>102</v>
      </c>
      <c r="P1415" s="36">
        <f>IMDB_Table[[#This Row],[net_profit]]/IMDB_Table[[#This Row],[budget]]*100</f>
        <v>-66.976647058823531</v>
      </c>
    </row>
    <row r="1416" spans="1:16" x14ac:dyDescent="0.3">
      <c r="A1416" t="s">
        <v>455</v>
      </c>
      <c r="B1416">
        <v>98</v>
      </c>
      <c r="C1416" s="4">
        <v>183125</v>
      </c>
      <c r="D1416" t="s">
        <v>137</v>
      </c>
      <c r="E1416" t="s">
        <v>204</v>
      </c>
      <c r="F1416" t="s">
        <v>5089</v>
      </c>
      <c r="G1416">
        <v>36914</v>
      </c>
      <c r="H1416">
        <v>86</v>
      </c>
      <c r="I1416" t="s">
        <v>16</v>
      </c>
      <c r="J1416" t="s">
        <v>17</v>
      </c>
      <c r="K1416" s="4">
        <v>35000000</v>
      </c>
      <c r="L1416">
        <v>2012</v>
      </c>
      <c r="M1416" s="2">
        <v>5.5</v>
      </c>
      <c r="N1416" s="4">
        <f>IMDB_Table[[#This Row],[gross]]-IMDB_Table[[#This Row],[budget]]</f>
        <v>-34816875</v>
      </c>
      <c r="O1416">
        <v>96</v>
      </c>
      <c r="P1416" s="36">
        <f>IMDB_Table[[#This Row],[net_profit]]/IMDB_Table[[#This Row],[budget]]*100</f>
        <v>-99.476785714285711</v>
      </c>
    </row>
    <row r="1417" spans="1:16" x14ac:dyDescent="0.3">
      <c r="A1417" t="s">
        <v>1642</v>
      </c>
      <c r="B1417">
        <v>256</v>
      </c>
      <c r="C1417" s="4">
        <v>15081783</v>
      </c>
      <c r="D1417" t="s">
        <v>186</v>
      </c>
      <c r="E1417" t="s">
        <v>1643</v>
      </c>
      <c r="F1417" t="s">
        <v>5090</v>
      </c>
      <c r="G1417">
        <v>85589</v>
      </c>
      <c r="H1417">
        <v>144</v>
      </c>
      <c r="I1417" t="s">
        <v>1644</v>
      </c>
      <c r="J1417" t="s">
        <v>722</v>
      </c>
      <c r="K1417" s="4">
        <v>34000000</v>
      </c>
      <c r="L1417">
        <v>2008</v>
      </c>
      <c r="M1417" s="2">
        <v>7.7</v>
      </c>
      <c r="N1417" s="4">
        <f>IMDB_Table[[#This Row],[gross]]-IMDB_Table[[#This Row],[budget]]</f>
        <v>-18918217</v>
      </c>
      <c r="O1417">
        <v>101</v>
      </c>
      <c r="P1417" s="36">
        <f>IMDB_Table[[#This Row],[net_profit]]/IMDB_Table[[#This Row],[budget]]*100</f>
        <v>-55.641814705882354</v>
      </c>
    </row>
    <row r="1418" spans="1:16" x14ac:dyDescent="0.3">
      <c r="A1418" t="s">
        <v>1645</v>
      </c>
      <c r="B1418">
        <v>117</v>
      </c>
      <c r="C1418" s="4">
        <v>37432299</v>
      </c>
      <c r="D1418" t="s">
        <v>71</v>
      </c>
      <c r="E1418" t="s">
        <v>1646</v>
      </c>
      <c r="F1418" t="s">
        <v>5091</v>
      </c>
      <c r="G1418">
        <v>50041</v>
      </c>
      <c r="H1418">
        <v>116</v>
      </c>
      <c r="I1418" t="s">
        <v>16</v>
      </c>
      <c r="J1418" t="s">
        <v>17</v>
      </c>
      <c r="K1418" s="4">
        <v>34000000</v>
      </c>
      <c r="L1418">
        <v>2015</v>
      </c>
      <c r="M1418" s="2">
        <v>7.1</v>
      </c>
      <c r="N1418" s="4">
        <f>IMDB_Table[[#This Row],[gross]]-IMDB_Table[[#This Row],[budget]]</f>
        <v>3432299</v>
      </c>
      <c r="O1418">
        <v>128</v>
      </c>
      <c r="P1418" s="36">
        <f>IMDB_Table[[#This Row],[net_profit]]/IMDB_Table[[#This Row],[budget]]*100</f>
        <v>10.09499705882353</v>
      </c>
    </row>
    <row r="1419" spans="1:16" x14ac:dyDescent="0.3">
      <c r="A1419" t="s">
        <v>1647</v>
      </c>
      <c r="B1419">
        <v>107</v>
      </c>
      <c r="C1419" s="4">
        <v>10654581</v>
      </c>
      <c r="D1419" t="s">
        <v>664</v>
      </c>
      <c r="E1419" t="s">
        <v>20</v>
      </c>
      <c r="F1419" t="s">
        <v>7152</v>
      </c>
      <c r="G1419">
        <v>45497</v>
      </c>
      <c r="H1419">
        <v>260</v>
      </c>
      <c r="I1419" t="s">
        <v>16</v>
      </c>
      <c r="J1419" t="s">
        <v>17</v>
      </c>
      <c r="K1419" s="4">
        <v>34000000</v>
      </c>
      <c r="L1419">
        <v>1999</v>
      </c>
      <c r="M1419" s="2">
        <v>5.3</v>
      </c>
      <c r="N1419" s="4">
        <f>IMDB_Table[[#This Row],[gross]]-IMDB_Table[[#This Row],[budget]]</f>
        <v>-23345419</v>
      </c>
      <c r="O1419">
        <v>109</v>
      </c>
      <c r="P1419" s="36">
        <f>IMDB_Table[[#This Row],[net_profit]]/IMDB_Table[[#This Row],[budget]]*100</f>
        <v>-68.662997058823521</v>
      </c>
    </row>
    <row r="1420" spans="1:16" x14ac:dyDescent="0.3">
      <c r="A1420" t="s">
        <v>1648</v>
      </c>
      <c r="B1420">
        <v>52</v>
      </c>
      <c r="C1420" s="4">
        <v>6543194</v>
      </c>
      <c r="D1420" t="s">
        <v>595</v>
      </c>
      <c r="E1420" t="s">
        <v>1649</v>
      </c>
      <c r="F1420" t="s">
        <v>7153</v>
      </c>
      <c r="G1420">
        <v>3740</v>
      </c>
      <c r="H1420">
        <v>61</v>
      </c>
      <c r="I1420" t="s">
        <v>16</v>
      </c>
      <c r="J1420" t="s">
        <v>17</v>
      </c>
      <c r="K1420" s="4">
        <v>34000000</v>
      </c>
      <c r="L1420">
        <v>2000</v>
      </c>
      <c r="M1420" s="2">
        <v>5.6</v>
      </c>
      <c r="N1420" s="4">
        <f>IMDB_Table[[#This Row],[gross]]-IMDB_Table[[#This Row],[budget]]</f>
        <v>-27456806</v>
      </c>
      <c r="O1420">
        <v>114</v>
      </c>
      <c r="P1420" s="36">
        <f>IMDB_Table[[#This Row],[net_profit]]/IMDB_Table[[#This Row],[budget]]*100</f>
        <v>-80.75531176470588</v>
      </c>
    </row>
    <row r="1421" spans="1:16" x14ac:dyDescent="0.3">
      <c r="A1421" t="s">
        <v>1067</v>
      </c>
      <c r="B1421">
        <v>135</v>
      </c>
      <c r="C1421" s="4">
        <v>13101142</v>
      </c>
      <c r="D1421" t="s">
        <v>913</v>
      </c>
      <c r="E1421" t="s">
        <v>188</v>
      </c>
      <c r="F1421" t="s">
        <v>7154</v>
      </c>
      <c r="G1421">
        <v>23916</v>
      </c>
      <c r="H1421">
        <v>50</v>
      </c>
      <c r="I1421" t="s">
        <v>16</v>
      </c>
      <c r="J1421" t="s">
        <v>17</v>
      </c>
      <c r="K1421" s="4">
        <v>35000000</v>
      </c>
      <c r="L1421">
        <v>2012</v>
      </c>
      <c r="M1421" s="2">
        <v>5.7</v>
      </c>
      <c r="N1421" s="4">
        <f>IMDB_Table[[#This Row],[gross]]-IMDB_Table[[#This Row],[budget]]</f>
        <v>-21898858</v>
      </c>
      <c r="O1421">
        <v>105</v>
      </c>
      <c r="P1421" s="36">
        <f>IMDB_Table[[#This Row],[net_profit]]/IMDB_Table[[#This Row],[budget]]*100</f>
        <v>-62.568165714285719</v>
      </c>
    </row>
    <row r="1422" spans="1:16" x14ac:dyDescent="0.3">
      <c r="A1422" t="s">
        <v>1438</v>
      </c>
      <c r="B1422">
        <v>211</v>
      </c>
      <c r="C1422" s="4">
        <v>8324748</v>
      </c>
      <c r="D1422" t="s">
        <v>1302</v>
      </c>
      <c r="E1422" t="s">
        <v>1650</v>
      </c>
      <c r="F1422" t="s">
        <v>7155</v>
      </c>
      <c r="G1422">
        <v>21223</v>
      </c>
      <c r="H1422">
        <v>108</v>
      </c>
      <c r="I1422" t="s">
        <v>16</v>
      </c>
      <c r="J1422" t="s">
        <v>24</v>
      </c>
      <c r="K1422" s="4">
        <v>35000000</v>
      </c>
      <c r="L1422">
        <v>2013</v>
      </c>
      <c r="M1422" s="2">
        <v>7.1</v>
      </c>
      <c r="N1422" s="4">
        <f>IMDB_Table[[#This Row],[gross]]-IMDB_Table[[#This Row],[budget]]</f>
        <v>-26675252</v>
      </c>
      <c r="O1422">
        <v>141</v>
      </c>
      <c r="P1422" s="36">
        <f>IMDB_Table[[#This Row],[net_profit]]/IMDB_Table[[#This Row],[budget]]*100</f>
        <v>-76.215005714285709</v>
      </c>
    </row>
    <row r="1423" spans="1:16" x14ac:dyDescent="0.3">
      <c r="A1423" t="s">
        <v>910</v>
      </c>
      <c r="B1423">
        <v>81</v>
      </c>
      <c r="C1423" s="4">
        <v>141340178</v>
      </c>
      <c r="D1423" t="s">
        <v>946</v>
      </c>
      <c r="E1423" t="s">
        <v>157</v>
      </c>
      <c r="F1423" t="s">
        <v>5092</v>
      </c>
      <c r="G1423">
        <v>181879</v>
      </c>
      <c r="H1423">
        <v>319</v>
      </c>
      <c r="I1423" t="s">
        <v>16</v>
      </c>
      <c r="J1423" t="s">
        <v>17</v>
      </c>
      <c r="K1423" s="4">
        <v>40000000</v>
      </c>
      <c r="L1423">
        <v>1992</v>
      </c>
      <c r="M1423" s="2">
        <v>7.6</v>
      </c>
      <c r="N1423" s="4">
        <f>IMDB_Table[[#This Row],[gross]]-IMDB_Table[[#This Row],[budget]]</f>
        <v>101340178</v>
      </c>
      <c r="O1423">
        <v>138</v>
      </c>
      <c r="P1423" s="36">
        <f>IMDB_Table[[#This Row],[net_profit]]/IMDB_Table[[#This Row],[budget]]*100</f>
        <v>253.35044500000001</v>
      </c>
    </row>
    <row r="1424" spans="1:16" x14ac:dyDescent="0.3">
      <c r="A1424" t="s">
        <v>820</v>
      </c>
      <c r="B1424">
        <v>107</v>
      </c>
      <c r="C1424" s="4">
        <v>51758599</v>
      </c>
      <c r="D1424" t="s">
        <v>845</v>
      </c>
      <c r="E1424" t="s">
        <v>1394</v>
      </c>
      <c r="F1424" t="s">
        <v>5093</v>
      </c>
      <c r="G1424">
        <v>27580</v>
      </c>
      <c r="H1424">
        <v>232</v>
      </c>
      <c r="I1424" t="s">
        <v>16</v>
      </c>
      <c r="J1424" t="s">
        <v>17</v>
      </c>
      <c r="K1424" s="4">
        <v>33000000</v>
      </c>
      <c r="L1424">
        <v>2001</v>
      </c>
      <c r="M1424" s="2">
        <v>5.5</v>
      </c>
      <c r="N1424" s="4">
        <f>IMDB_Table[[#This Row],[gross]]-IMDB_Table[[#This Row],[budget]]</f>
        <v>18758599</v>
      </c>
      <c r="O1424">
        <v>101</v>
      </c>
      <c r="P1424" s="36">
        <f>IMDB_Table[[#This Row],[net_profit]]/IMDB_Table[[#This Row],[budget]]*100</f>
        <v>56.84423939393939</v>
      </c>
    </row>
    <row r="1425" spans="1:16" x14ac:dyDescent="0.3">
      <c r="A1425" t="s">
        <v>406</v>
      </c>
      <c r="B1425">
        <v>100</v>
      </c>
      <c r="C1425" s="4">
        <v>117559438</v>
      </c>
      <c r="D1425" t="s">
        <v>445</v>
      </c>
      <c r="E1425" t="s">
        <v>1651</v>
      </c>
      <c r="F1425" t="s">
        <v>7156</v>
      </c>
      <c r="G1425">
        <v>66941</v>
      </c>
      <c r="H1425">
        <v>148</v>
      </c>
      <c r="I1425" t="s">
        <v>16</v>
      </c>
      <c r="J1425" t="s">
        <v>17</v>
      </c>
      <c r="K1425" s="4">
        <v>30000000</v>
      </c>
      <c r="L1425">
        <v>2000</v>
      </c>
      <c r="M1425" s="2">
        <v>5.0999999999999996</v>
      </c>
      <c r="N1425" s="4">
        <f>IMDB_Table[[#This Row],[gross]]-IMDB_Table[[#This Row],[budget]]</f>
        <v>87559438</v>
      </c>
      <c r="O1425">
        <v>99</v>
      </c>
      <c r="P1425" s="36">
        <f>IMDB_Table[[#This Row],[net_profit]]/IMDB_Table[[#This Row],[budget]]*100</f>
        <v>291.86479333333335</v>
      </c>
    </row>
    <row r="1426" spans="1:16" x14ac:dyDescent="0.3">
      <c r="A1426" t="s">
        <v>1652</v>
      </c>
      <c r="B1426">
        <v>60</v>
      </c>
      <c r="C1426" s="4">
        <v>4091</v>
      </c>
      <c r="D1426" t="s">
        <v>89</v>
      </c>
      <c r="E1426" t="s">
        <v>1653</v>
      </c>
      <c r="F1426" t="s">
        <v>7157</v>
      </c>
      <c r="G1426">
        <v>4265</v>
      </c>
      <c r="H1426">
        <v>16</v>
      </c>
      <c r="I1426" t="s">
        <v>16</v>
      </c>
      <c r="J1426" t="s">
        <v>1654</v>
      </c>
      <c r="K1426" s="4">
        <v>34000000</v>
      </c>
      <c r="L1426">
        <v>2013</v>
      </c>
      <c r="M1426" s="2">
        <v>6.3</v>
      </c>
      <c r="N1426" s="4">
        <f>IMDB_Table[[#This Row],[gross]]-IMDB_Table[[#This Row],[budget]]</f>
        <v>-33995909</v>
      </c>
      <c r="O1426">
        <v>85</v>
      </c>
      <c r="P1426" s="36">
        <f>IMDB_Table[[#This Row],[net_profit]]/IMDB_Table[[#This Row],[budget]]*100</f>
        <v>-99.987967647058824</v>
      </c>
    </row>
    <row r="1427" spans="1:16" x14ac:dyDescent="0.3">
      <c r="A1427" t="s">
        <v>1655</v>
      </c>
      <c r="B1427">
        <v>195</v>
      </c>
      <c r="C1427" s="4">
        <v>21426805</v>
      </c>
      <c r="D1427" t="s">
        <v>108</v>
      </c>
      <c r="E1427" t="s">
        <v>848</v>
      </c>
      <c r="F1427" t="s">
        <v>5094</v>
      </c>
      <c r="G1427">
        <v>49312</v>
      </c>
      <c r="H1427">
        <v>211</v>
      </c>
      <c r="I1427" t="s">
        <v>16</v>
      </c>
      <c r="J1427" t="s">
        <v>17</v>
      </c>
      <c r="K1427" s="4">
        <v>30000000</v>
      </c>
      <c r="L1427">
        <v>2011</v>
      </c>
      <c r="M1427" s="2">
        <v>4.9000000000000004</v>
      </c>
      <c r="N1427" s="4">
        <f>IMDB_Table[[#This Row],[gross]]-IMDB_Table[[#This Row],[budget]]</f>
        <v>-8573195</v>
      </c>
      <c r="O1427">
        <v>89</v>
      </c>
      <c r="P1427" s="36">
        <f>IMDB_Table[[#This Row],[net_profit]]/IMDB_Table[[#This Row],[budget]]*100</f>
        <v>-28.577316666666668</v>
      </c>
    </row>
    <row r="1428" spans="1:16" x14ac:dyDescent="0.3">
      <c r="A1428" t="s">
        <v>1656</v>
      </c>
      <c r="B1428">
        <v>121</v>
      </c>
      <c r="C1428" s="4">
        <v>35057332</v>
      </c>
      <c r="D1428" t="s">
        <v>1657</v>
      </c>
      <c r="E1428" t="s">
        <v>1658</v>
      </c>
      <c r="F1428" t="s">
        <v>5095</v>
      </c>
      <c r="G1428">
        <v>45394</v>
      </c>
      <c r="H1428">
        <v>72</v>
      </c>
      <c r="I1428" t="s">
        <v>16</v>
      </c>
      <c r="J1428" t="s">
        <v>17</v>
      </c>
      <c r="K1428" s="4">
        <v>33000000</v>
      </c>
      <c r="L1428">
        <v>2012</v>
      </c>
      <c r="M1428" s="2">
        <v>6.5</v>
      </c>
      <c r="N1428" s="4">
        <f>IMDB_Table[[#This Row],[gross]]-IMDB_Table[[#This Row],[budget]]</f>
        <v>2057332</v>
      </c>
      <c r="O1428">
        <v>99</v>
      </c>
      <c r="P1428" s="36">
        <f>IMDB_Table[[#This Row],[net_profit]]/IMDB_Table[[#This Row],[budget]]*100</f>
        <v>6.2343393939393943</v>
      </c>
    </row>
    <row r="1429" spans="1:16" x14ac:dyDescent="0.3">
      <c r="A1429" t="s">
        <v>1279</v>
      </c>
      <c r="B1429">
        <v>285</v>
      </c>
      <c r="C1429" s="4">
        <v>34014398</v>
      </c>
      <c r="D1429" t="s">
        <v>1659</v>
      </c>
      <c r="E1429" t="s">
        <v>1660</v>
      </c>
      <c r="F1429" t="s">
        <v>7158</v>
      </c>
      <c r="G1429">
        <v>115649</v>
      </c>
      <c r="H1429">
        <v>1033</v>
      </c>
      <c r="I1429" t="s">
        <v>16</v>
      </c>
      <c r="J1429" t="s">
        <v>221</v>
      </c>
      <c r="K1429" s="4">
        <v>33000000</v>
      </c>
      <c r="L1429">
        <v>2006</v>
      </c>
      <c r="M1429" s="2">
        <v>5.6</v>
      </c>
      <c r="N1429" s="4">
        <f>IMDB_Table[[#This Row],[gross]]-IMDB_Table[[#This Row],[budget]]</f>
        <v>1014398</v>
      </c>
      <c r="O1429">
        <v>105</v>
      </c>
      <c r="P1429" s="36">
        <f>IMDB_Table[[#This Row],[net_profit]]/IMDB_Table[[#This Row],[budget]]*100</f>
        <v>3.0739333333333332</v>
      </c>
    </row>
    <row r="1430" spans="1:16" x14ac:dyDescent="0.3">
      <c r="A1430" t="s">
        <v>1661</v>
      </c>
      <c r="B1430">
        <v>103</v>
      </c>
      <c r="C1430" s="4">
        <v>28927720</v>
      </c>
      <c r="D1430" t="s">
        <v>1662</v>
      </c>
      <c r="E1430" t="s">
        <v>174</v>
      </c>
      <c r="F1430" t="s">
        <v>5096</v>
      </c>
      <c r="G1430">
        <v>22220</v>
      </c>
      <c r="H1430">
        <v>181</v>
      </c>
      <c r="I1430" t="s">
        <v>16</v>
      </c>
      <c r="J1430" t="s">
        <v>17</v>
      </c>
      <c r="K1430" s="4">
        <v>33000000</v>
      </c>
      <c r="L1430">
        <v>2000</v>
      </c>
      <c r="M1430" s="2">
        <v>5.3</v>
      </c>
      <c r="N1430" s="4">
        <f>IMDB_Table[[#This Row],[gross]]-IMDB_Table[[#This Row],[budget]]</f>
        <v>-4072280</v>
      </c>
      <c r="O1430">
        <v>97</v>
      </c>
      <c r="P1430" s="36">
        <f>IMDB_Table[[#This Row],[net_profit]]/IMDB_Table[[#This Row],[budget]]*100</f>
        <v>-12.340242424242424</v>
      </c>
    </row>
    <row r="1431" spans="1:16" x14ac:dyDescent="0.3">
      <c r="A1431" t="s">
        <v>1663</v>
      </c>
      <c r="B1431">
        <v>192</v>
      </c>
      <c r="C1431" s="4">
        <v>33682273</v>
      </c>
      <c r="D1431" t="s">
        <v>137</v>
      </c>
      <c r="E1431" t="s">
        <v>1664</v>
      </c>
      <c r="F1431" t="s">
        <v>5097</v>
      </c>
      <c r="G1431">
        <v>124242</v>
      </c>
      <c r="H1431">
        <v>622</v>
      </c>
      <c r="I1431" t="s">
        <v>16</v>
      </c>
      <c r="J1431" t="s">
        <v>17</v>
      </c>
      <c r="K1431" s="4">
        <v>33000000</v>
      </c>
      <c r="L1431">
        <v>2004</v>
      </c>
      <c r="M1431" s="2">
        <v>6.5</v>
      </c>
      <c r="N1431" s="4">
        <f>IMDB_Table[[#This Row],[gross]]-IMDB_Table[[#This Row],[budget]]</f>
        <v>682273</v>
      </c>
      <c r="O1431">
        <v>140</v>
      </c>
      <c r="P1431" s="36">
        <f>IMDB_Table[[#This Row],[net_profit]]/IMDB_Table[[#This Row],[budget]]*100</f>
        <v>2.0674939393939393</v>
      </c>
    </row>
    <row r="1432" spans="1:16" x14ac:dyDescent="0.3">
      <c r="A1432" t="s">
        <v>1665</v>
      </c>
      <c r="B1432">
        <v>90</v>
      </c>
      <c r="C1432" s="4">
        <v>4280577</v>
      </c>
      <c r="D1432" t="s">
        <v>1120</v>
      </c>
      <c r="E1432" t="s">
        <v>1009</v>
      </c>
      <c r="F1432" t="s">
        <v>5098</v>
      </c>
      <c r="G1432">
        <v>50919</v>
      </c>
      <c r="H1432">
        <v>114</v>
      </c>
      <c r="I1432" t="s">
        <v>16</v>
      </c>
      <c r="J1432" t="s">
        <v>17</v>
      </c>
      <c r="K1432" s="4">
        <v>10000000</v>
      </c>
      <c r="L1432">
        <v>2005</v>
      </c>
      <c r="M1432" s="2">
        <v>6.8</v>
      </c>
      <c r="N1432" s="4">
        <f>IMDB_Table[[#This Row],[gross]]-IMDB_Table[[#This Row],[budget]]</f>
        <v>-5719423</v>
      </c>
      <c r="O1432">
        <v>118</v>
      </c>
      <c r="P1432" s="36">
        <f>IMDB_Table[[#This Row],[net_profit]]/IMDB_Table[[#This Row],[budget]]*100</f>
        <v>-57.194230000000005</v>
      </c>
    </row>
    <row r="1433" spans="1:16" x14ac:dyDescent="0.3">
      <c r="A1433" t="s">
        <v>1666</v>
      </c>
      <c r="B1433">
        <v>258</v>
      </c>
      <c r="C1433" s="4">
        <v>17120019</v>
      </c>
      <c r="D1433" t="s">
        <v>106</v>
      </c>
      <c r="E1433" t="s">
        <v>107</v>
      </c>
      <c r="F1433" t="s">
        <v>5099</v>
      </c>
      <c r="G1433">
        <v>83097</v>
      </c>
      <c r="H1433">
        <v>134</v>
      </c>
      <c r="I1433" t="s">
        <v>16</v>
      </c>
      <c r="J1433" t="s">
        <v>17</v>
      </c>
      <c r="K1433" s="4">
        <v>30000000</v>
      </c>
      <c r="L1433">
        <v>2012</v>
      </c>
      <c r="M1433" s="2">
        <v>6.5</v>
      </c>
      <c r="N1433" s="4">
        <f>IMDB_Table[[#This Row],[gross]]-IMDB_Table[[#This Row],[budget]]</f>
        <v>-12879981</v>
      </c>
      <c r="O1433">
        <v>94</v>
      </c>
      <c r="P1433" s="36">
        <f>IMDB_Table[[#This Row],[net_profit]]/IMDB_Table[[#This Row],[budget]]*100</f>
        <v>-42.93327</v>
      </c>
    </row>
    <row r="1434" spans="1:16" x14ac:dyDescent="0.3">
      <c r="A1434" t="s">
        <v>116</v>
      </c>
      <c r="B1434">
        <v>56</v>
      </c>
      <c r="C1434" s="4">
        <v>8406264</v>
      </c>
      <c r="D1434" t="s">
        <v>369</v>
      </c>
      <c r="E1434" t="s">
        <v>169</v>
      </c>
      <c r="F1434" t="s">
        <v>5100</v>
      </c>
      <c r="G1434">
        <v>24826</v>
      </c>
      <c r="H1434">
        <v>175</v>
      </c>
      <c r="I1434" t="s">
        <v>16</v>
      </c>
      <c r="J1434" t="s">
        <v>17</v>
      </c>
      <c r="K1434" s="4">
        <v>38000000</v>
      </c>
      <c r="L1434">
        <v>1999</v>
      </c>
      <c r="M1434" s="2">
        <v>6</v>
      </c>
      <c r="N1434" s="4">
        <f>IMDB_Table[[#This Row],[gross]]-IMDB_Table[[#This Row],[budget]]</f>
        <v>-29593736</v>
      </c>
      <c r="O1434">
        <v>124</v>
      </c>
      <c r="P1434" s="36">
        <f>IMDB_Table[[#This Row],[net_profit]]/IMDB_Table[[#This Row],[budget]]*100</f>
        <v>-77.878252631578945</v>
      </c>
    </row>
    <row r="1435" spans="1:16" x14ac:dyDescent="0.3">
      <c r="A1435" t="s">
        <v>1667</v>
      </c>
      <c r="B1435">
        <v>197</v>
      </c>
      <c r="C1435" s="4">
        <v>309125409</v>
      </c>
      <c r="D1435" t="s">
        <v>14</v>
      </c>
      <c r="E1435" t="s">
        <v>120</v>
      </c>
      <c r="F1435" t="s">
        <v>7159</v>
      </c>
      <c r="G1435">
        <v>681857</v>
      </c>
      <c r="H1435">
        <v>647</v>
      </c>
      <c r="I1435" t="s">
        <v>16</v>
      </c>
      <c r="J1435" t="s">
        <v>17</v>
      </c>
      <c r="K1435" s="4">
        <v>32500000</v>
      </c>
      <c r="L1435">
        <v>1983</v>
      </c>
      <c r="M1435" s="2">
        <v>8.4</v>
      </c>
      <c r="N1435" s="4">
        <f>IMDB_Table[[#This Row],[gross]]-IMDB_Table[[#This Row],[budget]]</f>
        <v>276625409</v>
      </c>
      <c r="O1435">
        <v>134</v>
      </c>
      <c r="P1435" s="36">
        <f>IMDB_Table[[#This Row],[net_profit]]/IMDB_Table[[#This Row],[budget]]*100</f>
        <v>851.15510461538463</v>
      </c>
    </row>
    <row r="1436" spans="1:16" x14ac:dyDescent="0.3">
      <c r="A1436" t="s">
        <v>1668</v>
      </c>
      <c r="B1436">
        <v>254</v>
      </c>
      <c r="C1436" s="4">
        <v>10955425</v>
      </c>
      <c r="D1436" t="s">
        <v>687</v>
      </c>
      <c r="E1436" t="s">
        <v>1669</v>
      </c>
      <c r="F1436" t="s">
        <v>5101</v>
      </c>
      <c r="G1436">
        <v>62770</v>
      </c>
      <c r="H1436">
        <v>396</v>
      </c>
      <c r="I1436" t="s">
        <v>16</v>
      </c>
      <c r="J1436" t="s">
        <v>24</v>
      </c>
      <c r="K1436" s="4">
        <v>30000000</v>
      </c>
      <c r="L1436">
        <v>2008</v>
      </c>
      <c r="M1436" s="2">
        <v>6</v>
      </c>
      <c r="N1436" s="4">
        <f>IMDB_Table[[#This Row],[gross]]-IMDB_Table[[#This Row],[budget]]</f>
        <v>-19044575</v>
      </c>
      <c r="O1436">
        <v>113</v>
      </c>
      <c r="P1436" s="36">
        <f>IMDB_Table[[#This Row],[net_profit]]/IMDB_Table[[#This Row],[budget]]*100</f>
        <v>-63.48191666666667</v>
      </c>
    </row>
    <row r="1437" spans="1:16" x14ac:dyDescent="0.3">
      <c r="A1437" t="s">
        <v>1429</v>
      </c>
      <c r="B1437">
        <v>299</v>
      </c>
      <c r="C1437" s="4">
        <v>34180954</v>
      </c>
      <c r="D1437" t="s">
        <v>71</v>
      </c>
      <c r="E1437" t="s">
        <v>398</v>
      </c>
      <c r="F1437" t="s">
        <v>5102</v>
      </c>
      <c r="G1437">
        <v>189812</v>
      </c>
      <c r="H1437">
        <v>370</v>
      </c>
      <c r="I1437" t="s">
        <v>16</v>
      </c>
      <c r="J1437" t="s">
        <v>17</v>
      </c>
      <c r="K1437" s="4">
        <v>32000000</v>
      </c>
      <c r="L1437">
        <v>2008</v>
      </c>
      <c r="M1437" s="2">
        <v>7.6</v>
      </c>
      <c r="N1437" s="4">
        <f>IMDB_Table[[#This Row],[gross]]-IMDB_Table[[#This Row],[budget]]</f>
        <v>2180954</v>
      </c>
      <c r="O1437">
        <v>124</v>
      </c>
      <c r="P1437" s="36">
        <f>IMDB_Table[[#This Row],[net_profit]]/IMDB_Table[[#This Row],[budget]]*100</f>
        <v>6.8154812499999995</v>
      </c>
    </row>
    <row r="1438" spans="1:16" x14ac:dyDescent="0.3">
      <c r="A1438" t="s">
        <v>143</v>
      </c>
      <c r="B1438">
        <v>152</v>
      </c>
      <c r="C1438" s="4">
        <v>173381405</v>
      </c>
      <c r="D1438" t="s">
        <v>651</v>
      </c>
      <c r="E1438" t="s">
        <v>52</v>
      </c>
      <c r="F1438" t="s">
        <v>5103</v>
      </c>
      <c r="G1438">
        <v>147597</v>
      </c>
      <c r="H1438">
        <v>395</v>
      </c>
      <c r="I1438" t="s">
        <v>16</v>
      </c>
      <c r="J1438" t="s">
        <v>17</v>
      </c>
      <c r="K1438" s="4">
        <v>33000000</v>
      </c>
      <c r="L1438">
        <v>2003</v>
      </c>
      <c r="M1438" s="2">
        <v>6.9</v>
      </c>
      <c r="N1438" s="4">
        <f>IMDB_Table[[#This Row],[gross]]-IMDB_Table[[#This Row],[budget]]</f>
        <v>140381405</v>
      </c>
      <c r="O1438">
        <v>97</v>
      </c>
      <c r="P1438" s="36">
        <f>IMDB_Table[[#This Row],[net_profit]]/IMDB_Table[[#This Row],[budget]]*100</f>
        <v>425.39819696969693</v>
      </c>
    </row>
    <row r="1439" spans="1:16" x14ac:dyDescent="0.3">
      <c r="A1439" t="s">
        <v>203</v>
      </c>
      <c r="B1439">
        <v>53</v>
      </c>
      <c r="C1439" s="4">
        <v>104632573</v>
      </c>
      <c r="D1439" t="s">
        <v>1496</v>
      </c>
      <c r="E1439" t="s">
        <v>640</v>
      </c>
      <c r="F1439" t="s">
        <v>5104</v>
      </c>
      <c r="G1439">
        <v>63839</v>
      </c>
      <c r="H1439">
        <v>118</v>
      </c>
      <c r="I1439" t="s">
        <v>16</v>
      </c>
      <c r="J1439" t="s">
        <v>17</v>
      </c>
      <c r="K1439" s="4">
        <v>32000000</v>
      </c>
      <c r="L1439">
        <v>1996</v>
      </c>
      <c r="M1439" s="2">
        <v>6.4</v>
      </c>
      <c r="N1439" s="4">
        <f>IMDB_Table[[#This Row],[gross]]-IMDB_Table[[#This Row],[budget]]</f>
        <v>72632573</v>
      </c>
      <c r="O1439">
        <v>123</v>
      </c>
      <c r="P1439" s="36">
        <f>IMDB_Table[[#This Row],[net_profit]]/IMDB_Table[[#This Row],[budget]]*100</f>
        <v>226.97679062499998</v>
      </c>
    </row>
    <row r="1440" spans="1:16" x14ac:dyDescent="0.3">
      <c r="A1440" t="s">
        <v>953</v>
      </c>
      <c r="B1440">
        <v>67</v>
      </c>
      <c r="C1440" s="4">
        <v>81150692</v>
      </c>
      <c r="D1440" t="s">
        <v>1670</v>
      </c>
      <c r="E1440" t="s">
        <v>1671</v>
      </c>
      <c r="F1440" t="s">
        <v>5105</v>
      </c>
      <c r="G1440">
        <v>20219</v>
      </c>
      <c r="H1440">
        <v>100</v>
      </c>
      <c r="I1440" t="s">
        <v>16</v>
      </c>
      <c r="J1440" t="s">
        <v>87</v>
      </c>
      <c r="K1440" s="4">
        <v>35000000</v>
      </c>
      <c r="L1440">
        <v>2002</v>
      </c>
      <c r="M1440" s="2">
        <v>5.0999999999999996</v>
      </c>
      <c r="N1440" s="4">
        <f>IMDB_Table[[#This Row],[gross]]-IMDB_Table[[#This Row],[budget]]</f>
        <v>46150692</v>
      </c>
      <c r="O1440">
        <v>99</v>
      </c>
      <c r="P1440" s="36">
        <f>IMDB_Table[[#This Row],[net_profit]]/IMDB_Table[[#This Row],[budget]]*100</f>
        <v>131.85911999999999</v>
      </c>
    </row>
    <row r="1441" spans="1:16" x14ac:dyDescent="0.3">
      <c r="A1441" t="s">
        <v>289</v>
      </c>
      <c r="B1441">
        <v>88</v>
      </c>
      <c r="C1441" s="4">
        <v>60328558</v>
      </c>
      <c r="D1441" t="s">
        <v>1672</v>
      </c>
      <c r="E1441" t="s">
        <v>551</v>
      </c>
      <c r="F1441" t="s">
        <v>5106</v>
      </c>
      <c r="G1441">
        <v>61396</v>
      </c>
      <c r="H1441">
        <v>159</v>
      </c>
      <c r="I1441" t="s">
        <v>16</v>
      </c>
      <c r="J1441" t="s">
        <v>17</v>
      </c>
      <c r="K1441" s="4">
        <v>32000000</v>
      </c>
      <c r="L1441">
        <v>1988</v>
      </c>
      <c r="M1441" s="2">
        <v>7</v>
      </c>
      <c r="N1441" s="4">
        <f>IMDB_Table[[#This Row],[gross]]-IMDB_Table[[#This Row],[budget]]</f>
        <v>28328558</v>
      </c>
      <c r="O1441">
        <v>101</v>
      </c>
      <c r="P1441" s="36">
        <f>IMDB_Table[[#This Row],[net_profit]]/IMDB_Table[[#This Row],[budget]]*100</f>
        <v>88.526743750000009</v>
      </c>
    </row>
    <row r="1442" spans="1:16" x14ac:dyDescent="0.3">
      <c r="A1442" t="s">
        <v>1673</v>
      </c>
      <c r="B1442">
        <v>163</v>
      </c>
      <c r="C1442" s="4">
        <v>80197993</v>
      </c>
      <c r="D1442" t="s">
        <v>1674</v>
      </c>
      <c r="E1442" t="s">
        <v>1675</v>
      </c>
      <c r="F1442" t="s">
        <v>5107</v>
      </c>
      <c r="G1442">
        <v>65551</v>
      </c>
      <c r="H1442">
        <v>441</v>
      </c>
      <c r="I1442" t="s">
        <v>16</v>
      </c>
      <c r="J1442" t="s">
        <v>221</v>
      </c>
      <c r="K1442" s="4">
        <v>32000000</v>
      </c>
      <c r="L1442">
        <v>2006</v>
      </c>
      <c r="M1442" s="2">
        <v>5.7</v>
      </c>
      <c r="N1442" s="4">
        <f>IMDB_Table[[#This Row],[gross]]-IMDB_Table[[#This Row],[budget]]</f>
        <v>48197993</v>
      </c>
      <c r="O1442">
        <v>92</v>
      </c>
      <c r="P1442" s="36">
        <f>IMDB_Table[[#This Row],[net_profit]]/IMDB_Table[[#This Row],[budget]]*100</f>
        <v>150.61872812499999</v>
      </c>
    </row>
    <row r="1443" spans="1:16" x14ac:dyDescent="0.3">
      <c r="A1443" t="s">
        <v>270</v>
      </c>
      <c r="B1443">
        <v>371</v>
      </c>
      <c r="C1443" s="4">
        <v>169076745</v>
      </c>
      <c r="D1443" t="s">
        <v>429</v>
      </c>
      <c r="E1443" t="s">
        <v>1676</v>
      </c>
      <c r="F1443" t="s">
        <v>5108</v>
      </c>
      <c r="G1443">
        <v>218711</v>
      </c>
      <c r="H1443">
        <v>485</v>
      </c>
      <c r="I1443" t="s">
        <v>16</v>
      </c>
      <c r="J1443" t="s">
        <v>17</v>
      </c>
      <c r="K1443" s="4">
        <v>32500000</v>
      </c>
      <c r="L1443">
        <v>2011</v>
      </c>
      <c r="M1443" s="2">
        <v>6.8</v>
      </c>
      <c r="N1443" s="4">
        <f>IMDB_Table[[#This Row],[gross]]-IMDB_Table[[#This Row],[budget]]</f>
        <v>136576745</v>
      </c>
      <c r="O1443">
        <v>131</v>
      </c>
      <c r="P1443" s="36">
        <f>IMDB_Table[[#This Row],[net_profit]]/IMDB_Table[[#This Row],[budget]]*100</f>
        <v>420.23613846153847</v>
      </c>
    </row>
    <row r="1444" spans="1:16" x14ac:dyDescent="0.3">
      <c r="A1444" t="s">
        <v>1344</v>
      </c>
      <c r="B1444">
        <v>418</v>
      </c>
      <c r="C1444" s="4">
        <v>101470202</v>
      </c>
      <c r="D1444" t="s">
        <v>684</v>
      </c>
      <c r="E1444" t="s">
        <v>135</v>
      </c>
      <c r="F1444" t="s">
        <v>7160</v>
      </c>
      <c r="G1444">
        <v>310540</v>
      </c>
      <c r="H1444">
        <v>669</v>
      </c>
      <c r="I1444" t="s">
        <v>16</v>
      </c>
      <c r="J1444" t="s">
        <v>17</v>
      </c>
      <c r="K1444" s="4">
        <v>32000000</v>
      </c>
      <c r="L1444">
        <v>2013</v>
      </c>
      <c r="M1444" s="2">
        <v>6.7</v>
      </c>
      <c r="N1444" s="4">
        <f>IMDB_Table[[#This Row],[gross]]-IMDB_Table[[#This Row],[budget]]</f>
        <v>69470202</v>
      </c>
      <c r="O1444">
        <v>107</v>
      </c>
      <c r="P1444" s="36">
        <f>IMDB_Table[[#This Row],[net_profit]]/IMDB_Table[[#This Row],[budget]]*100</f>
        <v>217.09438125</v>
      </c>
    </row>
    <row r="1445" spans="1:16" x14ac:dyDescent="0.3">
      <c r="A1445" t="s">
        <v>1677</v>
      </c>
      <c r="B1445">
        <v>131</v>
      </c>
      <c r="C1445" s="4">
        <v>50041732</v>
      </c>
      <c r="D1445" t="s">
        <v>1390</v>
      </c>
      <c r="E1445" t="s">
        <v>1651</v>
      </c>
      <c r="F1445" t="s">
        <v>5109</v>
      </c>
      <c r="G1445">
        <v>54390</v>
      </c>
      <c r="H1445">
        <v>398</v>
      </c>
      <c r="I1445" t="s">
        <v>16</v>
      </c>
      <c r="J1445" t="s">
        <v>17</v>
      </c>
      <c r="K1445" s="4">
        <v>29000000</v>
      </c>
      <c r="L1445">
        <v>1999</v>
      </c>
      <c r="M1445" s="2">
        <v>6.2</v>
      </c>
      <c r="N1445" s="4">
        <f>IMDB_Table[[#This Row],[gross]]-IMDB_Table[[#This Row],[budget]]</f>
        <v>21041732</v>
      </c>
      <c r="O1445">
        <v>103</v>
      </c>
      <c r="P1445" s="36">
        <f>IMDB_Table[[#This Row],[net_profit]]/IMDB_Table[[#This Row],[budget]]*100</f>
        <v>72.557696551724135</v>
      </c>
    </row>
    <row r="1446" spans="1:16" x14ac:dyDescent="0.3">
      <c r="A1446" t="s">
        <v>1645</v>
      </c>
      <c r="B1446">
        <v>98</v>
      </c>
      <c r="C1446" s="4">
        <v>48814909</v>
      </c>
      <c r="D1446" t="s">
        <v>399</v>
      </c>
      <c r="E1446" t="s">
        <v>444</v>
      </c>
      <c r="F1446" t="s">
        <v>7161</v>
      </c>
      <c r="G1446">
        <v>89424</v>
      </c>
      <c r="H1446">
        <v>224</v>
      </c>
      <c r="I1446" t="s">
        <v>16</v>
      </c>
      <c r="J1446" t="s">
        <v>17</v>
      </c>
      <c r="K1446" s="4">
        <v>32000000</v>
      </c>
      <c r="L1446">
        <v>2000</v>
      </c>
      <c r="M1446" s="2">
        <v>7.2</v>
      </c>
      <c r="N1446" s="4">
        <f>IMDB_Table[[#This Row],[gross]]-IMDB_Table[[#This Row],[budget]]</f>
        <v>16814909</v>
      </c>
      <c r="O1446">
        <v>129</v>
      </c>
      <c r="P1446" s="36">
        <f>IMDB_Table[[#This Row],[net_profit]]/IMDB_Table[[#This Row],[budget]]*100</f>
        <v>52.546590625</v>
      </c>
    </row>
    <row r="1447" spans="1:16" x14ac:dyDescent="0.3">
      <c r="A1447" t="s">
        <v>1678</v>
      </c>
      <c r="B1447">
        <v>119</v>
      </c>
      <c r="C1447" s="4">
        <v>57744720</v>
      </c>
      <c r="D1447" t="s">
        <v>106</v>
      </c>
      <c r="E1447" t="s">
        <v>196</v>
      </c>
      <c r="F1447" t="s">
        <v>5110</v>
      </c>
      <c r="G1447">
        <v>46961</v>
      </c>
      <c r="H1447">
        <v>132</v>
      </c>
      <c r="I1447" t="s">
        <v>16</v>
      </c>
      <c r="J1447" t="s">
        <v>17</v>
      </c>
      <c r="K1447" s="4">
        <v>20000000</v>
      </c>
      <c r="L1447">
        <v>2010</v>
      </c>
      <c r="M1447" s="2">
        <v>6.2</v>
      </c>
      <c r="N1447" s="4">
        <f>IMDB_Table[[#This Row],[gross]]-IMDB_Table[[#This Row],[budget]]</f>
        <v>37744720</v>
      </c>
      <c r="O1447">
        <v>107</v>
      </c>
      <c r="P1447" s="36">
        <f>IMDB_Table[[#This Row],[net_profit]]/IMDB_Table[[#This Row],[budget]]*100</f>
        <v>188.7236</v>
      </c>
    </row>
    <row r="1448" spans="1:16" x14ac:dyDescent="0.3">
      <c r="A1448" t="s">
        <v>1679</v>
      </c>
      <c r="B1448">
        <v>133</v>
      </c>
      <c r="C1448" s="4">
        <v>21784432</v>
      </c>
      <c r="D1448" t="s">
        <v>509</v>
      </c>
      <c r="E1448" t="s">
        <v>232</v>
      </c>
      <c r="F1448" t="s">
        <v>5111</v>
      </c>
      <c r="G1448">
        <v>37493</v>
      </c>
      <c r="H1448">
        <v>108</v>
      </c>
      <c r="I1448" t="s">
        <v>16</v>
      </c>
      <c r="J1448" t="s">
        <v>17</v>
      </c>
      <c r="K1448" s="4">
        <v>35000000</v>
      </c>
      <c r="L1448">
        <v>2013</v>
      </c>
      <c r="M1448" s="2">
        <v>5.6</v>
      </c>
      <c r="N1448" s="4">
        <f>IMDB_Table[[#This Row],[gross]]-IMDB_Table[[#This Row],[budget]]</f>
        <v>-13215568</v>
      </c>
      <c r="O1448">
        <v>89</v>
      </c>
      <c r="P1448" s="36">
        <f>IMDB_Table[[#This Row],[net_profit]]/IMDB_Table[[#This Row],[budget]]*100</f>
        <v>-37.758765714285715</v>
      </c>
    </row>
    <row r="1449" spans="1:16" x14ac:dyDescent="0.3">
      <c r="A1449" t="s">
        <v>1385</v>
      </c>
      <c r="B1449">
        <v>88</v>
      </c>
      <c r="C1449" s="4">
        <v>37911876</v>
      </c>
      <c r="D1449" t="s">
        <v>445</v>
      </c>
      <c r="E1449" t="s">
        <v>1680</v>
      </c>
      <c r="F1449" t="s">
        <v>5112</v>
      </c>
      <c r="G1449">
        <v>19671</v>
      </c>
      <c r="H1449">
        <v>47</v>
      </c>
      <c r="I1449" t="s">
        <v>16</v>
      </c>
      <c r="J1449" t="s">
        <v>17</v>
      </c>
      <c r="K1449" s="4">
        <v>32000000</v>
      </c>
      <c r="L1449">
        <v>2011</v>
      </c>
      <c r="M1449" s="2">
        <v>4.4000000000000004</v>
      </c>
      <c r="N1449" s="4">
        <f>IMDB_Table[[#This Row],[gross]]-IMDB_Table[[#This Row],[budget]]</f>
        <v>5911876</v>
      </c>
      <c r="O1449">
        <v>113</v>
      </c>
      <c r="P1449" s="36">
        <f>IMDB_Table[[#This Row],[net_profit]]/IMDB_Table[[#This Row],[budget]]*100</f>
        <v>18.474612500000003</v>
      </c>
    </row>
    <row r="1450" spans="1:16" x14ac:dyDescent="0.3">
      <c r="A1450" t="s">
        <v>210</v>
      </c>
      <c r="B1450">
        <v>522</v>
      </c>
      <c r="C1450" s="4">
        <v>54696902</v>
      </c>
      <c r="D1450" t="s">
        <v>1141</v>
      </c>
      <c r="E1450" t="s">
        <v>117</v>
      </c>
      <c r="F1450" t="s">
        <v>5113</v>
      </c>
      <c r="G1450">
        <v>379462</v>
      </c>
      <c r="H1450">
        <v>571</v>
      </c>
      <c r="I1450" t="s">
        <v>16</v>
      </c>
      <c r="J1450" t="s">
        <v>17</v>
      </c>
      <c r="K1450" s="4">
        <v>32000000</v>
      </c>
      <c r="L1450">
        <v>2011</v>
      </c>
      <c r="M1450" s="2">
        <v>7.5</v>
      </c>
      <c r="N1450" s="4">
        <f>IMDB_Table[[#This Row],[gross]]-IMDB_Table[[#This Row],[budget]]</f>
        <v>22696902</v>
      </c>
      <c r="O1450">
        <v>93</v>
      </c>
      <c r="P1450" s="36">
        <f>IMDB_Table[[#This Row],[net_profit]]/IMDB_Table[[#This Row],[budget]]*100</f>
        <v>70.92781875</v>
      </c>
    </row>
    <row r="1451" spans="1:16" x14ac:dyDescent="0.3">
      <c r="A1451" t="s">
        <v>1150</v>
      </c>
      <c r="B1451">
        <v>43</v>
      </c>
      <c r="C1451" s="4">
        <v>36733909</v>
      </c>
      <c r="D1451" t="s">
        <v>1629</v>
      </c>
      <c r="E1451" t="s">
        <v>1681</v>
      </c>
      <c r="F1451" t="s">
        <v>5114</v>
      </c>
      <c r="G1451">
        <v>38949</v>
      </c>
      <c r="H1451">
        <v>112</v>
      </c>
      <c r="I1451" t="s">
        <v>16</v>
      </c>
      <c r="J1451" t="s">
        <v>17</v>
      </c>
      <c r="K1451" s="4">
        <v>32000000</v>
      </c>
      <c r="L1451">
        <v>1993</v>
      </c>
      <c r="M1451" s="2">
        <v>7.1</v>
      </c>
      <c r="N1451" s="4">
        <f>IMDB_Table[[#This Row],[gross]]-IMDB_Table[[#This Row],[budget]]</f>
        <v>4733909</v>
      </c>
      <c r="O1451">
        <v>120</v>
      </c>
      <c r="P1451" s="36">
        <f>IMDB_Table[[#This Row],[net_profit]]/IMDB_Table[[#This Row],[budget]]*100</f>
        <v>14.793465625</v>
      </c>
    </row>
    <row r="1452" spans="1:16" x14ac:dyDescent="0.3">
      <c r="A1452" t="s">
        <v>345</v>
      </c>
      <c r="B1452">
        <v>224</v>
      </c>
      <c r="C1452" s="4">
        <v>35063732</v>
      </c>
      <c r="D1452" t="s">
        <v>241</v>
      </c>
      <c r="E1452" t="s">
        <v>539</v>
      </c>
      <c r="F1452" t="s">
        <v>5115</v>
      </c>
      <c r="G1452">
        <v>164608</v>
      </c>
      <c r="H1452">
        <v>383</v>
      </c>
      <c r="I1452" t="s">
        <v>16</v>
      </c>
      <c r="J1452" t="s">
        <v>17</v>
      </c>
      <c r="K1452" s="4">
        <v>32000000</v>
      </c>
      <c r="L1452">
        <v>2007</v>
      </c>
      <c r="M1452" s="2">
        <v>6.4</v>
      </c>
      <c r="N1452" s="4">
        <f>IMDB_Table[[#This Row],[gross]]-IMDB_Table[[#This Row],[budget]]</f>
        <v>3063732</v>
      </c>
      <c r="O1452">
        <v>98</v>
      </c>
      <c r="P1452" s="36">
        <f>IMDB_Table[[#This Row],[net_profit]]/IMDB_Table[[#This Row],[budget]]*100</f>
        <v>9.5741624999999999</v>
      </c>
    </row>
    <row r="1453" spans="1:16" x14ac:dyDescent="0.3">
      <c r="A1453" t="s">
        <v>971</v>
      </c>
      <c r="B1453">
        <v>122</v>
      </c>
      <c r="C1453" s="4">
        <v>99462</v>
      </c>
      <c r="D1453" t="s">
        <v>1682</v>
      </c>
      <c r="E1453" t="s">
        <v>1683</v>
      </c>
      <c r="F1453" t="s">
        <v>7162</v>
      </c>
      <c r="G1453">
        <v>11347</v>
      </c>
      <c r="H1453">
        <v>28</v>
      </c>
      <c r="I1453" t="s">
        <v>16</v>
      </c>
      <c r="J1453" t="s">
        <v>490</v>
      </c>
      <c r="K1453" s="4">
        <v>33000000</v>
      </c>
      <c r="L1453">
        <v>2013</v>
      </c>
      <c r="M1453" s="2">
        <v>7.1</v>
      </c>
      <c r="N1453" s="4">
        <f>IMDB_Table[[#This Row],[gross]]-IMDB_Table[[#This Row],[budget]]</f>
        <v>-32900538</v>
      </c>
      <c r="O1453">
        <v>105</v>
      </c>
      <c r="P1453" s="36">
        <f>IMDB_Table[[#This Row],[net_profit]]/IMDB_Table[[#This Row],[budget]]*100</f>
        <v>-99.698599999999999</v>
      </c>
    </row>
    <row r="1454" spans="1:16" x14ac:dyDescent="0.3">
      <c r="A1454" t="s">
        <v>1476</v>
      </c>
      <c r="B1454">
        <v>75</v>
      </c>
      <c r="C1454" s="4">
        <v>32701088</v>
      </c>
      <c r="D1454" t="s">
        <v>1684</v>
      </c>
      <c r="E1454" t="s">
        <v>1685</v>
      </c>
      <c r="F1454" t="s">
        <v>7163</v>
      </c>
      <c r="G1454">
        <v>10018</v>
      </c>
      <c r="H1454">
        <v>108</v>
      </c>
      <c r="I1454" t="s">
        <v>16</v>
      </c>
      <c r="J1454" t="s">
        <v>17</v>
      </c>
      <c r="K1454" s="4">
        <v>32000000</v>
      </c>
      <c r="L1454">
        <v>2005</v>
      </c>
      <c r="M1454" s="2">
        <v>6.9</v>
      </c>
      <c r="N1454" s="4">
        <f>IMDB_Table[[#This Row],[gross]]-IMDB_Table[[#This Row],[budget]]</f>
        <v>701088</v>
      </c>
      <c r="O1454">
        <v>98</v>
      </c>
      <c r="P1454" s="36">
        <f>IMDB_Table[[#This Row],[net_profit]]/IMDB_Table[[#This Row],[budget]]*100</f>
        <v>2.1909000000000001</v>
      </c>
    </row>
    <row r="1455" spans="1:16" x14ac:dyDescent="0.3">
      <c r="A1455" t="s">
        <v>1204</v>
      </c>
      <c r="B1455">
        <v>441</v>
      </c>
      <c r="C1455" s="4">
        <v>31493782</v>
      </c>
      <c r="D1455" t="s">
        <v>552</v>
      </c>
      <c r="E1455" t="s">
        <v>1170</v>
      </c>
      <c r="F1455" t="s">
        <v>7164</v>
      </c>
      <c r="G1455">
        <v>186606</v>
      </c>
      <c r="H1455">
        <v>1125</v>
      </c>
      <c r="I1455" t="s">
        <v>16</v>
      </c>
      <c r="J1455" t="s">
        <v>17</v>
      </c>
      <c r="K1455" s="4">
        <v>32000000</v>
      </c>
      <c r="L1455">
        <v>2005</v>
      </c>
      <c r="M1455" s="2">
        <v>7.5</v>
      </c>
      <c r="N1455" s="4">
        <f>IMDB_Table[[#This Row],[gross]]-IMDB_Table[[#This Row],[budget]]</f>
        <v>-506218</v>
      </c>
      <c r="O1455">
        <v>96</v>
      </c>
      <c r="P1455" s="36">
        <f>IMDB_Table[[#This Row],[net_profit]]/IMDB_Table[[#This Row],[budget]]*100</f>
        <v>-1.5819312499999998</v>
      </c>
    </row>
    <row r="1456" spans="1:16" x14ac:dyDescent="0.3">
      <c r="A1456" t="s">
        <v>305</v>
      </c>
      <c r="B1456">
        <v>163</v>
      </c>
      <c r="C1456" s="4">
        <v>43095600</v>
      </c>
      <c r="D1456" t="s">
        <v>106</v>
      </c>
      <c r="E1456" t="s">
        <v>107</v>
      </c>
      <c r="F1456" t="s">
        <v>5116</v>
      </c>
      <c r="G1456">
        <v>156267</v>
      </c>
      <c r="H1456">
        <v>340</v>
      </c>
      <c r="I1456" t="s">
        <v>16</v>
      </c>
      <c r="J1456" t="s">
        <v>490</v>
      </c>
      <c r="K1456" s="4">
        <v>32000000</v>
      </c>
      <c r="L1456">
        <v>2005</v>
      </c>
      <c r="M1456" s="2">
        <v>6.3</v>
      </c>
      <c r="N1456" s="4">
        <f>IMDB_Table[[#This Row],[gross]]-IMDB_Table[[#This Row],[budget]]</f>
        <v>11095600</v>
      </c>
      <c r="O1456">
        <v>87</v>
      </c>
      <c r="P1456" s="36">
        <f>IMDB_Table[[#This Row],[net_profit]]/IMDB_Table[[#This Row],[budget]]*100</f>
        <v>34.673749999999998</v>
      </c>
    </row>
    <row r="1457" spans="1:16" x14ac:dyDescent="0.3">
      <c r="A1457" t="s">
        <v>31</v>
      </c>
      <c r="B1457">
        <v>63</v>
      </c>
      <c r="C1457" s="4">
        <v>18636537</v>
      </c>
      <c r="D1457" t="s">
        <v>1686</v>
      </c>
      <c r="E1457" t="s">
        <v>72</v>
      </c>
      <c r="F1457" t="s">
        <v>7165</v>
      </c>
      <c r="G1457">
        <v>69197</v>
      </c>
      <c r="H1457">
        <v>216</v>
      </c>
      <c r="I1457" t="s">
        <v>16</v>
      </c>
      <c r="J1457" t="s">
        <v>722</v>
      </c>
      <c r="K1457" s="4">
        <v>32000000</v>
      </c>
      <c r="L1457">
        <v>1995</v>
      </c>
      <c r="M1457" s="2">
        <v>6.4</v>
      </c>
      <c r="N1457" s="4">
        <f>IMDB_Table[[#This Row],[gross]]-IMDB_Table[[#This Row],[budget]]</f>
        <v>-13363463</v>
      </c>
      <c r="O1457">
        <v>107</v>
      </c>
      <c r="P1457" s="36">
        <f>IMDB_Table[[#This Row],[net_profit]]/IMDB_Table[[#This Row],[budget]]*100</f>
        <v>-41.760821874999998</v>
      </c>
    </row>
    <row r="1458" spans="1:16" x14ac:dyDescent="0.3">
      <c r="A1458" t="s">
        <v>1281</v>
      </c>
      <c r="B1458">
        <v>90</v>
      </c>
      <c r="C1458" s="4">
        <v>17848322</v>
      </c>
      <c r="D1458" t="s">
        <v>429</v>
      </c>
      <c r="E1458" t="s">
        <v>1687</v>
      </c>
      <c r="F1458" t="s">
        <v>7166</v>
      </c>
      <c r="G1458">
        <v>18771</v>
      </c>
      <c r="H1458">
        <v>102</v>
      </c>
      <c r="I1458" t="s">
        <v>16</v>
      </c>
      <c r="J1458" t="s">
        <v>1688</v>
      </c>
      <c r="K1458" s="4">
        <v>28000000</v>
      </c>
      <c r="L1458">
        <v>2004</v>
      </c>
      <c r="M1458" s="2">
        <v>5.9</v>
      </c>
      <c r="N1458" s="4">
        <f>IMDB_Table[[#This Row],[gross]]-IMDB_Table[[#This Row],[budget]]</f>
        <v>-10151678</v>
      </c>
      <c r="O1458">
        <v>90</v>
      </c>
      <c r="P1458" s="36">
        <f>IMDB_Table[[#This Row],[net_profit]]/IMDB_Table[[#This Row],[budget]]*100</f>
        <v>-36.255992857142857</v>
      </c>
    </row>
    <row r="1459" spans="1:16" x14ac:dyDescent="0.3">
      <c r="A1459" t="s">
        <v>144</v>
      </c>
      <c r="B1459">
        <v>163</v>
      </c>
      <c r="C1459" s="4">
        <v>16640210</v>
      </c>
      <c r="D1459" t="s">
        <v>946</v>
      </c>
      <c r="E1459" t="s">
        <v>204</v>
      </c>
      <c r="F1459" t="s">
        <v>7167</v>
      </c>
      <c r="G1459">
        <v>53028</v>
      </c>
      <c r="H1459">
        <v>382</v>
      </c>
      <c r="I1459" t="s">
        <v>16</v>
      </c>
      <c r="J1459" t="s">
        <v>17</v>
      </c>
      <c r="K1459" s="4">
        <v>55000000</v>
      </c>
      <c r="L1459">
        <v>1999</v>
      </c>
      <c r="M1459" s="2">
        <v>6.8</v>
      </c>
      <c r="N1459" s="4">
        <f>IMDB_Table[[#This Row],[gross]]-IMDB_Table[[#This Row],[budget]]</f>
        <v>-38359790</v>
      </c>
      <c r="O1459">
        <v>121</v>
      </c>
      <c r="P1459" s="36">
        <f>IMDB_Table[[#This Row],[net_profit]]/IMDB_Table[[#This Row],[budget]]*100</f>
        <v>-69.745072727272728</v>
      </c>
    </row>
    <row r="1460" spans="1:16" x14ac:dyDescent="0.3">
      <c r="A1460" t="s">
        <v>1689</v>
      </c>
      <c r="B1460">
        <v>197</v>
      </c>
      <c r="C1460" s="4">
        <v>13763130</v>
      </c>
      <c r="D1460" t="s">
        <v>365</v>
      </c>
      <c r="E1460" t="s">
        <v>1690</v>
      </c>
      <c r="F1460" t="s">
        <v>5117</v>
      </c>
      <c r="G1460">
        <v>87768</v>
      </c>
      <c r="H1460">
        <v>187</v>
      </c>
      <c r="I1460" t="s">
        <v>16</v>
      </c>
      <c r="J1460" t="s">
        <v>17</v>
      </c>
      <c r="K1460" s="4">
        <v>32000000</v>
      </c>
      <c r="L1460">
        <v>2010</v>
      </c>
      <c r="M1460" s="2">
        <v>6.3</v>
      </c>
      <c r="N1460" s="4">
        <f>IMDB_Table[[#This Row],[gross]]-IMDB_Table[[#This Row],[budget]]</f>
        <v>-18236870</v>
      </c>
      <c r="O1460">
        <v>119</v>
      </c>
      <c r="P1460" s="36">
        <f>IMDB_Table[[#This Row],[net_profit]]/IMDB_Table[[#This Row],[budget]]*100</f>
        <v>-56.990218749999997</v>
      </c>
    </row>
    <row r="1461" spans="1:16" x14ac:dyDescent="0.3">
      <c r="A1461" t="s">
        <v>3990</v>
      </c>
      <c r="B1461">
        <v>93</v>
      </c>
      <c r="C1461" s="4">
        <v>10956379</v>
      </c>
      <c r="D1461" t="s">
        <v>1691</v>
      </c>
      <c r="E1461" t="s">
        <v>1016</v>
      </c>
      <c r="F1461" t="s">
        <v>5118</v>
      </c>
      <c r="G1461">
        <v>21506</v>
      </c>
      <c r="H1461">
        <v>364</v>
      </c>
      <c r="I1461" t="s">
        <v>16</v>
      </c>
      <c r="J1461" t="s">
        <v>1489</v>
      </c>
      <c r="K1461" s="4">
        <v>35000000</v>
      </c>
      <c r="L1461">
        <v>2007</v>
      </c>
      <c r="M1461" s="2">
        <v>3.6</v>
      </c>
      <c r="N1461" s="4">
        <f>IMDB_Table[[#This Row],[gross]]-IMDB_Table[[#This Row],[budget]]</f>
        <v>-24043621</v>
      </c>
      <c r="O1461">
        <v>107</v>
      </c>
      <c r="P1461" s="36">
        <f>IMDB_Table[[#This Row],[net_profit]]/IMDB_Table[[#This Row],[budget]]*100</f>
        <v>-68.696060000000003</v>
      </c>
    </row>
    <row r="1462" spans="1:16" x14ac:dyDescent="0.3">
      <c r="A1462" t="s">
        <v>1509</v>
      </c>
      <c r="B1462">
        <v>15</v>
      </c>
      <c r="C1462" s="4">
        <v>4357000</v>
      </c>
      <c r="D1462" t="s">
        <v>154</v>
      </c>
      <c r="E1462" t="s">
        <v>567</v>
      </c>
      <c r="F1462" t="s">
        <v>5119</v>
      </c>
      <c r="G1462">
        <v>5176</v>
      </c>
      <c r="H1462">
        <v>30</v>
      </c>
      <c r="I1462" t="s">
        <v>16</v>
      </c>
      <c r="J1462" t="s">
        <v>17</v>
      </c>
      <c r="K1462" s="4">
        <v>30000000</v>
      </c>
      <c r="L1462">
        <v>1996</v>
      </c>
      <c r="M1462" s="2">
        <v>5.3</v>
      </c>
      <c r="N1462" s="4">
        <f>IMDB_Table[[#This Row],[gross]]-IMDB_Table[[#This Row],[budget]]</f>
        <v>-25643000</v>
      </c>
      <c r="O1462">
        <v>110</v>
      </c>
      <c r="P1462" s="36">
        <f>IMDB_Table[[#This Row],[net_profit]]/IMDB_Table[[#This Row],[budget]]*100</f>
        <v>-85.476666666666674</v>
      </c>
    </row>
    <row r="1463" spans="1:16" x14ac:dyDescent="0.3">
      <c r="A1463" t="s">
        <v>1692</v>
      </c>
      <c r="B1463">
        <v>260</v>
      </c>
      <c r="C1463" s="4">
        <v>22525921</v>
      </c>
      <c r="D1463" t="s">
        <v>509</v>
      </c>
      <c r="E1463" t="s">
        <v>90</v>
      </c>
      <c r="F1463" t="s">
        <v>5120</v>
      </c>
      <c r="G1463">
        <v>60596</v>
      </c>
      <c r="H1463">
        <v>158</v>
      </c>
      <c r="I1463" t="s">
        <v>16</v>
      </c>
      <c r="J1463" t="s">
        <v>17</v>
      </c>
      <c r="K1463" s="4">
        <v>30000000</v>
      </c>
      <c r="L1463">
        <v>2013</v>
      </c>
      <c r="M1463" s="2">
        <v>5.9</v>
      </c>
      <c r="N1463" s="4">
        <f>IMDB_Table[[#This Row],[gross]]-IMDB_Table[[#This Row],[budget]]</f>
        <v>-7474079</v>
      </c>
      <c r="O1463">
        <v>100</v>
      </c>
      <c r="P1463" s="36">
        <f>IMDB_Table[[#This Row],[net_profit]]/IMDB_Table[[#This Row],[budget]]*100</f>
        <v>-24.913596666666667</v>
      </c>
    </row>
    <row r="1464" spans="1:16" x14ac:dyDescent="0.3">
      <c r="A1464" t="s">
        <v>453</v>
      </c>
      <c r="B1464">
        <v>18</v>
      </c>
      <c r="C1464" s="4">
        <v>3562749</v>
      </c>
      <c r="D1464" t="s">
        <v>1693</v>
      </c>
      <c r="E1464" t="s">
        <v>1694</v>
      </c>
      <c r="F1464" t="s">
        <v>7168</v>
      </c>
      <c r="G1464">
        <v>5600</v>
      </c>
      <c r="H1464">
        <v>49</v>
      </c>
      <c r="I1464" t="s">
        <v>16</v>
      </c>
      <c r="J1464" t="s">
        <v>17</v>
      </c>
      <c r="K1464" s="4">
        <v>32000000</v>
      </c>
      <c r="L1464">
        <v>1997</v>
      </c>
      <c r="M1464" s="2">
        <v>6.9</v>
      </c>
      <c r="N1464" s="4">
        <f>IMDB_Table[[#This Row],[gross]]-IMDB_Table[[#This Row],[budget]]</f>
        <v>-28437251</v>
      </c>
      <c r="O1464">
        <v>75</v>
      </c>
      <c r="P1464" s="36">
        <f>IMDB_Table[[#This Row],[net_profit]]/IMDB_Table[[#This Row],[budget]]*100</f>
        <v>-88.866409375000003</v>
      </c>
    </row>
    <row r="1465" spans="1:16" x14ac:dyDescent="0.3">
      <c r="A1465" t="s">
        <v>1695</v>
      </c>
      <c r="B1465">
        <v>70</v>
      </c>
      <c r="C1465" s="4">
        <v>2899970</v>
      </c>
      <c r="D1465" t="s">
        <v>814</v>
      </c>
      <c r="E1465" t="s">
        <v>551</v>
      </c>
      <c r="F1465" t="s">
        <v>5121</v>
      </c>
      <c r="G1465">
        <v>8039</v>
      </c>
      <c r="H1465">
        <v>161</v>
      </c>
      <c r="I1465" t="s">
        <v>16</v>
      </c>
      <c r="J1465" t="s">
        <v>17</v>
      </c>
      <c r="K1465" s="4">
        <v>32000000</v>
      </c>
      <c r="L1465">
        <v>1999</v>
      </c>
      <c r="M1465" s="2">
        <v>6.9</v>
      </c>
      <c r="N1465" s="4">
        <f>IMDB_Table[[#This Row],[gross]]-IMDB_Table[[#This Row],[budget]]</f>
        <v>-29100030</v>
      </c>
      <c r="O1465">
        <v>132</v>
      </c>
      <c r="P1465" s="36">
        <f>IMDB_Table[[#This Row],[net_profit]]/IMDB_Table[[#This Row],[budget]]*100</f>
        <v>-90.937593750000005</v>
      </c>
    </row>
    <row r="1466" spans="1:16" x14ac:dyDescent="0.3">
      <c r="A1466" t="s">
        <v>395</v>
      </c>
      <c r="B1466">
        <v>183</v>
      </c>
      <c r="C1466" s="4">
        <v>1304837</v>
      </c>
      <c r="D1466" t="s">
        <v>494</v>
      </c>
      <c r="E1466" t="s">
        <v>342</v>
      </c>
      <c r="F1466" t="s">
        <v>5122</v>
      </c>
      <c r="G1466">
        <v>21481</v>
      </c>
      <c r="H1466">
        <v>175</v>
      </c>
      <c r="I1466" t="s">
        <v>16</v>
      </c>
      <c r="J1466" t="s">
        <v>17</v>
      </c>
      <c r="K1466" s="4">
        <v>32000000</v>
      </c>
      <c r="L1466">
        <v>2006</v>
      </c>
      <c r="M1466" s="2">
        <v>6.1</v>
      </c>
      <c r="N1466" s="4">
        <f>IMDB_Table[[#This Row],[gross]]-IMDB_Table[[#This Row],[budget]]</f>
        <v>-30695163</v>
      </c>
      <c r="O1466">
        <v>105</v>
      </c>
      <c r="P1466" s="36">
        <f>IMDB_Table[[#This Row],[net_profit]]/IMDB_Table[[#This Row],[budget]]*100</f>
        <v>-95.922384375000007</v>
      </c>
    </row>
    <row r="1467" spans="1:16" x14ac:dyDescent="0.3">
      <c r="A1467" t="s">
        <v>1107</v>
      </c>
      <c r="B1467">
        <v>261</v>
      </c>
      <c r="C1467" s="4">
        <v>78800000</v>
      </c>
      <c r="D1467" t="s">
        <v>810</v>
      </c>
      <c r="E1467" t="s">
        <v>120</v>
      </c>
      <c r="F1467" t="s">
        <v>5123</v>
      </c>
      <c r="G1467">
        <v>450676</v>
      </c>
      <c r="H1467">
        <v>983</v>
      </c>
      <c r="I1467" t="s">
        <v>16</v>
      </c>
      <c r="J1467" t="s">
        <v>17</v>
      </c>
      <c r="K1467" s="4">
        <v>31500000</v>
      </c>
      <c r="L1467">
        <v>1979</v>
      </c>
      <c r="M1467" s="2">
        <v>8.5</v>
      </c>
      <c r="N1467" s="4">
        <f>IMDB_Table[[#This Row],[gross]]-IMDB_Table[[#This Row],[budget]]</f>
        <v>47300000</v>
      </c>
      <c r="O1467">
        <v>289</v>
      </c>
      <c r="P1467" s="36">
        <f>IMDB_Table[[#This Row],[net_profit]]/IMDB_Table[[#This Row],[budget]]*100</f>
        <v>150.15873015873015</v>
      </c>
    </row>
    <row r="1468" spans="1:16" x14ac:dyDescent="0.3">
      <c r="A1468" t="s">
        <v>1696</v>
      </c>
      <c r="B1468">
        <v>167</v>
      </c>
      <c r="C1468" s="4">
        <v>17797316</v>
      </c>
      <c r="D1468" t="s">
        <v>429</v>
      </c>
      <c r="E1468" t="s">
        <v>1697</v>
      </c>
      <c r="F1468" t="s">
        <v>7169</v>
      </c>
      <c r="G1468">
        <v>50523</v>
      </c>
      <c r="H1468">
        <v>113</v>
      </c>
      <c r="I1468" t="s">
        <v>16</v>
      </c>
      <c r="J1468" t="s">
        <v>17</v>
      </c>
      <c r="K1468" s="4">
        <v>32000000</v>
      </c>
      <c r="L1468">
        <v>2010</v>
      </c>
      <c r="M1468" s="2">
        <v>6.3</v>
      </c>
      <c r="N1468" s="4">
        <f>IMDB_Table[[#This Row],[gross]]-IMDB_Table[[#This Row],[budget]]</f>
        <v>-14202684</v>
      </c>
      <c r="O1468">
        <v>102</v>
      </c>
      <c r="P1468" s="36">
        <f>IMDB_Table[[#This Row],[net_profit]]/IMDB_Table[[#This Row],[budget]]*100</f>
        <v>-44.383387499999998</v>
      </c>
    </row>
    <row r="1469" spans="1:16" x14ac:dyDescent="0.3">
      <c r="A1469" t="s">
        <v>1035</v>
      </c>
      <c r="B1469">
        <v>42</v>
      </c>
      <c r="C1469" s="4">
        <v>82528097</v>
      </c>
      <c r="D1469" t="s">
        <v>1349</v>
      </c>
      <c r="E1469" t="s">
        <v>1698</v>
      </c>
      <c r="F1469" t="s">
        <v>7170</v>
      </c>
      <c r="G1469">
        <v>30230</v>
      </c>
      <c r="H1469">
        <v>154</v>
      </c>
      <c r="I1469" t="s">
        <v>16</v>
      </c>
      <c r="J1469" t="s">
        <v>17</v>
      </c>
      <c r="K1469" s="4">
        <v>6500000</v>
      </c>
      <c r="L1469">
        <v>1995</v>
      </c>
      <c r="M1469" s="2">
        <v>7.3</v>
      </c>
      <c r="N1469" s="4">
        <f>IMDB_Table[[#This Row],[gross]]-IMDB_Table[[#This Row],[budget]]</f>
        <v>76028097</v>
      </c>
      <c r="O1469">
        <v>143</v>
      </c>
      <c r="P1469" s="36">
        <f>IMDB_Table[[#This Row],[net_profit]]/IMDB_Table[[#This Row],[budget]]*100</f>
        <v>1169.6630307692308</v>
      </c>
    </row>
    <row r="1470" spans="1:16" x14ac:dyDescent="0.3">
      <c r="A1470" t="s">
        <v>1699</v>
      </c>
      <c r="B1470">
        <v>130</v>
      </c>
      <c r="C1470" s="4">
        <v>14268533</v>
      </c>
      <c r="D1470" t="s">
        <v>1700</v>
      </c>
      <c r="E1470" t="s">
        <v>172</v>
      </c>
      <c r="F1470" t="s">
        <v>5124</v>
      </c>
      <c r="G1470">
        <v>17319</v>
      </c>
      <c r="H1470">
        <v>100</v>
      </c>
      <c r="I1470" t="s">
        <v>16</v>
      </c>
      <c r="J1470" t="s">
        <v>24</v>
      </c>
      <c r="K1470" s="4">
        <v>31500000</v>
      </c>
      <c r="L1470">
        <v>2016</v>
      </c>
      <c r="M1470" s="2">
        <v>6.3</v>
      </c>
      <c r="N1470" s="4">
        <f>IMDB_Table[[#This Row],[gross]]-IMDB_Table[[#This Row],[budget]]</f>
        <v>-17231467</v>
      </c>
      <c r="O1470">
        <v>113</v>
      </c>
      <c r="P1470" s="36">
        <f>IMDB_Table[[#This Row],[net_profit]]/IMDB_Table[[#This Row],[budget]]*100</f>
        <v>-54.703069841269837</v>
      </c>
    </row>
    <row r="1471" spans="1:16" x14ac:dyDescent="0.3">
      <c r="A1471" t="s">
        <v>573</v>
      </c>
      <c r="B1471">
        <v>66</v>
      </c>
      <c r="C1471" s="4">
        <v>87100000</v>
      </c>
      <c r="D1471" t="s">
        <v>1378</v>
      </c>
      <c r="E1471" t="s">
        <v>606</v>
      </c>
      <c r="F1471" t="s">
        <v>7171</v>
      </c>
      <c r="G1471">
        <v>52339</v>
      </c>
      <c r="H1471">
        <v>200</v>
      </c>
      <c r="I1471" t="s">
        <v>16</v>
      </c>
      <c r="J1471" t="s">
        <v>17</v>
      </c>
      <c r="K1471" s="4">
        <v>31000000</v>
      </c>
      <c r="L1471">
        <v>1985</v>
      </c>
      <c r="M1471" s="2">
        <v>7.2</v>
      </c>
      <c r="N1471" s="4">
        <f>IMDB_Table[[#This Row],[gross]]-IMDB_Table[[#This Row],[budget]]</f>
        <v>56100000</v>
      </c>
      <c r="O1471">
        <v>161</v>
      </c>
      <c r="P1471" s="36">
        <f>IMDB_Table[[#This Row],[net_profit]]/IMDB_Table[[#This Row],[budget]]*100</f>
        <v>180.96774193548387</v>
      </c>
    </row>
    <row r="1472" spans="1:16" x14ac:dyDescent="0.3">
      <c r="A1472" t="s">
        <v>131</v>
      </c>
      <c r="B1472">
        <v>449</v>
      </c>
      <c r="C1472" s="4">
        <v>93749203</v>
      </c>
      <c r="D1472" t="s">
        <v>946</v>
      </c>
      <c r="E1472" t="s">
        <v>439</v>
      </c>
      <c r="F1472" t="s">
        <v>5125</v>
      </c>
      <c r="G1472">
        <v>264047</v>
      </c>
      <c r="H1472">
        <v>491</v>
      </c>
      <c r="I1472" t="s">
        <v>16</v>
      </c>
      <c r="J1472" t="s">
        <v>17</v>
      </c>
      <c r="K1472" s="4">
        <v>31000000</v>
      </c>
      <c r="L1472">
        <v>2012</v>
      </c>
      <c r="M1472" s="2">
        <v>7.3</v>
      </c>
      <c r="N1472" s="4">
        <f>IMDB_Table[[#This Row],[gross]]-IMDB_Table[[#This Row],[budget]]</f>
        <v>62749203</v>
      </c>
      <c r="O1472">
        <v>138</v>
      </c>
      <c r="P1472" s="36">
        <f>IMDB_Table[[#This Row],[net_profit]]/IMDB_Table[[#This Row],[budget]]*100</f>
        <v>202.41678387096775</v>
      </c>
    </row>
    <row r="1473" spans="1:16" x14ac:dyDescent="0.3">
      <c r="A1473" t="s">
        <v>1701</v>
      </c>
      <c r="B1473">
        <v>121</v>
      </c>
      <c r="C1473" s="4">
        <v>62700000</v>
      </c>
      <c r="D1473" t="s">
        <v>76</v>
      </c>
      <c r="E1473" t="s">
        <v>1702</v>
      </c>
      <c r="F1473" t="s">
        <v>5126</v>
      </c>
      <c r="G1473">
        <v>69534</v>
      </c>
      <c r="H1473">
        <v>294</v>
      </c>
      <c r="I1473" t="s">
        <v>16</v>
      </c>
      <c r="J1473" t="s">
        <v>24</v>
      </c>
      <c r="K1473" s="4">
        <v>34000000</v>
      </c>
      <c r="L1473">
        <v>1979</v>
      </c>
      <c r="M1473" s="2">
        <v>6.3</v>
      </c>
      <c r="N1473" s="4">
        <f>IMDB_Table[[#This Row],[gross]]-IMDB_Table[[#This Row],[budget]]</f>
        <v>28700000</v>
      </c>
      <c r="O1473">
        <v>126</v>
      </c>
      <c r="P1473" s="36">
        <f>IMDB_Table[[#This Row],[net_profit]]/IMDB_Table[[#This Row],[budget]]*100</f>
        <v>84.411764705882348</v>
      </c>
    </row>
    <row r="1474" spans="1:16" x14ac:dyDescent="0.3">
      <c r="A1474" t="s">
        <v>1200</v>
      </c>
      <c r="B1474">
        <v>536</v>
      </c>
      <c r="C1474" s="4">
        <v>59073773</v>
      </c>
      <c r="D1474" t="s">
        <v>1703</v>
      </c>
      <c r="E1474" t="s">
        <v>551</v>
      </c>
      <c r="F1474" t="s">
        <v>5127</v>
      </c>
      <c r="G1474">
        <v>475518</v>
      </c>
      <c r="H1474">
        <v>644</v>
      </c>
      <c r="I1474" t="s">
        <v>16</v>
      </c>
      <c r="J1474" t="s">
        <v>17</v>
      </c>
      <c r="K1474" s="4">
        <v>25000000</v>
      </c>
      <c r="L1474">
        <v>2014</v>
      </c>
      <c r="M1474" s="2">
        <v>8.1</v>
      </c>
      <c r="N1474" s="4">
        <f>IMDB_Table[[#This Row],[gross]]-IMDB_Table[[#This Row],[budget]]</f>
        <v>34073773</v>
      </c>
      <c r="O1474">
        <v>99</v>
      </c>
      <c r="P1474" s="36">
        <f>IMDB_Table[[#This Row],[net_profit]]/IMDB_Table[[#This Row],[budget]]*100</f>
        <v>136.29509200000001</v>
      </c>
    </row>
    <row r="1475" spans="1:16" x14ac:dyDescent="0.3">
      <c r="A1475" t="s">
        <v>1547</v>
      </c>
      <c r="B1475">
        <v>135</v>
      </c>
      <c r="C1475" s="4">
        <v>24185781</v>
      </c>
      <c r="D1475" t="s">
        <v>1704</v>
      </c>
      <c r="E1475" t="s">
        <v>220</v>
      </c>
      <c r="F1475" t="s">
        <v>7172</v>
      </c>
      <c r="G1475">
        <v>30339</v>
      </c>
      <c r="H1475">
        <v>268</v>
      </c>
      <c r="I1475" t="s">
        <v>16</v>
      </c>
      <c r="J1475" t="s">
        <v>17</v>
      </c>
      <c r="K1475" s="4">
        <v>31000000</v>
      </c>
      <c r="L1475">
        <v>2001</v>
      </c>
      <c r="M1475" s="2">
        <v>6.9</v>
      </c>
      <c r="N1475" s="4">
        <f>IMDB_Table[[#This Row],[gross]]-IMDB_Table[[#This Row],[budget]]</f>
        <v>-6814219</v>
      </c>
      <c r="O1475">
        <v>101</v>
      </c>
      <c r="P1475" s="36">
        <f>IMDB_Table[[#This Row],[net_profit]]/IMDB_Table[[#This Row],[budget]]*100</f>
        <v>-21.981351612903229</v>
      </c>
    </row>
    <row r="1476" spans="1:16" x14ac:dyDescent="0.3">
      <c r="A1476" t="s">
        <v>1150</v>
      </c>
      <c r="B1476">
        <v>74</v>
      </c>
      <c r="C1476" s="4">
        <v>53133888</v>
      </c>
      <c r="D1476" t="s">
        <v>1705</v>
      </c>
      <c r="E1476" t="s">
        <v>1352</v>
      </c>
      <c r="F1476" t="s">
        <v>5128</v>
      </c>
      <c r="G1476">
        <v>50389</v>
      </c>
      <c r="H1476">
        <v>136</v>
      </c>
      <c r="I1476" t="s">
        <v>16</v>
      </c>
      <c r="J1476" t="s">
        <v>17</v>
      </c>
      <c r="K1476" s="4">
        <v>31000000</v>
      </c>
      <c r="L1476">
        <v>1990</v>
      </c>
      <c r="M1476" s="2">
        <v>6.3</v>
      </c>
      <c r="N1476" s="4">
        <f>IMDB_Table[[#This Row],[gross]]-IMDB_Table[[#This Row],[budget]]</f>
        <v>22133888</v>
      </c>
      <c r="O1476">
        <v>103</v>
      </c>
      <c r="P1476" s="36">
        <f>IMDB_Table[[#This Row],[net_profit]]/IMDB_Table[[#This Row],[budget]]*100</f>
        <v>71.399638709677419</v>
      </c>
    </row>
    <row r="1477" spans="1:16" x14ac:dyDescent="0.3">
      <c r="A1477" t="s">
        <v>827</v>
      </c>
      <c r="B1477">
        <v>168</v>
      </c>
      <c r="C1477" s="4">
        <v>44983704</v>
      </c>
      <c r="D1477" t="s">
        <v>1706</v>
      </c>
      <c r="E1477" t="s">
        <v>534</v>
      </c>
      <c r="F1477" t="s">
        <v>5129</v>
      </c>
      <c r="G1477">
        <v>81866</v>
      </c>
      <c r="H1477">
        <v>510</v>
      </c>
      <c r="I1477" t="s">
        <v>16</v>
      </c>
      <c r="J1477" t="s">
        <v>17</v>
      </c>
      <c r="K1477" s="4">
        <v>31000000</v>
      </c>
      <c r="L1477">
        <v>2000</v>
      </c>
      <c r="M1477" s="2">
        <v>7.3</v>
      </c>
      <c r="N1477" s="4">
        <f>IMDB_Table[[#This Row],[gross]]-IMDB_Table[[#This Row],[budget]]</f>
        <v>13983704</v>
      </c>
      <c r="O1477">
        <v>118</v>
      </c>
      <c r="P1477" s="36">
        <f>IMDB_Table[[#This Row],[net_profit]]/IMDB_Table[[#This Row],[budget]]*100</f>
        <v>45.108722580645164</v>
      </c>
    </row>
    <row r="1478" spans="1:16" x14ac:dyDescent="0.3">
      <c r="A1478" t="s">
        <v>1707</v>
      </c>
      <c r="B1478">
        <v>204</v>
      </c>
      <c r="C1478" s="4">
        <v>58879132</v>
      </c>
      <c r="D1478" t="s">
        <v>983</v>
      </c>
      <c r="E1478" t="s">
        <v>38</v>
      </c>
      <c r="F1478" t="s">
        <v>5130</v>
      </c>
      <c r="G1478">
        <v>66123</v>
      </c>
      <c r="H1478">
        <v>219</v>
      </c>
      <c r="I1478" t="s">
        <v>16</v>
      </c>
      <c r="J1478" t="s">
        <v>17</v>
      </c>
      <c r="K1478" s="4">
        <v>31000000</v>
      </c>
      <c r="L1478">
        <v>2015</v>
      </c>
      <c r="M1478" s="2">
        <v>6.1</v>
      </c>
      <c r="N1478" s="4">
        <f>IMDB_Table[[#This Row],[gross]]-IMDB_Table[[#This Row],[budget]]</f>
        <v>27879132</v>
      </c>
      <c r="O1478">
        <v>99</v>
      </c>
      <c r="P1478" s="36">
        <f>IMDB_Table[[#This Row],[net_profit]]/IMDB_Table[[#This Row],[budget]]*100</f>
        <v>89.93268387096775</v>
      </c>
    </row>
    <row r="1479" spans="1:16" x14ac:dyDescent="0.3">
      <c r="A1479" t="s">
        <v>54</v>
      </c>
      <c r="B1479">
        <v>96</v>
      </c>
      <c r="C1479" s="4">
        <v>72077000</v>
      </c>
      <c r="D1479" t="s">
        <v>1305</v>
      </c>
      <c r="E1479" t="s">
        <v>874</v>
      </c>
      <c r="F1479" t="s">
        <v>5131</v>
      </c>
      <c r="G1479">
        <v>62986</v>
      </c>
      <c r="H1479">
        <v>150</v>
      </c>
      <c r="I1479" t="s">
        <v>16</v>
      </c>
      <c r="J1479" t="s">
        <v>17</v>
      </c>
      <c r="K1479" s="4">
        <v>30250000</v>
      </c>
      <c r="L1479">
        <v>1995</v>
      </c>
      <c r="M1479" s="2">
        <v>6.9</v>
      </c>
      <c r="N1479" s="4">
        <f>IMDB_Table[[#This Row],[gross]]-IMDB_Table[[#This Row],[budget]]</f>
        <v>41827000</v>
      </c>
      <c r="O1479">
        <v>105</v>
      </c>
      <c r="P1479" s="36">
        <f>IMDB_Table[[#This Row],[net_profit]]/IMDB_Table[[#This Row],[budget]]*100</f>
        <v>138.27107438016529</v>
      </c>
    </row>
    <row r="1480" spans="1:16" x14ac:dyDescent="0.3">
      <c r="A1480" t="s">
        <v>53</v>
      </c>
      <c r="B1480">
        <v>223</v>
      </c>
      <c r="C1480" s="4">
        <v>170684505</v>
      </c>
      <c r="D1480" t="s">
        <v>1708</v>
      </c>
      <c r="E1480" t="s">
        <v>967</v>
      </c>
      <c r="F1480" t="s">
        <v>5132</v>
      </c>
      <c r="G1480">
        <v>172080</v>
      </c>
      <c r="H1480">
        <v>1017</v>
      </c>
      <c r="I1480" t="s">
        <v>16</v>
      </c>
      <c r="J1480" t="s">
        <v>17</v>
      </c>
      <c r="K1480" s="4">
        <v>45000000</v>
      </c>
      <c r="L1480">
        <v>2002</v>
      </c>
      <c r="M1480" s="2">
        <v>7.2</v>
      </c>
      <c r="N1480" s="4">
        <f>IMDB_Table[[#This Row],[gross]]-IMDB_Table[[#This Row],[budget]]</f>
        <v>125684505</v>
      </c>
      <c r="O1480">
        <v>113</v>
      </c>
      <c r="P1480" s="36">
        <f>IMDB_Table[[#This Row],[net_profit]]/IMDB_Table[[#This Row],[budget]]*100</f>
        <v>279.2989</v>
      </c>
    </row>
    <row r="1481" spans="1:16" x14ac:dyDescent="0.3">
      <c r="A1481" t="s">
        <v>564</v>
      </c>
      <c r="B1481">
        <v>112</v>
      </c>
      <c r="C1481" s="4">
        <v>163479795</v>
      </c>
      <c r="D1481" t="s">
        <v>641</v>
      </c>
      <c r="E1481" t="s">
        <v>90</v>
      </c>
      <c r="F1481" t="s">
        <v>5133</v>
      </c>
      <c r="G1481">
        <v>161858</v>
      </c>
      <c r="H1481">
        <v>289</v>
      </c>
      <c r="I1481" t="s">
        <v>16</v>
      </c>
      <c r="J1481" t="s">
        <v>17</v>
      </c>
      <c r="K1481" s="4">
        <v>34200000</v>
      </c>
      <c r="L1481">
        <v>1999</v>
      </c>
      <c r="M1481" s="2">
        <v>6.4</v>
      </c>
      <c r="N1481" s="4">
        <f>IMDB_Table[[#This Row],[gross]]-IMDB_Table[[#This Row],[budget]]</f>
        <v>129279795</v>
      </c>
      <c r="O1481">
        <v>93</v>
      </c>
      <c r="P1481" s="36">
        <f>IMDB_Table[[#This Row],[net_profit]]/IMDB_Table[[#This Row],[budget]]*100</f>
        <v>378.0110964912281</v>
      </c>
    </row>
    <row r="1482" spans="1:16" x14ac:dyDescent="0.3">
      <c r="A1482" t="s">
        <v>1709</v>
      </c>
      <c r="B1482">
        <v>142</v>
      </c>
      <c r="C1482" s="4">
        <v>145096820</v>
      </c>
      <c r="D1482" t="s">
        <v>509</v>
      </c>
      <c r="E1482" t="s">
        <v>1063</v>
      </c>
      <c r="F1482" t="s">
        <v>5134</v>
      </c>
      <c r="G1482">
        <v>200260</v>
      </c>
      <c r="H1482">
        <v>431</v>
      </c>
      <c r="I1482" t="s">
        <v>16</v>
      </c>
      <c r="J1482" t="s">
        <v>17</v>
      </c>
      <c r="K1482" s="4">
        <v>30000000</v>
      </c>
      <c r="L1482">
        <v>2001</v>
      </c>
      <c r="M1482" s="2">
        <v>6.4</v>
      </c>
      <c r="N1482" s="4">
        <f>IMDB_Table[[#This Row],[gross]]-IMDB_Table[[#This Row],[budget]]</f>
        <v>115096820</v>
      </c>
      <c r="O1482">
        <v>108</v>
      </c>
      <c r="P1482" s="36">
        <f>IMDB_Table[[#This Row],[net_profit]]/IMDB_Table[[#This Row],[budget]]*100</f>
        <v>383.65606666666667</v>
      </c>
    </row>
    <row r="1483" spans="1:16" x14ac:dyDescent="0.3">
      <c r="A1483" t="s">
        <v>97</v>
      </c>
      <c r="B1483">
        <v>166</v>
      </c>
      <c r="C1483" s="4">
        <v>191796233</v>
      </c>
      <c r="D1483" t="s">
        <v>89</v>
      </c>
      <c r="E1483" t="s">
        <v>103</v>
      </c>
      <c r="F1483" t="s">
        <v>5135</v>
      </c>
      <c r="G1483">
        <v>623757</v>
      </c>
      <c r="H1483">
        <v>391</v>
      </c>
      <c r="I1483" t="s">
        <v>16</v>
      </c>
      <c r="J1483" t="s">
        <v>17</v>
      </c>
      <c r="K1483" s="4">
        <v>30000000</v>
      </c>
      <c r="L1483">
        <v>1995</v>
      </c>
      <c r="M1483" s="2">
        <v>8.3000000000000007</v>
      </c>
      <c r="N1483" s="4">
        <f>IMDB_Table[[#This Row],[gross]]-IMDB_Table[[#This Row],[budget]]</f>
        <v>161796233</v>
      </c>
      <c r="O1483">
        <v>74</v>
      </c>
      <c r="P1483" s="36">
        <f>IMDB_Table[[#This Row],[net_profit]]/IMDB_Table[[#This Row],[budget]]*100</f>
        <v>539.32077666666669</v>
      </c>
    </row>
    <row r="1484" spans="1:16" x14ac:dyDescent="0.3">
      <c r="A1484" t="s">
        <v>3965</v>
      </c>
      <c r="B1484">
        <v>114</v>
      </c>
      <c r="C1484" s="4">
        <v>121248145</v>
      </c>
      <c r="D1484" t="s">
        <v>799</v>
      </c>
      <c r="E1484" t="s">
        <v>174</v>
      </c>
      <c r="F1484" t="s">
        <v>5136</v>
      </c>
      <c r="G1484">
        <v>260981</v>
      </c>
      <c r="H1484">
        <v>373</v>
      </c>
      <c r="I1484" t="s">
        <v>16</v>
      </c>
      <c r="J1484" t="s">
        <v>17</v>
      </c>
      <c r="K1484" s="4">
        <v>25000000</v>
      </c>
      <c r="L1484">
        <v>1994</v>
      </c>
      <c r="M1484" s="2">
        <v>7.2</v>
      </c>
      <c r="N1484" s="4">
        <f>IMDB_Table[[#This Row],[gross]]-IMDB_Table[[#This Row],[budget]]</f>
        <v>96248145</v>
      </c>
      <c r="O1484">
        <v>116</v>
      </c>
      <c r="P1484" s="36">
        <f>IMDB_Table[[#This Row],[net_profit]]/IMDB_Table[[#This Row],[budget]]*100</f>
        <v>384.99257999999998</v>
      </c>
    </row>
    <row r="1485" spans="1:16" x14ac:dyDescent="0.3">
      <c r="A1485" t="s">
        <v>1710</v>
      </c>
      <c r="B1485">
        <v>214</v>
      </c>
      <c r="C1485" s="4">
        <v>125014030</v>
      </c>
      <c r="D1485" t="s">
        <v>71</v>
      </c>
      <c r="E1485" t="s">
        <v>135</v>
      </c>
      <c r="F1485" t="s">
        <v>5137</v>
      </c>
      <c r="G1485">
        <v>145852</v>
      </c>
      <c r="H1485">
        <v>164</v>
      </c>
      <c r="I1485" t="s">
        <v>16</v>
      </c>
      <c r="J1485" t="s">
        <v>17</v>
      </c>
      <c r="K1485" s="4">
        <v>30000000</v>
      </c>
      <c r="L1485">
        <v>2012</v>
      </c>
      <c r="M1485" s="2">
        <v>6.8</v>
      </c>
      <c r="N1485" s="4">
        <f>IMDB_Table[[#This Row],[gross]]-IMDB_Table[[#This Row],[budget]]</f>
        <v>95014030</v>
      </c>
      <c r="O1485">
        <v>104</v>
      </c>
      <c r="P1485" s="36">
        <f>IMDB_Table[[#This Row],[net_profit]]/IMDB_Table[[#This Row],[budget]]*100</f>
        <v>316.71343333333334</v>
      </c>
    </row>
    <row r="1486" spans="1:16" x14ac:dyDescent="0.3">
      <c r="A1486" t="s">
        <v>1711</v>
      </c>
      <c r="B1486">
        <v>126</v>
      </c>
      <c r="C1486" s="4">
        <v>11854694</v>
      </c>
      <c r="D1486" t="s">
        <v>814</v>
      </c>
      <c r="E1486" t="s">
        <v>120</v>
      </c>
      <c r="F1486" t="s">
        <v>5138</v>
      </c>
      <c r="G1486">
        <v>14281</v>
      </c>
      <c r="H1486">
        <v>64</v>
      </c>
      <c r="I1486" t="s">
        <v>16</v>
      </c>
      <c r="J1486" t="s">
        <v>17</v>
      </c>
      <c r="K1486" s="4">
        <v>31000000</v>
      </c>
      <c r="L1486">
        <v>2010</v>
      </c>
      <c r="M1486" s="2">
        <v>6.5</v>
      </c>
      <c r="N1486" s="4">
        <f>IMDB_Table[[#This Row],[gross]]-IMDB_Table[[#This Row],[budget]]</f>
        <v>-19145306</v>
      </c>
      <c r="O1486">
        <v>106</v>
      </c>
      <c r="P1486" s="36">
        <f>IMDB_Table[[#This Row],[net_profit]]/IMDB_Table[[#This Row],[budget]]*100</f>
        <v>-61.759051612903228</v>
      </c>
    </row>
    <row r="1487" spans="1:16" x14ac:dyDescent="0.3">
      <c r="A1487" t="s">
        <v>1666</v>
      </c>
      <c r="B1487">
        <v>157</v>
      </c>
      <c r="C1487" s="4">
        <v>115648585</v>
      </c>
      <c r="D1487" t="s">
        <v>419</v>
      </c>
      <c r="E1487" t="s">
        <v>981</v>
      </c>
      <c r="F1487" t="s">
        <v>7173</v>
      </c>
      <c r="G1487">
        <v>160776</v>
      </c>
      <c r="H1487">
        <v>402</v>
      </c>
      <c r="I1487" t="s">
        <v>16</v>
      </c>
      <c r="J1487" t="s">
        <v>17</v>
      </c>
      <c r="K1487" s="4">
        <v>30000000</v>
      </c>
      <c r="L1487">
        <v>2000</v>
      </c>
      <c r="M1487" s="2">
        <v>7.8</v>
      </c>
      <c r="N1487" s="4">
        <f>IMDB_Table[[#This Row],[gross]]-IMDB_Table[[#This Row],[budget]]</f>
        <v>85648585</v>
      </c>
      <c r="O1487">
        <v>120</v>
      </c>
      <c r="P1487" s="36">
        <f>IMDB_Table[[#This Row],[net_profit]]/IMDB_Table[[#This Row],[budget]]*100</f>
        <v>285.49528333333336</v>
      </c>
    </row>
    <row r="1488" spans="1:16" x14ac:dyDescent="0.3">
      <c r="A1488" t="s">
        <v>3963</v>
      </c>
      <c r="B1488">
        <v>104</v>
      </c>
      <c r="C1488" s="4">
        <v>122012643</v>
      </c>
      <c r="D1488" t="s">
        <v>22</v>
      </c>
      <c r="E1488" t="s">
        <v>1570</v>
      </c>
      <c r="F1488" t="s">
        <v>7174</v>
      </c>
      <c r="G1488">
        <v>143696</v>
      </c>
      <c r="H1488">
        <v>241</v>
      </c>
      <c r="I1488" t="s">
        <v>16</v>
      </c>
      <c r="J1488" t="s">
        <v>17</v>
      </c>
      <c r="K1488" s="4">
        <v>30000000</v>
      </c>
      <c r="L1488">
        <v>1990</v>
      </c>
      <c r="M1488" s="2">
        <v>7.6</v>
      </c>
      <c r="N1488" s="4">
        <f>IMDB_Table[[#This Row],[gross]]-IMDB_Table[[#This Row],[budget]]</f>
        <v>92012643</v>
      </c>
      <c r="O1488">
        <v>135</v>
      </c>
      <c r="P1488" s="36">
        <f>IMDB_Table[[#This Row],[net_profit]]/IMDB_Table[[#This Row],[budget]]*100</f>
        <v>306.70880999999997</v>
      </c>
    </row>
    <row r="1489" spans="1:16" x14ac:dyDescent="0.3">
      <c r="A1489" t="s">
        <v>1516</v>
      </c>
      <c r="B1489">
        <v>304</v>
      </c>
      <c r="C1489" s="4">
        <v>116631310</v>
      </c>
      <c r="D1489" t="s">
        <v>399</v>
      </c>
      <c r="E1489" t="s">
        <v>1167</v>
      </c>
      <c r="F1489" t="s">
        <v>5139</v>
      </c>
      <c r="G1489">
        <v>87665</v>
      </c>
      <c r="H1489">
        <v>323</v>
      </c>
      <c r="I1489" t="s">
        <v>16</v>
      </c>
      <c r="J1489" t="s">
        <v>17</v>
      </c>
      <c r="K1489" s="4">
        <v>30000000</v>
      </c>
      <c r="L1489">
        <v>2013</v>
      </c>
      <c r="M1489" s="2">
        <v>7.2</v>
      </c>
      <c r="N1489" s="4">
        <f>IMDB_Table[[#This Row],[gross]]-IMDB_Table[[#This Row],[budget]]</f>
        <v>86631310</v>
      </c>
      <c r="O1489">
        <v>132</v>
      </c>
      <c r="P1489" s="36">
        <f>IMDB_Table[[#This Row],[net_profit]]/IMDB_Table[[#This Row],[budget]]*100</f>
        <v>288.77103333333332</v>
      </c>
    </row>
    <row r="1490" spans="1:16" x14ac:dyDescent="0.3">
      <c r="A1490" t="s">
        <v>1145</v>
      </c>
      <c r="B1490">
        <v>191</v>
      </c>
      <c r="C1490" s="4">
        <v>114324072</v>
      </c>
      <c r="D1490" t="s">
        <v>918</v>
      </c>
      <c r="E1490" t="s">
        <v>822</v>
      </c>
      <c r="F1490" t="s">
        <v>5140</v>
      </c>
      <c r="G1490">
        <v>185338</v>
      </c>
      <c r="H1490">
        <v>392</v>
      </c>
      <c r="I1490" t="s">
        <v>16</v>
      </c>
      <c r="J1490" t="s">
        <v>17</v>
      </c>
      <c r="K1490" s="4">
        <v>20000000</v>
      </c>
      <c r="L1490">
        <v>2004</v>
      </c>
      <c r="M1490" s="2">
        <v>6.7</v>
      </c>
      <c r="N1490" s="4">
        <f>IMDB_Table[[#This Row],[gross]]-IMDB_Table[[#This Row],[budget]]</f>
        <v>94324072</v>
      </c>
      <c r="O1490">
        <v>92</v>
      </c>
      <c r="P1490" s="36">
        <f>IMDB_Table[[#This Row],[net_profit]]/IMDB_Table[[#This Row],[budget]]*100</f>
        <v>471.62036000000001</v>
      </c>
    </row>
    <row r="1491" spans="1:16" x14ac:dyDescent="0.3">
      <c r="A1491" t="s">
        <v>54</v>
      </c>
      <c r="B1491">
        <v>55</v>
      </c>
      <c r="C1491" s="4">
        <v>113502246</v>
      </c>
      <c r="D1491" t="s">
        <v>684</v>
      </c>
      <c r="E1491" t="s">
        <v>930</v>
      </c>
      <c r="F1491" t="s">
        <v>5141</v>
      </c>
      <c r="G1491">
        <v>96607</v>
      </c>
      <c r="H1491">
        <v>125</v>
      </c>
      <c r="I1491" t="s">
        <v>16</v>
      </c>
      <c r="J1491" t="s">
        <v>17</v>
      </c>
      <c r="K1491" s="4">
        <v>38000000</v>
      </c>
      <c r="L1491">
        <v>1991</v>
      </c>
      <c r="M1491" s="2">
        <v>6.8</v>
      </c>
      <c r="N1491" s="4">
        <f>IMDB_Table[[#This Row],[gross]]-IMDB_Table[[#This Row],[budget]]</f>
        <v>75502246</v>
      </c>
      <c r="O1491">
        <v>99</v>
      </c>
      <c r="P1491" s="36">
        <f>IMDB_Table[[#This Row],[net_profit]]/IMDB_Table[[#This Row],[budget]]*100</f>
        <v>198.69012105263158</v>
      </c>
    </row>
    <row r="1492" spans="1:16" x14ac:dyDescent="0.3">
      <c r="A1492" t="s">
        <v>1134</v>
      </c>
      <c r="B1492">
        <v>59</v>
      </c>
      <c r="C1492" s="4">
        <v>108360000</v>
      </c>
      <c r="D1492" t="s">
        <v>983</v>
      </c>
      <c r="E1492" t="s">
        <v>214</v>
      </c>
      <c r="F1492" t="s">
        <v>5142</v>
      </c>
      <c r="G1492">
        <v>160321</v>
      </c>
      <c r="H1492">
        <v>178</v>
      </c>
      <c r="I1492" t="s">
        <v>16</v>
      </c>
      <c r="J1492" t="s">
        <v>17</v>
      </c>
      <c r="K1492" s="4">
        <v>30000000</v>
      </c>
      <c r="L1492">
        <v>1995</v>
      </c>
      <c r="M1492" s="2">
        <v>6.3</v>
      </c>
      <c r="N1492" s="4">
        <f>IMDB_Table[[#This Row],[gross]]-IMDB_Table[[#This Row],[budget]]</f>
        <v>78360000</v>
      </c>
      <c r="O1492">
        <v>90</v>
      </c>
      <c r="P1492" s="36">
        <f>IMDB_Table[[#This Row],[net_profit]]/IMDB_Table[[#This Row],[budget]]*100</f>
        <v>261.2</v>
      </c>
    </row>
    <row r="1493" spans="1:16" x14ac:dyDescent="0.3">
      <c r="A1493" t="s">
        <v>793</v>
      </c>
      <c r="B1493">
        <v>108</v>
      </c>
      <c r="C1493" s="4">
        <v>108244774</v>
      </c>
      <c r="D1493" t="s">
        <v>671</v>
      </c>
      <c r="E1493" t="s">
        <v>582</v>
      </c>
      <c r="F1493" t="s">
        <v>5143</v>
      </c>
      <c r="G1493">
        <v>94049</v>
      </c>
      <c r="H1493">
        <v>301</v>
      </c>
      <c r="I1493" t="s">
        <v>16</v>
      </c>
      <c r="J1493" t="s">
        <v>17</v>
      </c>
      <c r="K1493" s="4">
        <v>37000000</v>
      </c>
      <c r="L1493">
        <v>2001</v>
      </c>
      <c r="M1493" s="2">
        <v>6.2</v>
      </c>
      <c r="N1493" s="4">
        <f>IMDB_Table[[#This Row],[gross]]-IMDB_Table[[#This Row],[budget]]</f>
        <v>71244774</v>
      </c>
      <c r="O1493">
        <v>111</v>
      </c>
      <c r="P1493" s="36">
        <f>IMDB_Table[[#This Row],[net_profit]]/IMDB_Table[[#This Row],[budget]]*100</f>
        <v>192.55344324324324</v>
      </c>
    </row>
    <row r="1494" spans="1:16" x14ac:dyDescent="0.3">
      <c r="A1494" t="s">
        <v>1593</v>
      </c>
      <c r="B1494">
        <v>50</v>
      </c>
      <c r="C1494" s="4">
        <v>105444419</v>
      </c>
      <c r="D1494" t="s">
        <v>509</v>
      </c>
      <c r="E1494" t="s">
        <v>1551</v>
      </c>
      <c r="F1494" t="s">
        <v>5144</v>
      </c>
      <c r="G1494">
        <v>31817</v>
      </c>
      <c r="H1494">
        <v>117</v>
      </c>
      <c r="I1494" t="s">
        <v>16</v>
      </c>
      <c r="J1494" t="s">
        <v>17</v>
      </c>
      <c r="K1494" s="4">
        <v>26000000</v>
      </c>
      <c r="L1494">
        <v>1996</v>
      </c>
      <c r="M1494" s="2">
        <v>6.2</v>
      </c>
      <c r="N1494" s="4">
        <f>IMDB_Table[[#This Row],[gross]]-IMDB_Table[[#This Row],[budget]]</f>
        <v>79444419</v>
      </c>
      <c r="O1494">
        <v>103</v>
      </c>
      <c r="P1494" s="36">
        <f>IMDB_Table[[#This Row],[net_profit]]/IMDB_Table[[#This Row],[budget]]*100</f>
        <v>305.5554576923077</v>
      </c>
    </row>
    <row r="1495" spans="1:16" x14ac:dyDescent="0.3">
      <c r="A1495" t="s">
        <v>197</v>
      </c>
      <c r="B1495">
        <v>216</v>
      </c>
      <c r="C1495" s="4">
        <v>100125340</v>
      </c>
      <c r="D1495" t="s">
        <v>557</v>
      </c>
      <c r="E1495" t="s">
        <v>374</v>
      </c>
      <c r="F1495" t="s">
        <v>7175</v>
      </c>
      <c r="G1495">
        <v>1023511</v>
      </c>
      <c r="H1495">
        <v>1080</v>
      </c>
      <c r="I1495" t="s">
        <v>16</v>
      </c>
      <c r="J1495" t="s">
        <v>17</v>
      </c>
      <c r="K1495" s="4">
        <v>33000000</v>
      </c>
      <c r="L1495">
        <v>1995</v>
      </c>
      <c r="M1495" s="2">
        <v>8.6</v>
      </c>
      <c r="N1495" s="4">
        <f>IMDB_Table[[#This Row],[gross]]-IMDB_Table[[#This Row],[budget]]</f>
        <v>67125340</v>
      </c>
      <c r="O1495">
        <v>127</v>
      </c>
      <c r="P1495" s="36">
        <f>IMDB_Table[[#This Row],[net_profit]]/IMDB_Table[[#This Row],[budget]]*100</f>
        <v>203.41012121212123</v>
      </c>
    </row>
    <row r="1496" spans="1:16" x14ac:dyDescent="0.3">
      <c r="A1496" t="s">
        <v>361</v>
      </c>
      <c r="B1496">
        <v>472</v>
      </c>
      <c r="C1496" s="4">
        <v>115646235</v>
      </c>
      <c r="D1496" t="s">
        <v>687</v>
      </c>
      <c r="E1496" t="s">
        <v>1712</v>
      </c>
      <c r="F1496" t="s">
        <v>5145</v>
      </c>
      <c r="G1496">
        <v>531737</v>
      </c>
      <c r="H1496">
        <v>1262</v>
      </c>
      <c r="I1496" t="s">
        <v>16</v>
      </c>
      <c r="J1496" t="s">
        <v>1713</v>
      </c>
      <c r="K1496" s="4">
        <v>30000000</v>
      </c>
      <c r="L1496">
        <v>2009</v>
      </c>
      <c r="M1496" s="2">
        <v>8</v>
      </c>
      <c r="N1496" s="4">
        <f>IMDB_Table[[#This Row],[gross]]-IMDB_Table[[#This Row],[budget]]</f>
        <v>85646235</v>
      </c>
      <c r="O1496">
        <v>112</v>
      </c>
      <c r="P1496" s="36">
        <f>IMDB_Table[[#This Row],[net_profit]]/IMDB_Table[[#This Row],[budget]]*100</f>
        <v>285.48745000000002</v>
      </c>
    </row>
    <row r="1497" spans="1:16" x14ac:dyDescent="0.3">
      <c r="A1497" t="s">
        <v>1714</v>
      </c>
      <c r="B1497">
        <v>89</v>
      </c>
      <c r="C1497" s="4">
        <v>85416609</v>
      </c>
      <c r="D1497" t="s">
        <v>89</v>
      </c>
      <c r="E1497" t="s">
        <v>164</v>
      </c>
      <c r="F1497" t="s">
        <v>7176</v>
      </c>
      <c r="G1497">
        <v>58906</v>
      </c>
      <c r="H1497">
        <v>186</v>
      </c>
      <c r="I1497" t="s">
        <v>16</v>
      </c>
      <c r="J1497" t="s">
        <v>17</v>
      </c>
      <c r="K1497" s="4">
        <v>30000000</v>
      </c>
      <c r="L1497">
        <v>2004</v>
      </c>
      <c r="M1497" s="2">
        <v>7</v>
      </c>
      <c r="N1497" s="4">
        <f>IMDB_Table[[#This Row],[gross]]-IMDB_Table[[#This Row],[budget]]</f>
        <v>55416609</v>
      </c>
      <c r="O1497">
        <v>87</v>
      </c>
      <c r="P1497" s="36">
        <f>IMDB_Table[[#This Row],[net_profit]]/IMDB_Table[[#This Row],[budget]]*100</f>
        <v>184.72203000000002</v>
      </c>
    </row>
    <row r="1498" spans="1:16" x14ac:dyDescent="0.3">
      <c r="A1498" t="s">
        <v>873</v>
      </c>
      <c r="B1498">
        <v>229</v>
      </c>
      <c r="C1498" s="4">
        <v>90135191</v>
      </c>
      <c r="D1498" t="s">
        <v>557</v>
      </c>
      <c r="E1498" t="s">
        <v>1715</v>
      </c>
      <c r="F1498" t="s">
        <v>5146</v>
      </c>
      <c r="G1498">
        <v>338415</v>
      </c>
      <c r="H1498">
        <v>935</v>
      </c>
      <c r="I1498" t="s">
        <v>16</v>
      </c>
      <c r="J1498" t="s">
        <v>17</v>
      </c>
      <c r="K1498" s="4">
        <v>25000000</v>
      </c>
      <c r="L1498">
        <v>2003</v>
      </c>
      <c r="M1498" s="2">
        <v>8</v>
      </c>
      <c r="N1498" s="4">
        <f>IMDB_Table[[#This Row],[gross]]-IMDB_Table[[#This Row],[budget]]</f>
        <v>65135191</v>
      </c>
      <c r="O1498">
        <v>138</v>
      </c>
      <c r="P1498" s="36">
        <f>IMDB_Table[[#This Row],[net_profit]]/IMDB_Table[[#This Row],[budget]]*100</f>
        <v>260.54076400000002</v>
      </c>
    </row>
    <row r="1499" spans="1:16" x14ac:dyDescent="0.3">
      <c r="A1499" t="s">
        <v>873</v>
      </c>
      <c r="B1499">
        <v>268</v>
      </c>
      <c r="C1499" s="4">
        <v>100422786</v>
      </c>
      <c r="D1499" t="s">
        <v>888</v>
      </c>
      <c r="E1499" t="s">
        <v>873</v>
      </c>
      <c r="F1499" t="s">
        <v>5147</v>
      </c>
      <c r="G1499">
        <v>482064</v>
      </c>
      <c r="H1499">
        <v>1106</v>
      </c>
      <c r="I1499" t="s">
        <v>16</v>
      </c>
      <c r="J1499" t="s">
        <v>17</v>
      </c>
      <c r="K1499" s="4">
        <v>30000000</v>
      </c>
      <c r="L1499">
        <v>2004</v>
      </c>
      <c r="M1499" s="2">
        <v>8.1</v>
      </c>
      <c r="N1499" s="4">
        <f>IMDB_Table[[#This Row],[gross]]-IMDB_Table[[#This Row],[budget]]</f>
        <v>70422786</v>
      </c>
      <c r="O1499">
        <v>132</v>
      </c>
      <c r="P1499" s="36">
        <f>IMDB_Table[[#This Row],[net_profit]]/IMDB_Table[[#This Row],[budget]]*100</f>
        <v>234.74262000000002</v>
      </c>
    </row>
    <row r="1500" spans="1:16" x14ac:dyDescent="0.3">
      <c r="A1500" t="s">
        <v>982</v>
      </c>
      <c r="B1500">
        <v>145</v>
      </c>
      <c r="C1500" s="4">
        <v>106694016</v>
      </c>
      <c r="D1500" t="s">
        <v>279</v>
      </c>
      <c r="E1500" t="s">
        <v>444</v>
      </c>
      <c r="F1500" t="s">
        <v>5148</v>
      </c>
      <c r="G1500">
        <v>123940</v>
      </c>
      <c r="H1500">
        <v>337</v>
      </c>
      <c r="I1500" t="s">
        <v>16</v>
      </c>
      <c r="J1500" t="s">
        <v>17</v>
      </c>
      <c r="K1500" s="4">
        <v>30000000</v>
      </c>
      <c r="L1500">
        <v>1999</v>
      </c>
      <c r="M1500" s="2">
        <v>6.7</v>
      </c>
      <c r="N1500" s="4">
        <f>IMDB_Table[[#This Row],[gross]]-IMDB_Table[[#This Row],[budget]]</f>
        <v>76694016</v>
      </c>
      <c r="O1500">
        <v>103</v>
      </c>
      <c r="P1500" s="36">
        <f>IMDB_Table[[#This Row],[net_profit]]/IMDB_Table[[#This Row],[budget]]*100</f>
        <v>255.64672000000002</v>
      </c>
    </row>
    <row r="1501" spans="1:16" x14ac:dyDescent="0.3">
      <c r="A1501" t="s">
        <v>1389</v>
      </c>
      <c r="B1501">
        <v>177</v>
      </c>
      <c r="C1501" s="4">
        <v>64286</v>
      </c>
      <c r="D1501" t="s">
        <v>71</v>
      </c>
      <c r="E1501" t="s">
        <v>981</v>
      </c>
      <c r="F1501" t="s">
        <v>5149</v>
      </c>
      <c r="G1501">
        <v>396396</v>
      </c>
      <c r="H1501">
        <v>1111</v>
      </c>
      <c r="I1501" t="s">
        <v>16</v>
      </c>
      <c r="J1501" t="s">
        <v>17</v>
      </c>
      <c r="K1501" s="4">
        <v>29000000</v>
      </c>
      <c r="L1501">
        <v>2004</v>
      </c>
      <c r="M1501" s="2">
        <v>7.9</v>
      </c>
      <c r="N1501" s="4">
        <f>IMDB_Table[[#This Row],[gross]]-IMDB_Table[[#This Row],[budget]]</f>
        <v>-28935714</v>
      </c>
      <c r="O1501">
        <v>123</v>
      </c>
      <c r="P1501" s="36">
        <f>IMDB_Table[[#This Row],[net_profit]]/IMDB_Table[[#This Row],[budget]]*100</f>
        <v>-99.778324137931023</v>
      </c>
    </row>
    <row r="1502" spans="1:16" x14ac:dyDescent="0.3">
      <c r="A1502" t="s">
        <v>1359</v>
      </c>
      <c r="B1502">
        <v>175</v>
      </c>
      <c r="C1502" s="4">
        <v>76806312</v>
      </c>
      <c r="D1502" t="s">
        <v>429</v>
      </c>
      <c r="E1502" t="s">
        <v>179</v>
      </c>
      <c r="F1502" t="s">
        <v>5150</v>
      </c>
      <c r="G1502">
        <v>124501</v>
      </c>
      <c r="H1502">
        <v>154</v>
      </c>
      <c r="I1502" t="s">
        <v>16</v>
      </c>
      <c r="J1502" t="s">
        <v>17</v>
      </c>
      <c r="K1502" s="4">
        <v>30000000</v>
      </c>
      <c r="L1502">
        <v>2008</v>
      </c>
      <c r="M1502" s="2">
        <v>6.1</v>
      </c>
      <c r="N1502" s="4">
        <f>IMDB_Table[[#This Row],[gross]]-IMDB_Table[[#This Row],[budget]]</f>
        <v>46806312</v>
      </c>
      <c r="O1502">
        <v>111</v>
      </c>
      <c r="P1502" s="36">
        <f>IMDB_Table[[#This Row],[net_profit]]/IMDB_Table[[#This Row],[budget]]*100</f>
        <v>156.02104</v>
      </c>
    </row>
    <row r="1503" spans="1:16" x14ac:dyDescent="0.3">
      <c r="A1503" t="s">
        <v>428</v>
      </c>
      <c r="B1503">
        <v>131</v>
      </c>
      <c r="C1503" s="4">
        <v>79566871</v>
      </c>
      <c r="D1503" t="s">
        <v>1716</v>
      </c>
      <c r="E1503" t="s">
        <v>1717</v>
      </c>
      <c r="F1503" t="s">
        <v>5151</v>
      </c>
      <c r="G1503">
        <v>31760</v>
      </c>
      <c r="H1503">
        <v>140</v>
      </c>
      <c r="I1503" t="s">
        <v>16</v>
      </c>
      <c r="J1503" t="s">
        <v>17</v>
      </c>
      <c r="K1503" s="4">
        <v>30000000</v>
      </c>
      <c r="L1503">
        <v>2009</v>
      </c>
      <c r="M1503" s="2">
        <v>4.2</v>
      </c>
      <c r="N1503" s="4">
        <f>IMDB_Table[[#This Row],[gross]]-IMDB_Table[[#This Row],[budget]]</f>
        <v>49566871</v>
      </c>
      <c r="O1503">
        <v>102</v>
      </c>
      <c r="P1503" s="36">
        <f>IMDB_Table[[#This Row],[net_profit]]/IMDB_Table[[#This Row],[budget]]*100</f>
        <v>165.22290333333333</v>
      </c>
    </row>
    <row r="1504" spans="1:16" x14ac:dyDescent="0.3">
      <c r="A1504" t="s">
        <v>1718</v>
      </c>
      <c r="B1504">
        <v>41</v>
      </c>
      <c r="C1504" s="4">
        <v>76501438</v>
      </c>
      <c r="D1504" t="s">
        <v>515</v>
      </c>
      <c r="E1504" t="s">
        <v>1719</v>
      </c>
      <c r="F1504" t="s">
        <v>7177</v>
      </c>
      <c r="G1504">
        <v>8146</v>
      </c>
      <c r="H1504">
        <v>49</v>
      </c>
      <c r="I1504" t="s">
        <v>16</v>
      </c>
      <c r="J1504" t="s">
        <v>221</v>
      </c>
      <c r="K1504" s="4">
        <v>30000000</v>
      </c>
      <c r="L1504">
        <v>2000</v>
      </c>
      <c r="M1504" s="2">
        <v>6.1</v>
      </c>
      <c r="N1504" s="4">
        <f>IMDB_Table[[#This Row],[gross]]-IMDB_Table[[#This Row],[budget]]</f>
        <v>46501438</v>
      </c>
      <c r="O1504">
        <v>78</v>
      </c>
      <c r="P1504" s="36">
        <f>IMDB_Table[[#This Row],[net_profit]]/IMDB_Table[[#This Row],[budget]]*100</f>
        <v>155.00479333333331</v>
      </c>
    </row>
    <row r="1505" spans="1:16" x14ac:dyDescent="0.3">
      <c r="A1505" t="s">
        <v>1332</v>
      </c>
      <c r="B1505">
        <v>30</v>
      </c>
      <c r="C1505" s="4">
        <v>74787599</v>
      </c>
      <c r="D1505" t="s">
        <v>71</v>
      </c>
      <c r="E1505" t="s">
        <v>1720</v>
      </c>
      <c r="F1505" t="s">
        <v>7178</v>
      </c>
      <c r="G1505">
        <v>12549</v>
      </c>
      <c r="H1505">
        <v>109</v>
      </c>
      <c r="I1505" t="s">
        <v>16</v>
      </c>
      <c r="J1505" t="s">
        <v>17</v>
      </c>
      <c r="K1505" s="4">
        <v>30000000</v>
      </c>
      <c r="L1505">
        <v>1991</v>
      </c>
      <c r="M1505" s="2">
        <v>6.6</v>
      </c>
      <c r="N1505" s="4">
        <f>IMDB_Table[[#This Row],[gross]]-IMDB_Table[[#This Row],[budget]]</f>
        <v>44787599</v>
      </c>
      <c r="O1505">
        <v>132</v>
      </c>
      <c r="P1505" s="36">
        <f>IMDB_Table[[#This Row],[net_profit]]/IMDB_Table[[#This Row],[budget]]*100</f>
        <v>149.29199666666665</v>
      </c>
    </row>
    <row r="1506" spans="1:16" x14ac:dyDescent="0.3">
      <c r="A1506" t="s">
        <v>281</v>
      </c>
      <c r="B1506">
        <v>57</v>
      </c>
      <c r="C1506" s="4">
        <v>66528842</v>
      </c>
      <c r="D1506" t="s">
        <v>1635</v>
      </c>
      <c r="E1506" t="s">
        <v>220</v>
      </c>
      <c r="F1506" t="s">
        <v>7179</v>
      </c>
      <c r="G1506">
        <v>112175</v>
      </c>
      <c r="H1506">
        <v>329</v>
      </c>
      <c r="I1506" t="s">
        <v>16</v>
      </c>
      <c r="J1506" t="s">
        <v>17</v>
      </c>
      <c r="K1506" s="4">
        <v>30000000</v>
      </c>
      <c r="L1506">
        <v>1994</v>
      </c>
      <c r="M1506" s="2">
        <v>7.5</v>
      </c>
      <c r="N1506" s="4">
        <f>IMDB_Table[[#This Row],[gross]]-IMDB_Table[[#This Row],[budget]]</f>
        <v>36528842</v>
      </c>
      <c r="O1506">
        <v>133</v>
      </c>
      <c r="P1506" s="36">
        <f>IMDB_Table[[#This Row],[net_profit]]/IMDB_Table[[#This Row],[budget]]*100</f>
        <v>121.76280666666666</v>
      </c>
    </row>
    <row r="1507" spans="1:16" x14ac:dyDescent="0.3">
      <c r="A1507" t="s">
        <v>1721</v>
      </c>
      <c r="B1507">
        <v>391</v>
      </c>
      <c r="C1507" s="4">
        <v>83813460</v>
      </c>
      <c r="D1507" t="s">
        <v>71</v>
      </c>
      <c r="E1507" t="s">
        <v>33</v>
      </c>
      <c r="F1507" t="s">
        <v>7180</v>
      </c>
      <c r="G1507">
        <v>270238</v>
      </c>
      <c r="H1507">
        <v>452</v>
      </c>
      <c r="I1507" t="s">
        <v>16</v>
      </c>
      <c r="J1507" t="s">
        <v>17</v>
      </c>
      <c r="K1507" s="4">
        <v>25000000</v>
      </c>
      <c r="L1507">
        <v>2009</v>
      </c>
      <c r="M1507" s="2">
        <v>7.4</v>
      </c>
      <c r="N1507" s="4">
        <f>IMDB_Table[[#This Row],[gross]]-IMDB_Table[[#This Row],[budget]]</f>
        <v>58813460</v>
      </c>
      <c r="O1507">
        <v>108</v>
      </c>
      <c r="P1507" s="36">
        <f>IMDB_Table[[#This Row],[net_profit]]/IMDB_Table[[#This Row],[budget]]*100</f>
        <v>235.25383999999997</v>
      </c>
    </row>
    <row r="1508" spans="1:16" x14ac:dyDescent="0.3">
      <c r="A1508" t="s">
        <v>1722</v>
      </c>
      <c r="B1508">
        <v>217</v>
      </c>
      <c r="C1508" s="4">
        <v>65010106</v>
      </c>
      <c r="D1508" t="s">
        <v>641</v>
      </c>
      <c r="E1508" t="s">
        <v>1723</v>
      </c>
      <c r="F1508" t="s">
        <v>5152</v>
      </c>
      <c r="G1508">
        <v>107557</v>
      </c>
      <c r="H1508">
        <v>612</v>
      </c>
      <c r="I1508" t="s">
        <v>16</v>
      </c>
      <c r="J1508" t="s">
        <v>17</v>
      </c>
      <c r="K1508" s="4">
        <v>30000000</v>
      </c>
      <c r="L1508">
        <v>2002</v>
      </c>
      <c r="M1508" s="2">
        <v>7.2</v>
      </c>
      <c r="N1508" s="4">
        <f>IMDB_Table[[#This Row],[gross]]-IMDB_Table[[#This Row],[budget]]</f>
        <v>35010106</v>
      </c>
      <c r="O1508">
        <v>125</v>
      </c>
      <c r="P1508" s="36">
        <f>IMDB_Table[[#This Row],[net_profit]]/IMDB_Table[[#This Row],[budget]]*100</f>
        <v>116.70035333333333</v>
      </c>
    </row>
    <row r="1509" spans="1:16" x14ac:dyDescent="0.3">
      <c r="A1509" t="s">
        <v>1724</v>
      </c>
      <c r="B1509">
        <v>452</v>
      </c>
      <c r="C1509" s="4">
        <v>66359959</v>
      </c>
      <c r="D1509" t="s">
        <v>1725</v>
      </c>
      <c r="E1509" t="s">
        <v>1726</v>
      </c>
      <c r="F1509" t="s">
        <v>5153</v>
      </c>
      <c r="G1509">
        <v>184641</v>
      </c>
      <c r="H1509">
        <v>326</v>
      </c>
      <c r="I1509" t="s">
        <v>16</v>
      </c>
      <c r="J1509" t="s">
        <v>17</v>
      </c>
      <c r="K1509" s="4">
        <v>35000000</v>
      </c>
      <c r="L1509">
        <v>2013</v>
      </c>
      <c r="M1509" s="2">
        <v>6.9</v>
      </c>
      <c r="N1509" s="4">
        <f>IMDB_Table[[#This Row],[gross]]-IMDB_Table[[#This Row],[budget]]</f>
        <v>31359959</v>
      </c>
      <c r="O1509">
        <v>98</v>
      </c>
      <c r="P1509" s="36">
        <f>IMDB_Table[[#This Row],[net_profit]]/IMDB_Table[[#This Row],[budget]]*100</f>
        <v>89.599882857142859</v>
      </c>
    </row>
    <row r="1510" spans="1:16" x14ac:dyDescent="0.3">
      <c r="A1510" t="s">
        <v>1727</v>
      </c>
      <c r="B1510">
        <v>589</v>
      </c>
      <c r="C1510" s="4">
        <v>66468315</v>
      </c>
      <c r="D1510" t="s">
        <v>1225</v>
      </c>
      <c r="E1510" t="s">
        <v>161</v>
      </c>
      <c r="F1510" t="s">
        <v>5154</v>
      </c>
      <c r="G1510">
        <v>428916</v>
      </c>
      <c r="H1510">
        <v>667</v>
      </c>
      <c r="I1510" t="s">
        <v>16</v>
      </c>
      <c r="J1510" t="s">
        <v>17</v>
      </c>
      <c r="K1510" s="4">
        <v>30000000</v>
      </c>
      <c r="L1510">
        <v>2012</v>
      </c>
      <c r="M1510" s="2">
        <v>7.4</v>
      </c>
      <c r="N1510" s="4">
        <f>IMDB_Table[[#This Row],[gross]]-IMDB_Table[[#This Row],[budget]]</f>
        <v>36468315</v>
      </c>
      <c r="O1510">
        <v>119</v>
      </c>
      <c r="P1510" s="36">
        <f>IMDB_Table[[#This Row],[net_profit]]/IMDB_Table[[#This Row],[budget]]*100</f>
        <v>121.56104999999999</v>
      </c>
    </row>
    <row r="1511" spans="1:16" x14ac:dyDescent="0.3">
      <c r="A1511" t="s">
        <v>66</v>
      </c>
      <c r="B1511">
        <v>61</v>
      </c>
      <c r="C1511" s="4">
        <v>64172251</v>
      </c>
      <c r="D1511" t="s">
        <v>684</v>
      </c>
      <c r="E1511" t="s">
        <v>423</v>
      </c>
      <c r="F1511" t="s">
        <v>7181</v>
      </c>
      <c r="G1511">
        <v>19079</v>
      </c>
      <c r="H1511">
        <v>122</v>
      </c>
      <c r="I1511" t="s">
        <v>16</v>
      </c>
      <c r="J1511" t="s">
        <v>17</v>
      </c>
      <c r="K1511" s="4">
        <v>30000000</v>
      </c>
      <c r="L1511">
        <v>2001</v>
      </c>
      <c r="M1511" s="2">
        <v>5.4</v>
      </c>
      <c r="N1511" s="4">
        <f>IMDB_Table[[#This Row],[gross]]-IMDB_Table[[#This Row],[budget]]</f>
        <v>34172251</v>
      </c>
      <c r="O1511">
        <v>87</v>
      </c>
      <c r="P1511" s="36">
        <f>IMDB_Table[[#This Row],[net_profit]]/IMDB_Table[[#This Row],[budget]]*100</f>
        <v>113.90750333333332</v>
      </c>
    </row>
    <row r="1512" spans="1:16" x14ac:dyDescent="0.3">
      <c r="A1512" t="s">
        <v>1728</v>
      </c>
      <c r="B1512">
        <v>79</v>
      </c>
      <c r="C1512" s="4">
        <v>66600000</v>
      </c>
      <c r="D1512" t="s">
        <v>921</v>
      </c>
      <c r="E1512" t="s">
        <v>1417</v>
      </c>
      <c r="F1512" t="s">
        <v>5155</v>
      </c>
      <c r="G1512">
        <v>94435</v>
      </c>
      <c r="H1512">
        <v>182</v>
      </c>
      <c r="I1512" t="s">
        <v>16</v>
      </c>
      <c r="J1512" t="s">
        <v>115</v>
      </c>
      <c r="K1512" s="4">
        <v>30000000</v>
      </c>
      <c r="L1512">
        <v>1995</v>
      </c>
      <c r="M1512" s="2">
        <v>6.8</v>
      </c>
      <c r="N1512" s="4">
        <f>IMDB_Table[[#This Row],[gross]]-IMDB_Table[[#This Row],[budget]]</f>
        <v>36600000</v>
      </c>
      <c r="O1512">
        <v>91</v>
      </c>
      <c r="P1512" s="36">
        <f>IMDB_Table[[#This Row],[net_profit]]/IMDB_Table[[#This Row],[budget]]*100</f>
        <v>122</v>
      </c>
    </row>
    <row r="1513" spans="1:16" x14ac:dyDescent="0.3">
      <c r="A1513" t="s">
        <v>920</v>
      </c>
      <c r="B1513">
        <v>234</v>
      </c>
      <c r="C1513" s="4">
        <v>63536011</v>
      </c>
      <c r="D1513" t="s">
        <v>369</v>
      </c>
      <c r="E1513" t="s">
        <v>606</v>
      </c>
      <c r="F1513" t="s">
        <v>5156</v>
      </c>
      <c r="G1513">
        <v>34258</v>
      </c>
      <c r="H1513">
        <v>178</v>
      </c>
      <c r="I1513" t="s">
        <v>16</v>
      </c>
      <c r="J1513" t="s">
        <v>17</v>
      </c>
      <c r="K1513" s="4">
        <v>30000000</v>
      </c>
      <c r="L1513">
        <v>2012</v>
      </c>
      <c r="M1513" s="2">
        <v>6.3</v>
      </c>
      <c r="N1513" s="4">
        <f>IMDB_Table[[#This Row],[gross]]-IMDB_Table[[#This Row],[budget]]</f>
        <v>33536011</v>
      </c>
      <c r="O1513">
        <v>100</v>
      </c>
      <c r="P1513" s="36">
        <f>IMDB_Table[[#This Row],[net_profit]]/IMDB_Table[[#This Row],[budget]]*100</f>
        <v>111.78670333333334</v>
      </c>
    </row>
    <row r="1514" spans="1:16" x14ac:dyDescent="0.3">
      <c r="A1514" t="s">
        <v>1573</v>
      </c>
      <c r="B1514">
        <v>253</v>
      </c>
      <c r="C1514" s="4">
        <v>62877175</v>
      </c>
      <c r="D1514" t="s">
        <v>369</v>
      </c>
      <c r="E1514" t="s">
        <v>1064</v>
      </c>
      <c r="F1514" t="s">
        <v>5157</v>
      </c>
      <c r="G1514">
        <v>217507</v>
      </c>
      <c r="H1514">
        <v>325</v>
      </c>
      <c r="I1514" t="s">
        <v>16</v>
      </c>
      <c r="J1514" t="s">
        <v>17</v>
      </c>
      <c r="K1514" s="4">
        <v>30000000</v>
      </c>
      <c r="L1514">
        <v>2008</v>
      </c>
      <c r="M1514" s="2">
        <v>7.2</v>
      </c>
      <c r="N1514" s="4">
        <f>IMDB_Table[[#This Row],[gross]]-IMDB_Table[[#This Row],[budget]]</f>
        <v>32877175</v>
      </c>
      <c r="O1514">
        <v>118</v>
      </c>
      <c r="P1514" s="36">
        <f>IMDB_Table[[#This Row],[net_profit]]/IMDB_Table[[#This Row],[budget]]*100</f>
        <v>109.59058333333334</v>
      </c>
    </row>
    <row r="1515" spans="1:16" x14ac:dyDescent="0.3">
      <c r="A1515" t="s">
        <v>715</v>
      </c>
      <c r="B1515">
        <v>123</v>
      </c>
      <c r="C1515" s="4">
        <v>74484168</v>
      </c>
      <c r="D1515" t="s">
        <v>605</v>
      </c>
      <c r="E1515" t="s">
        <v>1729</v>
      </c>
      <c r="F1515" t="s">
        <v>5158</v>
      </c>
      <c r="G1515">
        <v>109894</v>
      </c>
      <c r="H1515">
        <v>340</v>
      </c>
      <c r="I1515" t="s">
        <v>16</v>
      </c>
      <c r="J1515" t="s">
        <v>17</v>
      </c>
      <c r="K1515" s="4">
        <v>45000000</v>
      </c>
      <c r="L1515">
        <v>2005</v>
      </c>
      <c r="M1515" s="2">
        <v>6.9</v>
      </c>
      <c r="N1515" s="4">
        <f>IMDB_Table[[#This Row],[gross]]-IMDB_Table[[#This Row],[budget]]</f>
        <v>29484168</v>
      </c>
      <c r="O1515">
        <v>109</v>
      </c>
      <c r="P1515" s="36">
        <f>IMDB_Table[[#This Row],[net_profit]]/IMDB_Table[[#This Row],[budget]]*100</f>
        <v>65.520373333333339</v>
      </c>
    </row>
    <row r="1516" spans="1:16" x14ac:dyDescent="0.3">
      <c r="A1516" t="s">
        <v>3991</v>
      </c>
      <c r="B1516">
        <v>145</v>
      </c>
      <c r="C1516" s="4">
        <v>60269340</v>
      </c>
      <c r="D1516" t="s">
        <v>429</v>
      </c>
      <c r="E1516" t="s">
        <v>1730</v>
      </c>
      <c r="F1516" t="s">
        <v>5159</v>
      </c>
      <c r="G1516">
        <v>34079</v>
      </c>
      <c r="H1516">
        <v>97</v>
      </c>
      <c r="I1516" t="s">
        <v>16</v>
      </c>
      <c r="J1516" t="s">
        <v>17</v>
      </c>
      <c r="K1516" s="4">
        <v>30000000</v>
      </c>
      <c r="L1516">
        <v>2008</v>
      </c>
      <c r="M1516" s="2">
        <v>6</v>
      </c>
      <c r="N1516" s="4">
        <f>IMDB_Table[[#This Row],[gross]]-IMDB_Table[[#This Row],[budget]]</f>
        <v>30269340</v>
      </c>
      <c r="O1516">
        <v>99</v>
      </c>
      <c r="P1516" s="36">
        <f>IMDB_Table[[#This Row],[net_profit]]/IMDB_Table[[#This Row],[budget]]*100</f>
        <v>100.89779999999999</v>
      </c>
    </row>
    <row r="1517" spans="1:16" x14ac:dyDescent="0.3">
      <c r="A1517" t="s">
        <v>1731</v>
      </c>
      <c r="B1517">
        <v>65</v>
      </c>
      <c r="C1517" s="4">
        <v>60033780</v>
      </c>
      <c r="D1517" t="s">
        <v>71</v>
      </c>
      <c r="E1517" t="s">
        <v>1260</v>
      </c>
      <c r="F1517" t="s">
        <v>5160</v>
      </c>
      <c r="G1517">
        <v>18973</v>
      </c>
      <c r="H1517">
        <v>162</v>
      </c>
      <c r="I1517" t="s">
        <v>16</v>
      </c>
      <c r="J1517" t="s">
        <v>17</v>
      </c>
      <c r="K1517" s="4">
        <v>30000000</v>
      </c>
      <c r="L1517">
        <v>1998</v>
      </c>
      <c r="M1517" s="2">
        <v>5.9</v>
      </c>
      <c r="N1517" s="4">
        <f>IMDB_Table[[#This Row],[gross]]-IMDB_Table[[#This Row],[budget]]</f>
        <v>30033780</v>
      </c>
      <c r="O1517">
        <v>114</v>
      </c>
      <c r="P1517" s="36">
        <f>IMDB_Table[[#This Row],[net_profit]]/IMDB_Table[[#This Row],[budget]]*100</f>
        <v>100.1126</v>
      </c>
    </row>
    <row r="1518" spans="1:16" x14ac:dyDescent="0.3">
      <c r="A1518" t="s">
        <v>1732</v>
      </c>
      <c r="B1518">
        <v>152</v>
      </c>
      <c r="C1518" s="4">
        <v>58715510</v>
      </c>
      <c r="D1518" t="s">
        <v>429</v>
      </c>
      <c r="E1518" t="s">
        <v>582</v>
      </c>
      <c r="F1518" t="s">
        <v>5161</v>
      </c>
      <c r="G1518">
        <v>79094</v>
      </c>
      <c r="H1518">
        <v>129</v>
      </c>
      <c r="I1518" t="s">
        <v>16</v>
      </c>
      <c r="J1518" t="s">
        <v>17</v>
      </c>
      <c r="K1518" s="4">
        <v>30000000</v>
      </c>
      <c r="L1518">
        <v>2009</v>
      </c>
      <c r="M1518" s="2">
        <v>5.4</v>
      </c>
      <c r="N1518" s="4">
        <f>IMDB_Table[[#This Row],[gross]]-IMDB_Table[[#This Row],[budget]]</f>
        <v>28715510</v>
      </c>
      <c r="O1518">
        <v>89</v>
      </c>
      <c r="P1518" s="36">
        <f>IMDB_Table[[#This Row],[net_profit]]/IMDB_Table[[#This Row],[budget]]*100</f>
        <v>95.718366666666668</v>
      </c>
    </row>
    <row r="1519" spans="1:16" x14ac:dyDescent="0.3">
      <c r="A1519" t="s">
        <v>683</v>
      </c>
      <c r="B1519">
        <v>94</v>
      </c>
      <c r="C1519" s="4">
        <v>58156435</v>
      </c>
      <c r="D1519" t="s">
        <v>630</v>
      </c>
      <c r="E1519" t="s">
        <v>1733</v>
      </c>
      <c r="F1519" t="s">
        <v>7182</v>
      </c>
      <c r="G1519">
        <v>37479</v>
      </c>
      <c r="H1519">
        <v>152</v>
      </c>
      <c r="I1519" t="s">
        <v>16</v>
      </c>
      <c r="J1519" t="s">
        <v>17</v>
      </c>
      <c r="K1519" s="4">
        <v>19000000</v>
      </c>
      <c r="L1519">
        <v>2004</v>
      </c>
      <c r="M1519" s="2">
        <v>5.9</v>
      </c>
      <c r="N1519" s="4">
        <f>IMDB_Table[[#This Row],[gross]]-IMDB_Table[[#This Row],[budget]]</f>
        <v>39156435</v>
      </c>
      <c r="O1519">
        <v>95</v>
      </c>
      <c r="P1519" s="36">
        <f>IMDB_Table[[#This Row],[net_profit]]/IMDB_Table[[#This Row],[budget]]*100</f>
        <v>206.08650000000003</v>
      </c>
    </row>
    <row r="1520" spans="1:16" x14ac:dyDescent="0.3">
      <c r="A1520" t="s">
        <v>1732</v>
      </c>
      <c r="B1520">
        <v>119</v>
      </c>
      <c r="C1520" s="4">
        <v>56044241</v>
      </c>
      <c r="D1520" t="s">
        <v>861</v>
      </c>
      <c r="E1520" t="s">
        <v>216</v>
      </c>
      <c r="F1520" t="s">
        <v>7183</v>
      </c>
      <c r="G1520">
        <v>122187</v>
      </c>
      <c r="H1520">
        <v>339</v>
      </c>
      <c r="I1520" t="s">
        <v>16</v>
      </c>
      <c r="J1520" t="s">
        <v>17</v>
      </c>
      <c r="K1520" s="4">
        <v>37000000</v>
      </c>
      <c r="L1520">
        <v>2004</v>
      </c>
      <c r="M1520" s="2">
        <v>6.1</v>
      </c>
      <c r="N1520" s="4">
        <f>IMDB_Table[[#This Row],[gross]]-IMDB_Table[[#This Row],[budget]]</f>
        <v>19044241</v>
      </c>
      <c r="O1520">
        <v>98</v>
      </c>
      <c r="P1520" s="36">
        <f>IMDB_Table[[#This Row],[net_profit]]/IMDB_Table[[#This Row],[budget]]*100</f>
        <v>51.470921621621621</v>
      </c>
    </row>
    <row r="1521" spans="1:16" x14ac:dyDescent="0.3">
      <c r="A1521" t="s">
        <v>1734</v>
      </c>
      <c r="B1521">
        <v>487</v>
      </c>
      <c r="C1521" s="4">
        <v>56816662</v>
      </c>
      <c r="D1521" t="s">
        <v>861</v>
      </c>
      <c r="E1521" t="s">
        <v>1735</v>
      </c>
      <c r="F1521" t="s">
        <v>7184</v>
      </c>
      <c r="G1521">
        <v>301149</v>
      </c>
      <c r="H1521">
        <v>509</v>
      </c>
      <c r="I1521" t="s">
        <v>16</v>
      </c>
      <c r="J1521" t="s">
        <v>849</v>
      </c>
      <c r="K1521" s="4">
        <v>17000000</v>
      </c>
      <c r="L1521">
        <v>2011</v>
      </c>
      <c r="M1521" s="2">
        <v>7.7</v>
      </c>
      <c r="N1521" s="4">
        <f>IMDB_Table[[#This Row],[gross]]-IMDB_Table[[#This Row],[budget]]</f>
        <v>39816662</v>
      </c>
      <c r="O1521">
        <v>94</v>
      </c>
      <c r="P1521" s="36">
        <f>IMDB_Table[[#This Row],[net_profit]]/IMDB_Table[[#This Row],[budget]]*100</f>
        <v>234.2156588235294</v>
      </c>
    </row>
    <row r="1522" spans="1:16" x14ac:dyDescent="0.3">
      <c r="A1522" t="s">
        <v>1736</v>
      </c>
      <c r="B1522">
        <v>121</v>
      </c>
      <c r="C1522" s="4">
        <v>64238770</v>
      </c>
      <c r="D1522" t="s">
        <v>139</v>
      </c>
      <c r="E1522" t="s">
        <v>77</v>
      </c>
      <c r="F1522" t="s">
        <v>5162</v>
      </c>
      <c r="G1522">
        <v>19547</v>
      </c>
      <c r="H1522">
        <v>64</v>
      </c>
      <c r="I1522" t="s">
        <v>16</v>
      </c>
      <c r="J1522" t="s">
        <v>87</v>
      </c>
      <c r="K1522" s="4">
        <v>42000000</v>
      </c>
      <c r="L1522">
        <v>2014</v>
      </c>
      <c r="M1522" s="2">
        <v>5.8</v>
      </c>
      <c r="N1522" s="4">
        <f>IMDB_Table[[#This Row],[gross]]-IMDB_Table[[#This Row],[budget]]</f>
        <v>22238770</v>
      </c>
      <c r="O1522">
        <v>85</v>
      </c>
      <c r="P1522" s="36">
        <f>IMDB_Table[[#This Row],[net_profit]]/IMDB_Table[[#This Row],[budget]]*100</f>
        <v>52.94945238095238</v>
      </c>
    </row>
    <row r="1523" spans="1:16" x14ac:dyDescent="0.3">
      <c r="A1523" t="s">
        <v>1737</v>
      </c>
      <c r="B1523">
        <v>147</v>
      </c>
      <c r="C1523" s="4">
        <v>52937130</v>
      </c>
      <c r="D1523" t="s">
        <v>438</v>
      </c>
      <c r="E1523" t="s">
        <v>20</v>
      </c>
      <c r="F1523" t="s">
        <v>5163</v>
      </c>
      <c r="G1523">
        <v>198066</v>
      </c>
      <c r="H1523">
        <v>426</v>
      </c>
      <c r="I1523" t="s">
        <v>16</v>
      </c>
      <c r="J1523" t="s">
        <v>17</v>
      </c>
      <c r="K1523" s="4">
        <v>30000000</v>
      </c>
      <c r="L1523">
        <v>2001</v>
      </c>
      <c r="M1523" s="2">
        <v>7.6</v>
      </c>
      <c r="N1523" s="4">
        <f>IMDB_Table[[#This Row],[gross]]-IMDB_Table[[#This Row],[budget]]</f>
        <v>22937130</v>
      </c>
      <c r="O1523">
        <v>124</v>
      </c>
      <c r="P1523" s="36">
        <f>IMDB_Table[[#This Row],[net_profit]]/IMDB_Table[[#This Row],[budget]]*100</f>
        <v>76.457099999999997</v>
      </c>
    </row>
    <row r="1524" spans="1:16" x14ac:dyDescent="0.3">
      <c r="A1524" t="s">
        <v>1513</v>
      </c>
      <c r="B1524">
        <v>85</v>
      </c>
      <c r="C1524" s="4">
        <v>52799004</v>
      </c>
      <c r="D1524" t="s">
        <v>71</v>
      </c>
      <c r="E1524" t="s">
        <v>133</v>
      </c>
      <c r="F1524" t="s">
        <v>7185</v>
      </c>
      <c r="G1524">
        <v>28942</v>
      </c>
      <c r="H1524">
        <v>223</v>
      </c>
      <c r="I1524" t="s">
        <v>16</v>
      </c>
      <c r="J1524" t="s">
        <v>17</v>
      </c>
      <c r="K1524" s="4">
        <v>55000000</v>
      </c>
      <c r="L1524">
        <v>1999</v>
      </c>
      <c r="M1524" s="2">
        <v>6.1</v>
      </c>
      <c r="N1524" s="4">
        <f>IMDB_Table[[#This Row],[gross]]-IMDB_Table[[#This Row],[budget]]</f>
        <v>-2200996</v>
      </c>
      <c r="O1524">
        <v>131</v>
      </c>
      <c r="P1524" s="36">
        <f>IMDB_Table[[#This Row],[net_profit]]/IMDB_Table[[#This Row],[budget]]*100</f>
        <v>-4.0018109090909091</v>
      </c>
    </row>
    <row r="1525" spans="1:16" x14ac:dyDescent="0.3">
      <c r="A1525" t="s">
        <v>1738</v>
      </c>
      <c r="B1525">
        <v>98</v>
      </c>
      <c r="C1525" s="4">
        <v>55210049</v>
      </c>
      <c r="D1525" t="s">
        <v>76</v>
      </c>
      <c r="E1525" t="s">
        <v>559</v>
      </c>
      <c r="F1525" t="s">
        <v>5164</v>
      </c>
      <c r="G1525">
        <v>43743</v>
      </c>
      <c r="H1525">
        <v>293</v>
      </c>
      <c r="I1525" t="s">
        <v>16</v>
      </c>
      <c r="J1525" t="s">
        <v>17</v>
      </c>
      <c r="K1525" s="4">
        <v>27800000</v>
      </c>
      <c r="L1525">
        <v>1989</v>
      </c>
      <c r="M1525" s="2">
        <v>5.4</v>
      </c>
      <c r="N1525" s="4">
        <f>IMDB_Table[[#This Row],[gross]]-IMDB_Table[[#This Row],[budget]]</f>
        <v>27410049</v>
      </c>
      <c r="O1525">
        <v>107</v>
      </c>
      <c r="P1525" s="36">
        <f>IMDB_Table[[#This Row],[net_profit]]/IMDB_Table[[#This Row],[budget]]*100</f>
        <v>98.597298561151078</v>
      </c>
    </row>
    <row r="1526" spans="1:16" x14ac:dyDescent="0.3">
      <c r="A1526" t="s">
        <v>1293</v>
      </c>
      <c r="B1526">
        <v>39</v>
      </c>
      <c r="C1526" s="4">
        <v>51432423</v>
      </c>
      <c r="D1526" t="s">
        <v>1739</v>
      </c>
      <c r="E1526" t="s">
        <v>1740</v>
      </c>
      <c r="F1526" t="s">
        <v>5165</v>
      </c>
      <c r="G1526">
        <v>15074</v>
      </c>
      <c r="H1526">
        <v>72</v>
      </c>
      <c r="I1526" t="s">
        <v>16</v>
      </c>
      <c r="J1526" t="s">
        <v>17</v>
      </c>
      <c r="K1526" s="4">
        <v>30000000</v>
      </c>
      <c r="L1526">
        <v>2002</v>
      </c>
      <c r="M1526" s="2">
        <v>5.0999999999999996</v>
      </c>
      <c r="N1526" s="4">
        <f>IMDB_Table[[#This Row],[gross]]-IMDB_Table[[#This Row],[budget]]</f>
        <v>21432423</v>
      </c>
      <c r="O1526">
        <v>99</v>
      </c>
      <c r="P1526" s="36">
        <f>IMDB_Table[[#This Row],[net_profit]]/IMDB_Table[[#This Row],[budget]]*100</f>
        <v>71.441410000000005</v>
      </c>
    </row>
    <row r="1527" spans="1:16" x14ac:dyDescent="0.3">
      <c r="A1527" t="s">
        <v>627</v>
      </c>
      <c r="B1527">
        <v>43</v>
      </c>
      <c r="C1527" s="4">
        <v>51109400</v>
      </c>
      <c r="D1527" t="s">
        <v>279</v>
      </c>
      <c r="E1527" t="s">
        <v>1694</v>
      </c>
      <c r="F1527" t="s">
        <v>5166</v>
      </c>
      <c r="G1527">
        <v>76850</v>
      </c>
      <c r="H1527">
        <v>85</v>
      </c>
      <c r="I1527" t="s">
        <v>16</v>
      </c>
      <c r="J1527" t="s">
        <v>17</v>
      </c>
      <c r="K1527" s="4">
        <v>30000000</v>
      </c>
      <c r="L1527">
        <v>1994</v>
      </c>
      <c r="M1527" s="2">
        <v>6.4</v>
      </c>
      <c r="N1527" s="4">
        <f>IMDB_Table[[#This Row],[gross]]-IMDB_Table[[#This Row],[budget]]</f>
        <v>21109400</v>
      </c>
      <c r="O1527">
        <v>83</v>
      </c>
      <c r="P1527" s="36">
        <f>IMDB_Table[[#This Row],[net_profit]]/IMDB_Table[[#This Row],[budget]]*100</f>
        <v>70.364666666666665</v>
      </c>
    </row>
    <row r="1528" spans="1:16" x14ac:dyDescent="0.3">
      <c r="A1528" t="s">
        <v>1337</v>
      </c>
      <c r="B1528">
        <v>108</v>
      </c>
      <c r="C1528" s="4">
        <v>50300000</v>
      </c>
      <c r="D1528" t="s">
        <v>22</v>
      </c>
      <c r="E1528" t="s">
        <v>1741</v>
      </c>
      <c r="F1528" t="s">
        <v>7186</v>
      </c>
      <c r="G1528">
        <v>68565</v>
      </c>
      <c r="H1528">
        <v>300</v>
      </c>
      <c r="I1528" t="s">
        <v>16</v>
      </c>
      <c r="J1528" t="s">
        <v>24</v>
      </c>
      <c r="K1528" s="4">
        <v>30000000</v>
      </c>
      <c r="L1528">
        <v>1985</v>
      </c>
      <c r="M1528" s="2">
        <v>6.3</v>
      </c>
      <c r="N1528" s="4">
        <f>IMDB_Table[[#This Row],[gross]]-IMDB_Table[[#This Row],[budget]]</f>
        <v>20300000</v>
      </c>
      <c r="O1528">
        <v>131</v>
      </c>
      <c r="P1528" s="36">
        <f>IMDB_Table[[#This Row],[net_profit]]/IMDB_Table[[#This Row],[budget]]*100</f>
        <v>67.666666666666657</v>
      </c>
    </row>
    <row r="1529" spans="1:16" x14ac:dyDescent="0.3">
      <c r="A1529" t="s">
        <v>1742</v>
      </c>
      <c r="B1529">
        <v>209</v>
      </c>
      <c r="C1529" s="4">
        <v>56068547</v>
      </c>
      <c r="D1529" t="s">
        <v>1743</v>
      </c>
      <c r="E1529" t="s">
        <v>1744</v>
      </c>
      <c r="F1529" t="s">
        <v>7187</v>
      </c>
      <c r="G1529">
        <v>98160</v>
      </c>
      <c r="H1529">
        <v>307</v>
      </c>
      <c r="I1529" t="s">
        <v>16</v>
      </c>
      <c r="J1529" t="s">
        <v>24</v>
      </c>
      <c r="K1529" s="4">
        <v>30000000</v>
      </c>
      <c r="L1529">
        <v>2005</v>
      </c>
      <c r="M1529" s="2">
        <v>7.5</v>
      </c>
      <c r="N1529" s="4">
        <f>IMDB_Table[[#This Row],[gross]]-IMDB_Table[[#This Row],[budget]]</f>
        <v>26068547</v>
      </c>
      <c r="O1529">
        <v>85</v>
      </c>
      <c r="P1529" s="36">
        <f>IMDB_Table[[#This Row],[net_profit]]/IMDB_Table[[#This Row],[budget]]*100</f>
        <v>86.895156666666665</v>
      </c>
    </row>
    <row r="1530" spans="1:16" x14ac:dyDescent="0.3">
      <c r="A1530" t="s">
        <v>3980</v>
      </c>
      <c r="B1530">
        <v>131</v>
      </c>
      <c r="C1530" s="4">
        <v>53680848</v>
      </c>
      <c r="D1530" t="s">
        <v>71</v>
      </c>
      <c r="E1530" t="s">
        <v>188</v>
      </c>
      <c r="F1530" t="s">
        <v>5167</v>
      </c>
      <c r="G1530">
        <v>167967</v>
      </c>
      <c r="H1530">
        <v>243</v>
      </c>
      <c r="I1530" t="s">
        <v>16</v>
      </c>
      <c r="J1530" t="s">
        <v>17</v>
      </c>
      <c r="K1530" s="4">
        <v>30000000</v>
      </c>
      <c r="L1530">
        <v>2007</v>
      </c>
      <c r="M1530" s="2">
        <v>7.1</v>
      </c>
      <c r="N1530" s="4">
        <f>IMDB_Table[[#This Row],[gross]]-IMDB_Table[[#This Row],[budget]]</f>
        <v>23680848</v>
      </c>
      <c r="O1530">
        <v>126</v>
      </c>
      <c r="P1530" s="36">
        <f>IMDB_Table[[#This Row],[net_profit]]/IMDB_Table[[#This Row],[budget]]*100</f>
        <v>78.936160000000001</v>
      </c>
    </row>
    <row r="1531" spans="1:16" x14ac:dyDescent="0.3">
      <c r="A1531" t="s">
        <v>263</v>
      </c>
      <c r="B1531">
        <v>316</v>
      </c>
      <c r="C1531" s="4">
        <v>50921738</v>
      </c>
      <c r="D1531" t="s">
        <v>1104</v>
      </c>
      <c r="E1531" t="s">
        <v>112</v>
      </c>
      <c r="F1531" t="s">
        <v>5168</v>
      </c>
      <c r="G1531">
        <v>192930</v>
      </c>
      <c r="H1531">
        <v>581</v>
      </c>
      <c r="I1531" t="s">
        <v>16</v>
      </c>
      <c r="J1531" t="s">
        <v>24</v>
      </c>
      <c r="K1531" s="4">
        <v>30000000</v>
      </c>
      <c r="L1531">
        <v>2007</v>
      </c>
      <c r="M1531" s="2">
        <v>7.8</v>
      </c>
      <c r="N1531" s="4">
        <f>IMDB_Table[[#This Row],[gross]]-IMDB_Table[[#This Row],[budget]]</f>
        <v>20921738</v>
      </c>
      <c r="O1531">
        <v>123</v>
      </c>
      <c r="P1531" s="36">
        <f>IMDB_Table[[#This Row],[net_profit]]/IMDB_Table[[#This Row],[budget]]*100</f>
        <v>69.739126666666664</v>
      </c>
    </row>
    <row r="1532" spans="1:16" x14ac:dyDescent="0.3">
      <c r="A1532" t="s">
        <v>1732</v>
      </c>
      <c r="B1532">
        <v>159</v>
      </c>
      <c r="C1532" s="4">
        <v>53021560</v>
      </c>
      <c r="D1532" t="s">
        <v>369</v>
      </c>
      <c r="E1532" t="s">
        <v>1745</v>
      </c>
      <c r="F1532" t="s">
        <v>7188</v>
      </c>
      <c r="G1532">
        <v>74630</v>
      </c>
      <c r="H1532">
        <v>156</v>
      </c>
      <c r="I1532" t="s">
        <v>16</v>
      </c>
      <c r="J1532" t="s">
        <v>17</v>
      </c>
      <c r="K1532" s="4">
        <v>30000000</v>
      </c>
      <c r="L1532">
        <v>2010</v>
      </c>
      <c r="M1532" s="2">
        <v>6.5</v>
      </c>
      <c r="N1532" s="4">
        <f>IMDB_Table[[#This Row],[gross]]-IMDB_Table[[#This Row],[budget]]</f>
        <v>23021560</v>
      </c>
      <c r="O1532">
        <v>105</v>
      </c>
      <c r="P1532" s="36">
        <f>IMDB_Table[[#This Row],[net_profit]]/IMDB_Table[[#This Row],[budget]]*100</f>
        <v>76.738533333333336</v>
      </c>
    </row>
    <row r="1533" spans="1:16" x14ac:dyDescent="0.3">
      <c r="A1533" t="s">
        <v>63</v>
      </c>
      <c r="B1533">
        <v>63</v>
      </c>
      <c r="C1533" s="4">
        <v>45645204</v>
      </c>
      <c r="D1533" t="s">
        <v>106</v>
      </c>
      <c r="E1533" t="s">
        <v>1099</v>
      </c>
      <c r="F1533" t="s">
        <v>5169</v>
      </c>
      <c r="G1533">
        <v>39306</v>
      </c>
      <c r="H1533">
        <v>119</v>
      </c>
      <c r="I1533" t="s">
        <v>16</v>
      </c>
      <c r="J1533" t="s">
        <v>17</v>
      </c>
      <c r="K1533" s="4">
        <v>30000000</v>
      </c>
      <c r="L1533">
        <v>1989</v>
      </c>
      <c r="M1533" s="2">
        <v>6.6</v>
      </c>
      <c r="N1533" s="4">
        <f>IMDB_Table[[#This Row],[gross]]-IMDB_Table[[#This Row],[budget]]</f>
        <v>15645204</v>
      </c>
      <c r="O1533">
        <v>125</v>
      </c>
      <c r="P1533" s="36">
        <f>IMDB_Table[[#This Row],[net_profit]]/IMDB_Table[[#This Row],[budget]]*100</f>
        <v>52.150680000000008</v>
      </c>
    </row>
    <row r="1534" spans="1:16" x14ac:dyDescent="0.3">
      <c r="A1534" t="s">
        <v>83</v>
      </c>
      <c r="B1534">
        <v>267</v>
      </c>
      <c r="C1534" s="4">
        <v>53337608</v>
      </c>
      <c r="D1534" t="s">
        <v>1746</v>
      </c>
      <c r="E1534" t="s">
        <v>20</v>
      </c>
      <c r="F1534" t="s">
        <v>5170</v>
      </c>
      <c r="G1534">
        <v>188785</v>
      </c>
      <c r="H1534">
        <v>467</v>
      </c>
      <c r="I1534" t="s">
        <v>16</v>
      </c>
      <c r="J1534" t="s">
        <v>17</v>
      </c>
      <c r="K1534" s="4">
        <v>40000000</v>
      </c>
      <c r="L1534">
        <v>2005</v>
      </c>
      <c r="M1534" s="2">
        <v>7.4</v>
      </c>
      <c r="N1534" s="4">
        <f>IMDB_Table[[#This Row],[gross]]-IMDB_Table[[#This Row],[budget]]</f>
        <v>13337608</v>
      </c>
      <c r="O1534">
        <v>77</v>
      </c>
      <c r="P1534" s="36">
        <f>IMDB_Table[[#This Row],[net_profit]]/IMDB_Table[[#This Row],[budget]]*100</f>
        <v>33.34402</v>
      </c>
    </row>
    <row r="1535" spans="1:16" x14ac:dyDescent="0.3">
      <c r="A1535" t="s">
        <v>1257</v>
      </c>
      <c r="B1535">
        <v>478</v>
      </c>
      <c r="C1535" s="4">
        <v>46875468</v>
      </c>
      <c r="D1535" t="s">
        <v>605</v>
      </c>
      <c r="E1535" t="s">
        <v>1747</v>
      </c>
      <c r="F1535" t="s">
        <v>5171</v>
      </c>
      <c r="G1535">
        <v>196217</v>
      </c>
      <c r="H1535">
        <v>461</v>
      </c>
      <c r="I1535" t="s">
        <v>16</v>
      </c>
      <c r="J1535" t="s">
        <v>17</v>
      </c>
      <c r="K1535" s="4">
        <v>30000000</v>
      </c>
      <c r="L1535">
        <v>2015</v>
      </c>
      <c r="M1535" s="2">
        <v>7.6</v>
      </c>
      <c r="N1535" s="4">
        <f>IMDB_Table[[#This Row],[gross]]-IMDB_Table[[#This Row],[budget]]</f>
        <v>16875468</v>
      </c>
      <c r="O1535">
        <v>121</v>
      </c>
      <c r="P1535" s="36">
        <f>IMDB_Table[[#This Row],[net_profit]]/IMDB_Table[[#This Row],[budget]]*100</f>
        <v>56.251559999999998</v>
      </c>
    </row>
    <row r="1536" spans="1:16" x14ac:dyDescent="0.3">
      <c r="A1536" t="s">
        <v>744</v>
      </c>
      <c r="B1536">
        <v>305</v>
      </c>
      <c r="C1536" s="4">
        <v>52418902</v>
      </c>
      <c r="D1536" t="s">
        <v>888</v>
      </c>
      <c r="E1536" t="s">
        <v>117</v>
      </c>
      <c r="F1536" t="s">
        <v>5172</v>
      </c>
      <c r="G1536">
        <v>147128</v>
      </c>
      <c r="H1536">
        <v>277</v>
      </c>
      <c r="I1536" t="s">
        <v>16</v>
      </c>
      <c r="J1536" t="s">
        <v>17</v>
      </c>
      <c r="K1536" s="4">
        <v>30000000</v>
      </c>
      <c r="L1536">
        <v>2015</v>
      </c>
      <c r="M1536" s="2">
        <v>7.5</v>
      </c>
      <c r="N1536" s="4">
        <f>IMDB_Table[[#This Row],[gross]]-IMDB_Table[[#This Row],[budget]]</f>
        <v>22418902</v>
      </c>
      <c r="O1536">
        <v>124</v>
      </c>
      <c r="P1536" s="36">
        <f>IMDB_Table[[#This Row],[net_profit]]/IMDB_Table[[#This Row],[budget]]*100</f>
        <v>74.729673333333338</v>
      </c>
    </row>
    <row r="1537" spans="1:16" x14ac:dyDescent="0.3">
      <c r="A1537" t="s">
        <v>31</v>
      </c>
      <c r="B1537">
        <v>397</v>
      </c>
      <c r="C1537" s="4">
        <v>42057340</v>
      </c>
      <c r="D1537" t="s">
        <v>1440</v>
      </c>
      <c r="E1537" t="s">
        <v>995</v>
      </c>
      <c r="F1537" t="s">
        <v>7189</v>
      </c>
      <c r="G1537">
        <v>158354</v>
      </c>
      <c r="H1537">
        <v>691</v>
      </c>
      <c r="I1537" t="s">
        <v>16</v>
      </c>
      <c r="J1537" t="s">
        <v>17</v>
      </c>
      <c r="K1537" s="4">
        <v>30000000</v>
      </c>
      <c r="L1537">
        <v>2009</v>
      </c>
      <c r="M1537" s="2">
        <v>6.6</v>
      </c>
      <c r="N1537" s="4">
        <f>IMDB_Table[[#This Row],[gross]]-IMDB_Table[[#This Row],[budget]]</f>
        <v>12057340</v>
      </c>
      <c r="O1537">
        <v>99</v>
      </c>
      <c r="P1537" s="36">
        <f>IMDB_Table[[#This Row],[net_profit]]/IMDB_Table[[#This Row],[budget]]*100</f>
        <v>40.191133333333333</v>
      </c>
    </row>
    <row r="1538" spans="1:16" x14ac:dyDescent="0.3">
      <c r="A1538" t="s">
        <v>1748</v>
      </c>
      <c r="B1538">
        <v>214</v>
      </c>
      <c r="C1538" s="4">
        <v>42478175</v>
      </c>
      <c r="D1538" t="s">
        <v>198</v>
      </c>
      <c r="E1538" t="s">
        <v>120</v>
      </c>
      <c r="F1538" t="s">
        <v>7190</v>
      </c>
      <c r="G1538">
        <v>93767</v>
      </c>
      <c r="H1538">
        <v>209</v>
      </c>
      <c r="I1538" t="s">
        <v>16</v>
      </c>
      <c r="J1538" t="s">
        <v>17</v>
      </c>
      <c r="K1538" s="4">
        <v>25000000</v>
      </c>
      <c r="L1538">
        <v>2015</v>
      </c>
      <c r="M1538" s="2">
        <v>7.2</v>
      </c>
      <c r="N1538" s="4">
        <f>IMDB_Table[[#This Row],[gross]]-IMDB_Table[[#This Row],[budget]]</f>
        <v>17478175</v>
      </c>
      <c r="O1538">
        <v>112</v>
      </c>
      <c r="P1538" s="36">
        <f>IMDB_Table[[#This Row],[net_profit]]/IMDB_Table[[#This Row],[budget]]*100</f>
        <v>69.912700000000001</v>
      </c>
    </row>
    <row r="1539" spans="1:16" x14ac:dyDescent="0.3">
      <c r="A1539" t="s">
        <v>3992</v>
      </c>
      <c r="B1539">
        <v>82</v>
      </c>
      <c r="C1539" s="4">
        <v>41407470</v>
      </c>
      <c r="D1539" t="s">
        <v>921</v>
      </c>
      <c r="E1539" t="s">
        <v>567</v>
      </c>
      <c r="F1539" t="s">
        <v>5173</v>
      </c>
      <c r="G1539">
        <v>43378</v>
      </c>
      <c r="H1539">
        <v>292</v>
      </c>
      <c r="I1539" t="s">
        <v>16</v>
      </c>
      <c r="J1539" t="s">
        <v>17</v>
      </c>
      <c r="K1539" s="4">
        <v>30000000</v>
      </c>
      <c r="L1539">
        <v>2003</v>
      </c>
      <c r="M1539" s="2">
        <v>7.6</v>
      </c>
      <c r="N1539" s="4">
        <f>IMDB_Table[[#This Row],[gross]]-IMDB_Table[[#This Row],[budget]]</f>
        <v>11407470</v>
      </c>
      <c r="O1539">
        <v>111</v>
      </c>
      <c r="P1539" s="36">
        <f>IMDB_Table[[#This Row],[net_profit]]/IMDB_Table[[#This Row],[budget]]*100</f>
        <v>38.024900000000002</v>
      </c>
    </row>
    <row r="1540" spans="1:16" x14ac:dyDescent="0.3">
      <c r="A1540" t="s">
        <v>292</v>
      </c>
      <c r="B1540">
        <v>138</v>
      </c>
      <c r="C1540" s="4">
        <v>42385520</v>
      </c>
      <c r="D1540" t="s">
        <v>1657</v>
      </c>
      <c r="E1540" t="s">
        <v>1749</v>
      </c>
      <c r="F1540" t="s">
        <v>5174</v>
      </c>
      <c r="G1540">
        <v>47297</v>
      </c>
      <c r="H1540">
        <v>86</v>
      </c>
      <c r="I1540" t="s">
        <v>16</v>
      </c>
      <c r="J1540" t="s">
        <v>17</v>
      </c>
      <c r="K1540" s="4">
        <v>30000000</v>
      </c>
      <c r="L1540">
        <v>2010</v>
      </c>
      <c r="M1540" s="2">
        <v>6.2</v>
      </c>
      <c r="N1540" s="4">
        <f>IMDB_Table[[#This Row],[gross]]-IMDB_Table[[#This Row],[budget]]</f>
        <v>12385520</v>
      </c>
      <c r="O1540">
        <v>107</v>
      </c>
      <c r="P1540" s="36">
        <f>IMDB_Table[[#This Row],[net_profit]]/IMDB_Table[[#This Row],[budget]]*100</f>
        <v>41.285066666666665</v>
      </c>
    </row>
    <row r="1541" spans="1:16" x14ac:dyDescent="0.3">
      <c r="A1541" t="s">
        <v>1205</v>
      </c>
      <c r="B1541">
        <v>69</v>
      </c>
      <c r="C1541" s="4">
        <v>40118420</v>
      </c>
      <c r="D1541" t="s">
        <v>1120</v>
      </c>
      <c r="E1541" t="s">
        <v>1750</v>
      </c>
      <c r="F1541" t="s">
        <v>5175</v>
      </c>
      <c r="G1541">
        <v>26066</v>
      </c>
      <c r="H1541">
        <v>216</v>
      </c>
      <c r="I1541" t="s">
        <v>16</v>
      </c>
      <c r="J1541" t="s">
        <v>17</v>
      </c>
      <c r="K1541" s="4">
        <v>30000000</v>
      </c>
      <c r="L1541">
        <v>2002</v>
      </c>
      <c r="M1541" s="2">
        <v>5.6</v>
      </c>
      <c r="N1541" s="4">
        <f>IMDB_Table[[#This Row],[gross]]-IMDB_Table[[#This Row],[budget]]</f>
        <v>10118420</v>
      </c>
      <c r="O1541">
        <v>104</v>
      </c>
      <c r="P1541" s="36">
        <f>IMDB_Table[[#This Row],[net_profit]]/IMDB_Table[[#This Row],[budget]]*100</f>
        <v>33.72806666666667</v>
      </c>
    </row>
    <row r="1542" spans="1:16" x14ac:dyDescent="0.3">
      <c r="A1542" t="s">
        <v>46</v>
      </c>
      <c r="B1542">
        <v>253</v>
      </c>
      <c r="C1542" s="4">
        <v>40137776</v>
      </c>
      <c r="D1542" t="s">
        <v>634</v>
      </c>
      <c r="E1542" t="s">
        <v>478</v>
      </c>
      <c r="F1542" t="s">
        <v>5176</v>
      </c>
      <c r="G1542">
        <v>186977</v>
      </c>
      <c r="H1542">
        <v>529</v>
      </c>
      <c r="I1542" t="s">
        <v>16</v>
      </c>
      <c r="J1542" t="s">
        <v>17</v>
      </c>
      <c r="K1542" s="4">
        <v>38000000</v>
      </c>
      <c r="L1542">
        <v>2006</v>
      </c>
      <c r="M1542" s="2">
        <v>7.6</v>
      </c>
      <c r="N1542" s="4">
        <f>IMDB_Table[[#This Row],[gross]]-IMDB_Table[[#This Row],[budget]]</f>
        <v>2137776</v>
      </c>
      <c r="O1542">
        <v>113</v>
      </c>
      <c r="P1542" s="36">
        <f>IMDB_Table[[#This Row],[net_profit]]/IMDB_Table[[#This Row],[budget]]*100</f>
        <v>5.625726315789473</v>
      </c>
    </row>
    <row r="1543" spans="1:16" x14ac:dyDescent="0.3">
      <c r="A1543" t="s">
        <v>843</v>
      </c>
      <c r="B1543">
        <v>304</v>
      </c>
      <c r="C1543" s="4">
        <v>39568996</v>
      </c>
      <c r="D1543" t="s">
        <v>1390</v>
      </c>
      <c r="E1543" t="s">
        <v>1751</v>
      </c>
      <c r="F1543" t="s">
        <v>7191</v>
      </c>
      <c r="G1543">
        <v>138435</v>
      </c>
      <c r="H1543">
        <v>527</v>
      </c>
      <c r="I1543" t="s">
        <v>16</v>
      </c>
      <c r="J1543" t="s">
        <v>17</v>
      </c>
      <c r="K1543" s="4">
        <v>32000000</v>
      </c>
      <c r="L1543">
        <v>2007</v>
      </c>
      <c r="M1543" s="2">
        <v>6.6</v>
      </c>
      <c r="N1543" s="4">
        <f>IMDB_Table[[#This Row],[gross]]-IMDB_Table[[#This Row],[budget]]</f>
        <v>7568996</v>
      </c>
      <c r="O1543">
        <v>113</v>
      </c>
      <c r="P1543" s="36">
        <f>IMDB_Table[[#This Row],[net_profit]]/IMDB_Table[[#This Row],[budget]]*100</f>
        <v>23.653112500000002</v>
      </c>
    </row>
    <row r="1544" spans="1:16" x14ac:dyDescent="0.3">
      <c r="A1544" t="s">
        <v>1752</v>
      </c>
      <c r="B1544">
        <v>634</v>
      </c>
      <c r="C1544" s="4">
        <v>42043633</v>
      </c>
      <c r="D1544" t="s">
        <v>658</v>
      </c>
      <c r="E1544" t="s">
        <v>38</v>
      </c>
      <c r="F1544" t="s">
        <v>7192</v>
      </c>
      <c r="G1544">
        <v>277172</v>
      </c>
      <c r="H1544">
        <v>986</v>
      </c>
      <c r="I1544" t="s">
        <v>16</v>
      </c>
      <c r="J1544" t="s">
        <v>17</v>
      </c>
      <c r="K1544" s="4">
        <v>30000000</v>
      </c>
      <c r="L1544">
        <v>2012</v>
      </c>
      <c r="M1544" s="2">
        <v>7</v>
      </c>
      <c r="N1544" s="4">
        <f>IMDB_Table[[#This Row],[gross]]-IMDB_Table[[#This Row],[budget]]</f>
        <v>12043633</v>
      </c>
      <c r="O1544">
        <v>95</v>
      </c>
      <c r="P1544" s="36">
        <f>IMDB_Table[[#This Row],[net_profit]]/IMDB_Table[[#This Row],[budget]]*100</f>
        <v>40.145443333333333</v>
      </c>
    </row>
    <row r="1545" spans="1:16" x14ac:dyDescent="0.3">
      <c r="A1545" t="s">
        <v>1753</v>
      </c>
      <c r="B1545">
        <v>111</v>
      </c>
      <c r="C1545" s="4">
        <v>38232624</v>
      </c>
      <c r="D1545" t="s">
        <v>509</v>
      </c>
      <c r="E1545" t="s">
        <v>1754</v>
      </c>
      <c r="F1545" t="s">
        <v>7193</v>
      </c>
      <c r="G1545">
        <v>88518</v>
      </c>
      <c r="H1545">
        <v>409</v>
      </c>
      <c r="I1545" t="s">
        <v>16</v>
      </c>
      <c r="J1545" t="s">
        <v>17</v>
      </c>
      <c r="K1545" s="4">
        <v>30000000</v>
      </c>
      <c r="L1545">
        <v>2008</v>
      </c>
      <c r="M1545" s="2">
        <v>2.7</v>
      </c>
      <c r="N1545" s="4">
        <f>IMDB_Table[[#This Row],[gross]]-IMDB_Table[[#This Row],[budget]]</f>
        <v>8232624</v>
      </c>
      <c r="O1545">
        <v>86</v>
      </c>
      <c r="P1545" s="36">
        <f>IMDB_Table[[#This Row],[net_profit]]/IMDB_Table[[#This Row],[budget]]*100</f>
        <v>27.442080000000001</v>
      </c>
    </row>
    <row r="1546" spans="1:16" x14ac:dyDescent="0.3">
      <c r="A1546" t="s">
        <v>617</v>
      </c>
      <c r="B1546">
        <v>77</v>
      </c>
      <c r="C1546" s="4">
        <v>38413606</v>
      </c>
      <c r="D1546" t="s">
        <v>127</v>
      </c>
      <c r="E1546" t="s">
        <v>444</v>
      </c>
      <c r="F1546" t="s">
        <v>5177</v>
      </c>
      <c r="G1546">
        <v>54042</v>
      </c>
      <c r="H1546">
        <v>215</v>
      </c>
      <c r="I1546" t="s">
        <v>16</v>
      </c>
      <c r="J1546" t="s">
        <v>17</v>
      </c>
      <c r="K1546" s="4">
        <v>30000000</v>
      </c>
      <c r="L1546">
        <v>1988</v>
      </c>
      <c r="M1546" s="2">
        <v>7.6</v>
      </c>
      <c r="N1546" s="4">
        <f>IMDB_Table[[#This Row],[gross]]-IMDB_Table[[#This Row],[budget]]</f>
        <v>8413606</v>
      </c>
      <c r="O1546">
        <v>126</v>
      </c>
      <c r="P1546" s="36">
        <f>IMDB_Table[[#This Row],[net_profit]]/IMDB_Table[[#This Row],[budget]]*100</f>
        <v>28.045353333333335</v>
      </c>
    </row>
    <row r="1547" spans="1:16" x14ac:dyDescent="0.3">
      <c r="A1547" t="s">
        <v>1755</v>
      </c>
      <c r="B1547">
        <v>120</v>
      </c>
      <c r="C1547" s="4">
        <v>38122105</v>
      </c>
      <c r="D1547" t="s">
        <v>365</v>
      </c>
      <c r="E1547" t="s">
        <v>1756</v>
      </c>
      <c r="F1547" t="s">
        <v>5178</v>
      </c>
      <c r="G1547">
        <v>112669</v>
      </c>
      <c r="H1547">
        <v>226</v>
      </c>
      <c r="I1547" t="s">
        <v>16</v>
      </c>
      <c r="J1547" t="s">
        <v>17</v>
      </c>
      <c r="K1547" s="4">
        <v>27000000</v>
      </c>
      <c r="L1547">
        <v>1987</v>
      </c>
      <c r="M1547" s="2">
        <v>6.6</v>
      </c>
      <c r="N1547" s="4">
        <f>IMDB_Table[[#This Row],[gross]]-IMDB_Table[[#This Row],[budget]]</f>
        <v>11122105</v>
      </c>
      <c r="O1547">
        <v>101</v>
      </c>
      <c r="P1547" s="36">
        <f>IMDB_Table[[#This Row],[net_profit]]/IMDB_Table[[#This Row],[budget]]*100</f>
        <v>41.192981481481482</v>
      </c>
    </row>
    <row r="1548" spans="1:16" x14ac:dyDescent="0.3">
      <c r="A1548" t="s">
        <v>503</v>
      </c>
      <c r="B1548">
        <v>63</v>
      </c>
      <c r="C1548" s="4">
        <v>38747385</v>
      </c>
      <c r="D1548" t="s">
        <v>1757</v>
      </c>
      <c r="E1548" t="s">
        <v>551</v>
      </c>
      <c r="F1548" t="s">
        <v>7194</v>
      </c>
      <c r="G1548">
        <v>49349</v>
      </c>
      <c r="H1548">
        <v>165</v>
      </c>
      <c r="I1548" t="s">
        <v>16</v>
      </c>
      <c r="J1548" t="s">
        <v>17</v>
      </c>
      <c r="K1548" s="4">
        <v>25000000</v>
      </c>
      <c r="L1548">
        <v>1986</v>
      </c>
      <c r="M1548" s="2">
        <v>6.9</v>
      </c>
      <c r="N1548" s="4">
        <f>IMDB_Table[[#This Row],[gross]]-IMDB_Table[[#This Row],[budget]]</f>
        <v>13747385</v>
      </c>
      <c r="O1548">
        <v>102</v>
      </c>
      <c r="P1548" s="36">
        <f>IMDB_Table[[#This Row],[net_profit]]/IMDB_Table[[#This Row],[budget]]*100</f>
        <v>54.989540000000005</v>
      </c>
    </row>
    <row r="1549" spans="1:16" x14ac:dyDescent="0.3">
      <c r="A1549" t="s">
        <v>263</v>
      </c>
      <c r="B1549">
        <v>417</v>
      </c>
      <c r="C1549" s="4">
        <v>40247512</v>
      </c>
      <c r="D1549" t="s">
        <v>259</v>
      </c>
      <c r="E1549" t="s">
        <v>1758</v>
      </c>
      <c r="F1549" t="s">
        <v>5179</v>
      </c>
      <c r="G1549">
        <v>159198</v>
      </c>
      <c r="H1549">
        <v>438</v>
      </c>
      <c r="I1549" t="s">
        <v>16</v>
      </c>
      <c r="J1549" t="s">
        <v>17</v>
      </c>
      <c r="K1549" s="4">
        <v>30000000</v>
      </c>
      <c r="L1549">
        <v>2011</v>
      </c>
      <c r="M1549" s="2">
        <v>6.8</v>
      </c>
      <c r="N1549" s="4">
        <f>IMDB_Table[[#This Row],[gross]]-IMDB_Table[[#This Row],[budget]]</f>
        <v>10247512</v>
      </c>
      <c r="O1549">
        <v>111</v>
      </c>
      <c r="P1549" s="36">
        <f>IMDB_Table[[#This Row],[net_profit]]/IMDB_Table[[#This Row],[budget]]*100</f>
        <v>34.15837333333333</v>
      </c>
    </row>
    <row r="1550" spans="1:16" x14ac:dyDescent="0.3">
      <c r="A1550" t="s">
        <v>1759</v>
      </c>
      <c r="B1550">
        <v>59</v>
      </c>
      <c r="C1550" s="4">
        <v>35927406</v>
      </c>
      <c r="D1550" t="s">
        <v>85</v>
      </c>
      <c r="E1550" t="s">
        <v>1760</v>
      </c>
      <c r="F1550" t="s">
        <v>5180</v>
      </c>
      <c r="G1550">
        <v>36363</v>
      </c>
      <c r="H1550">
        <v>256</v>
      </c>
      <c r="I1550" t="s">
        <v>16</v>
      </c>
      <c r="J1550" t="s">
        <v>17</v>
      </c>
      <c r="K1550" s="4">
        <v>30000000</v>
      </c>
      <c r="L1550">
        <v>1997</v>
      </c>
      <c r="M1550" s="2">
        <v>3.7</v>
      </c>
      <c r="N1550" s="4">
        <f>IMDB_Table[[#This Row],[gross]]-IMDB_Table[[#This Row],[budget]]</f>
        <v>5927406</v>
      </c>
      <c r="O1550">
        <v>95</v>
      </c>
      <c r="P1550" s="36">
        <f>IMDB_Table[[#This Row],[net_profit]]/IMDB_Table[[#This Row],[budget]]*100</f>
        <v>19.758020000000002</v>
      </c>
    </row>
    <row r="1551" spans="1:16" x14ac:dyDescent="0.3">
      <c r="A1551" t="s">
        <v>103</v>
      </c>
      <c r="B1551">
        <v>218</v>
      </c>
      <c r="C1551" s="4">
        <v>35565975</v>
      </c>
      <c r="D1551" t="s">
        <v>369</v>
      </c>
      <c r="E1551" t="s">
        <v>103</v>
      </c>
      <c r="F1551" t="s">
        <v>5181</v>
      </c>
      <c r="G1551">
        <v>49205</v>
      </c>
      <c r="H1551">
        <v>184</v>
      </c>
      <c r="I1551" t="s">
        <v>16</v>
      </c>
      <c r="J1551" t="s">
        <v>17</v>
      </c>
      <c r="K1551" s="4">
        <v>30000000</v>
      </c>
      <c r="L1551">
        <v>2011</v>
      </c>
      <c r="M1551" s="2">
        <v>6.1</v>
      </c>
      <c r="N1551" s="4">
        <f>IMDB_Table[[#This Row],[gross]]-IMDB_Table[[#This Row],[budget]]</f>
        <v>5565975</v>
      </c>
      <c r="O1551">
        <v>98</v>
      </c>
      <c r="P1551" s="36">
        <f>IMDB_Table[[#This Row],[net_profit]]/IMDB_Table[[#This Row],[budget]]*100</f>
        <v>18.553249999999998</v>
      </c>
    </row>
    <row r="1552" spans="1:16" x14ac:dyDescent="0.3">
      <c r="A1552" t="s">
        <v>1761</v>
      </c>
      <c r="B1552">
        <v>359</v>
      </c>
      <c r="C1552" s="4">
        <v>35266619</v>
      </c>
      <c r="D1552" t="s">
        <v>1144</v>
      </c>
      <c r="E1552" t="s">
        <v>146</v>
      </c>
      <c r="F1552" t="s">
        <v>5182</v>
      </c>
      <c r="G1552">
        <v>108242</v>
      </c>
      <c r="H1552">
        <v>371</v>
      </c>
      <c r="I1552" t="s">
        <v>16</v>
      </c>
      <c r="J1552" t="s">
        <v>17</v>
      </c>
      <c r="K1552" s="4">
        <v>30000000</v>
      </c>
      <c r="L1552">
        <v>2013</v>
      </c>
      <c r="M1552" s="2">
        <v>5.9</v>
      </c>
      <c r="N1552" s="4">
        <f>IMDB_Table[[#This Row],[gross]]-IMDB_Table[[#This Row],[budget]]</f>
        <v>5266619</v>
      </c>
      <c r="O1552">
        <v>100</v>
      </c>
      <c r="P1552" s="36">
        <f>IMDB_Table[[#This Row],[net_profit]]/IMDB_Table[[#This Row],[budget]]*100</f>
        <v>17.555396666666667</v>
      </c>
    </row>
    <row r="1553" spans="1:16" x14ac:dyDescent="0.3">
      <c r="A1553" t="s">
        <v>1762</v>
      </c>
      <c r="B1553">
        <v>101</v>
      </c>
      <c r="C1553" s="4">
        <v>34703228</v>
      </c>
      <c r="D1553" t="s">
        <v>1349</v>
      </c>
      <c r="E1553" t="s">
        <v>329</v>
      </c>
      <c r="F1553" t="s">
        <v>7195</v>
      </c>
      <c r="G1553">
        <v>21767</v>
      </c>
      <c r="H1553">
        <v>127</v>
      </c>
      <c r="I1553" t="s">
        <v>16</v>
      </c>
      <c r="J1553" t="s">
        <v>17</v>
      </c>
      <c r="K1553" s="4">
        <v>30000000</v>
      </c>
      <c r="L1553">
        <v>2006</v>
      </c>
      <c r="M1553" s="2">
        <v>6.7</v>
      </c>
      <c r="N1553" s="4">
        <f>IMDB_Table[[#This Row],[gross]]-IMDB_Table[[#This Row],[budget]]</f>
        <v>4703228</v>
      </c>
      <c r="O1553">
        <v>118</v>
      </c>
      <c r="P1553" s="36">
        <f>IMDB_Table[[#This Row],[net_profit]]/IMDB_Table[[#This Row],[budget]]*100</f>
        <v>15.677426666666666</v>
      </c>
    </row>
    <row r="1554" spans="1:16" x14ac:dyDescent="0.3">
      <c r="A1554" t="s">
        <v>1763</v>
      </c>
      <c r="B1554">
        <v>85</v>
      </c>
      <c r="C1554" s="4">
        <v>38432823</v>
      </c>
      <c r="D1554" t="s">
        <v>1764</v>
      </c>
      <c r="E1554" t="s">
        <v>391</v>
      </c>
      <c r="F1554" t="s">
        <v>5183</v>
      </c>
      <c r="G1554">
        <v>33067</v>
      </c>
      <c r="H1554">
        <v>134</v>
      </c>
      <c r="I1554" t="s">
        <v>16</v>
      </c>
      <c r="J1554" t="s">
        <v>17</v>
      </c>
      <c r="K1554" s="4">
        <v>30000000</v>
      </c>
      <c r="L1554">
        <v>2006</v>
      </c>
      <c r="M1554" s="2">
        <v>6.9</v>
      </c>
      <c r="N1554" s="4">
        <f>IMDB_Table[[#This Row],[gross]]-IMDB_Table[[#This Row],[budget]]</f>
        <v>8432823</v>
      </c>
      <c r="O1554">
        <v>125</v>
      </c>
      <c r="P1554" s="36">
        <f>IMDB_Table[[#This Row],[net_profit]]/IMDB_Table[[#This Row],[budget]]*100</f>
        <v>28.10941</v>
      </c>
    </row>
    <row r="1555" spans="1:16" x14ac:dyDescent="0.3">
      <c r="A1555" t="s">
        <v>1060</v>
      </c>
      <c r="B1555">
        <v>64</v>
      </c>
      <c r="C1555" s="4">
        <v>32095318</v>
      </c>
      <c r="D1555" t="s">
        <v>279</v>
      </c>
      <c r="E1555" t="s">
        <v>230</v>
      </c>
      <c r="F1555" t="s">
        <v>7196</v>
      </c>
      <c r="G1555">
        <v>12466</v>
      </c>
      <c r="H1555">
        <v>84</v>
      </c>
      <c r="I1555" t="s">
        <v>16</v>
      </c>
      <c r="J1555" t="s">
        <v>17</v>
      </c>
      <c r="K1555" s="4">
        <v>45000000</v>
      </c>
      <c r="L1555">
        <v>2001</v>
      </c>
      <c r="M1555" s="2">
        <v>5.5</v>
      </c>
      <c r="N1555" s="4">
        <f>IMDB_Table[[#This Row],[gross]]-IMDB_Table[[#This Row],[budget]]</f>
        <v>-12904682</v>
      </c>
      <c r="O1555">
        <v>94</v>
      </c>
      <c r="P1555" s="36">
        <f>IMDB_Table[[#This Row],[net_profit]]/IMDB_Table[[#This Row],[budget]]*100</f>
        <v>-28.677071111111115</v>
      </c>
    </row>
    <row r="1556" spans="1:16" x14ac:dyDescent="0.3">
      <c r="A1556" t="s">
        <v>1765</v>
      </c>
      <c r="B1556">
        <v>263</v>
      </c>
      <c r="C1556" s="4">
        <v>31743332</v>
      </c>
      <c r="D1556" t="s">
        <v>1766</v>
      </c>
      <c r="E1556" t="s">
        <v>784</v>
      </c>
      <c r="F1556" t="s">
        <v>7197</v>
      </c>
      <c r="G1556">
        <v>111117</v>
      </c>
      <c r="H1556">
        <v>245</v>
      </c>
      <c r="I1556" t="s">
        <v>16</v>
      </c>
      <c r="J1556" t="s">
        <v>17</v>
      </c>
      <c r="K1556" s="4">
        <v>30000000</v>
      </c>
      <c r="L1556">
        <v>2009</v>
      </c>
      <c r="M1556" s="2">
        <v>7.1</v>
      </c>
      <c r="N1556" s="4">
        <f>IMDB_Table[[#This Row],[gross]]-IMDB_Table[[#This Row],[budget]]</f>
        <v>1743332</v>
      </c>
      <c r="O1556">
        <v>79</v>
      </c>
      <c r="P1556" s="36">
        <f>IMDB_Table[[#This Row],[net_profit]]/IMDB_Table[[#This Row],[budget]]*100</f>
        <v>5.8111066666666673</v>
      </c>
    </row>
    <row r="1557" spans="1:16" x14ac:dyDescent="0.3">
      <c r="A1557" t="s">
        <v>395</v>
      </c>
      <c r="B1557">
        <v>450</v>
      </c>
      <c r="C1557" s="4">
        <v>32154410</v>
      </c>
      <c r="D1557" t="s">
        <v>552</v>
      </c>
      <c r="E1557" t="s">
        <v>135</v>
      </c>
      <c r="F1557" t="s">
        <v>5184</v>
      </c>
      <c r="G1557">
        <v>148327</v>
      </c>
      <c r="H1557">
        <v>274</v>
      </c>
      <c r="I1557" t="s">
        <v>16</v>
      </c>
      <c r="J1557" t="s">
        <v>17</v>
      </c>
      <c r="K1557" s="4">
        <v>30000000</v>
      </c>
      <c r="L1557">
        <v>2013</v>
      </c>
      <c r="M1557" s="2">
        <v>7.1</v>
      </c>
      <c r="N1557" s="4">
        <f>IMDB_Table[[#This Row],[gross]]-IMDB_Table[[#This Row],[budget]]</f>
        <v>2154410</v>
      </c>
      <c r="O1557">
        <v>106</v>
      </c>
      <c r="P1557" s="36">
        <f>IMDB_Table[[#This Row],[net_profit]]/IMDB_Table[[#This Row],[budget]]*100</f>
        <v>7.1813666666666665</v>
      </c>
    </row>
    <row r="1558" spans="1:16" x14ac:dyDescent="0.3">
      <c r="A1558" t="s">
        <v>1767</v>
      </c>
      <c r="B1558">
        <v>162</v>
      </c>
      <c r="C1558" s="4">
        <v>26687172</v>
      </c>
      <c r="D1558" t="s">
        <v>335</v>
      </c>
      <c r="E1558" t="s">
        <v>1768</v>
      </c>
      <c r="F1558" t="s">
        <v>7198</v>
      </c>
      <c r="G1558">
        <v>15600</v>
      </c>
      <c r="H1558">
        <v>55</v>
      </c>
      <c r="I1558" t="s">
        <v>16</v>
      </c>
      <c r="J1558" t="s">
        <v>17</v>
      </c>
      <c r="K1558" s="4">
        <v>30000000</v>
      </c>
      <c r="L1558">
        <v>2011</v>
      </c>
      <c r="M1558" s="2">
        <v>7.3</v>
      </c>
      <c r="N1558" s="4">
        <f>IMDB_Table[[#This Row],[gross]]-IMDB_Table[[#This Row],[budget]]</f>
        <v>-3312828</v>
      </c>
      <c r="O1558">
        <v>63</v>
      </c>
      <c r="P1558" s="36">
        <f>IMDB_Table[[#This Row],[net_profit]]/IMDB_Table[[#This Row],[budget]]*100</f>
        <v>-11.042759999999999</v>
      </c>
    </row>
    <row r="1559" spans="1:16" x14ac:dyDescent="0.3">
      <c r="A1559" t="s">
        <v>1769</v>
      </c>
      <c r="B1559">
        <v>85</v>
      </c>
      <c r="C1559" s="4">
        <v>26096584</v>
      </c>
      <c r="D1559" t="s">
        <v>509</v>
      </c>
      <c r="E1559" t="s">
        <v>1770</v>
      </c>
      <c r="F1559" t="s">
        <v>7199</v>
      </c>
      <c r="G1559">
        <v>30651</v>
      </c>
      <c r="H1559">
        <v>267</v>
      </c>
      <c r="I1559" t="s">
        <v>16</v>
      </c>
      <c r="J1559" t="s">
        <v>17</v>
      </c>
      <c r="K1559" s="4">
        <v>19000000</v>
      </c>
      <c r="L1559">
        <v>2003</v>
      </c>
      <c r="M1559" s="2">
        <v>3.4</v>
      </c>
      <c r="N1559" s="4">
        <f>IMDB_Table[[#This Row],[gross]]-IMDB_Table[[#This Row],[budget]]</f>
        <v>7096584</v>
      </c>
      <c r="O1559">
        <v>85</v>
      </c>
      <c r="P1559" s="36">
        <f>IMDB_Table[[#This Row],[net_profit]]/IMDB_Table[[#This Row],[budget]]*100</f>
        <v>37.350442105263163</v>
      </c>
    </row>
    <row r="1560" spans="1:16" x14ac:dyDescent="0.3">
      <c r="A1560" t="s">
        <v>1234</v>
      </c>
      <c r="B1560">
        <v>110</v>
      </c>
      <c r="C1560" s="4">
        <v>26525834</v>
      </c>
      <c r="D1560" t="s">
        <v>369</v>
      </c>
      <c r="E1560" t="s">
        <v>1234</v>
      </c>
      <c r="F1560" t="s">
        <v>5185</v>
      </c>
      <c r="G1560">
        <v>21998</v>
      </c>
      <c r="H1560">
        <v>227</v>
      </c>
      <c r="I1560" t="s">
        <v>16</v>
      </c>
      <c r="J1560" t="s">
        <v>17</v>
      </c>
      <c r="K1560" s="4">
        <v>30000000</v>
      </c>
      <c r="L1560">
        <v>1998</v>
      </c>
      <c r="M1560" s="2">
        <v>6.8</v>
      </c>
      <c r="N1560" s="4">
        <f>IMDB_Table[[#This Row],[gross]]-IMDB_Table[[#This Row],[budget]]</f>
        <v>-3474166</v>
      </c>
      <c r="O1560">
        <v>108</v>
      </c>
      <c r="P1560" s="36">
        <f>IMDB_Table[[#This Row],[net_profit]]/IMDB_Table[[#This Row],[budget]]*100</f>
        <v>-11.580553333333334</v>
      </c>
    </row>
    <row r="1561" spans="1:16" x14ac:dyDescent="0.3">
      <c r="A1561" t="s">
        <v>1771</v>
      </c>
      <c r="B1561">
        <v>165</v>
      </c>
      <c r="C1561" s="4">
        <v>30513940</v>
      </c>
      <c r="D1561" t="s">
        <v>999</v>
      </c>
      <c r="E1561" t="s">
        <v>1772</v>
      </c>
      <c r="F1561" t="s">
        <v>7200</v>
      </c>
      <c r="G1561">
        <v>15843</v>
      </c>
      <c r="H1561">
        <v>104</v>
      </c>
      <c r="I1561" t="s">
        <v>16</v>
      </c>
      <c r="J1561" t="s">
        <v>17</v>
      </c>
      <c r="K1561" s="4">
        <v>30000000</v>
      </c>
      <c r="L1561">
        <v>2014</v>
      </c>
      <c r="M1561" s="2">
        <v>6.9</v>
      </c>
      <c r="N1561" s="4">
        <f>IMDB_Table[[#This Row],[gross]]-IMDB_Table[[#This Row],[budget]]</f>
        <v>513940</v>
      </c>
      <c r="O1561">
        <v>139</v>
      </c>
      <c r="P1561" s="36">
        <f>IMDB_Table[[#This Row],[net_profit]]/IMDB_Table[[#This Row],[budget]]*100</f>
        <v>1.7131333333333332</v>
      </c>
    </row>
    <row r="1562" spans="1:16" x14ac:dyDescent="0.3">
      <c r="A1562" t="s">
        <v>1184</v>
      </c>
      <c r="B1562">
        <v>64</v>
      </c>
      <c r="C1562" s="4">
        <v>23209440</v>
      </c>
      <c r="D1562" t="s">
        <v>814</v>
      </c>
      <c r="E1562" t="s">
        <v>606</v>
      </c>
      <c r="F1562" t="s">
        <v>5186</v>
      </c>
      <c r="G1562">
        <v>9283</v>
      </c>
      <c r="H1562">
        <v>112</v>
      </c>
      <c r="I1562" t="s">
        <v>16</v>
      </c>
      <c r="J1562" t="s">
        <v>17</v>
      </c>
      <c r="K1562" s="4">
        <v>30000000</v>
      </c>
      <c r="L1562">
        <v>1998</v>
      </c>
      <c r="M1562" s="2">
        <v>7</v>
      </c>
      <c r="N1562" s="4">
        <f>IMDB_Table[[#This Row],[gross]]-IMDB_Table[[#This Row],[budget]]</f>
        <v>-6790560</v>
      </c>
      <c r="O1562">
        <v>127</v>
      </c>
      <c r="P1562" s="36">
        <f>IMDB_Table[[#This Row],[net_profit]]/IMDB_Table[[#This Row],[budget]]*100</f>
        <v>-22.635200000000001</v>
      </c>
    </row>
    <row r="1563" spans="1:16" x14ac:dyDescent="0.3">
      <c r="A1563" t="s">
        <v>1773</v>
      </c>
      <c r="B1563">
        <v>44</v>
      </c>
      <c r="C1563" s="4">
        <v>24048000</v>
      </c>
      <c r="D1563" t="s">
        <v>365</v>
      </c>
      <c r="E1563" t="s">
        <v>439</v>
      </c>
      <c r="F1563" t="s">
        <v>5187</v>
      </c>
      <c r="G1563">
        <v>23579</v>
      </c>
      <c r="H1563">
        <v>88</v>
      </c>
      <c r="I1563" t="s">
        <v>16</v>
      </c>
      <c r="J1563" t="s">
        <v>17</v>
      </c>
      <c r="K1563" s="4">
        <v>30000000</v>
      </c>
      <c r="L1563">
        <v>1995</v>
      </c>
      <c r="M1563" s="2">
        <v>5.5</v>
      </c>
      <c r="N1563" s="4">
        <f>IMDB_Table[[#This Row],[gross]]-IMDB_Table[[#This Row],[budget]]</f>
        <v>-5952000</v>
      </c>
      <c r="O1563">
        <v>106</v>
      </c>
      <c r="P1563" s="36">
        <f>IMDB_Table[[#This Row],[net_profit]]/IMDB_Table[[#This Row],[budget]]*100</f>
        <v>-19.84</v>
      </c>
    </row>
    <row r="1564" spans="1:16" x14ac:dyDescent="0.3">
      <c r="A1564" t="s">
        <v>666</v>
      </c>
      <c r="B1564">
        <v>147</v>
      </c>
      <c r="C1564" s="4">
        <v>22526144</v>
      </c>
      <c r="D1564" t="s">
        <v>628</v>
      </c>
      <c r="E1564" t="s">
        <v>1774</v>
      </c>
      <c r="F1564" t="s">
        <v>5188</v>
      </c>
      <c r="G1564">
        <v>53884</v>
      </c>
      <c r="H1564">
        <v>203</v>
      </c>
      <c r="I1564" t="s">
        <v>16</v>
      </c>
      <c r="J1564" t="s">
        <v>17</v>
      </c>
      <c r="K1564" s="4">
        <v>30000000</v>
      </c>
      <c r="L1564">
        <v>2006</v>
      </c>
      <c r="M1564" s="2">
        <v>5.0999999999999996</v>
      </c>
      <c r="N1564" s="4">
        <f>IMDB_Table[[#This Row],[gross]]-IMDB_Table[[#This Row],[budget]]</f>
        <v>-7473856</v>
      </c>
      <c r="O1564">
        <v>95</v>
      </c>
      <c r="P1564" s="36">
        <f>IMDB_Table[[#This Row],[net_profit]]/IMDB_Table[[#This Row],[budget]]*100</f>
        <v>-24.912853333333334</v>
      </c>
    </row>
    <row r="1565" spans="1:16" x14ac:dyDescent="0.3">
      <c r="A1565" t="s">
        <v>663</v>
      </c>
      <c r="B1565">
        <v>242</v>
      </c>
      <c r="C1565" s="4">
        <v>30523568</v>
      </c>
      <c r="D1565" t="s">
        <v>732</v>
      </c>
      <c r="E1565" t="s">
        <v>1379</v>
      </c>
      <c r="F1565" t="s">
        <v>7201</v>
      </c>
      <c r="G1565">
        <v>54447</v>
      </c>
      <c r="H1565">
        <v>201</v>
      </c>
      <c r="I1565" t="s">
        <v>16</v>
      </c>
      <c r="J1565" t="s">
        <v>17</v>
      </c>
      <c r="K1565" s="4">
        <v>30000000</v>
      </c>
      <c r="L1565">
        <v>2014</v>
      </c>
      <c r="M1565" s="2">
        <v>6.2</v>
      </c>
      <c r="N1565" s="4">
        <f>IMDB_Table[[#This Row],[gross]]-IMDB_Table[[#This Row],[budget]]</f>
        <v>523568</v>
      </c>
      <c r="O1565">
        <v>118</v>
      </c>
      <c r="P1565" s="36">
        <f>IMDB_Table[[#This Row],[net_profit]]/IMDB_Table[[#This Row],[budget]]*100</f>
        <v>1.7452266666666667</v>
      </c>
    </row>
    <row r="1566" spans="1:16" x14ac:dyDescent="0.3">
      <c r="A1566" t="s">
        <v>1775</v>
      </c>
      <c r="B1566">
        <v>244</v>
      </c>
      <c r="C1566" s="4">
        <v>23070045</v>
      </c>
      <c r="D1566" t="s">
        <v>465</v>
      </c>
      <c r="E1566" t="s">
        <v>507</v>
      </c>
      <c r="F1566" t="s">
        <v>5189</v>
      </c>
      <c r="G1566">
        <v>47003</v>
      </c>
      <c r="H1566">
        <v>215</v>
      </c>
      <c r="I1566" t="s">
        <v>16</v>
      </c>
      <c r="J1566" t="s">
        <v>17</v>
      </c>
      <c r="K1566" s="4">
        <v>30000000</v>
      </c>
      <c r="L1566">
        <v>2011</v>
      </c>
      <c r="M1566" s="2">
        <v>5.9</v>
      </c>
      <c r="N1566" s="4">
        <f>IMDB_Table[[#This Row],[gross]]-IMDB_Table[[#This Row],[budget]]</f>
        <v>-6929955</v>
      </c>
      <c r="O1566">
        <v>108</v>
      </c>
      <c r="P1566" s="36">
        <f>IMDB_Table[[#This Row],[net_profit]]/IMDB_Table[[#This Row],[budget]]*100</f>
        <v>-23.09985</v>
      </c>
    </row>
    <row r="1567" spans="1:16" x14ac:dyDescent="0.3">
      <c r="A1567" t="s">
        <v>1776</v>
      </c>
      <c r="B1567">
        <v>73</v>
      </c>
      <c r="C1567" s="4">
        <v>20422207</v>
      </c>
      <c r="D1567" t="s">
        <v>369</v>
      </c>
      <c r="E1567" t="s">
        <v>536</v>
      </c>
      <c r="F1567" t="s">
        <v>5190</v>
      </c>
      <c r="G1567">
        <v>15052</v>
      </c>
      <c r="H1567">
        <v>116</v>
      </c>
      <c r="I1567" t="s">
        <v>16</v>
      </c>
      <c r="J1567" t="s">
        <v>17</v>
      </c>
      <c r="K1567" s="4">
        <v>35000000</v>
      </c>
      <c r="L1567">
        <v>2004</v>
      </c>
      <c r="M1567" s="2">
        <v>5.2</v>
      </c>
      <c r="N1567" s="4">
        <f>IMDB_Table[[#This Row],[gross]]-IMDB_Table[[#This Row],[budget]]</f>
        <v>-14577793</v>
      </c>
      <c r="O1567">
        <v>105</v>
      </c>
      <c r="P1567" s="36">
        <f>IMDB_Table[[#This Row],[net_profit]]/IMDB_Table[[#This Row],[budget]]*100</f>
        <v>-41.650837142857142</v>
      </c>
    </row>
    <row r="1568" spans="1:16" x14ac:dyDescent="0.3">
      <c r="A1568" t="s">
        <v>1573</v>
      </c>
      <c r="B1568">
        <v>232</v>
      </c>
      <c r="C1568" s="4">
        <v>28644770</v>
      </c>
      <c r="D1568" t="s">
        <v>429</v>
      </c>
      <c r="E1568" t="s">
        <v>1418</v>
      </c>
      <c r="F1568" t="s">
        <v>5191</v>
      </c>
      <c r="G1568">
        <v>78974</v>
      </c>
      <c r="H1568">
        <v>141</v>
      </c>
      <c r="I1568" t="s">
        <v>16</v>
      </c>
      <c r="J1568" t="s">
        <v>17</v>
      </c>
      <c r="K1568" s="4">
        <v>30000000</v>
      </c>
      <c r="L1568">
        <v>2012</v>
      </c>
      <c r="M1568" s="2">
        <v>6.2</v>
      </c>
      <c r="N1568" s="4">
        <f>IMDB_Table[[#This Row],[gross]]-IMDB_Table[[#This Row],[budget]]</f>
        <v>-1355230</v>
      </c>
      <c r="O1568">
        <v>131</v>
      </c>
      <c r="P1568" s="36">
        <f>IMDB_Table[[#This Row],[net_profit]]/IMDB_Table[[#This Row],[budget]]*100</f>
        <v>-4.517433333333333</v>
      </c>
    </row>
    <row r="1569" spans="1:16" x14ac:dyDescent="0.3">
      <c r="A1569" t="s">
        <v>3993</v>
      </c>
      <c r="B1569">
        <v>63</v>
      </c>
      <c r="C1569" s="4">
        <v>21800302</v>
      </c>
      <c r="D1569" t="s">
        <v>1044</v>
      </c>
      <c r="E1569" t="s">
        <v>230</v>
      </c>
      <c r="F1569" t="s">
        <v>5192</v>
      </c>
      <c r="G1569">
        <v>12164</v>
      </c>
      <c r="H1569">
        <v>63</v>
      </c>
      <c r="I1569" t="s">
        <v>16</v>
      </c>
      <c r="J1569" t="s">
        <v>17</v>
      </c>
      <c r="K1569" s="4">
        <v>30000000</v>
      </c>
      <c r="L1569">
        <v>2004</v>
      </c>
      <c r="M1569" s="2">
        <v>5.5</v>
      </c>
      <c r="N1569" s="4">
        <f>IMDB_Table[[#This Row],[gross]]-IMDB_Table[[#This Row],[budget]]</f>
        <v>-8199698</v>
      </c>
      <c r="O1569">
        <v>104</v>
      </c>
      <c r="P1569" s="36">
        <f>IMDB_Table[[#This Row],[net_profit]]/IMDB_Table[[#This Row],[budget]]*100</f>
        <v>-27.332326666666667</v>
      </c>
    </row>
    <row r="1570" spans="1:16" x14ac:dyDescent="0.3">
      <c r="A1570" t="s">
        <v>1777</v>
      </c>
      <c r="B1570">
        <v>239</v>
      </c>
      <c r="C1570" s="4">
        <v>21129348</v>
      </c>
      <c r="D1570" t="s">
        <v>1185</v>
      </c>
      <c r="E1570" t="s">
        <v>984</v>
      </c>
      <c r="F1570" t="s">
        <v>5193</v>
      </c>
      <c r="G1570">
        <v>146364</v>
      </c>
      <c r="H1570">
        <v>237</v>
      </c>
      <c r="I1570" t="s">
        <v>16</v>
      </c>
      <c r="J1570" t="s">
        <v>17</v>
      </c>
      <c r="K1570" s="4">
        <v>35000000</v>
      </c>
      <c r="L1570">
        <v>2010</v>
      </c>
      <c r="M1570" s="2">
        <v>7.4</v>
      </c>
      <c r="N1570" s="4">
        <f>IMDB_Table[[#This Row],[gross]]-IMDB_Table[[#This Row],[budget]]</f>
        <v>-13870652</v>
      </c>
      <c r="O1570">
        <v>133</v>
      </c>
      <c r="P1570" s="36">
        <f>IMDB_Table[[#This Row],[net_profit]]/IMDB_Table[[#This Row],[budget]]*100</f>
        <v>-39.63043428571428</v>
      </c>
    </row>
    <row r="1571" spans="1:16" x14ac:dyDescent="0.3">
      <c r="A1571" t="s">
        <v>1778</v>
      </c>
      <c r="B1571">
        <v>158</v>
      </c>
      <c r="C1571" s="4">
        <v>18500966</v>
      </c>
      <c r="D1571" t="s">
        <v>571</v>
      </c>
      <c r="E1571" t="s">
        <v>511</v>
      </c>
      <c r="F1571" t="s">
        <v>5194</v>
      </c>
      <c r="G1571">
        <v>70341</v>
      </c>
      <c r="H1571">
        <v>830</v>
      </c>
      <c r="I1571" t="s">
        <v>16</v>
      </c>
      <c r="J1571" t="s">
        <v>17</v>
      </c>
      <c r="K1571" s="4">
        <v>30000000</v>
      </c>
      <c r="L1571">
        <v>2006</v>
      </c>
      <c r="M1571" s="2">
        <v>4.4000000000000004</v>
      </c>
      <c r="N1571" s="4">
        <f>IMDB_Table[[#This Row],[gross]]-IMDB_Table[[#This Row],[budget]]</f>
        <v>-11499034</v>
      </c>
      <c r="O1571">
        <v>94</v>
      </c>
      <c r="P1571" s="36">
        <f>IMDB_Table[[#This Row],[net_profit]]/IMDB_Table[[#This Row],[budget]]*100</f>
        <v>-38.33011333333333</v>
      </c>
    </row>
    <row r="1572" spans="1:16" x14ac:dyDescent="0.3">
      <c r="A1572" t="s">
        <v>3994</v>
      </c>
      <c r="B1572">
        <v>152</v>
      </c>
      <c r="C1572" s="4">
        <v>19976073</v>
      </c>
      <c r="D1572" t="s">
        <v>137</v>
      </c>
      <c r="E1572" t="s">
        <v>1401</v>
      </c>
      <c r="F1572" t="s">
        <v>7202</v>
      </c>
      <c r="G1572">
        <v>65979</v>
      </c>
      <c r="H1572">
        <v>220</v>
      </c>
      <c r="I1572" t="s">
        <v>16</v>
      </c>
      <c r="J1572" t="s">
        <v>17</v>
      </c>
      <c r="K1572" s="4">
        <v>20000000</v>
      </c>
      <c r="L1572">
        <v>2005</v>
      </c>
      <c r="M1572" s="2">
        <v>6.3</v>
      </c>
      <c r="N1572" s="4">
        <f>IMDB_Table[[#This Row],[gross]]-IMDB_Table[[#This Row],[budget]]</f>
        <v>-23927</v>
      </c>
      <c r="O1572">
        <v>109</v>
      </c>
      <c r="P1572" s="36">
        <f>IMDB_Table[[#This Row],[net_profit]]/IMDB_Table[[#This Row],[budget]]*100</f>
        <v>-0.11963500000000001</v>
      </c>
    </row>
    <row r="1573" spans="1:16" x14ac:dyDescent="0.3">
      <c r="A1573" t="s">
        <v>744</v>
      </c>
      <c r="B1573">
        <v>105</v>
      </c>
      <c r="C1573" s="4">
        <v>18967571</v>
      </c>
      <c r="D1573" t="s">
        <v>106</v>
      </c>
      <c r="E1573" t="s">
        <v>1446</v>
      </c>
      <c r="F1573" t="s">
        <v>5195</v>
      </c>
      <c r="G1573">
        <v>23345</v>
      </c>
      <c r="H1573">
        <v>167</v>
      </c>
      <c r="I1573" t="s">
        <v>16</v>
      </c>
      <c r="J1573" t="s">
        <v>17</v>
      </c>
      <c r="K1573" s="4">
        <v>30000000</v>
      </c>
      <c r="L1573">
        <v>1998</v>
      </c>
      <c r="M1573" s="2">
        <v>6.1</v>
      </c>
      <c r="N1573" s="4">
        <f>IMDB_Table[[#This Row],[gross]]-IMDB_Table[[#This Row],[budget]]</f>
        <v>-11032429</v>
      </c>
      <c r="O1573">
        <v>96</v>
      </c>
      <c r="P1573" s="36">
        <f>IMDB_Table[[#This Row],[net_profit]]/IMDB_Table[[#This Row],[budget]]*100</f>
        <v>-36.774763333333333</v>
      </c>
    </row>
    <row r="1574" spans="1:16" x14ac:dyDescent="0.3">
      <c r="A1574" t="s">
        <v>1779</v>
      </c>
      <c r="B1574">
        <v>36</v>
      </c>
      <c r="C1574" s="4">
        <v>17100000</v>
      </c>
      <c r="D1574" t="s">
        <v>1780</v>
      </c>
      <c r="E1574" t="s">
        <v>319</v>
      </c>
      <c r="F1574" t="s">
        <v>5196</v>
      </c>
      <c r="G1574">
        <v>7073</v>
      </c>
      <c r="H1574">
        <v>29</v>
      </c>
      <c r="I1574" t="s">
        <v>16</v>
      </c>
      <c r="J1574" t="s">
        <v>17</v>
      </c>
      <c r="K1574" s="4">
        <v>25000000</v>
      </c>
      <c r="L1574">
        <v>1996</v>
      </c>
      <c r="M1574" s="2">
        <v>5.3</v>
      </c>
      <c r="N1574" s="4">
        <f>IMDB_Table[[#This Row],[gross]]-IMDB_Table[[#This Row],[budget]]</f>
        <v>-7900000</v>
      </c>
      <c r="O1574">
        <v>105</v>
      </c>
      <c r="P1574" s="36">
        <f>IMDB_Table[[#This Row],[net_profit]]/IMDB_Table[[#This Row],[budget]]*100</f>
        <v>-31.6</v>
      </c>
    </row>
    <row r="1575" spans="1:16" x14ac:dyDescent="0.3">
      <c r="A1575" t="s">
        <v>1781</v>
      </c>
      <c r="B1575">
        <v>181</v>
      </c>
      <c r="C1575" s="4">
        <v>17266505</v>
      </c>
      <c r="D1575" t="s">
        <v>1782</v>
      </c>
      <c r="E1575" t="s">
        <v>164</v>
      </c>
      <c r="F1575" t="s">
        <v>5197</v>
      </c>
      <c r="G1575">
        <v>43764</v>
      </c>
      <c r="H1575">
        <v>291</v>
      </c>
      <c r="I1575" t="s">
        <v>16</v>
      </c>
      <c r="J1575" t="s">
        <v>17</v>
      </c>
      <c r="K1575" s="4">
        <v>30000000</v>
      </c>
      <c r="L1575">
        <v>2002</v>
      </c>
      <c r="M1575" s="2">
        <v>5.4</v>
      </c>
      <c r="N1575" s="4">
        <f>IMDB_Table[[#This Row],[gross]]-IMDB_Table[[#This Row],[budget]]</f>
        <v>-12733495</v>
      </c>
      <c r="O1575">
        <v>99</v>
      </c>
      <c r="P1575" s="36">
        <f>IMDB_Table[[#This Row],[net_profit]]/IMDB_Table[[#This Row],[budget]]*100</f>
        <v>-42.444983333333333</v>
      </c>
    </row>
    <row r="1576" spans="1:16" x14ac:dyDescent="0.3">
      <c r="A1576" t="s">
        <v>281</v>
      </c>
      <c r="B1576">
        <v>219</v>
      </c>
      <c r="C1576" s="4">
        <v>32357532</v>
      </c>
      <c r="D1576" t="s">
        <v>369</v>
      </c>
      <c r="E1576" t="s">
        <v>117</v>
      </c>
      <c r="F1576" t="s">
        <v>5198</v>
      </c>
      <c r="G1576">
        <v>143368</v>
      </c>
      <c r="H1576">
        <v>215</v>
      </c>
      <c r="I1576" t="s">
        <v>16</v>
      </c>
      <c r="J1576" t="s">
        <v>17</v>
      </c>
      <c r="K1576" s="4">
        <v>30000000</v>
      </c>
      <c r="L1576">
        <v>2010</v>
      </c>
      <c r="M1576" s="2">
        <v>6.7</v>
      </c>
      <c r="N1576" s="4">
        <f>IMDB_Table[[#This Row],[gross]]-IMDB_Table[[#This Row],[budget]]</f>
        <v>2357532</v>
      </c>
      <c r="O1576">
        <v>112</v>
      </c>
      <c r="P1576" s="36">
        <f>IMDB_Table[[#This Row],[net_profit]]/IMDB_Table[[#This Row],[budget]]*100</f>
        <v>7.8584399999999999</v>
      </c>
    </row>
    <row r="1577" spans="1:16" x14ac:dyDescent="0.3">
      <c r="A1577" t="s">
        <v>960</v>
      </c>
      <c r="B1577">
        <v>158</v>
      </c>
      <c r="C1577" s="4">
        <v>16930884</v>
      </c>
      <c r="D1577" t="s">
        <v>557</v>
      </c>
      <c r="E1577" t="s">
        <v>607</v>
      </c>
      <c r="F1577" t="s">
        <v>5199</v>
      </c>
      <c r="G1577">
        <v>65628</v>
      </c>
      <c r="H1577">
        <v>262</v>
      </c>
      <c r="I1577" t="s">
        <v>16</v>
      </c>
      <c r="J1577" t="s">
        <v>17</v>
      </c>
      <c r="K1577" s="4">
        <v>30000000</v>
      </c>
      <c r="L1577">
        <v>2007</v>
      </c>
      <c r="M1577" s="2">
        <v>5.9</v>
      </c>
      <c r="N1577" s="4">
        <f>IMDB_Table[[#This Row],[gross]]-IMDB_Table[[#This Row],[budget]]</f>
        <v>-13069116</v>
      </c>
      <c r="O1577">
        <v>108</v>
      </c>
      <c r="P1577" s="36">
        <f>IMDB_Table[[#This Row],[net_profit]]/IMDB_Table[[#This Row],[budget]]*100</f>
        <v>-43.563720000000004</v>
      </c>
    </row>
    <row r="1578" spans="1:16" x14ac:dyDescent="0.3">
      <c r="A1578" t="s">
        <v>1783</v>
      </c>
      <c r="B1578">
        <v>155</v>
      </c>
      <c r="C1578" s="4">
        <v>18324242</v>
      </c>
      <c r="D1578" t="s">
        <v>814</v>
      </c>
      <c r="E1578" t="s">
        <v>344</v>
      </c>
      <c r="F1578" t="s">
        <v>5200</v>
      </c>
      <c r="G1578">
        <v>32815</v>
      </c>
      <c r="H1578">
        <v>214</v>
      </c>
      <c r="I1578" t="s">
        <v>16</v>
      </c>
      <c r="J1578" t="s">
        <v>17</v>
      </c>
      <c r="K1578" s="4">
        <v>35000000</v>
      </c>
      <c r="L1578">
        <v>2005</v>
      </c>
      <c r="M1578" s="2">
        <v>7.3</v>
      </c>
      <c r="N1578" s="4">
        <f>IMDB_Table[[#This Row],[gross]]-IMDB_Table[[#This Row],[budget]]</f>
        <v>-16675758</v>
      </c>
      <c r="O1578">
        <v>126</v>
      </c>
      <c r="P1578" s="36">
        <f>IMDB_Table[[#This Row],[net_profit]]/IMDB_Table[[#This Row],[budget]]*100</f>
        <v>-47.645022857142855</v>
      </c>
    </row>
    <row r="1579" spans="1:16" x14ac:dyDescent="0.3">
      <c r="A1579" t="s">
        <v>1175</v>
      </c>
      <c r="B1579">
        <v>74</v>
      </c>
      <c r="C1579" s="4">
        <v>16323969</v>
      </c>
      <c r="D1579" t="s">
        <v>1305</v>
      </c>
      <c r="E1579" t="s">
        <v>273</v>
      </c>
      <c r="F1579" t="s">
        <v>5201</v>
      </c>
      <c r="G1579">
        <v>45775</v>
      </c>
      <c r="H1579">
        <v>112</v>
      </c>
      <c r="I1579" t="s">
        <v>16</v>
      </c>
      <c r="J1579" t="s">
        <v>17</v>
      </c>
      <c r="K1579" s="4">
        <v>40000000</v>
      </c>
      <c r="L1579">
        <v>2004</v>
      </c>
      <c r="M1579" s="2">
        <v>5.5</v>
      </c>
      <c r="N1579" s="4">
        <f>IMDB_Table[[#This Row],[gross]]-IMDB_Table[[#This Row],[budget]]</f>
        <v>-23676031</v>
      </c>
      <c r="O1579">
        <v>98</v>
      </c>
      <c r="P1579" s="36">
        <f>IMDB_Table[[#This Row],[net_profit]]/IMDB_Table[[#This Row],[budget]]*100</f>
        <v>-59.190077500000001</v>
      </c>
    </row>
    <row r="1580" spans="1:16" x14ac:dyDescent="0.3">
      <c r="A1580" t="s">
        <v>1784</v>
      </c>
      <c r="B1580">
        <v>368</v>
      </c>
      <c r="C1580" s="4">
        <v>16999046</v>
      </c>
      <c r="D1580" t="s">
        <v>224</v>
      </c>
      <c r="E1580" t="s">
        <v>1785</v>
      </c>
      <c r="F1580" t="s">
        <v>5202</v>
      </c>
      <c r="G1580">
        <v>79517</v>
      </c>
      <c r="H1580">
        <v>354</v>
      </c>
      <c r="I1580" t="s">
        <v>16</v>
      </c>
      <c r="J1580" t="s">
        <v>87</v>
      </c>
      <c r="K1580" s="4">
        <v>26000000</v>
      </c>
      <c r="L1580">
        <v>2009</v>
      </c>
      <c r="M1580" s="2">
        <v>5.8</v>
      </c>
      <c r="N1580" s="4">
        <f>IMDB_Table[[#This Row],[gross]]-IMDB_Table[[#This Row],[budget]]</f>
        <v>-9000954</v>
      </c>
      <c r="O1580">
        <v>104</v>
      </c>
      <c r="P1580" s="36">
        <f>IMDB_Table[[#This Row],[net_profit]]/IMDB_Table[[#This Row],[budget]]*100</f>
        <v>-34.619053846153847</v>
      </c>
    </row>
    <row r="1581" spans="1:16" x14ac:dyDescent="0.3">
      <c r="A1581" t="s">
        <v>1786</v>
      </c>
      <c r="B1581">
        <v>81</v>
      </c>
      <c r="C1581" s="4">
        <v>16295774</v>
      </c>
      <c r="D1581" t="s">
        <v>1034</v>
      </c>
      <c r="E1581" t="s">
        <v>1361</v>
      </c>
      <c r="F1581" t="s">
        <v>7203</v>
      </c>
      <c r="G1581">
        <v>33669</v>
      </c>
      <c r="H1581">
        <v>269</v>
      </c>
      <c r="I1581" t="s">
        <v>16</v>
      </c>
      <c r="J1581" t="s">
        <v>17</v>
      </c>
      <c r="K1581" s="4">
        <v>35000000</v>
      </c>
      <c r="L1581">
        <v>1986</v>
      </c>
      <c r="M1581" s="2">
        <v>4.5999999999999996</v>
      </c>
      <c r="N1581" s="4">
        <f>IMDB_Table[[#This Row],[gross]]-IMDB_Table[[#This Row],[budget]]</f>
        <v>-18704226</v>
      </c>
      <c r="O1581">
        <v>110</v>
      </c>
      <c r="P1581" s="36">
        <f>IMDB_Table[[#This Row],[net_profit]]/IMDB_Table[[#This Row],[budget]]*100</f>
        <v>-53.440645714285715</v>
      </c>
    </row>
    <row r="1582" spans="1:16" x14ac:dyDescent="0.3">
      <c r="A1582" t="s">
        <v>1787</v>
      </c>
      <c r="B1582">
        <v>154</v>
      </c>
      <c r="C1582" s="4">
        <v>15709385</v>
      </c>
      <c r="D1582" t="s">
        <v>552</v>
      </c>
      <c r="E1582" t="s">
        <v>1121</v>
      </c>
      <c r="F1582" t="s">
        <v>7204</v>
      </c>
      <c r="G1582">
        <v>53053</v>
      </c>
      <c r="H1582">
        <v>132</v>
      </c>
      <c r="I1582" t="s">
        <v>16</v>
      </c>
      <c r="J1582" t="s">
        <v>17</v>
      </c>
      <c r="K1582" s="4">
        <v>30000000</v>
      </c>
      <c r="L1582">
        <v>2008</v>
      </c>
      <c r="M1582" s="2">
        <v>6.7</v>
      </c>
      <c r="N1582" s="4">
        <f>IMDB_Table[[#This Row],[gross]]-IMDB_Table[[#This Row],[budget]]</f>
        <v>-14290615</v>
      </c>
      <c r="O1582">
        <v>130</v>
      </c>
      <c r="P1582" s="36">
        <f>IMDB_Table[[#This Row],[net_profit]]/IMDB_Table[[#This Row],[budget]]*100</f>
        <v>-47.63538333333333</v>
      </c>
    </row>
    <row r="1583" spans="1:16" x14ac:dyDescent="0.3">
      <c r="A1583" t="s">
        <v>1788</v>
      </c>
      <c r="B1583">
        <v>140</v>
      </c>
      <c r="C1583" s="4">
        <v>14888028</v>
      </c>
      <c r="D1583" t="s">
        <v>1789</v>
      </c>
      <c r="E1583" t="s">
        <v>1790</v>
      </c>
      <c r="F1583" t="s">
        <v>5203</v>
      </c>
      <c r="G1583">
        <v>28606</v>
      </c>
      <c r="H1583">
        <v>262</v>
      </c>
      <c r="I1583" t="s">
        <v>16</v>
      </c>
      <c r="J1583" t="s">
        <v>17</v>
      </c>
      <c r="K1583" s="4">
        <v>30000000</v>
      </c>
      <c r="L1583">
        <v>2005</v>
      </c>
      <c r="M1583" s="2">
        <v>5.0999999999999996</v>
      </c>
      <c r="N1583" s="4">
        <f>IMDB_Table[[#This Row],[gross]]-IMDB_Table[[#This Row],[budget]]</f>
        <v>-15111972</v>
      </c>
      <c r="O1583">
        <v>93</v>
      </c>
      <c r="P1583" s="36">
        <f>IMDB_Table[[#This Row],[net_profit]]/IMDB_Table[[#This Row],[budget]]*100</f>
        <v>-50.373239999999996</v>
      </c>
    </row>
    <row r="1584" spans="1:16" x14ac:dyDescent="0.3">
      <c r="A1584" t="s">
        <v>910</v>
      </c>
      <c r="B1584">
        <v>73</v>
      </c>
      <c r="C1584" s="4">
        <v>14208384</v>
      </c>
      <c r="D1584" t="s">
        <v>429</v>
      </c>
      <c r="E1584" t="s">
        <v>1641</v>
      </c>
      <c r="F1584" t="s">
        <v>5204</v>
      </c>
      <c r="G1584">
        <v>11520</v>
      </c>
      <c r="H1584">
        <v>105</v>
      </c>
      <c r="I1584" t="s">
        <v>16</v>
      </c>
      <c r="J1584" t="s">
        <v>17</v>
      </c>
      <c r="K1584" s="4">
        <v>30000000</v>
      </c>
      <c r="L1584">
        <v>2003</v>
      </c>
      <c r="M1584" s="2">
        <v>5.6</v>
      </c>
      <c r="N1584" s="4">
        <f>IMDB_Table[[#This Row],[gross]]-IMDB_Table[[#This Row],[budget]]</f>
        <v>-15791616</v>
      </c>
      <c r="O1584">
        <v>96</v>
      </c>
      <c r="P1584" s="36">
        <f>IMDB_Table[[#This Row],[net_profit]]/IMDB_Table[[#This Row],[budget]]*100</f>
        <v>-52.638720000000006</v>
      </c>
    </row>
    <row r="1585" spans="1:16" x14ac:dyDescent="0.3">
      <c r="A1585" t="s">
        <v>3982</v>
      </c>
      <c r="B1585">
        <v>98</v>
      </c>
      <c r="C1585" s="4">
        <v>12831121</v>
      </c>
      <c r="D1585" t="s">
        <v>788</v>
      </c>
      <c r="E1585" t="s">
        <v>1791</v>
      </c>
      <c r="F1585" t="s">
        <v>5205</v>
      </c>
      <c r="G1585">
        <v>44979</v>
      </c>
      <c r="H1585">
        <v>298</v>
      </c>
      <c r="I1585" t="s">
        <v>16</v>
      </c>
      <c r="J1585" t="s">
        <v>17</v>
      </c>
      <c r="K1585" s="4">
        <v>30000000</v>
      </c>
      <c r="L1585">
        <v>2004</v>
      </c>
      <c r="M1585" s="2">
        <v>7</v>
      </c>
      <c r="N1585" s="4">
        <f>IMDB_Table[[#This Row],[gross]]-IMDB_Table[[#This Row],[budget]]</f>
        <v>-17168879</v>
      </c>
      <c r="O1585">
        <v>114</v>
      </c>
      <c r="P1585" s="36">
        <f>IMDB_Table[[#This Row],[net_profit]]/IMDB_Table[[#This Row],[budget]]*100</f>
        <v>-57.229596666666673</v>
      </c>
    </row>
    <row r="1586" spans="1:16" x14ac:dyDescent="0.3">
      <c r="A1586" t="s">
        <v>1792</v>
      </c>
      <c r="B1586">
        <v>358</v>
      </c>
      <c r="C1586" s="4">
        <v>18298649</v>
      </c>
      <c r="D1586" t="s">
        <v>1611</v>
      </c>
      <c r="E1586" t="s">
        <v>1793</v>
      </c>
      <c r="F1586" t="s">
        <v>5206</v>
      </c>
      <c r="G1586">
        <v>85024</v>
      </c>
      <c r="H1586">
        <v>242</v>
      </c>
      <c r="I1586" t="s">
        <v>16</v>
      </c>
      <c r="J1586" t="s">
        <v>17</v>
      </c>
      <c r="K1586" s="4">
        <v>30000000</v>
      </c>
      <c r="L1586">
        <v>2011</v>
      </c>
      <c r="M1586" s="2">
        <v>6.4</v>
      </c>
      <c r="N1586" s="4">
        <f>IMDB_Table[[#This Row],[gross]]-IMDB_Table[[#This Row],[budget]]</f>
        <v>-11701351</v>
      </c>
      <c r="O1586">
        <v>106</v>
      </c>
      <c r="P1586" s="36">
        <f>IMDB_Table[[#This Row],[net_profit]]/IMDB_Table[[#This Row],[budget]]*100</f>
        <v>-39.004503333333332</v>
      </c>
    </row>
    <row r="1587" spans="1:16" x14ac:dyDescent="0.3">
      <c r="A1587" t="s">
        <v>1126</v>
      </c>
      <c r="B1587">
        <v>222</v>
      </c>
      <c r="C1587" s="4">
        <v>12712093</v>
      </c>
      <c r="D1587" t="s">
        <v>1331</v>
      </c>
      <c r="E1587" t="s">
        <v>104</v>
      </c>
      <c r="F1587" t="s">
        <v>5207</v>
      </c>
      <c r="G1587">
        <v>70771</v>
      </c>
      <c r="H1587">
        <v>671</v>
      </c>
      <c r="I1587" t="s">
        <v>16</v>
      </c>
      <c r="J1587" t="s">
        <v>17</v>
      </c>
      <c r="K1587" s="4">
        <v>30000000</v>
      </c>
      <c r="L1587">
        <v>2005</v>
      </c>
      <c r="M1587" s="2">
        <v>6.7</v>
      </c>
      <c r="N1587" s="4">
        <f>IMDB_Table[[#This Row],[gross]]-IMDB_Table[[#This Row],[budget]]</f>
        <v>-17287907</v>
      </c>
      <c r="O1587">
        <v>150</v>
      </c>
      <c r="P1587" s="36">
        <f>IMDB_Table[[#This Row],[net_profit]]/IMDB_Table[[#This Row],[budget]]*100</f>
        <v>-57.626356666666666</v>
      </c>
    </row>
    <row r="1588" spans="1:16" x14ac:dyDescent="0.3">
      <c r="A1588" t="s">
        <v>1794</v>
      </c>
      <c r="B1588">
        <v>85</v>
      </c>
      <c r="C1588" s="4">
        <v>11576087</v>
      </c>
      <c r="D1588" t="s">
        <v>29</v>
      </c>
      <c r="E1588" t="s">
        <v>1795</v>
      </c>
      <c r="F1588" t="s">
        <v>5208</v>
      </c>
      <c r="G1588">
        <v>14747</v>
      </c>
      <c r="H1588">
        <v>338</v>
      </c>
      <c r="I1588" t="s">
        <v>16</v>
      </c>
      <c r="J1588" t="s">
        <v>17</v>
      </c>
      <c r="K1588" s="4">
        <v>30000000</v>
      </c>
      <c r="L1588">
        <v>1999</v>
      </c>
      <c r="M1588" s="2">
        <v>4.0999999999999996</v>
      </c>
      <c r="N1588" s="4">
        <f>IMDB_Table[[#This Row],[gross]]-IMDB_Table[[#This Row],[budget]]</f>
        <v>-18423913</v>
      </c>
      <c r="O1588">
        <v>100</v>
      </c>
      <c r="P1588" s="36">
        <f>IMDB_Table[[#This Row],[net_profit]]/IMDB_Table[[#This Row],[budget]]*100</f>
        <v>-61.413043333333327</v>
      </c>
    </row>
    <row r="1589" spans="1:16" x14ac:dyDescent="0.3">
      <c r="A1589" t="s">
        <v>1143</v>
      </c>
      <c r="B1589">
        <v>62</v>
      </c>
      <c r="C1589" s="4">
        <v>11900000</v>
      </c>
      <c r="D1589" t="s">
        <v>519</v>
      </c>
      <c r="E1589" t="s">
        <v>74</v>
      </c>
      <c r="F1589" t="s">
        <v>5209</v>
      </c>
      <c r="G1589">
        <v>11003</v>
      </c>
      <c r="H1589">
        <v>148</v>
      </c>
      <c r="I1589" t="s">
        <v>16</v>
      </c>
      <c r="J1589" t="s">
        <v>17</v>
      </c>
      <c r="K1589" s="4">
        <v>30000000</v>
      </c>
      <c r="L1589">
        <v>1999</v>
      </c>
      <c r="M1589" s="2">
        <v>5.5</v>
      </c>
      <c r="N1589" s="4">
        <f>IMDB_Table[[#This Row],[gross]]-IMDB_Table[[#This Row],[budget]]</f>
        <v>-18100000</v>
      </c>
      <c r="O1589">
        <v>100</v>
      </c>
      <c r="P1589" s="36">
        <f>IMDB_Table[[#This Row],[net_profit]]/IMDB_Table[[#This Row],[budget]]*100</f>
        <v>-60.333333333333336</v>
      </c>
    </row>
    <row r="1590" spans="1:16" x14ac:dyDescent="0.3">
      <c r="A1590" t="s">
        <v>1221</v>
      </c>
      <c r="B1590">
        <v>130</v>
      </c>
      <c r="C1590" s="4">
        <v>9353573</v>
      </c>
      <c r="D1590" t="s">
        <v>85</v>
      </c>
      <c r="E1590" t="s">
        <v>1796</v>
      </c>
      <c r="F1590" t="s">
        <v>5210</v>
      </c>
      <c r="G1590">
        <v>56451</v>
      </c>
      <c r="H1590">
        <v>524</v>
      </c>
      <c r="I1590" t="s">
        <v>16</v>
      </c>
      <c r="J1590" t="s">
        <v>17</v>
      </c>
      <c r="K1590" s="4">
        <v>45000000</v>
      </c>
      <c r="L1590">
        <v>2009</v>
      </c>
      <c r="M1590" s="2">
        <v>2.7</v>
      </c>
      <c r="N1590" s="4">
        <f>IMDB_Table[[#This Row],[gross]]-IMDB_Table[[#This Row],[budget]]</f>
        <v>-35646427</v>
      </c>
      <c r="O1590">
        <v>100</v>
      </c>
      <c r="P1590" s="36">
        <f>IMDB_Table[[#This Row],[net_profit]]/IMDB_Table[[#This Row],[budget]]*100</f>
        <v>-79.214282222222224</v>
      </c>
    </row>
    <row r="1591" spans="1:16" x14ac:dyDescent="0.3">
      <c r="A1591" t="s">
        <v>3995</v>
      </c>
      <c r="B1591">
        <v>376</v>
      </c>
      <c r="C1591" s="4">
        <v>12026670</v>
      </c>
      <c r="D1591" t="s">
        <v>106</v>
      </c>
      <c r="E1591" t="s">
        <v>1797</v>
      </c>
      <c r="F1591" t="s">
        <v>5211</v>
      </c>
      <c r="G1591">
        <v>114241</v>
      </c>
      <c r="H1591">
        <v>258</v>
      </c>
      <c r="I1591" t="s">
        <v>16</v>
      </c>
      <c r="J1591" t="s">
        <v>17</v>
      </c>
      <c r="K1591" s="4">
        <v>45000000</v>
      </c>
      <c r="L1591">
        <v>2013</v>
      </c>
      <c r="M1591" s="2">
        <v>6.4</v>
      </c>
      <c r="N1591" s="4">
        <f>IMDB_Table[[#This Row],[gross]]-IMDB_Table[[#This Row],[budget]]</f>
        <v>-32973330</v>
      </c>
      <c r="O1591">
        <v>107</v>
      </c>
      <c r="P1591" s="36">
        <f>IMDB_Table[[#This Row],[net_profit]]/IMDB_Table[[#This Row],[budget]]*100</f>
        <v>-73.27406666666667</v>
      </c>
    </row>
    <row r="1592" spans="1:16" x14ac:dyDescent="0.3">
      <c r="A1592" t="s">
        <v>1798</v>
      </c>
      <c r="B1592">
        <v>130</v>
      </c>
      <c r="C1592" s="4">
        <v>14334645</v>
      </c>
      <c r="D1592" t="s">
        <v>864</v>
      </c>
      <c r="E1592" t="s">
        <v>444</v>
      </c>
      <c r="F1592" t="s">
        <v>5212</v>
      </c>
      <c r="G1592">
        <v>22449</v>
      </c>
      <c r="H1592">
        <v>191</v>
      </c>
      <c r="I1592" t="s">
        <v>16</v>
      </c>
      <c r="J1592" t="s">
        <v>17</v>
      </c>
      <c r="K1592" s="4">
        <v>25000000</v>
      </c>
      <c r="L1592">
        <v>2004</v>
      </c>
      <c r="M1592" s="2">
        <v>4.8</v>
      </c>
      <c r="N1592" s="4">
        <f>IMDB_Table[[#This Row],[gross]]-IMDB_Table[[#This Row],[budget]]</f>
        <v>-10665355</v>
      </c>
      <c r="O1592">
        <v>102</v>
      </c>
      <c r="P1592" s="36">
        <f>IMDB_Table[[#This Row],[net_profit]]/IMDB_Table[[#This Row],[budget]]*100</f>
        <v>-42.66142</v>
      </c>
    </row>
    <row r="1593" spans="1:16" x14ac:dyDescent="0.3">
      <c r="A1593" t="s">
        <v>1799</v>
      </c>
      <c r="B1593">
        <v>65</v>
      </c>
      <c r="C1593" s="4">
        <v>12189514</v>
      </c>
      <c r="D1593" t="s">
        <v>429</v>
      </c>
      <c r="E1593" t="s">
        <v>1800</v>
      </c>
      <c r="F1593" t="s">
        <v>5213</v>
      </c>
      <c r="G1593">
        <v>30092</v>
      </c>
      <c r="H1593">
        <v>129</v>
      </c>
      <c r="I1593" t="s">
        <v>16</v>
      </c>
      <c r="J1593" t="s">
        <v>17</v>
      </c>
      <c r="K1593" s="4">
        <v>23000000</v>
      </c>
      <c r="L1593">
        <v>2004</v>
      </c>
      <c r="M1593" s="2">
        <v>6.1</v>
      </c>
      <c r="N1593" s="4">
        <f>IMDB_Table[[#This Row],[gross]]-IMDB_Table[[#This Row],[budget]]</f>
        <v>-10810486</v>
      </c>
      <c r="O1593">
        <v>101</v>
      </c>
      <c r="P1593" s="36">
        <f>IMDB_Table[[#This Row],[net_profit]]/IMDB_Table[[#This Row],[budget]]*100</f>
        <v>-47.002113043478261</v>
      </c>
    </row>
    <row r="1594" spans="1:16" x14ac:dyDescent="0.3">
      <c r="A1594" t="s">
        <v>1801</v>
      </c>
      <c r="B1594">
        <v>77</v>
      </c>
      <c r="C1594" s="4">
        <v>10134754</v>
      </c>
      <c r="D1594" t="s">
        <v>720</v>
      </c>
      <c r="E1594" t="s">
        <v>142</v>
      </c>
      <c r="F1594" t="s">
        <v>7205</v>
      </c>
      <c r="G1594">
        <v>9682</v>
      </c>
      <c r="H1594">
        <v>38</v>
      </c>
      <c r="I1594" t="s">
        <v>16</v>
      </c>
      <c r="J1594" t="s">
        <v>17</v>
      </c>
      <c r="K1594" s="4">
        <v>30000000</v>
      </c>
      <c r="L1594">
        <v>2011</v>
      </c>
      <c r="M1594" s="2">
        <v>4.8</v>
      </c>
      <c r="N1594" s="4">
        <f>IMDB_Table[[#This Row],[gross]]-IMDB_Table[[#This Row],[budget]]</f>
        <v>-19865246</v>
      </c>
      <c r="O1594">
        <v>86</v>
      </c>
      <c r="P1594" s="36">
        <f>IMDB_Table[[#This Row],[net_profit]]/IMDB_Table[[#This Row],[budget]]*100</f>
        <v>-66.217486666666673</v>
      </c>
    </row>
    <row r="1595" spans="1:16" x14ac:dyDescent="0.3">
      <c r="A1595" t="s">
        <v>3988</v>
      </c>
      <c r="B1595">
        <v>107</v>
      </c>
      <c r="C1595" s="4">
        <v>8535575</v>
      </c>
      <c r="D1595" t="s">
        <v>814</v>
      </c>
      <c r="E1595" t="s">
        <v>374</v>
      </c>
      <c r="F1595" t="s">
        <v>5214</v>
      </c>
      <c r="G1595">
        <v>24033</v>
      </c>
      <c r="H1595">
        <v>152</v>
      </c>
      <c r="I1595" t="s">
        <v>16</v>
      </c>
      <c r="J1595" t="s">
        <v>17</v>
      </c>
      <c r="K1595" s="4">
        <v>30000000</v>
      </c>
      <c r="L1595">
        <v>2005</v>
      </c>
      <c r="M1595" s="2">
        <v>7</v>
      </c>
      <c r="N1595" s="4">
        <f>IMDB_Table[[#This Row],[gross]]-IMDB_Table[[#This Row],[budget]]</f>
        <v>-21464425</v>
      </c>
      <c r="O1595">
        <v>108</v>
      </c>
      <c r="P1595" s="36">
        <f>IMDB_Table[[#This Row],[net_profit]]/IMDB_Table[[#This Row],[budget]]*100</f>
        <v>-71.548083333333338</v>
      </c>
    </row>
    <row r="1596" spans="1:16" x14ac:dyDescent="0.3">
      <c r="A1596" t="s">
        <v>685</v>
      </c>
      <c r="B1596">
        <v>292</v>
      </c>
      <c r="C1596" s="4">
        <v>7689458</v>
      </c>
      <c r="D1596" t="s">
        <v>1802</v>
      </c>
      <c r="E1596" t="s">
        <v>1368</v>
      </c>
      <c r="F1596" t="s">
        <v>7206</v>
      </c>
      <c r="G1596">
        <v>126307</v>
      </c>
      <c r="H1596">
        <v>210</v>
      </c>
      <c r="I1596" t="s">
        <v>16</v>
      </c>
      <c r="J1596" t="s">
        <v>24</v>
      </c>
      <c r="K1596" s="4">
        <v>40000000</v>
      </c>
      <c r="L1596">
        <v>2009</v>
      </c>
      <c r="M1596" s="2">
        <v>6.8</v>
      </c>
      <c r="N1596" s="4">
        <f>IMDB_Table[[#This Row],[gross]]-IMDB_Table[[#This Row],[budget]]</f>
        <v>-32310542</v>
      </c>
      <c r="O1596">
        <v>123</v>
      </c>
      <c r="P1596" s="36">
        <f>IMDB_Table[[#This Row],[net_profit]]/IMDB_Table[[#This Row],[budget]]*100</f>
        <v>-80.776354999999995</v>
      </c>
    </row>
    <row r="1597" spans="1:16" x14ac:dyDescent="0.3">
      <c r="A1597" t="s">
        <v>1247</v>
      </c>
      <c r="B1597">
        <v>184</v>
      </c>
      <c r="C1597" s="4">
        <v>19316646</v>
      </c>
      <c r="D1597" t="s">
        <v>396</v>
      </c>
      <c r="E1597" t="s">
        <v>209</v>
      </c>
      <c r="F1597" t="s">
        <v>5215</v>
      </c>
      <c r="G1597">
        <v>52069</v>
      </c>
      <c r="H1597">
        <v>95</v>
      </c>
      <c r="I1597" t="s">
        <v>16</v>
      </c>
      <c r="J1597" t="s">
        <v>17</v>
      </c>
      <c r="K1597" s="4">
        <v>30000000</v>
      </c>
      <c r="L1597">
        <v>2013</v>
      </c>
      <c r="M1597" s="2">
        <v>5.6</v>
      </c>
      <c r="N1597" s="4">
        <f>IMDB_Table[[#This Row],[gross]]-IMDB_Table[[#This Row],[budget]]</f>
        <v>-10683354</v>
      </c>
      <c r="O1597">
        <v>88</v>
      </c>
      <c r="P1597" s="36">
        <f>IMDB_Table[[#This Row],[net_profit]]/IMDB_Table[[#This Row],[budget]]*100</f>
        <v>-35.611179999999997</v>
      </c>
    </row>
    <row r="1598" spans="1:16" x14ac:dyDescent="0.3">
      <c r="A1598" t="s">
        <v>1281</v>
      </c>
      <c r="B1598">
        <v>123</v>
      </c>
      <c r="C1598" s="4">
        <v>10965209</v>
      </c>
      <c r="D1598" t="s">
        <v>137</v>
      </c>
      <c r="E1598" t="s">
        <v>1803</v>
      </c>
      <c r="F1598" t="s">
        <v>5216</v>
      </c>
      <c r="G1598">
        <v>25558</v>
      </c>
      <c r="H1598">
        <v>221</v>
      </c>
      <c r="I1598" t="s">
        <v>16</v>
      </c>
      <c r="J1598" t="s">
        <v>17</v>
      </c>
      <c r="K1598" s="4">
        <v>30000000</v>
      </c>
      <c r="L1598">
        <v>2001</v>
      </c>
      <c r="M1598" s="2">
        <v>6.1</v>
      </c>
      <c r="N1598" s="4">
        <f>IMDB_Table[[#This Row],[gross]]-IMDB_Table[[#This Row],[budget]]</f>
        <v>-19034791</v>
      </c>
      <c r="O1598">
        <v>109</v>
      </c>
      <c r="P1598" s="36">
        <f>IMDB_Table[[#This Row],[net_profit]]/IMDB_Table[[#This Row],[budget]]*100</f>
        <v>-63.449303333333326</v>
      </c>
    </row>
    <row r="1599" spans="1:16" x14ac:dyDescent="0.3">
      <c r="A1599" t="s">
        <v>281</v>
      </c>
      <c r="B1599">
        <v>60</v>
      </c>
      <c r="C1599" s="4">
        <v>26830000</v>
      </c>
      <c r="D1599" t="s">
        <v>506</v>
      </c>
      <c r="E1599" t="s">
        <v>439</v>
      </c>
      <c r="F1599" t="s">
        <v>5217</v>
      </c>
      <c r="G1599">
        <v>101888</v>
      </c>
      <c r="H1599">
        <v>365</v>
      </c>
      <c r="I1599" t="s">
        <v>16</v>
      </c>
      <c r="J1599" t="s">
        <v>17</v>
      </c>
      <c r="K1599" s="4">
        <v>18000000</v>
      </c>
      <c r="L1599">
        <v>1989</v>
      </c>
      <c r="M1599" s="2">
        <v>7.9</v>
      </c>
      <c r="N1599" s="4">
        <f>IMDB_Table[[#This Row],[gross]]-IMDB_Table[[#This Row],[budget]]</f>
        <v>8830000</v>
      </c>
      <c r="O1599">
        <v>122</v>
      </c>
      <c r="P1599" s="36">
        <f>IMDB_Table[[#This Row],[net_profit]]/IMDB_Table[[#This Row],[budget]]*100</f>
        <v>49.055555555555557</v>
      </c>
    </row>
    <row r="1600" spans="1:16" x14ac:dyDescent="0.3">
      <c r="A1600" t="s">
        <v>1804</v>
      </c>
      <c r="B1600">
        <v>111</v>
      </c>
      <c r="C1600" s="4">
        <v>5300000</v>
      </c>
      <c r="D1600" t="s">
        <v>497</v>
      </c>
      <c r="E1600" t="s">
        <v>444</v>
      </c>
      <c r="F1600" t="s">
        <v>7207</v>
      </c>
      <c r="G1600">
        <v>221000</v>
      </c>
      <c r="H1600">
        <v>495</v>
      </c>
      <c r="I1600" t="s">
        <v>16</v>
      </c>
      <c r="J1600" t="s">
        <v>1805</v>
      </c>
      <c r="K1600" s="4">
        <v>30000000</v>
      </c>
      <c r="L1600">
        <v>1984</v>
      </c>
      <c r="M1600" s="2">
        <v>8.4</v>
      </c>
      <c r="N1600" s="4">
        <f>IMDB_Table[[#This Row],[gross]]-IMDB_Table[[#This Row],[budget]]</f>
        <v>-24700000</v>
      </c>
      <c r="O1600">
        <v>251</v>
      </c>
      <c r="P1600" s="36">
        <f>IMDB_Table[[#This Row],[net_profit]]/IMDB_Table[[#This Row],[budget]]*100</f>
        <v>-82.333333333333343</v>
      </c>
    </row>
    <row r="1601" spans="1:16" x14ac:dyDescent="0.3">
      <c r="A1601" t="s">
        <v>1806</v>
      </c>
      <c r="B1601">
        <v>217</v>
      </c>
      <c r="C1601" s="4">
        <v>10880926</v>
      </c>
      <c r="D1601" t="s">
        <v>137</v>
      </c>
      <c r="E1601" t="s">
        <v>211</v>
      </c>
      <c r="F1601" t="s">
        <v>5218</v>
      </c>
      <c r="G1601">
        <v>54147</v>
      </c>
      <c r="H1601">
        <v>127</v>
      </c>
      <c r="I1601" t="s">
        <v>16</v>
      </c>
      <c r="J1601" t="s">
        <v>17</v>
      </c>
      <c r="K1601" s="4">
        <v>30000000</v>
      </c>
      <c r="L1601">
        <v>2013</v>
      </c>
      <c r="M1601" s="2">
        <v>6.5</v>
      </c>
      <c r="N1601" s="4">
        <f>IMDB_Table[[#This Row],[gross]]-IMDB_Table[[#This Row],[budget]]</f>
        <v>-19119074</v>
      </c>
      <c r="O1601">
        <v>118</v>
      </c>
      <c r="P1601" s="36">
        <f>IMDB_Table[[#This Row],[net_profit]]/IMDB_Table[[#This Row],[budget]]*100</f>
        <v>-63.730246666666666</v>
      </c>
    </row>
    <row r="1602" spans="1:16" x14ac:dyDescent="0.3">
      <c r="A1602" t="s">
        <v>1807</v>
      </c>
      <c r="B1602">
        <v>117</v>
      </c>
      <c r="C1602" s="4">
        <v>3752725</v>
      </c>
      <c r="D1602" t="s">
        <v>71</v>
      </c>
      <c r="E1602" t="s">
        <v>607</v>
      </c>
      <c r="F1602" t="s">
        <v>7208</v>
      </c>
      <c r="G1602">
        <v>29715</v>
      </c>
      <c r="H1602">
        <v>161</v>
      </c>
      <c r="I1602" t="s">
        <v>16</v>
      </c>
      <c r="J1602" t="s">
        <v>17</v>
      </c>
      <c r="K1602" s="4">
        <v>18000000</v>
      </c>
      <c r="L1602">
        <v>2004</v>
      </c>
      <c r="M1602" s="2">
        <v>7.1</v>
      </c>
      <c r="N1602" s="4">
        <f>IMDB_Table[[#This Row],[gross]]-IMDB_Table[[#This Row],[budget]]</f>
        <v>-14247275</v>
      </c>
      <c r="O1602">
        <v>131</v>
      </c>
      <c r="P1602" s="36">
        <f>IMDB_Table[[#This Row],[net_profit]]/IMDB_Table[[#This Row],[budget]]*100</f>
        <v>-79.151527777777773</v>
      </c>
    </row>
    <row r="1603" spans="1:16" x14ac:dyDescent="0.3">
      <c r="A1603" t="s">
        <v>1143</v>
      </c>
      <c r="B1603">
        <v>105</v>
      </c>
      <c r="C1603" s="4">
        <v>3517797</v>
      </c>
      <c r="D1603" t="s">
        <v>1269</v>
      </c>
      <c r="E1603" t="s">
        <v>1808</v>
      </c>
      <c r="F1603" t="s">
        <v>5219</v>
      </c>
      <c r="G1603">
        <v>9004</v>
      </c>
      <c r="H1603">
        <v>103</v>
      </c>
      <c r="I1603" t="s">
        <v>16</v>
      </c>
      <c r="J1603" t="s">
        <v>490</v>
      </c>
      <c r="K1603" s="4">
        <v>25000000</v>
      </c>
      <c r="L1603">
        <v>2002</v>
      </c>
      <c r="M1603" s="2">
        <v>6.6</v>
      </c>
      <c r="N1603" s="4">
        <f>IMDB_Table[[#This Row],[gross]]-IMDB_Table[[#This Row],[budget]]</f>
        <v>-21482203</v>
      </c>
      <c r="O1603">
        <v>109</v>
      </c>
      <c r="P1603" s="36">
        <f>IMDB_Table[[#This Row],[net_profit]]/IMDB_Table[[#This Row],[budget]]*100</f>
        <v>-85.928811999999994</v>
      </c>
    </row>
    <row r="1604" spans="1:16" x14ac:dyDescent="0.3">
      <c r="A1604" t="s">
        <v>1728</v>
      </c>
      <c r="B1604">
        <v>124</v>
      </c>
      <c r="C1604" s="4">
        <v>2975649</v>
      </c>
      <c r="D1604" t="s">
        <v>1378</v>
      </c>
      <c r="E1604" t="s">
        <v>1809</v>
      </c>
      <c r="F1604" t="s">
        <v>5220</v>
      </c>
      <c r="G1604">
        <v>23864</v>
      </c>
      <c r="H1604">
        <v>142</v>
      </c>
      <c r="I1604" t="s">
        <v>16</v>
      </c>
      <c r="J1604" t="s">
        <v>24</v>
      </c>
      <c r="K1604" s="4">
        <v>30000000</v>
      </c>
      <c r="L1604">
        <v>2006</v>
      </c>
      <c r="M1604" s="2">
        <v>7</v>
      </c>
      <c r="N1604" s="4">
        <f>IMDB_Table[[#This Row],[gross]]-IMDB_Table[[#This Row],[budget]]</f>
        <v>-27024351</v>
      </c>
      <c r="O1604">
        <v>88</v>
      </c>
      <c r="P1604" s="36">
        <f>IMDB_Table[[#This Row],[net_profit]]/IMDB_Table[[#This Row],[budget]]*100</f>
        <v>-90.08117</v>
      </c>
    </row>
    <row r="1605" spans="1:16" x14ac:dyDescent="0.3">
      <c r="A1605" t="s">
        <v>1810</v>
      </c>
      <c r="B1605">
        <v>90</v>
      </c>
      <c r="C1605" s="4">
        <v>668171</v>
      </c>
      <c r="D1605" t="s">
        <v>1490</v>
      </c>
      <c r="E1605" t="s">
        <v>1811</v>
      </c>
      <c r="F1605" t="s">
        <v>5221</v>
      </c>
      <c r="G1605">
        <v>8215</v>
      </c>
      <c r="H1605">
        <v>132</v>
      </c>
      <c r="I1605" t="s">
        <v>500</v>
      </c>
      <c r="J1605" t="s">
        <v>250</v>
      </c>
      <c r="K1605" s="4">
        <v>60000000</v>
      </c>
      <c r="L1605">
        <v>2005</v>
      </c>
      <c r="M1605" s="2">
        <v>5.6</v>
      </c>
      <c r="N1605" s="4">
        <f>IMDB_Table[[#This Row],[gross]]-IMDB_Table[[#This Row],[budget]]</f>
        <v>-59331829</v>
      </c>
      <c r="O1605">
        <v>103</v>
      </c>
      <c r="P1605" s="36">
        <f>IMDB_Table[[#This Row],[net_profit]]/IMDB_Table[[#This Row],[budget]]*100</f>
        <v>-98.886381666666665</v>
      </c>
    </row>
    <row r="1606" spans="1:16" x14ac:dyDescent="0.3">
      <c r="A1606" t="s">
        <v>1812</v>
      </c>
      <c r="B1606">
        <v>110</v>
      </c>
      <c r="C1606" s="4">
        <v>480314</v>
      </c>
      <c r="D1606" t="s">
        <v>47</v>
      </c>
      <c r="E1606" t="s">
        <v>1813</v>
      </c>
      <c r="F1606" t="s">
        <v>7209</v>
      </c>
      <c r="G1606">
        <v>38503</v>
      </c>
      <c r="H1606">
        <v>180</v>
      </c>
      <c r="I1606" t="s">
        <v>16</v>
      </c>
      <c r="J1606" t="s">
        <v>17</v>
      </c>
      <c r="K1606" s="4">
        <v>21000000</v>
      </c>
      <c r="L1606">
        <v>2006</v>
      </c>
      <c r="M1606" s="2">
        <v>4.8</v>
      </c>
      <c r="N1606" s="4">
        <f>IMDB_Table[[#This Row],[gross]]-IMDB_Table[[#This Row],[budget]]</f>
        <v>-20519686</v>
      </c>
      <c r="O1606">
        <v>87</v>
      </c>
      <c r="P1606" s="36">
        <f>IMDB_Table[[#This Row],[net_profit]]/IMDB_Table[[#This Row],[budget]]*100</f>
        <v>-97.712790476190477</v>
      </c>
    </row>
    <row r="1607" spans="1:16" x14ac:dyDescent="0.3">
      <c r="A1607" t="s">
        <v>1814</v>
      </c>
      <c r="B1607">
        <v>273</v>
      </c>
      <c r="C1607" s="4">
        <v>3904982</v>
      </c>
      <c r="D1607" t="s">
        <v>1815</v>
      </c>
      <c r="E1607" t="s">
        <v>199</v>
      </c>
      <c r="F1607" t="s">
        <v>7210</v>
      </c>
      <c r="G1607">
        <v>136104</v>
      </c>
      <c r="H1607">
        <v>415</v>
      </c>
      <c r="I1607" t="s">
        <v>16</v>
      </c>
      <c r="J1607" t="s">
        <v>17</v>
      </c>
      <c r="K1607" s="4">
        <v>30000000</v>
      </c>
      <c r="L1607">
        <v>2007</v>
      </c>
      <c r="M1607" s="2">
        <v>7.5</v>
      </c>
      <c r="N1607" s="4">
        <f>IMDB_Table[[#This Row],[gross]]-IMDB_Table[[#This Row],[budget]]</f>
        <v>-26095018</v>
      </c>
      <c r="O1607">
        <v>160</v>
      </c>
      <c r="P1607" s="36">
        <f>IMDB_Table[[#This Row],[net_profit]]/IMDB_Table[[#This Row],[budget]]*100</f>
        <v>-86.983393333333339</v>
      </c>
    </row>
    <row r="1608" spans="1:16" x14ac:dyDescent="0.3">
      <c r="A1608" t="s">
        <v>1816</v>
      </c>
      <c r="B1608">
        <v>63</v>
      </c>
      <c r="C1608" s="4">
        <v>127437</v>
      </c>
      <c r="D1608" t="s">
        <v>300</v>
      </c>
      <c r="E1608" t="s">
        <v>93</v>
      </c>
      <c r="F1608" t="s">
        <v>7211</v>
      </c>
      <c r="G1608">
        <v>4670</v>
      </c>
      <c r="H1608">
        <v>27</v>
      </c>
      <c r="I1608" t="s">
        <v>500</v>
      </c>
      <c r="J1608" t="s">
        <v>250</v>
      </c>
      <c r="K1608" s="4">
        <v>18000000</v>
      </c>
      <c r="L1608">
        <v>2011</v>
      </c>
      <c r="M1608" s="2">
        <v>6</v>
      </c>
      <c r="N1608" s="4">
        <f>IMDB_Table[[#This Row],[gross]]-IMDB_Table[[#This Row],[budget]]</f>
        <v>-17872563</v>
      </c>
      <c r="O1608">
        <v>121</v>
      </c>
      <c r="P1608" s="36">
        <f>IMDB_Table[[#This Row],[net_profit]]/IMDB_Table[[#This Row],[budget]]*100</f>
        <v>-99.292016666666669</v>
      </c>
    </row>
    <row r="1609" spans="1:16" x14ac:dyDescent="0.3">
      <c r="A1609" t="s">
        <v>46</v>
      </c>
      <c r="B1609">
        <v>134</v>
      </c>
      <c r="C1609" s="4">
        <v>537580</v>
      </c>
      <c r="D1609" t="s">
        <v>1817</v>
      </c>
      <c r="E1609" t="s">
        <v>188</v>
      </c>
      <c r="F1609" t="s">
        <v>5222</v>
      </c>
      <c r="G1609">
        <v>52972</v>
      </c>
      <c r="H1609">
        <v>124</v>
      </c>
      <c r="I1609" t="s">
        <v>16</v>
      </c>
      <c r="J1609" t="s">
        <v>17</v>
      </c>
      <c r="K1609" s="4">
        <v>30000000</v>
      </c>
      <c r="L1609">
        <v>2011</v>
      </c>
      <c r="M1609" s="2">
        <v>6.8</v>
      </c>
      <c r="N1609" s="4">
        <f>IMDB_Table[[#This Row],[gross]]-IMDB_Table[[#This Row],[budget]]</f>
        <v>-29462420</v>
      </c>
      <c r="O1609">
        <v>129</v>
      </c>
      <c r="P1609" s="36">
        <f>IMDB_Table[[#This Row],[net_profit]]/IMDB_Table[[#This Row],[budget]]*100</f>
        <v>-98.208066666666667</v>
      </c>
    </row>
    <row r="1610" spans="1:16" x14ac:dyDescent="0.3">
      <c r="A1610" t="s">
        <v>1818</v>
      </c>
      <c r="B1610">
        <v>221</v>
      </c>
      <c r="C1610" s="4">
        <v>183436380</v>
      </c>
      <c r="D1610" t="s">
        <v>1616</v>
      </c>
      <c r="E1610" t="s">
        <v>625</v>
      </c>
      <c r="F1610" t="s">
        <v>5223</v>
      </c>
      <c r="G1610">
        <v>97697</v>
      </c>
      <c r="H1610">
        <v>185</v>
      </c>
      <c r="I1610" t="s">
        <v>16</v>
      </c>
      <c r="J1610" t="s">
        <v>17</v>
      </c>
      <c r="K1610" s="4">
        <v>29000000</v>
      </c>
      <c r="L1610">
        <v>2015</v>
      </c>
      <c r="M1610" s="2">
        <v>6.5</v>
      </c>
      <c r="N1610" s="4">
        <f>IMDB_Table[[#This Row],[gross]]-IMDB_Table[[#This Row],[budget]]</f>
        <v>154436380</v>
      </c>
      <c r="O1610">
        <v>115</v>
      </c>
      <c r="P1610" s="36">
        <f>IMDB_Table[[#This Row],[net_profit]]/IMDB_Table[[#This Row],[budget]]*100</f>
        <v>532.5392413793104</v>
      </c>
    </row>
    <row r="1611" spans="1:16" x14ac:dyDescent="0.3">
      <c r="A1611" t="s">
        <v>371</v>
      </c>
      <c r="B1611">
        <v>291</v>
      </c>
      <c r="C1611" s="4">
        <v>119518352</v>
      </c>
      <c r="D1611" t="s">
        <v>1819</v>
      </c>
      <c r="E1611" t="s">
        <v>1820</v>
      </c>
      <c r="F1611" t="s">
        <v>7212</v>
      </c>
      <c r="G1611">
        <v>188637</v>
      </c>
      <c r="H1611">
        <v>815</v>
      </c>
      <c r="I1611" t="s">
        <v>16</v>
      </c>
      <c r="J1611" t="s">
        <v>17</v>
      </c>
      <c r="K1611" s="4">
        <v>28000000</v>
      </c>
      <c r="L1611">
        <v>2005</v>
      </c>
      <c r="M1611" s="2">
        <v>7.9</v>
      </c>
      <c r="N1611" s="4">
        <f>IMDB_Table[[#This Row],[gross]]-IMDB_Table[[#This Row],[budget]]</f>
        <v>91518352</v>
      </c>
      <c r="O1611">
        <v>153</v>
      </c>
      <c r="P1611" s="36">
        <f>IMDB_Table[[#This Row],[net_profit]]/IMDB_Table[[#This Row],[budget]]*100</f>
        <v>326.85125714285715</v>
      </c>
    </row>
    <row r="1612" spans="1:16" x14ac:dyDescent="0.3">
      <c r="A1612" t="s">
        <v>1821</v>
      </c>
      <c r="B1612">
        <v>148</v>
      </c>
      <c r="C1612" s="4">
        <v>37036404</v>
      </c>
      <c r="D1612" t="s">
        <v>369</v>
      </c>
      <c r="E1612" t="s">
        <v>1822</v>
      </c>
      <c r="F1612" t="s">
        <v>7213</v>
      </c>
      <c r="G1612">
        <v>44816</v>
      </c>
      <c r="H1612">
        <v>259</v>
      </c>
      <c r="I1612" t="s">
        <v>16</v>
      </c>
      <c r="J1612" t="s">
        <v>17</v>
      </c>
      <c r="K1612" s="4">
        <v>30000000</v>
      </c>
      <c r="L1612">
        <v>2000</v>
      </c>
      <c r="M1612" s="2">
        <v>6.4</v>
      </c>
      <c r="N1612" s="4">
        <f>IMDB_Table[[#This Row],[gross]]-IMDB_Table[[#This Row],[budget]]</f>
        <v>7036404</v>
      </c>
      <c r="O1612">
        <v>128</v>
      </c>
      <c r="P1612" s="36">
        <f>IMDB_Table[[#This Row],[net_profit]]/IMDB_Table[[#This Row],[budget]]*100</f>
        <v>23.45468</v>
      </c>
    </row>
    <row r="1613" spans="1:16" x14ac:dyDescent="0.3">
      <c r="A1613" t="s">
        <v>1152</v>
      </c>
      <c r="B1613">
        <v>42</v>
      </c>
      <c r="C1613" s="4">
        <v>22359293</v>
      </c>
      <c r="D1613" t="s">
        <v>225</v>
      </c>
      <c r="E1613" t="s">
        <v>136</v>
      </c>
      <c r="F1613" t="s">
        <v>5224</v>
      </c>
      <c r="G1613">
        <v>16222</v>
      </c>
      <c r="H1613">
        <v>39</v>
      </c>
      <c r="I1613" t="s">
        <v>16</v>
      </c>
      <c r="J1613" t="s">
        <v>24</v>
      </c>
      <c r="K1613" s="4">
        <v>29000000</v>
      </c>
      <c r="L1613">
        <v>1997</v>
      </c>
      <c r="M1613" s="2">
        <v>5.8</v>
      </c>
      <c r="N1613" s="4">
        <f>IMDB_Table[[#This Row],[gross]]-IMDB_Table[[#This Row],[budget]]</f>
        <v>-6640707</v>
      </c>
      <c r="O1613">
        <v>89</v>
      </c>
      <c r="P1613" s="36">
        <f>IMDB_Table[[#This Row],[net_profit]]/IMDB_Table[[#This Row],[budget]]*100</f>
        <v>-22.898989655172414</v>
      </c>
    </row>
    <row r="1614" spans="1:16" x14ac:dyDescent="0.3">
      <c r="A1614" t="s">
        <v>240</v>
      </c>
      <c r="B1614">
        <v>302</v>
      </c>
      <c r="C1614" s="4">
        <v>18593156</v>
      </c>
      <c r="D1614" t="s">
        <v>814</v>
      </c>
      <c r="E1614" t="s">
        <v>324</v>
      </c>
      <c r="F1614" t="s">
        <v>5225</v>
      </c>
      <c r="G1614">
        <v>88682</v>
      </c>
      <c r="H1614">
        <v>241</v>
      </c>
      <c r="I1614" t="s">
        <v>16</v>
      </c>
      <c r="J1614" t="s">
        <v>17</v>
      </c>
      <c r="K1614" s="4">
        <v>35000000</v>
      </c>
      <c r="L1614">
        <v>2008</v>
      </c>
      <c r="M1614" s="2">
        <v>7.7</v>
      </c>
      <c r="N1614" s="4">
        <f>IMDB_Table[[#This Row],[gross]]-IMDB_Table[[#This Row],[budget]]</f>
        <v>-16406844</v>
      </c>
      <c r="O1614">
        <v>122</v>
      </c>
      <c r="P1614" s="36">
        <f>IMDB_Table[[#This Row],[net_profit]]/IMDB_Table[[#This Row],[budget]]*100</f>
        <v>-46.876697142857147</v>
      </c>
    </row>
    <row r="1615" spans="1:16" x14ac:dyDescent="0.3">
      <c r="A1615" t="s">
        <v>1328</v>
      </c>
      <c r="B1615">
        <v>64</v>
      </c>
      <c r="C1615" s="4">
        <v>16930185</v>
      </c>
      <c r="D1615" t="s">
        <v>429</v>
      </c>
      <c r="E1615" t="s">
        <v>1388</v>
      </c>
      <c r="F1615" t="s">
        <v>5226</v>
      </c>
      <c r="G1615">
        <v>14315</v>
      </c>
      <c r="H1615">
        <v>101</v>
      </c>
      <c r="I1615" t="s">
        <v>16</v>
      </c>
      <c r="J1615" t="s">
        <v>221</v>
      </c>
      <c r="K1615" s="4">
        <v>29000000</v>
      </c>
      <c r="L1615">
        <v>2002</v>
      </c>
      <c r="M1615" s="2">
        <v>5.3</v>
      </c>
      <c r="N1615" s="4">
        <f>IMDB_Table[[#This Row],[gross]]-IMDB_Table[[#This Row],[budget]]</f>
        <v>-12069815</v>
      </c>
      <c r="O1615">
        <v>99</v>
      </c>
      <c r="P1615" s="36">
        <f>IMDB_Table[[#This Row],[net_profit]]/IMDB_Table[[#This Row],[budget]]*100</f>
        <v>-41.62005172413793</v>
      </c>
    </row>
    <row r="1616" spans="1:16" x14ac:dyDescent="0.3">
      <c r="A1616" t="s">
        <v>1823</v>
      </c>
      <c r="B1616">
        <v>154</v>
      </c>
      <c r="C1616" s="4">
        <v>63034755</v>
      </c>
      <c r="D1616" t="s">
        <v>509</v>
      </c>
      <c r="E1616" t="s">
        <v>52</v>
      </c>
      <c r="F1616" t="s">
        <v>5227</v>
      </c>
      <c r="G1616">
        <v>16984</v>
      </c>
      <c r="H1616">
        <v>96</v>
      </c>
      <c r="I1616" t="s">
        <v>16</v>
      </c>
      <c r="J1616" t="s">
        <v>17</v>
      </c>
      <c r="K1616" s="4">
        <v>29000000</v>
      </c>
      <c r="L1616">
        <v>2016</v>
      </c>
      <c r="M1616" s="2">
        <v>5.3</v>
      </c>
      <c r="N1616" s="4">
        <f>IMDB_Table[[#This Row],[gross]]-IMDB_Table[[#This Row],[budget]]</f>
        <v>34034755</v>
      </c>
      <c r="O1616">
        <v>99</v>
      </c>
      <c r="P1616" s="36">
        <f>IMDB_Table[[#This Row],[net_profit]]/IMDB_Table[[#This Row],[budget]]*100</f>
        <v>117.36122413793105</v>
      </c>
    </row>
    <row r="1617" spans="1:16" x14ac:dyDescent="0.3">
      <c r="A1617" t="s">
        <v>1824</v>
      </c>
      <c r="B1617">
        <v>17</v>
      </c>
      <c r="C1617" s="4">
        <v>5899797</v>
      </c>
      <c r="D1617" t="s">
        <v>1302</v>
      </c>
      <c r="E1617" t="s">
        <v>439</v>
      </c>
      <c r="F1617" t="s">
        <v>5228</v>
      </c>
      <c r="G1617">
        <v>9913</v>
      </c>
      <c r="H1617">
        <v>51</v>
      </c>
      <c r="I1617" t="s">
        <v>16</v>
      </c>
      <c r="J1617" t="s">
        <v>24</v>
      </c>
      <c r="K1617" s="4">
        <v>29000000</v>
      </c>
      <c r="L1617">
        <v>1987</v>
      </c>
      <c r="M1617" s="2">
        <v>7.5</v>
      </c>
      <c r="N1617" s="4">
        <f>IMDB_Table[[#This Row],[gross]]-IMDB_Table[[#This Row],[budget]]</f>
        <v>-23100203</v>
      </c>
      <c r="O1617">
        <v>147</v>
      </c>
      <c r="P1617" s="36">
        <f>IMDB_Table[[#This Row],[net_profit]]/IMDB_Table[[#This Row],[budget]]*100</f>
        <v>-79.655872413793105</v>
      </c>
    </row>
    <row r="1618" spans="1:16" x14ac:dyDescent="0.3">
      <c r="A1618" t="s">
        <v>863</v>
      </c>
      <c r="B1618">
        <v>65</v>
      </c>
      <c r="C1618" s="4">
        <v>4554569</v>
      </c>
      <c r="D1618" t="s">
        <v>641</v>
      </c>
      <c r="E1618" t="s">
        <v>950</v>
      </c>
      <c r="F1618" t="s">
        <v>5229</v>
      </c>
      <c r="G1618">
        <v>8134</v>
      </c>
      <c r="H1618">
        <v>123</v>
      </c>
      <c r="I1618" t="s">
        <v>16</v>
      </c>
      <c r="J1618" t="s">
        <v>17</v>
      </c>
      <c r="K1618" s="4">
        <v>28000000</v>
      </c>
      <c r="L1618">
        <v>1999</v>
      </c>
      <c r="M1618" s="2">
        <v>6.9</v>
      </c>
      <c r="N1618" s="4">
        <f>IMDB_Table[[#This Row],[gross]]-IMDB_Table[[#This Row],[budget]]</f>
        <v>-23445431</v>
      </c>
      <c r="O1618">
        <v>112</v>
      </c>
      <c r="P1618" s="36">
        <f>IMDB_Table[[#This Row],[net_profit]]/IMDB_Table[[#This Row],[budget]]*100</f>
        <v>-83.733682142857148</v>
      </c>
    </row>
    <row r="1619" spans="1:16" x14ac:dyDescent="0.3">
      <c r="A1619" t="s">
        <v>1825</v>
      </c>
      <c r="B1619">
        <v>148</v>
      </c>
      <c r="C1619" s="4">
        <v>17016190</v>
      </c>
      <c r="D1619" t="s">
        <v>1705</v>
      </c>
      <c r="E1619" t="s">
        <v>724</v>
      </c>
      <c r="F1619" t="s">
        <v>7214</v>
      </c>
      <c r="G1619">
        <v>28632</v>
      </c>
      <c r="H1619">
        <v>214</v>
      </c>
      <c r="I1619" t="s">
        <v>16</v>
      </c>
      <c r="J1619" t="s">
        <v>1826</v>
      </c>
      <c r="K1619" s="4">
        <v>12000000</v>
      </c>
      <c r="L1619">
        <v>2004</v>
      </c>
      <c r="M1619" s="2">
        <v>4.9000000000000004</v>
      </c>
      <c r="N1619" s="4">
        <f>IMDB_Table[[#This Row],[gross]]-IMDB_Table[[#This Row],[budget]]</f>
        <v>5016190</v>
      </c>
      <c r="O1619">
        <v>88</v>
      </c>
      <c r="P1619" s="36">
        <f>IMDB_Table[[#This Row],[net_profit]]/IMDB_Table[[#This Row],[budget]]*100</f>
        <v>41.801583333333333</v>
      </c>
    </row>
    <row r="1620" spans="1:16" x14ac:dyDescent="0.3">
      <c r="A1620" t="s">
        <v>1827</v>
      </c>
      <c r="B1620">
        <v>161</v>
      </c>
      <c r="C1620" s="4">
        <v>6301131</v>
      </c>
      <c r="D1620" t="s">
        <v>570</v>
      </c>
      <c r="E1620" t="s">
        <v>1485</v>
      </c>
      <c r="F1620" t="s">
        <v>5230</v>
      </c>
      <c r="G1620">
        <v>92850</v>
      </c>
      <c r="H1620">
        <v>263</v>
      </c>
      <c r="I1620" t="s">
        <v>16</v>
      </c>
      <c r="J1620" t="s">
        <v>17</v>
      </c>
      <c r="K1620" s="4">
        <v>29000000</v>
      </c>
      <c r="L1620">
        <v>2005</v>
      </c>
      <c r="M1620" s="2">
        <v>7.1</v>
      </c>
      <c r="N1620" s="4">
        <f>IMDB_Table[[#This Row],[gross]]-IMDB_Table[[#This Row],[budget]]</f>
        <v>-22698869</v>
      </c>
      <c r="O1620">
        <v>94</v>
      </c>
      <c r="P1620" s="36">
        <f>IMDB_Table[[#This Row],[net_profit]]/IMDB_Table[[#This Row],[budget]]*100</f>
        <v>-78.271962068965522</v>
      </c>
    </row>
    <row r="1621" spans="1:16" x14ac:dyDescent="0.3">
      <c r="A1621" t="s">
        <v>424</v>
      </c>
      <c r="B1621">
        <v>124</v>
      </c>
      <c r="C1621" s="4">
        <v>217350219</v>
      </c>
      <c r="D1621" t="s">
        <v>35</v>
      </c>
      <c r="E1621" t="s">
        <v>232</v>
      </c>
      <c r="F1621" t="s">
        <v>5231</v>
      </c>
      <c r="G1621">
        <v>260939</v>
      </c>
      <c r="H1621">
        <v>244</v>
      </c>
      <c r="I1621" t="s">
        <v>16</v>
      </c>
      <c r="J1621" t="s">
        <v>17</v>
      </c>
      <c r="K1621" s="4">
        <v>28000000</v>
      </c>
      <c r="L1621">
        <v>1992</v>
      </c>
      <c r="M1621" s="2">
        <v>8</v>
      </c>
      <c r="N1621" s="4">
        <f>IMDB_Table[[#This Row],[gross]]-IMDB_Table[[#This Row],[budget]]</f>
        <v>189350219</v>
      </c>
      <c r="O1621">
        <v>90</v>
      </c>
      <c r="P1621" s="36">
        <f>IMDB_Table[[#This Row],[net_profit]]/IMDB_Table[[#This Row],[budget]]*100</f>
        <v>676.25078214285713</v>
      </c>
    </row>
    <row r="1622" spans="1:16" x14ac:dyDescent="0.3">
      <c r="A1622" t="s">
        <v>741</v>
      </c>
      <c r="B1622">
        <v>349</v>
      </c>
      <c r="C1622" s="4">
        <v>161029270</v>
      </c>
      <c r="D1622" t="s">
        <v>1828</v>
      </c>
      <c r="E1622" t="s">
        <v>1829</v>
      </c>
      <c r="F1622" t="s">
        <v>5232</v>
      </c>
      <c r="G1622">
        <v>119928</v>
      </c>
      <c r="H1622">
        <v>331</v>
      </c>
      <c r="I1622" t="s">
        <v>16</v>
      </c>
      <c r="J1622" t="s">
        <v>17</v>
      </c>
      <c r="K1622" s="4">
        <v>28000000</v>
      </c>
      <c r="L1622">
        <v>2015</v>
      </c>
      <c r="M1622" s="2">
        <v>7.9</v>
      </c>
      <c r="N1622" s="4">
        <f>IMDB_Table[[#This Row],[gross]]-IMDB_Table[[#This Row],[budget]]</f>
        <v>133029270</v>
      </c>
      <c r="O1622">
        <v>167</v>
      </c>
      <c r="P1622" s="36">
        <f>IMDB_Table[[#This Row],[net_profit]]/IMDB_Table[[#This Row],[budget]]*100</f>
        <v>475.1045357142857</v>
      </c>
    </row>
    <row r="1623" spans="1:16" x14ac:dyDescent="0.3">
      <c r="A1623" t="s">
        <v>119</v>
      </c>
      <c r="B1623">
        <v>148</v>
      </c>
      <c r="C1623" s="4">
        <v>179870271</v>
      </c>
      <c r="D1623" t="s">
        <v>47</v>
      </c>
      <c r="E1623" t="s">
        <v>120</v>
      </c>
      <c r="F1623" t="s">
        <v>7215</v>
      </c>
      <c r="G1623">
        <v>329969</v>
      </c>
      <c r="H1623">
        <v>524</v>
      </c>
      <c r="I1623" t="s">
        <v>16</v>
      </c>
      <c r="J1623" t="s">
        <v>17</v>
      </c>
      <c r="K1623" s="4">
        <v>28000000</v>
      </c>
      <c r="L1623">
        <v>1984</v>
      </c>
      <c r="M1623" s="2">
        <v>7.6</v>
      </c>
      <c r="N1623" s="4">
        <f>IMDB_Table[[#This Row],[gross]]-IMDB_Table[[#This Row],[budget]]</f>
        <v>151870271</v>
      </c>
      <c r="O1623">
        <v>118</v>
      </c>
      <c r="P1623" s="36">
        <f>IMDB_Table[[#This Row],[net_profit]]/IMDB_Table[[#This Row],[budget]]*100</f>
        <v>542.39382499999999</v>
      </c>
    </row>
    <row r="1624" spans="1:16" x14ac:dyDescent="0.3">
      <c r="A1624" t="s">
        <v>1830</v>
      </c>
      <c r="B1624">
        <v>45</v>
      </c>
      <c r="C1624" s="4">
        <v>100491683</v>
      </c>
      <c r="D1624" t="s">
        <v>1831</v>
      </c>
      <c r="E1624" t="s">
        <v>1719</v>
      </c>
      <c r="F1624" t="s">
        <v>5233</v>
      </c>
      <c r="G1624">
        <v>14005</v>
      </c>
      <c r="H1624">
        <v>67</v>
      </c>
      <c r="I1624" t="s">
        <v>16</v>
      </c>
      <c r="J1624" t="s">
        <v>17</v>
      </c>
      <c r="K1624" s="4">
        <v>24000000</v>
      </c>
      <c r="L1624">
        <v>1998</v>
      </c>
      <c r="M1624" s="2">
        <v>5.9</v>
      </c>
      <c r="N1624" s="4">
        <f>IMDB_Table[[#This Row],[gross]]-IMDB_Table[[#This Row],[budget]]</f>
        <v>76491683</v>
      </c>
      <c r="O1624">
        <v>83</v>
      </c>
      <c r="P1624" s="36">
        <f>IMDB_Table[[#This Row],[net_profit]]/IMDB_Table[[#This Row],[budget]]*100</f>
        <v>318.71534583333334</v>
      </c>
    </row>
    <row r="1625" spans="1:16" x14ac:dyDescent="0.3">
      <c r="A1625" t="s">
        <v>268</v>
      </c>
      <c r="B1625">
        <v>133</v>
      </c>
      <c r="C1625" s="4">
        <v>74058698</v>
      </c>
      <c r="D1625" t="s">
        <v>552</v>
      </c>
      <c r="E1625" t="s">
        <v>374</v>
      </c>
      <c r="F1625" t="s">
        <v>7216</v>
      </c>
      <c r="G1625">
        <v>59232</v>
      </c>
      <c r="H1625">
        <v>317</v>
      </c>
      <c r="I1625" t="s">
        <v>16</v>
      </c>
      <c r="J1625" t="s">
        <v>17</v>
      </c>
      <c r="K1625" s="4">
        <v>60000000</v>
      </c>
      <c r="L1625">
        <v>2001</v>
      </c>
      <c r="M1625" s="2">
        <v>6.3</v>
      </c>
      <c r="N1625" s="4">
        <f>IMDB_Table[[#This Row],[gross]]-IMDB_Table[[#This Row],[budget]]</f>
        <v>14058698</v>
      </c>
      <c r="O1625">
        <v>104</v>
      </c>
      <c r="P1625" s="36">
        <f>IMDB_Table[[#This Row],[net_profit]]/IMDB_Table[[#This Row],[budget]]*100</f>
        <v>23.431163333333334</v>
      </c>
    </row>
    <row r="1626" spans="1:16" x14ac:dyDescent="0.3">
      <c r="A1626" t="s">
        <v>1116</v>
      </c>
      <c r="B1626">
        <v>178</v>
      </c>
      <c r="C1626" s="4">
        <v>55845943</v>
      </c>
      <c r="D1626" t="s">
        <v>106</v>
      </c>
      <c r="E1626" t="s">
        <v>20</v>
      </c>
      <c r="F1626" t="s">
        <v>7217</v>
      </c>
      <c r="G1626">
        <v>130094</v>
      </c>
      <c r="H1626">
        <v>471</v>
      </c>
      <c r="I1626" t="s">
        <v>16</v>
      </c>
      <c r="J1626" t="s">
        <v>17</v>
      </c>
      <c r="K1626" s="4">
        <v>29000000</v>
      </c>
      <c r="L1626">
        <v>2003</v>
      </c>
      <c r="M1626" s="2">
        <v>6.4</v>
      </c>
      <c r="N1626" s="4">
        <f>IMDB_Table[[#This Row],[gross]]-IMDB_Table[[#This Row],[budget]]</f>
        <v>26845943</v>
      </c>
      <c r="O1626">
        <v>102</v>
      </c>
      <c r="P1626" s="36">
        <f>IMDB_Table[[#This Row],[net_profit]]/IMDB_Table[[#This Row],[budget]]*100</f>
        <v>92.572217241379306</v>
      </c>
    </row>
    <row r="1627" spans="1:16" x14ac:dyDescent="0.3">
      <c r="A1627" t="s">
        <v>3963</v>
      </c>
      <c r="B1627">
        <v>233</v>
      </c>
      <c r="C1627" s="4">
        <v>81350242</v>
      </c>
      <c r="D1627" t="s">
        <v>26</v>
      </c>
      <c r="E1627" t="s">
        <v>41</v>
      </c>
      <c r="F1627" t="s">
        <v>5234</v>
      </c>
      <c r="G1627">
        <v>592582</v>
      </c>
      <c r="H1627">
        <v>722</v>
      </c>
      <c r="I1627" t="s">
        <v>16</v>
      </c>
      <c r="J1627" t="s">
        <v>17</v>
      </c>
      <c r="K1627" s="4">
        <v>28000000</v>
      </c>
      <c r="L1627">
        <v>1988</v>
      </c>
      <c r="M1627" s="2">
        <v>8.1999999999999993</v>
      </c>
      <c r="N1627" s="4">
        <f>IMDB_Table[[#This Row],[gross]]-IMDB_Table[[#This Row],[budget]]</f>
        <v>53350242</v>
      </c>
      <c r="O1627">
        <v>131</v>
      </c>
      <c r="P1627" s="36">
        <f>IMDB_Table[[#This Row],[net_profit]]/IMDB_Table[[#This Row],[budget]]*100</f>
        <v>190.53657857142855</v>
      </c>
    </row>
    <row r="1628" spans="1:16" x14ac:dyDescent="0.3">
      <c r="A1628" t="s">
        <v>1832</v>
      </c>
      <c r="B1628">
        <v>173</v>
      </c>
      <c r="C1628" s="4">
        <v>67266300</v>
      </c>
      <c r="D1628" t="s">
        <v>509</v>
      </c>
      <c r="E1628" t="s">
        <v>1833</v>
      </c>
      <c r="F1628" t="s">
        <v>5235</v>
      </c>
      <c r="G1628">
        <v>195255</v>
      </c>
      <c r="H1628">
        <v>170</v>
      </c>
      <c r="I1628" t="s">
        <v>16</v>
      </c>
      <c r="J1628" t="s">
        <v>221</v>
      </c>
      <c r="K1628" s="4">
        <v>28000000</v>
      </c>
      <c r="L1628">
        <v>2008</v>
      </c>
      <c r="M1628" s="2">
        <v>6.9</v>
      </c>
      <c r="N1628" s="4">
        <f>IMDB_Table[[#This Row],[gross]]-IMDB_Table[[#This Row],[budget]]</f>
        <v>39266300</v>
      </c>
      <c r="O1628">
        <v>101</v>
      </c>
      <c r="P1628" s="36">
        <f>IMDB_Table[[#This Row],[net_profit]]/IMDB_Table[[#This Row],[budget]]*100</f>
        <v>140.2367857142857</v>
      </c>
    </row>
    <row r="1629" spans="1:16" x14ac:dyDescent="0.3">
      <c r="A1629" t="s">
        <v>3966</v>
      </c>
      <c r="B1629">
        <v>426</v>
      </c>
      <c r="C1629" s="4">
        <v>70235322</v>
      </c>
      <c r="D1629" t="s">
        <v>738</v>
      </c>
      <c r="E1629" t="s">
        <v>981</v>
      </c>
      <c r="F1629" t="s">
        <v>5236</v>
      </c>
      <c r="G1629">
        <v>182983</v>
      </c>
      <c r="H1629">
        <v>374</v>
      </c>
      <c r="I1629" t="s">
        <v>16</v>
      </c>
      <c r="J1629" t="s">
        <v>17</v>
      </c>
      <c r="K1629" s="4">
        <v>28000000</v>
      </c>
      <c r="L1629">
        <v>2015</v>
      </c>
      <c r="M1629" s="2">
        <v>7.8</v>
      </c>
      <c r="N1629" s="4">
        <f>IMDB_Table[[#This Row],[gross]]-IMDB_Table[[#This Row],[budget]]</f>
        <v>42235322</v>
      </c>
      <c r="O1629">
        <v>130</v>
      </c>
      <c r="P1629" s="36">
        <f>IMDB_Table[[#This Row],[net_profit]]/IMDB_Table[[#This Row],[budget]]*100</f>
        <v>150.84043571428572</v>
      </c>
    </row>
    <row r="1630" spans="1:16" x14ac:dyDescent="0.3">
      <c r="A1630" t="s">
        <v>290</v>
      </c>
      <c r="B1630">
        <v>210</v>
      </c>
      <c r="C1630" s="4">
        <v>7443007</v>
      </c>
      <c r="D1630" t="s">
        <v>1834</v>
      </c>
      <c r="E1630" t="s">
        <v>1326</v>
      </c>
      <c r="F1630" t="s">
        <v>5237</v>
      </c>
      <c r="G1630">
        <v>24663</v>
      </c>
      <c r="H1630">
        <v>71</v>
      </c>
      <c r="I1630" t="s">
        <v>16</v>
      </c>
      <c r="J1630" t="s">
        <v>17</v>
      </c>
      <c r="K1630" s="4">
        <v>30000000</v>
      </c>
      <c r="L1630">
        <v>2009</v>
      </c>
      <c r="M1630" s="2">
        <v>6.7</v>
      </c>
      <c r="N1630" s="4">
        <f>IMDB_Table[[#This Row],[gross]]-IMDB_Table[[#This Row],[budget]]</f>
        <v>-22556993</v>
      </c>
      <c r="O1630">
        <v>120</v>
      </c>
      <c r="P1630" s="36">
        <f>IMDB_Table[[#This Row],[net_profit]]/IMDB_Table[[#This Row],[budget]]*100</f>
        <v>-75.189976666666666</v>
      </c>
    </row>
    <row r="1631" spans="1:16" x14ac:dyDescent="0.3">
      <c r="A1631" t="s">
        <v>1787</v>
      </c>
      <c r="B1631">
        <v>129</v>
      </c>
      <c r="C1631" s="4">
        <v>64371181</v>
      </c>
      <c r="D1631" t="s">
        <v>985</v>
      </c>
      <c r="E1631" t="s">
        <v>1835</v>
      </c>
      <c r="F1631" t="s">
        <v>5238</v>
      </c>
      <c r="G1631">
        <v>36636</v>
      </c>
      <c r="H1631">
        <v>289</v>
      </c>
      <c r="I1631" t="s">
        <v>16</v>
      </c>
      <c r="J1631" t="s">
        <v>17</v>
      </c>
      <c r="K1631" s="4">
        <v>28000000</v>
      </c>
      <c r="L1631">
        <v>2004</v>
      </c>
      <c r="M1631" s="2">
        <v>7.5</v>
      </c>
      <c r="N1631" s="4">
        <f>IMDB_Table[[#This Row],[gross]]-IMDB_Table[[#This Row],[budget]]</f>
        <v>36371181</v>
      </c>
      <c r="O1631">
        <v>135</v>
      </c>
      <c r="P1631" s="36">
        <f>IMDB_Table[[#This Row],[net_profit]]/IMDB_Table[[#This Row],[budget]]*100</f>
        <v>129.897075</v>
      </c>
    </row>
    <row r="1632" spans="1:16" x14ac:dyDescent="0.3">
      <c r="A1632" t="s">
        <v>42</v>
      </c>
      <c r="B1632">
        <v>287</v>
      </c>
      <c r="C1632" s="4">
        <v>58885635</v>
      </c>
      <c r="D1632" t="s">
        <v>1117</v>
      </c>
      <c r="E1632" t="s">
        <v>265</v>
      </c>
      <c r="F1632" t="s">
        <v>7218</v>
      </c>
      <c r="G1632">
        <v>194422</v>
      </c>
      <c r="H1632">
        <v>1057</v>
      </c>
      <c r="I1632" t="s">
        <v>16</v>
      </c>
      <c r="J1632" t="s">
        <v>17</v>
      </c>
      <c r="K1632" s="4">
        <v>26000000</v>
      </c>
      <c r="L1632">
        <v>2004</v>
      </c>
      <c r="M1632" s="2">
        <v>7.4</v>
      </c>
      <c r="N1632" s="4">
        <f>IMDB_Table[[#This Row],[gross]]-IMDB_Table[[#This Row],[budget]]</f>
        <v>32885635</v>
      </c>
      <c r="O1632">
        <v>110</v>
      </c>
      <c r="P1632" s="36">
        <f>IMDB_Table[[#This Row],[net_profit]]/IMDB_Table[[#This Row],[budget]]*100</f>
        <v>126.48321153846153</v>
      </c>
    </row>
    <row r="1633" spans="1:16" x14ac:dyDescent="0.3">
      <c r="A1633" t="s">
        <v>650</v>
      </c>
      <c r="B1633">
        <v>108</v>
      </c>
      <c r="C1633" s="4">
        <v>60400856</v>
      </c>
      <c r="D1633" t="s">
        <v>429</v>
      </c>
      <c r="E1633" t="s">
        <v>195</v>
      </c>
      <c r="F1633" t="s">
        <v>5239</v>
      </c>
      <c r="G1633">
        <v>61317</v>
      </c>
      <c r="H1633">
        <v>229</v>
      </c>
      <c r="I1633" t="s">
        <v>16</v>
      </c>
      <c r="J1633" t="s">
        <v>221</v>
      </c>
      <c r="K1633" s="4">
        <v>35000000</v>
      </c>
      <c r="L1633">
        <v>2001</v>
      </c>
      <c r="M1633" s="2">
        <v>5.2</v>
      </c>
      <c r="N1633" s="4">
        <f>IMDB_Table[[#This Row],[gross]]-IMDB_Table[[#This Row],[budget]]</f>
        <v>25400856</v>
      </c>
      <c r="O1633">
        <v>103</v>
      </c>
      <c r="P1633" s="36">
        <f>IMDB_Table[[#This Row],[net_profit]]/IMDB_Table[[#This Row],[budget]]*100</f>
        <v>72.573874285714297</v>
      </c>
    </row>
    <row r="1634" spans="1:16" x14ac:dyDescent="0.3">
      <c r="A1634" t="s">
        <v>1200</v>
      </c>
      <c r="B1634">
        <v>220</v>
      </c>
      <c r="C1634" s="4">
        <v>52353636</v>
      </c>
      <c r="D1634" t="s">
        <v>641</v>
      </c>
      <c r="E1634" t="s">
        <v>551</v>
      </c>
      <c r="F1634" t="s">
        <v>5240</v>
      </c>
      <c r="G1634">
        <v>209133</v>
      </c>
      <c r="H1634">
        <v>962</v>
      </c>
      <c r="I1634" t="s">
        <v>16</v>
      </c>
      <c r="J1634" t="s">
        <v>17</v>
      </c>
      <c r="K1634" s="4">
        <v>21000000</v>
      </c>
      <c r="L1634">
        <v>2001</v>
      </c>
      <c r="M1634" s="2">
        <v>7.6</v>
      </c>
      <c r="N1634" s="4">
        <f>IMDB_Table[[#This Row],[gross]]-IMDB_Table[[#This Row],[budget]]</f>
        <v>31353636</v>
      </c>
      <c r="O1634">
        <v>110</v>
      </c>
      <c r="P1634" s="36">
        <f>IMDB_Table[[#This Row],[net_profit]]/IMDB_Table[[#This Row],[budget]]*100</f>
        <v>149.30302857142857</v>
      </c>
    </row>
    <row r="1635" spans="1:16" x14ac:dyDescent="0.3">
      <c r="A1635" t="s">
        <v>371</v>
      </c>
      <c r="B1635">
        <v>136</v>
      </c>
      <c r="C1635" s="4">
        <v>51475962</v>
      </c>
      <c r="D1635" t="s">
        <v>241</v>
      </c>
      <c r="E1635" t="s">
        <v>1313</v>
      </c>
      <c r="F1635" t="s">
        <v>5241</v>
      </c>
      <c r="G1635">
        <v>177828</v>
      </c>
      <c r="H1635">
        <v>714</v>
      </c>
      <c r="I1635" t="s">
        <v>16</v>
      </c>
      <c r="J1635" t="s">
        <v>17</v>
      </c>
      <c r="K1635" s="4">
        <v>30000000</v>
      </c>
      <c r="L1635">
        <v>2003</v>
      </c>
      <c r="M1635" s="2">
        <v>7.3</v>
      </c>
      <c r="N1635" s="4">
        <f>IMDB_Table[[#This Row],[gross]]-IMDB_Table[[#This Row],[budget]]</f>
        <v>21475962</v>
      </c>
      <c r="O1635">
        <v>91</v>
      </c>
      <c r="P1635" s="36">
        <f>IMDB_Table[[#This Row],[net_profit]]/IMDB_Table[[#This Row],[budget]]*100</f>
        <v>71.586539999999999</v>
      </c>
    </row>
    <row r="1636" spans="1:16" x14ac:dyDescent="0.3">
      <c r="A1636" t="s">
        <v>203</v>
      </c>
      <c r="B1636">
        <v>222</v>
      </c>
      <c r="C1636" s="4">
        <v>63910583</v>
      </c>
      <c r="D1636" t="s">
        <v>429</v>
      </c>
      <c r="E1636" t="s">
        <v>444</v>
      </c>
      <c r="F1636" t="s">
        <v>5242</v>
      </c>
      <c r="G1636">
        <v>106755</v>
      </c>
      <c r="H1636">
        <v>173</v>
      </c>
      <c r="I1636" t="s">
        <v>16</v>
      </c>
      <c r="J1636" t="s">
        <v>17</v>
      </c>
      <c r="K1636" s="4">
        <v>28000000</v>
      </c>
      <c r="L1636">
        <v>2013</v>
      </c>
      <c r="M1636" s="2">
        <v>6.6</v>
      </c>
      <c r="N1636" s="4">
        <f>IMDB_Table[[#This Row],[gross]]-IMDB_Table[[#This Row],[budget]]</f>
        <v>35910583</v>
      </c>
      <c r="O1636">
        <v>105</v>
      </c>
      <c r="P1636" s="36">
        <f>IMDB_Table[[#This Row],[net_profit]]/IMDB_Table[[#This Row],[budget]]*100</f>
        <v>128.25208214285715</v>
      </c>
    </row>
    <row r="1637" spans="1:16" x14ac:dyDescent="0.3">
      <c r="A1637" t="s">
        <v>1337</v>
      </c>
      <c r="B1637">
        <v>112</v>
      </c>
      <c r="C1637" s="4">
        <v>62300000</v>
      </c>
      <c r="D1637" t="s">
        <v>22</v>
      </c>
      <c r="E1637" t="s">
        <v>1836</v>
      </c>
      <c r="F1637" t="s">
        <v>5243</v>
      </c>
      <c r="G1637">
        <v>72085</v>
      </c>
      <c r="H1637">
        <v>263</v>
      </c>
      <c r="I1637" t="s">
        <v>16</v>
      </c>
      <c r="J1637" t="s">
        <v>24</v>
      </c>
      <c r="K1637" s="4">
        <v>28000000</v>
      </c>
      <c r="L1637">
        <v>1981</v>
      </c>
      <c r="M1637" s="2">
        <v>6.8</v>
      </c>
      <c r="N1637" s="4">
        <f>IMDB_Table[[#This Row],[gross]]-IMDB_Table[[#This Row],[budget]]</f>
        <v>34300000</v>
      </c>
      <c r="O1637">
        <v>127</v>
      </c>
      <c r="P1637" s="36">
        <f>IMDB_Table[[#This Row],[net_profit]]/IMDB_Table[[#This Row],[budget]]*100</f>
        <v>122.50000000000001</v>
      </c>
    </row>
    <row r="1638" spans="1:16" x14ac:dyDescent="0.3">
      <c r="A1638" t="s">
        <v>428</v>
      </c>
      <c r="B1638">
        <v>122</v>
      </c>
      <c r="C1638" s="4">
        <v>49968653</v>
      </c>
      <c r="D1638" t="s">
        <v>429</v>
      </c>
      <c r="E1638" t="s">
        <v>1837</v>
      </c>
      <c r="F1638" t="s">
        <v>5244</v>
      </c>
      <c r="G1638">
        <v>85423</v>
      </c>
      <c r="H1638">
        <v>374</v>
      </c>
      <c r="I1638" t="s">
        <v>16</v>
      </c>
      <c r="J1638" t="s">
        <v>17</v>
      </c>
      <c r="K1638" s="4">
        <v>28000000</v>
      </c>
      <c r="L1638">
        <v>2001</v>
      </c>
      <c r="M1638" s="2">
        <v>6.9</v>
      </c>
      <c r="N1638" s="4">
        <f>IMDB_Table[[#This Row],[gross]]-IMDB_Table[[#This Row],[budget]]</f>
        <v>21968653</v>
      </c>
      <c r="O1638">
        <v>82</v>
      </c>
      <c r="P1638" s="36">
        <f>IMDB_Table[[#This Row],[net_profit]]/IMDB_Table[[#This Row],[budget]]*100</f>
        <v>78.459474999999998</v>
      </c>
    </row>
    <row r="1639" spans="1:16" x14ac:dyDescent="0.3">
      <c r="A1639" t="s">
        <v>463</v>
      </c>
      <c r="B1639">
        <v>62</v>
      </c>
      <c r="C1639" s="4">
        <v>44450000</v>
      </c>
      <c r="D1639" t="s">
        <v>365</v>
      </c>
      <c r="E1639" t="s">
        <v>1838</v>
      </c>
      <c r="F1639" t="s">
        <v>5245</v>
      </c>
      <c r="G1639">
        <v>44394</v>
      </c>
      <c r="H1639">
        <v>115</v>
      </c>
      <c r="I1639" t="s">
        <v>16</v>
      </c>
      <c r="J1639" t="s">
        <v>87</v>
      </c>
      <c r="K1639" s="4">
        <v>27000000</v>
      </c>
      <c r="L1639">
        <v>1994</v>
      </c>
      <c r="M1639" s="2">
        <v>5.8</v>
      </c>
      <c r="N1639" s="4">
        <f>IMDB_Table[[#This Row],[gross]]-IMDB_Table[[#This Row],[budget]]</f>
        <v>17450000</v>
      </c>
      <c r="O1639">
        <v>99</v>
      </c>
      <c r="P1639" s="36">
        <f>IMDB_Table[[#This Row],[net_profit]]/IMDB_Table[[#This Row],[budget]]*100</f>
        <v>64.629629629629619</v>
      </c>
    </row>
    <row r="1640" spans="1:16" x14ac:dyDescent="0.3">
      <c r="A1640" t="s">
        <v>547</v>
      </c>
      <c r="B1640">
        <v>135</v>
      </c>
      <c r="C1640" s="4">
        <v>45162741</v>
      </c>
      <c r="D1640" t="s">
        <v>509</v>
      </c>
      <c r="E1640" t="s">
        <v>511</v>
      </c>
      <c r="F1640" t="s">
        <v>5246</v>
      </c>
      <c r="G1640">
        <v>201084</v>
      </c>
      <c r="H1640">
        <v>523</v>
      </c>
      <c r="I1640" t="s">
        <v>16</v>
      </c>
      <c r="J1640" t="s">
        <v>221</v>
      </c>
      <c r="K1640" s="4">
        <v>28000000</v>
      </c>
      <c r="L1640">
        <v>2001</v>
      </c>
      <c r="M1640" s="2">
        <v>6.6</v>
      </c>
      <c r="N1640" s="4">
        <f>IMDB_Table[[#This Row],[gross]]-IMDB_Table[[#This Row],[budget]]</f>
        <v>17162741</v>
      </c>
      <c r="O1640">
        <v>90</v>
      </c>
      <c r="P1640" s="36">
        <f>IMDB_Table[[#This Row],[net_profit]]/IMDB_Table[[#This Row],[budget]]*100</f>
        <v>61.295503571428569</v>
      </c>
    </row>
    <row r="1641" spans="1:16" x14ac:dyDescent="0.3">
      <c r="A1641" t="s">
        <v>3988</v>
      </c>
      <c r="B1641">
        <v>184</v>
      </c>
      <c r="C1641" s="4">
        <v>71346930</v>
      </c>
      <c r="D1641" t="s">
        <v>1839</v>
      </c>
      <c r="E1641" t="s">
        <v>1840</v>
      </c>
      <c r="F1641" t="s">
        <v>5247</v>
      </c>
      <c r="G1641">
        <v>78008</v>
      </c>
      <c r="H1641">
        <v>160</v>
      </c>
      <c r="I1641" t="s">
        <v>16</v>
      </c>
      <c r="J1641" t="s">
        <v>17</v>
      </c>
      <c r="K1641" s="4">
        <v>28000000</v>
      </c>
      <c r="L1641">
        <v>2013</v>
      </c>
      <c r="M1641" s="2">
        <v>6.7</v>
      </c>
      <c r="N1641" s="4">
        <f>IMDB_Table[[#This Row],[gross]]-IMDB_Table[[#This Row],[budget]]</f>
        <v>43346930</v>
      </c>
      <c r="O1641">
        <v>115</v>
      </c>
      <c r="P1641" s="36">
        <f>IMDB_Table[[#This Row],[net_profit]]/IMDB_Table[[#This Row],[budget]]*100</f>
        <v>154.81046428571429</v>
      </c>
    </row>
    <row r="1642" spans="1:16" x14ac:dyDescent="0.3">
      <c r="A1642" t="s">
        <v>943</v>
      </c>
      <c r="B1642">
        <v>36</v>
      </c>
      <c r="C1642" s="4">
        <v>39514713</v>
      </c>
      <c r="D1642" t="s">
        <v>154</v>
      </c>
      <c r="E1642" t="s">
        <v>1841</v>
      </c>
      <c r="F1642" t="s">
        <v>5248</v>
      </c>
      <c r="G1642">
        <v>60494</v>
      </c>
      <c r="H1642">
        <v>132</v>
      </c>
      <c r="I1642" t="s">
        <v>16</v>
      </c>
      <c r="J1642" t="s">
        <v>17</v>
      </c>
      <c r="K1642" s="4">
        <v>28000000</v>
      </c>
      <c r="L1642">
        <v>1993</v>
      </c>
      <c r="M1642" s="2">
        <v>6.7</v>
      </c>
      <c r="N1642" s="4">
        <f>IMDB_Table[[#This Row],[gross]]-IMDB_Table[[#This Row],[budget]]</f>
        <v>11514713</v>
      </c>
      <c r="O1642">
        <v>96</v>
      </c>
      <c r="P1642" s="36">
        <f>IMDB_Table[[#This Row],[net_profit]]/IMDB_Table[[#This Row],[budget]]*100</f>
        <v>41.123975000000002</v>
      </c>
    </row>
    <row r="1643" spans="1:16" x14ac:dyDescent="0.3">
      <c r="A1643" t="s">
        <v>1547</v>
      </c>
      <c r="B1643">
        <v>171</v>
      </c>
      <c r="C1643" s="4">
        <v>43097652</v>
      </c>
      <c r="D1643" t="s">
        <v>369</v>
      </c>
      <c r="E1643" t="s">
        <v>1842</v>
      </c>
      <c r="F1643" t="s">
        <v>5249</v>
      </c>
      <c r="G1643">
        <v>59068</v>
      </c>
      <c r="H1643">
        <v>128</v>
      </c>
      <c r="I1643" t="s">
        <v>16</v>
      </c>
      <c r="J1643" t="s">
        <v>17</v>
      </c>
      <c r="K1643" s="4">
        <v>28000000</v>
      </c>
      <c r="L1643">
        <v>2007</v>
      </c>
      <c r="M1643" s="2">
        <v>6.3</v>
      </c>
      <c r="N1643" s="4">
        <f>IMDB_Table[[#This Row],[gross]]-IMDB_Table[[#This Row],[budget]]</f>
        <v>15097652</v>
      </c>
      <c r="O1643">
        <v>104</v>
      </c>
      <c r="P1643" s="36">
        <f>IMDB_Table[[#This Row],[net_profit]]/IMDB_Table[[#This Row],[budget]]*100</f>
        <v>53.920185714285715</v>
      </c>
    </row>
    <row r="1644" spans="1:16" x14ac:dyDescent="0.3">
      <c r="A1644" t="s">
        <v>200</v>
      </c>
      <c r="B1644">
        <v>447</v>
      </c>
      <c r="C1644" s="4">
        <v>48043505</v>
      </c>
      <c r="D1644" t="s">
        <v>556</v>
      </c>
      <c r="E1644" t="s">
        <v>1843</v>
      </c>
      <c r="F1644" t="s">
        <v>5250</v>
      </c>
      <c r="G1644">
        <v>435864</v>
      </c>
      <c r="H1644">
        <v>801</v>
      </c>
      <c r="I1644" t="s">
        <v>16</v>
      </c>
      <c r="J1644" t="s">
        <v>24</v>
      </c>
      <c r="K1644" s="4">
        <v>30000000</v>
      </c>
      <c r="L1644">
        <v>2010</v>
      </c>
      <c r="M1644" s="2">
        <v>7.7</v>
      </c>
      <c r="N1644" s="4">
        <f>IMDB_Table[[#This Row],[gross]]-IMDB_Table[[#This Row],[budget]]</f>
        <v>18043505</v>
      </c>
      <c r="O1644">
        <v>117</v>
      </c>
      <c r="P1644" s="36">
        <f>IMDB_Table[[#This Row],[net_profit]]/IMDB_Table[[#This Row],[budget]]*100</f>
        <v>60.145016666666663</v>
      </c>
    </row>
    <row r="1645" spans="1:16" x14ac:dyDescent="0.3">
      <c r="A1645" t="s">
        <v>980</v>
      </c>
      <c r="B1645">
        <v>220</v>
      </c>
      <c r="C1645" s="4">
        <v>37053924</v>
      </c>
      <c r="D1645" t="s">
        <v>445</v>
      </c>
      <c r="E1645" t="s">
        <v>1844</v>
      </c>
      <c r="F1645" t="s">
        <v>7219</v>
      </c>
      <c r="G1645">
        <v>77935</v>
      </c>
      <c r="H1645">
        <v>122</v>
      </c>
      <c r="I1645" t="s">
        <v>16</v>
      </c>
      <c r="J1645" t="s">
        <v>221</v>
      </c>
      <c r="K1645" s="4">
        <v>28000000</v>
      </c>
      <c r="L1645">
        <v>2011</v>
      </c>
      <c r="M1645" s="2">
        <v>6.1</v>
      </c>
      <c r="N1645" s="4">
        <f>IMDB_Table[[#This Row],[gross]]-IMDB_Table[[#This Row],[budget]]</f>
        <v>9053924</v>
      </c>
      <c r="O1645">
        <v>83</v>
      </c>
      <c r="P1645" s="36">
        <f>IMDB_Table[[#This Row],[net_profit]]/IMDB_Table[[#This Row],[budget]]*100</f>
        <v>32.335442857142858</v>
      </c>
    </row>
    <row r="1646" spans="1:16" x14ac:dyDescent="0.3">
      <c r="A1646" t="s">
        <v>1219</v>
      </c>
      <c r="B1646">
        <v>122</v>
      </c>
      <c r="C1646" s="4">
        <v>33000377</v>
      </c>
      <c r="D1646" t="s">
        <v>1845</v>
      </c>
      <c r="E1646" t="s">
        <v>188</v>
      </c>
      <c r="F1646" t="s">
        <v>5251</v>
      </c>
      <c r="G1646">
        <v>27378</v>
      </c>
      <c r="H1646">
        <v>365</v>
      </c>
      <c r="I1646" t="s">
        <v>16</v>
      </c>
      <c r="J1646" t="s">
        <v>17</v>
      </c>
      <c r="K1646" s="4">
        <v>28000000</v>
      </c>
      <c r="L1646">
        <v>2000</v>
      </c>
      <c r="M1646" s="2">
        <v>4.9000000000000004</v>
      </c>
      <c r="N1646" s="4">
        <f>IMDB_Table[[#This Row],[gross]]-IMDB_Table[[#This Row],[budget]]</f>
        <v>5000377</v>
      </c>
      <c r="O1646">
        <v>99</v>
      </c>
      <c r="P1646" s="36">
        <f>IMDB_Table[[#This Row],[net_profit]]/IMDB_Table[[#This Row],[budget]]*100</f>
        <v>17.858489285714285</v>
      </c>
    </row>
    <row r="1647" spans="1:16" x14ac:dyDescent="0.3">
      <c r="A1647" t="s">
        <v>1846</v>
      </c>
      <c r="B1647">
        <v>119</v>
      </c>
      <c r="C1647" s="4">
        <v>66950483</v>
      </c>
      <c r="D1647" t="s">
        <v>735</v>
      </c>
      <c r="E1647" t="s">
        <v>562</v>
      </c>
      <c r="F1647" t="s">
        <v>7220</v>
      </c>
      <c r="G1647">
        <v>29738</v>
      </c>
      <c r="H1647">
        <v>85</v>
      </c>
      <c r="I1647" t="s">
        <v>16</v>
      </c>
      <c r="J1647" t="s">
        <v>17</v>
      </c>
      <c r="K1647" s="4">
        <v>28000000</v>
      </c>
      <c r="L1647">
        <v>2014</v>
      </c>
      <c r="M1647" s="2">
        <v>6.2</v>
      </c>
      <c r="N1647" s="4">
        <f>IMDB_Table[[#This Row],[gross]]-IMDB_Table[[#This Row],[budget]]</f>
        <v>38950483</v>
      </c>
      <c r="O1647">
        <v>81</v>
      </c>
      <c r="P1647" s="36">
        <f>IMDB_Table[[#This Row],[net_profit]]/IMDB_Table[[#This Row],[budget]]*100</f>
        <v>139.10886785714285</v>
      </c>
    </row>
    <row r="1648" spans="1:16" x14ac:dyDescent="0.3">
      <c r="A1648" t="s">
        <v>263</v>
      </c>
      <c r="B1648">
        <v>177</v>
      </c>
      <c r="C1648" s="4">
        <v>38372662</v>
      </c>
      <c r="D1648" t="s">
        <v>71</v>
      </c>
      <c r="E1648" t="s">
        <v>1847</v>
      </c>
      <c r="F1648" t="s">
        <v>5252</v>
      </c>
      <c r="G1648">
        <v>193455</v>
      </c>
      <c r="H1648">
        <v>1058</v>
      </c>
      <c r="I1648" t="s">
        <v>16</v>
      </c>
      <c r="J1648" t="s">
        <v>490</v>
      </c>
      <c r="K1648" s="4">
        <v>28000000</v>
      </c>
      <c r="L1648">
        <v>2005</v>
      </c>
      <c r="M1648" s="2">
        <v>7.8</v>
      </c>
      <c r="N1648" s="4">
        <f>IMDB_Table[[#This Row],[gross]]-IMDB_Table[[#This Row],[budget]]</f>
        <v>10372662</v>
      </c>
      <c r="O1648">
        <v>135</v>
      </c>
      <c r="P1648" s="36">
        <f>IMDB_Table[[#This Row],[net_profit]]/IMDB_Table[[#This Row],[budget]]*100</f>
        <v>37.045221428571431</v>
      </c>
    </row>
    <row r="1649" spans="1:16" x14ac:dyDescent="0.3">
      <c r="A1649" t="s">
        <v>63</v>
      </c>
      <c r="B1649">
        <v>302</v>
      </c>
      <c r="C1649" s="4">
        <v>27000000</v>
      </c>
      <c r="D1649" t="s">
        <v>718</v>
      </c>
      <c r="E1649" t="s">
        <v>120</v>
      </c>
      <c r="F1649" t="s">
        <v>5253</v>
      </c>
      <c r="G1649">
        <v>461609</v>
      </c>
      <c r="H1649">
        <v>1168</v>
      </c>
      <c r="I1649" t="s">
        <v>16</v>
      </c>
      <c r="J1649" t="s">
        <v>17</v>
      </c>
      <c r="K1649" s="4">
        <v>28000000</v>
      </c>
      <c r="L1649">
        <v>1982</v>
      </c>
      <c r="M1649" s="2">
        <v>8.1999999999999993</v>
      </c>
      <c r="N1649" s="4">
        <f>IMDB_Table[[#This Row],[gross]]-IMDB_Table[[#This Row],[budget]]</f>
        <v>-1000000</v>
      </c>
      <c r="O1649">
        <v>117</v>
      </c>
      <c r="P1649" s="36">
        <f>IMDB_Table[[#This Row],[net_profit]]/IMDB_Table[[#This Row],[budget]]*100</f>
        <v>-3.5714285714285712</v>
      </c>
    </row>
    <row r="1650" spans="1:16" x14ac:dyDescent="0.3">
      <c r="A1650" t="s">
        <v>838</v>
      </c>
      <c r="B1650">
        <v>44</v>
      </c>
      <c r="C1650" s="4">
        <v>31600000</v>
      </c>
      <c r="D1650" t="s">
        <v>1848</v>
      </c>
      <c r="E1650" t="s">
        <v>77</v>
      </c>
      <c r="F1650" t="s">
        <v>5254</v>
      </c>
      <c r="G1650">
        <v>34427</v>
      </c>
      <c r="H1650">
        <v>126</v>
      </c>
      <c r="I1650" t="s">
        <v>16</v>
      </c>
      <c r="J1650" t="s">
        <v>17</v>
      </c>
      <c r="K1650" s="4">
        <v>28000000</v>
      </c>
      <c r="L1650">
        <v>1995</v>
      </c>
      <c r="M1650" s="2">
        <v>6.9</v>
      </c>
      <c r="N1650" s="4">
        <f>IMDB_Table[[#This Row],[gross]]-IMDB_Table[[#This Row],[budget]]</f>
        <v>3600000</v>
      </c>
      <c r="O1650">
        <v>139</v>
      </c>
      <c r="P1650" s="36">
        <f>IMDB_Table[[#This Row],[net_profit]]/IMDB_Table[[#This Row],[budget]]*100</f>
        <v>12.857142857142856</v>
      </c>
    </row>
    <row r="1651" spans="1:16" x14ac:dyDescent="0.3">
      <c r="A1651" t="s">
        <v>3956</v>
      </c>
      <c r="B1651">
        <v>211</v>
      </c>
      <c r="C1651" s="4">
        <v>30688364</v>
      </c>
      <c r="D1651" t="s">
        <v>259</v>
      </c>
      <c r="E1651" t="s">
        <v>764</v>
      </c>
      <c r="F1651" t="s">
        <v>7221</v>
      </c>
      <c r="G1651">
        <v>69355</v>
      </c>
      <c r="H1651">
        <v>211</v>
      </c>
      <c r="I1651" t="s">
        <v>16</v>
      </c>
      <c r="J1651" t="s">
        <v>17</v>
      </c>
      <c r="K1651" s="4">
        <v>28000000</v>
      </c>
      <c r="L1651">
        <v>2014</v>
      </c>
      <c r="M1651" s="2">
        <v>6.2</v>
      </c>
      <c r="N1651" s="4">
        <f>IMDB_Table[[#This Row],[gross]]-IMDB_Table[[#This Row],[budget]]</f>
        <v>2688364</v>
      </c>
      <c r="O1651">
        <v>123</v>
      </c>
      <c r="P1651" s="36">
        <f>IMDB_Table[[#This Row],[net_profit]]/IMDB_Table[[#This Row],[budget]]*100</f>
        <v>9.6013000000000002</v>
      </c>
    </row>
    <row r="1652" spans="1:16" x14ac:dyDescent="0.3">
      <c r="A1652" t="s">
        <v>1849</v>
      </c>
      <c r="B1652">
        <v>222</v>
      </c>
      <c r="C1652" s="4">
        <v>28563179</v>
      </c>
      <c r="D1652" t="s">
        <v>552</v>
      </c>
      <c r="E1652" t="s">
        <v>640</v>
      </c>
      <c r="F1652" t="s">
        <v>7222</v>
      </c>
      <c r="G1652">
        <v>72693</v>
      </c>
      <c r="H1652">
        <v>199</v>
      </c>
      <c r="I1652" t="s">
        <v>16</v>
      </c>
      <c r="J1652" t="s">
        <v>17</v>
      </c>
      <c r="K1652" s="4">
        <v>21000000</v>
      </c>
      <c r="L1652">
        <v>2007</v>
      </c>
      <c r="M1652" s="2">
        <v>6.9</v>
      </c>
      <c r="N1652" s="4">
        <f>IMDB_Table[[#This Row],[gross]]-IMDB_Table[[#This Row],[budget]]</f>
        <v>7563179</v>
      </c>
      <c r="O1652">
        <v>117</v>
      </c>
      <c r="P1652" s="36">
        <f>IMDB_Table[[#This Row],[net_profit]]/IMDB_Table[[#This Row],[budget]]*100</f>
        <v>36.0151380952381</v>
      </c>
    </row>
    <row r="1653" spans="1:16" x14ac:dyDescent="0.3">
      <c r="A1653" t="s">
        <v>1850</v>
      </c>
      <c r="B1653">
        <v>100</v>
      </c>
      <c r="C1653" s="4">
        <v>16779636</v>
      </c>
      <c r="D1653" t="s">
        <v>1025</v>
      </c>
      <c r="E1653" t="s">
        <v>1851</v>
      </c>
      <c r="F1653" t="s">
        <v>5255</v>
      </c>
      <c r="G1653">
        <v>9338</v>
      </c>
      <c r="H1653">
        <v>167</v>
      </c>
      <c r="I1653" t="s">
        <v>16</v>
      </c>
      <c r="J1653" t="s">
        <v>17</v>
      </c>
      <c r="K1653" s="4">
        <v>28000000</v>
      </c>
      <c r="L1653">
        <v>2000</v>
      </c>
      <c r="M1653" s="2">
        <v>4.8</v>
      </c>
      <c r="N1653" s="4">
        <f>IMDB_Table[[#This Row],[gross]]-IMDB_Table[[#This Row],[budget]]</f>
        <v>-11220364</v>
      </c>
      <c r="O1653">
        <v>97</v>
      </c>
      <c r="P1653" s="36">
        <f>IMDB_Table[[#This Row],[net_profit]]/IMDB_Table[[#This Row],[budget]]*100</f>
        <v>-40.07272857142857</v>
      </c>
    </row>
    <row r="1654" spans="1:16" x14ac:dyDescent="0.3">
      <c r="A1654" t="s">
        <v>705</v>
      </c>
      <c r="B1654">
        <v>100</v>
      </c>
      <c r="C1654" s="4">
        <v>10762178</v>
      </c>
      <c r="D1654" t="s">
        <v>1852</v>
      </c>
      <c r="E1654" t="s">
        <v>705</v>
      </c>
      <c r="F1654" t="s">
        <v>5256</v>
      </c>
      <c r="G1654">
        <v>10369</v>
      </c>
      <c r="H1654">
        <v>153</v>
      </c>
      <c r="I1654" t="s">
        <v>16</v>
      </c>
      <c r="J1654" t="s">
        <v>490</v>
      </c>
      <c r="K1654" s="4">
        <v>160000000</v>
      </c>
      <c r="L1654">
        <v>2001</v>
      </c>
      <c r="M1654" s="2">
        <v>8</v>
      </c>
      <c r="N1654" s="4">
        <f>IMDB_Table[[#This Row],[gross]]-IMDB_Table[[#This Row],[budget]]</f>
        <v>-149237822</v>
      </c>
      <c r="O1654">
        <v>81</v>
      </c>
      <c r="P1654" s="36">
        <f>IMDB_Table[[#This Row],[net_profit]]/IMDB_Table[[#This Row],[budget]]*100</f>
        <v>-93.273638750000003</v>
      </c>
    </row>
    <row r="1655" spans="1:16" x14ac:dyDescent="0.3">
      <c r="A1655" t="s">
        <v>987</v>
      </c>
      <c r="B1655">
        <v>98</v>
      </c>
      <c r="C1655" s="4">
        <v>17324744</v>
      </c>
      <c r="D1655" t="s">
        <v>861</v>
      </c>
      <c r="E1655" t="s">
        <v>1853</v>
      </c>
      <c r="F1655" t="s">
        <v>5257</v>
      </c>
      <c r="G1655">
        <v>44103</v>
      </c>
      <c r="H1655">
        <v>149</v>
      </c>
      <c r="I1655" t="s">
        <v>16</v>
      </c>
      <c r="J1655" t="s">
        <v>17</v>
      </c>
      <c r="K1655" s="4">
        <v>28000000</v>
      </c>
      <c r="L1655">
        <v>2006</v>
      </c>
      <c r="M1655" s="2">
        <v>5.3</v>
      </c>
      <c r="N1655" s="4">
        <f>IMDB_Table[[#This Row],[gross]]-IMDB_Table[[#This Row],[budget]]</f>
        <v>-10675256</v>
      </c>
      <c r="O1655">
        <v>103</v>
      </c>
      <c r="P1655" s="36">
        <f>IMDB_Table[[#This Row],[net_profit]]/IMDB_Table[[#This Row],[budget]]*100</f>
        <v>-38.125914285714288</v>
      </c>
    </row>
    <row r="1656" spans="1:16" x14ac:dyDescent="0.3">
      <c r="A1656" t="s">
        <v>508</v>
      </c>
      <c r="B1656">
        <v>74</v>
      </c>
      <c r="C1656" s="4">
        <v>8888143</v>
      </c>
      <c r="D1656" t="s">
        <v>1366</v>
      </c>
      <c r="E1656" t="s">
        <v>1854</v>
      </c>
      <c r="F1656" t="s">
        <v>5258</v>
      </c>
      <c r="G1656">
        <v>22250</v>
      </c>
      <c r="H1656">
        <v>123</v>
      </c>
      <c r="I1656" t="s">
        <v>16</v>
      </c>
      <c r="J1656" t="s">
        <v>87</v>
      </c>
      <c r="K1656" s="4">
        <v>28000000</v>
      </c>
      <c r="L1656">
        <v>1999</v>
      </c>
      <c r="M1656" s="2">
        <v>6.7</v>
      </c>
      <c r="N1656" s="4">
        <f>IMDB_Table[[#This Row],[gross]]-IMDB_Table[[#This Row],[budget]]</f>
        <v>-19111857</v>
      </c>
      <c r="O1656">
        <v>119</v>
      </c>
      <c r="P1656" s="36">
        <f>IMDB_Table[[#This Row],[net_profit]]/IMDB_Table[[#This Row],[budget]]*100</f>
        <v>-68.256632142857143</v>
      </c>
    </row>
    <row r="1657" spans="1:16" x14ac:dyDescent="0.3">
      <c r="A1657" t="s">
        <v>953</v>
      </c>
      <c r="B1657">
        <v>97</v>
      </c>
      <c r="C1657" s="4">
        <v>24268828</v>
      </c>
      <c r="D1657" t="s">
        <v>1855</v>
      </c>
      <c r="E1657" t="s">
        <v>1073</v>
      </c>
      <c r="F1657" t="s">
        <v>5259</v>
      </c>
      <c r="G1657">
        <v>29971</v>
      </c>
      <c r="H1657">
        <v>71</v>
      </c>
      <c r="I1657" t="s">
        <v>16</v>
      </c>
      <c r="J1657" t="s">
        <v>17</v>
      </c>
      <c r="K1657" s="4">
        <v>28000000</v>
      </c>
      <c r="L1657">
        <v>2010</v>
      </c>
      <c r="M1657" s="2">
        <v>5.4</v>
      </c>
      <c r="N1657" s="4">
        <f>IMDB_Table[[#This Row],[gross]]-IMDB_Table[[#This Row],[budget]]</f>
        <v>-3731172</v>
      </c>
      <c r="O1657">
        <v>94</v>
      </c>
      <c r="P1657" s="36">
        <f>IMDB_Table[[#This Row],[net_profit]]/IMDB_Table[[#This Row],[budget]]*100</f>
        <v>-13.325614285714286</v>
      </c>
    </row>
    <row r="1658" spans="1:16" x14ac:dyDescent="0.3">
      <c r="A1658" t="s">
        <v>1856</v>
      </c>
      <c r="B1658">
        <v>21</v>
      </c>
      <c r="C1658" s="4">
        <v>8119205</v>
      </c>
      <c r="D1658" t="s">
        <v>154</v>
      </c>
      <c r="E1658" t="s">
        <v>1857</v>
      </c>
      <c r="F1658" t="s">
        <v>5260</v>
      </c>
      <c r="G1658">
        <v>4288</v>
      </c>
      <c r="H1658">
        <v>21</v>
      </c>
      <c r="I1658" t="s">
        <v>16</v>
      </c>
      <c r="J1658" t="s">
        <v>17</v>
      </c>
      <c r="K1658" s="4">
        <v>28000000</v>
      </c>
      <c r="L1658">
        <v>1997</v>
      </c>
      <c r="M1658" s="2">
        <v>5.4</v>
      </c>
      <c r="N1658" s="4">
        <f>IMDB_Table[[#This Row],[gross]]-IMDB_Table[[#This Row],[budget]]</f>
        <v>-19880795</v>
      </c>
      <c r="O1658">
        <v>89</v>
      </c>
      <c r="P1658" s="36">
        <f>IMDB_Table[[#This Row],[net_profit]]/IMDB_Table[[#This Row],[budget]]*100</f>
        <v>-71.002839285714288</v>
      </c>
    </row>
    <row r="1659" spans="1:16" x14ac:dyDescent="0.3">
      <c r="A1659" t="s">
        <v>1199</v>
      </c>
      <c r="B1659">
        <v>156</v>
      </c>
      <c r="C1659" s="4">
        <v>8434601</v>
      </c>
      <c r="D1659" t="s">
        <v>972</v>
      </c>
      <c r="E1659" t="s">
        <v>107</v>
      </c>
      <c r="F1659" t="s">
        <v>7223</v>
      </c>
      <c r="G1659">
        <v>43006</v>
      </c>
      <c r="H1659">
        <v>460</v>
      </c>
      <c r="I1659" t="s">
        <v>16</v>
      </c>
      <c r="J1659" t="s">
        <v>17</v>
      </c>
      <c r="K1659" s="4">
        <v>28000000</v>
      </c>
      <c r="L1659">
        <v>2001</v>
      </c>
      <c r="M1659" s="2">
        <v>4.9000000000000004</v>
      </c>
      <c r="N1659" s="4">
        <f>IMDB_Table[[#This Row],[gross]]-IMDB_Table[[#This Row],[budget]]</f>
        <v>-19565399</v>
      </c>
      <c r="O1659">
        <v>98</v>
      </c>
      <c r="P1659" s="36">
        <f>IMDB_Table[[#This Row],[net_profit]]/IMDB_Table[[#This Row],[budget]]*100</f>
        <v>-69.876424999999998</v>
      </c>
    </row>
    <row r="1660" spans="1:16" x14ac:dyDescent="0.3">
      <c r="A1660" t="s">
        <v>1207</v>
      </c>
      <c r="B1660">
        <v>125</v>
      </c>
      <c r="C1660" s="4">
        <v>6998324</v>
      </c>
      <c r="D1660" t="s">
        <v>641</v>
      </c>
      <c r="E1660" t="s">
        <v>1858</v>
      </c>
      <c r="F1660" t="s">
        <v>5261</v>
      </c>
      <c r="G1660">
        <v>11476</v>
      </c>
      <c r="H1660">
        <v>50</v>
      </c>
      <c r="I1660" t="s">
        <v>16</v>
      </c>
      <c r="J1660" t="s">
        <v>17</v>
      </c>
      <c r="K1660" s="4">
        <v>28000000</v>
      </c>
      <c r="L1660">
        <v>2015</v>
      </c>
      <c r="M1660" s="2">
        <v>6.1</v>
      </c>
      <c r="N1660" s="4">
        <f>IMDB_Table[[#This Row],[gross]]-IMDB_Table[[#This Row],[budget]]</f>
        <v>-21001676</v>
      </c>
      <c r="O1660">
        <v>107</v>
      </c>
      <c r="P1660" s="36">
        <f>IMDB_Table[[#This Row],[net_profit]]/IMDB_Table[[#This Row],[budget]]*100</f>
        <v>-75.005985714285714</v>
      </c>
    </row>
    <row r="1661" spans="1:16" x14ac:dyDescent="0.3">
      <c r="A1661" t="s">
        <v>1324</v>
      </c>
      <c r="B1661">
        <v>225</v>
      </c>
      <c r="C1661" s="4">
        <v>10907291</v>
      </c>
      <c r="D1661" t="s">
        <v>1859</v>
      </c>
      <c r="E1661" t="s">
        <v>1860</v>
      </c>
      <c r="F1661" t="s">
        <v>7224</v>
      </c>
      <c r="G1661">
        <v>23775</v>
      </c>
      <c r="H1661">
        <v>134</v>
      </c>
      <c r="I1661" t="s">
        <v>16</v>
      </c>
      <c r="J1661" t="s">
        <v>17</v>
      </c>
      <c r="K1661" s="4">
        <v>28000000</v>
      </c>
      <c r="L1661">
        <v>2016</v>
      </c>
      <c r="M1661" s="2">
        <v>5.8</v>
      </c>
      <c r="N1661" s="4">
        <f>IMDB_Table[[#This Row],[gross]]-IMDB_Table[[#This Row],[budget]]</f>
        <v>-17092709</v>
      </c>
      <c r="O1661">
        <v>108</v>
      </c>
      <c r="P1661" s="36">
        <f>IMDB_Table[[#This Row],[net_profit]]/IMDB_Table[[#This Row],[budget]]*100</f>
        <v>-61.045389285714293</v>
      </c>
    </row>
    <row r="1662" spans="1:16" x14ac:dyDescent="0.3">
      <c r="A1662" t="s">
        <v>144</v>
      </c>
      <c r="B1662">
        <v>85</v>
      </c>
      <c r="C1662" s="4">
        <v>5532301</v>
      </c>
      <c r="D1662" t="s">
        <v>778</v>
      </c>
      <c r="E1662" t="s">
        <v>1861</v>
      </c>
      <c r="F1662" t="s">
        <v>5262</v>
      </c>
      <c r="G1662">
        <v>21606</v>
      </c>
      <c r="H1662">
        <v>117</v>
      </c>
      <c r="I1662" t="s">
        <v>16</v>
      </c>
      <c r="J1662" t="s">
        <v>17</v>
      </c>
      <c r="K1662" s="4">
        <v>28000000</v>
      </c>
      <c r="L1662">
        <v>1997</v>
      </c>
      <c r="M1662" s="2">
        <v>7</v>
      </c>
      <c r="N1662" s="4">
        <f>IMDB_Table[[#This Row],[gross]]-IMDB_Table[[#This Row],[budget]]</f>
        <v>-22467699</v>
      </c>
      <c r="O1662">
        <v>134</v>
      </c>
      <c r="P1662" s="36">
        <f>IMDB_Table[[#This Row],[net_profit]]/IMDB_Table[[#This Row],[budget]]*100</f>
        <v>-80.241782142857147</v>
      </c>
    </row>
    <row r="1663" spans="1:16" x14ac:dyDescent="0.3">
      <c r="A1663" t="s">
        <v>1862</v>
      </c>
      <c r="B1663">
        <v>135</v>
      </c>
      <c r="C1663" s="4">
        <v>2775593</v>
      </c>
      <c r="D1663" t="s">
        <v>369</v>
      </c>
      <c r="E1663" t="s">
        <v>400</v>
      </c>
      <c r="F1663" t="s">
        <v>7225</v>
      </c>
      <c r="G1663">
        <v>61269</v>
      </c>
      <c r="H1663">
        <v>98</v>
      </c>
      <c r="I1663" t="s">
        <v>16</v>
      </c>
      <c r="J1663" t="s">
        <v>24</v>
      </c>
      <c r="K1663" s="4">
        <v>27000000</v>
      </c>
      <c r="L1663">
        <v>2008</v>
      </c>
      <c r="M1663" s="2">
        <v>6.5</v>
      </c>
      <c r="N1663" s="4">
        <f>IMDB_Table[[#This Row],[gross]]-IMDB_Table[[#This Row],[budget]]</f>
        <v>-24224407</v>
      </c>
      <c r="O1663">
        <v>110</v>
      </c>
      <c r="P1663" s="36">
        <f>IMDB_Table[[#This Row],[net_profit]]/IMDB_Table[[#This Row],[budget]]*100</f>
        <v>-89.720025925925924</v>
      </c>
    </row>
    <row r="1664" spans="1:16" x14ac:dyDescent="0.3">
      <c r="A1664" t="s">
        <v>1863</v>
      </c>
      <c r="B1664">
        <v>350</v>
      </c>
      <c r="C1664" s="4">
        <v>28751715</v>
      </c>
      <c r="D1664" t="s">
        <v>445</v>
      </c>
      <c r="E1664" t="s">
        <v>146</v>
      </c>
      <c r="F1664" t="s">
        <v>5263</v>
      </c>
      <c r="G1664">
        <v>202967</v>
      </c>
      <c r="H1664">
        <v>378</v>
      </c>
      <c r="I1664" t="s">
        <v>16</v>
      </c>
      <c r="J1664" t="s">
        <v>17</v>
      </c>
      <c r="K1664" s="4">
        <v>28000000</v>
      </c>
      <c r="L1664">
        <v>2013</v>
      </c>
      <c r="M1664" s="2">
        <v>6.6</v>
      </c>
      <c r="N1664" s="4">
        <f>IMDB_Table[[#This Row],[gross]]-IMDB_Table[[#This Row],[budget]]</f>
        <v>751715</v>
      </c>
      <c r="O1664">
        <v>103</v>
      </c>
      <c r="P1664" s="36">
        <f>IMDB_Table[[#This Row],[net_profit]]/IMDB_Table[[#This Row],[budget]]*100</f>
        <v>2.6846964285714288</v>
      </c>
    </row>
    <row r="1665" spans="1:16" x14ac:dyDescent="0.3">
      <c r="A1665" t="s">
        <v>1864</v>
      </c>
      <c r="B1665">
        <v>177</v>
      </c>
      <c r="C1665" s="4">
        <v>20285518</v>
      </c>
      <c r="D1665" t="s">
        <v>137</v>
      </c>
      <c r="E1665" t="s">
        <v>196</v>
      </c>
      <c r="F1665" t="s">
        <v>5264</v>
      </c>
      <c r="G1665">
        <v>32103</v>
      </c>
      <c r="H1665">
        <v>112</v>
      </c>
      <c r="I1665" t="s">
        <v>16</v>
      </c>
      <c r="J1665" t="s">
        <v>490</v>
      </c>
      <c r="K1665" s="4">
        <v>28000000</v>
      </c>
      <c r="L1665">
        <v>2014</v>
      </c>
      <c r="M1665" s="2">
        <v>5.7</v>
      </c>
      <c r="N1665" s="4">
        <f>IMDB_Table[[#This Row],[gross]]-IMDB_Table[[#This Row],[budget]]</f>
        <v>-7714482</v>
      </c>
      <c r="O1665">
        <v>100</v>
      </c>
      <c r="P1665" s="36">
        <f>IMDB_Table[[#This Row],[net_profit]]/IMDB_Table[[#This Row],[budget]]*100</f>
        <v>-27.55172142857143</v>
      </c>
    </row>
    <row r="1666" spans="1:16" x14ac:dyDescent="0.3">
      <c r="A1666" t="s">
        <v>1337</v>
      </c>
      <c r="B1666">
        <v>106</v>
      </c>
      <c r="C1666" s="4">
        <v>67900000</v>
      </c>
      <c r="D1666" t="s">
        <v>22</v>
      </c>
      <c r="E1666" t="s">
        <v>1865</v>
      </c>
      <c r="F1666" t="s">
        <v>5265</v>
      </c>
      <c r="G1666">
        <v>74374</v>
      </c>
      <c r="H1666">
        <v>225</v>
      </c>
      <c r="I1666" t="s">
        <v>16</v>
      </c>
      <c r="J1666" t="s">
        <v>24</v>
      </c>
      <c r="K1666" s="4">
        <v>27500000</v>
      </c>
      <c r="L1666">
        <v>1983</v>
      </c>
      <c r="M1666" s="2">
        <v>6.6</v>
      </c>
      <c r="N1666" s="4">
        <f>IMDB_Table[[#This Row],[gross]]-IMDB_Table[[#This Row],[budget]]</f>
        <v>40400000</v>
      </c>
      <c r="O1666">
        <v>131</v>
      </c>
      <c r="P1666" s="36">
        <f>IMDB_Table[[#This Row],[net_profit]]/IMDB_Table[[#This Row],[budget]]*100</f>
        <v>146.90909090909091</v>
      </c>
    </row>
    <row r="1667" spans="1:16" x14ac:dyDescent="0.3">
      <c r="A1667" t="s">
        <v>773</v>
      </c>
      <c r="B1667">
        <v>251</v>
      </c>
      <c r="C1667" s="4">
        <v>148734225</v>
      </c>
      <c r="D1667" t="s">
        <v>429</v>
      </c>
      <c r="E1667" t="s">
        <v>982</v>
      </c>
      <c r="F1667" t="s">
        <v>5266</v>
      </c>
      <c r="G1667">
        <v>298590</v>
      </c>
      <c r="H1667">
        <v>559</v>
      </c>
      <c r="I1667" t="s">
        <v>16</v>
      </c>
      <c r="J1667" t="s">
        <v>17</v>
      </c>
      <c r="K1667" s="4">
        <v>30000000</v>
      </c>
      <c r="L1667">
        <v>2007</v>
      </c>
      <c r="M1667" s="2">
        <v>7</v>
      </c>
      <c r="N1667" s="4">
        <f>IMDB_Table[[#This Row],[gross]]-IMDB_Table[[#This Row],[budget]]</f>
        <v>118734225</v>
      </c>
      <c r="O1667">
        <v>133</v>
      </c>
      <c r="P1667" s="36">
        <f>IMDB_Table[[#This Row],[net_profit]]/IMDB_Table[[#This Row],[budget]]*100</f>
        <v>395.78075000000001</v>
      </c>
    </row>
    <row r="1668" spans="1:16" x14ac:dyDescent="0.3">
      <c r="A1668" t="s">
        <v>1389</v>
      </c>
      <c r="B1668">
        <v>148</v>
      </c>
      <c r="C1668" s="4">
        <v>49185998</v>
      </c>
      <c r="D1668" t="s">
        <v>814</v>
      </c>
      <c r="E1668" t="s">
        <v>414</v>
      </c>
      <c r="F1668" t="s">
        <v>7226</v>
      </c>
      <c r="G1668">
        <v>74476</v>
      </c>
      <c r="H1668">
        <v>184</v>
      </c>
      <c r="I1668" t="s">
        <v>16</v>
      </c>
      <c r="J1668" t="s">
        <v>17</v>
      </c>
      <c r="K1668" s="4">
        <v>30000000</v>
      </c>
      <c r="L1668">
        <v>2009</v>
      </c>
      <c r="M1668" s="2">
        <v>7.4</v>
      </c>
      <c r="N1668" s="4">
        <f>IMDB_Table[[#This Row],[gross]]-IMDB_Table[[#This Row],[budget]]</f>
        <v>19185998</v>
      </c>
      <c r="O1668">
        <v>109</v>
      </c>
      <c r="P1668" s="36">
        <f>IMDB_Table[[#This Row],[net_profit]]/IMDB_Table[[#This Row],[budget]]*100</f>
        <v>63.953326666666669</v>
      </c>
    </row>
    <row r="1669" spans="1:16" x14ac:dyDescent="0.3">
      <c r="A1669" t="s">
        <v>1866</v>
      </c>
      <c r="B1669">
        <v>76</v>
      </c>
      <c r="C1669" s="4">
        <v>42168445</v>
      </c>
      <c r="D1669" t="s">
        <v>369</v>
      </c>
      <c r="E1669" t="s">
        <v>1517</v>
      </c>
      <c r="F1669" t="s">
        <v>5267</v>
      </c>
      <c r="G1669">
        <v>10791</v>
      </c>
      <c r="H1669">
        <v>39</v>
      </c>
      <c r="I1669" t="s">
        <v>16</v>
      </c>
      <c r="J1669" t="s">
        <v>17</v>
      </c>
      <c r="K1669" s="4">
        <v>35000000</v>
      </c>
      <c r="L1669">
        <v>2008</v>
      </c>
      <c r="M1669" s="2">
        <v>5.3</v>
      </c>
      <c r="N1669" s="4">
        <f>IMDB_Table[[#This Row],[gross]]-IMDB_Table[[#This Row],[budget]]</f>
        <v>7168445</v>
      </c>
      <c r="O1669">
        <v>114</v>
      </c>
      <c r="P1669" s="36">
        <f>IMDB_Table[[#This Row],[net_profit]]/IMDB_Table[[#This Row],[budget]]*100</f>
        <v>20.481271428571429</v>
      </c>
    </row>
    <row r="1670" spans="1:16" x14ac:dyDescent="0.3">
      <c r="A1670" t="s">
        <v>1867</v>
      </c>
      <c r="B1670">
        <v>52</v>
      </c>
      <c r="C1670" s="4">
        <v>26400000</v>
      </c>
      <c r="D1670" t="s">
        <v>865</v>
      </c>
      <c r="E1670" t="s">
        <v>1868</v>
      </c>
      <c r="F1670" t="s">
        <v>7227</v>
      </c>
      <c r="G1670">
        <v>12980</v>
      </c>
      <c r="H1670">
        <v>89</v>
      </c>
      <c r="I1670" t="s">
        <v>16</v>
      </c>
      <c r="J1670" t="s">
        <v>24</v>
      </c>
      <c r="K1670" s="4">
        <v>16000000</v>
      </c>
      <c r="L1670">
        <v>1984</v>
      </c>
      <c r="M1670" s="2">
        <v>7.4</v>
      </c>
      <c r="N1670" s="4">
        <f>IMDB_Table[[#This Row],[gross]]-IMDB_Table[[#This Row],[budget]]</f>
        <v>10400000</v>
      </c>
      <c r="O1670">
        <v>164</v>
      </c>
      <c r="P1670" s="36">
        <f>IMDB_Table[[#This Row],[net_profit]]/IMDB_Table[[#This Row],[budget]]*100</f>
        <v>65</v>
      </c>
    </row>
    <row r="1671" spans="1:16" x14ac:dyDescent="0.3">
      <c r="A1671" t="s">
        <v>1869</v>
      </c>
      <c r="B1671">
        <v>220</v>
      </c>
      <c r="C1671" s="4">
        <v>17508670</v>
      </c>
      <c r="D1671" t="s">
        <v>1185</v>
      </c>
      <c r="E1671" t="s">
        <v>1870</v>
      </c>
      <c r="F1671" t="s">
        <v>7228</v>
      </c>
      <c r="G1671">
        <v>64625</v>
      </c>
      <c r="H1671">
        <v>281</v>
      </c>
      <c r="I1671" t="s">
        <v>16</v>
      </c>
      <c r="J1671" t="s">
        <v>24</v>
      </c>
      <c r="K1671" s="4">
        <v>15000000</v>
      </c>
      <c r="L1671">
        <v>2006</v>
      </c>
      <c r="M1671" s="2">
        <v>7.4</v>
      </c>
      <c r="N1671" s="4">
        <f>IMDB_Table[[#This Row],[gross]]-IMDB_Table[[#This Row],[budget]]</f>
        <v>2508670</v>
      </c>
      <c r="O1671">
        <v>92</v>
      </c>
      <c r="P1671" s="36">
        <f>IMDB_Table[[#This Row],[net_profit]]/IMDB_Table[[#This Row],[budget]]*100</f>
        <v>16.724466666666668</v>
      </c>
    </row>
    <row r="1672" spans="1:16" x14ac:dyDescent="0.3">
      <c r="A1672" t="s">
        <v>233</v>
      </c>
      <c r="B1672">
        <v>131</v>
      </c>
      <c r="C1672" s="4">
        <v>9664316</v>
      </c>
      <c r="D1672" t="s">
        <v>946</v>
      </c>
      <c r="E1672" t="s">
        <v>33</v>
      </c>
      <c r="F1672" t="s">
        <v>5268</v>
      </c>
      <c r="G1672">
        <v>47203</v>
      </c>
      <c r="H1672">
        <v>197</v>
      </c>
      <c r="I1672" t="s">
        <v>16</v>
      </c>
      <c r="J1672" t="s">
        <v>17</v>
      </c>
      <c r="K1672" s="4">
        <v>27500000</v>
      </c>
      <c r="L1672">
        <v>2007</v>
      </c>
      <c r="M1672" s="2">
        <v>6.8</v>
      </c>
      <c r="N1672" s="4">
        <f>IMDB_Table[[#This Row],[gross]]-IMDB_Table[[#This Row],[budget]]</f>
        <v>-17835684</v>
      </c>
      <c r="O1672">
        <v>122</v>
      </c>
      <c r="P1672" s="36">
        <f>IMDB_Table[[#This Row],[net_profit]]/IMDB_Table[[#This Row],[budget]]*100</f>
        <v>-64.857032727272724</v>
      </c>
    </row>
    <row r="1673" spans="1:16" x14ac:dyDescent="0.3">
      <c r="A1673" t="s">
        <v>1871</v>
      </c>
      <c r="B1673">
        <v>112</v>
      </c>
      <c r="C1673" s="4">
        <v>74888996</v>
      </c>
      <c r="D1673" t="s">
        <v>76</v>
      </c>
      <c r="E1673" t="s">
        <v>559</v>
      </c>
      <c r="F1673" t="s">
        <v>7229</v>
      </c>
      <c r="G1673">
        <v>55513</v>
      </c>
      <c r="H1673">
        <v>188</v>
      </c>
      <c r="I1673" t="s">
        <v>16</v>
      </c>
      <c r="J1673" t="s">
        <v>17</v>
      </c>
      <c r="K1673" s="4">
        <v>30000000</v>
      </c>
      <c r="L1673">
        <v>1991</v>
      </c>
      <c r="M1673" s="2">
        <v>7.2</v>
      </c>
      <c r="N1673" s="4">
        <f>IMDB_Table[[#This Row],[gross]]-IMDB_Table[[#This Row],[budget]]</f>
        <v>44888996</v>
      </c>
      <c r="O1673">
        <v>110</v>
      </c>
      <c r="P1673" s="36">
        <f>IMDB_Table[[#This Row],[net_profit]]/IMDB_Table[[#This Row],[budget]]*100</f>
        <v>149.62998666666667</v>
      </c>
    </row>
    <row r="1674" spans="1:16" x14ac:dyDescent="0.3">
      <c r="A1674" t="s">
        <v>1872</v>
      </c>
      <c r="B1674">
        <v>93</v>
      </c>
      <c r="C1674" s="4">
        <v>69586544</v>
      </c>
      <c r="D1674" t="s">
        <v>814</v>
      </c>
      <c r="E1674" t="s">
        <v>1873</v>
      </c>
      <c r="F1674" t="s">
        <v>7230</v>
      </c>
      <c r="G1674">
        <v>15352</v>
      </c>
      <c r="H1674">
        <v>199</v>
      </c>
      <c r="I1674" t="s">
        <v>16</v>
      </c>
      <c r="J1674" t="s">
        <v>17</v>
      </c>
      <c r="K1674" s="4">
        <v>27000000</v>
      </c>
      <c r="L1674">
        <v>2002</v>
      </c>
      <c r="M1674" s="2">
        <v>6</v>
      </c>
      <c r="N1674" s="4">
        <f>IMDB_Table[[#This Row],[gross]]-IMDB_Table[[#This Row],[budget]]</f>
        <v>42586544</v>
      </c>
      <c r="O1674">
        <v>116</v>
      </c>
      <c r="P1674" s="36">
        <f>IMDB_Table[[#This Row],[net_profit]]/IMDB_Table[[#This Row],[budget]]*100</f>
        <v>157.72794074074073</v>
      </c>
    </row>
    <row r="1675" spans="1:16" x14ac:dyDescent="0.3">
      <c r="A1675" t="s">
        <v>1163</v>
      </c>
      <c r="B1675">
        <v>83</v>
      </c>
      <c r="C1675" s="4">
        <v>60491560</v>
      </c>
      <c r="D1675" t="s">
        <v>557</v>
      </c>
      <c r="E1675" t="s">
        <v>374</v>
      </c>
      <c r="F1675" t="s">
        <v>7231</v>
      </c>
      <c r="G1675">
        <v>50653</v>
      </c>
      <c r="H1675">
        <v>143</v>
      </c>
      <c r="I1675" t="s">
        <v>16</v>
      </c>
      <c r="J1675" t="s">
        <v>17</v>
      </c>
      <c r="K1675" s="4">
        <v>27000000</v>
      </c>
      <c r="L1675">
        <v>1997</v>
      </c>
      <c r="M1675" s="2">
        <v>6.6</v>
      </c>
      <c r="N1675" s="4">
        <f>IMDB_Table[[#This Row],[gross]]-IMDB_Table[[#This Row],[budget]]</f>
        <v>33491560</v>
      </c>
      <c r="O1675">
        <v>115</v>
      </c>
      <c r="P1675" s="36">
        <f>IMDB_Table[[#This Row],[net_profit]]/IMDB_Table[[#This Row],[budget]]*100</f>
        <v>124.0428148148148</v>
      </c>
    </row>
    <row r="1676" spans="1:16" x14ac:dyDescent="0.3">
      <c r="A1676" t="s">
        <v>1179</v>
      </c>
      <c r="B1676">
        <v>125</v>
      </c>
      <c r="C1676" s="4">
        <v>54200000</v>
      </c>
      <c r="D1676" t="s">
        <v>1874</v>
      </c>
      <c r="E1676" t="s">
        <v>1875</v>
      </c>
      <c r="F1676" t="s">
        <v>5269</v>
      </c>
      <c r="G1676">
        <v>142448</v>
      </c>
      <c r="H1676">
        <v>319</v>
      </c>
      <c r="I1676" t="s">
        <v>16</v>
      </c>
      <c r="J1676" t="s">
        <v>17</v>
      </c>
      <c r="K1676" s="4">
        <v>27000000</v>
      </c>
      <c r="L1676">
        <v>1980</v>
      </c>
      <c r="M1676" s="2">
        <v>7.9</v>
      </c>
      <c r="N1676" s="4">
        <f>IMDB_Table[[#This Row],[gross]]-IMDB_Table[[#This Row],[budget]]</f>
        <v>27200000</v>
      </c>
      <c r="O1676">
        <v>148</v>
      </c>
      <c r="P1676" s="36">
        <f>IMDB_Table[[#This Row],[net_profit]]/IMDB_Table[[#This Row],[budget]]*100</f>
        <v>100.74074074074073</v>
      </c>
    </row>
    <row r="1677" spans="1:16" x14ac:dyDescent="0.3">
      <c r="A1677" t="s">
        <v>1876</v>
      </c>
      <c r="B1677">
        <v>98</v>
      </c>
      <c r="C1677" s="4">
        <v>30920167</v>
      </c>
      <c r="D1677" t="s">
        <v>1616</v>
      </c>
      <c r="E1677" t="s">
        <v>1877</v>
      </c>
      <c r="F1677" t="s">
        <v>5270</v>
      </c>
      <c r="G1677">
        <v>6476</v>
      </c>
      <c r="H1677">
        <v>71</v>
      </c>
      <c r="I1677" t="s">
        <v>16</v>
      </c>
      <c r="J1677" t="s">
        <v>17</v>
      </c>
      <c r="K1677" s="4">
        <v>25000000</v>
      </c>
      <c r="L1677">
        <v>2012</v>
      </c>
      <c r="M1677" s="2">
        <v>5.7</v>
      </c>
      <c r="N1677" s="4">
        <f>IMDB_Table[[#This Row],[gross]]-IMDB_Table[[#This Row],[budget]]</f>
        <v>5920167</v>
      </c>
      <c r="O1677">
        <v>118</v>
      </c>
      <c r="P1677" s="36">
        <f>IMDB_Table[[#This Row],[net_profit]]/IMDB_Table[[#This Row],[budget]]*100</f>
        <v>23.680668000000001</v>
      </c>
    </row>
    <row r="1678" spans="1:16" x14ac:dyDescent="0.3">
      <c r="A1678" t="s">
        <v>66</v>
      </c>
      <c r="B1678">
        <v>158</v>
      </c>
      <c r="C1678" s="4">
        <v>40566655</v>
      </c>
      <c r="D1678" t="s">
        <v>369</v>
      </c>
      <c r="E1678" t="s">
        <v>1878</v>
      </c>
      <c r="F1678" t="s">
        <v>7232</v>
      </c>
      <c r="G1678">
        <v>144021</v>
      </c>
      <c r="H1678">
        <v>391</v>
      </c>
      <c r="I1678" t="s">
        <v>16</v>
      </c>
      <c r="J1678" t="s">
        <v>24</v>
      </c>
      <c r="K1678" s="4">
        <v>30000000</v>
      </c>
      <c r="L1678">
        <v>2002</v>
      </c>
      <c r="M1678" s="2">
        <v>7.1</v>
      </c>
      <c r="N1678" s="4">
        <f>IMDB_Table[[#This Row],[gross]]-IMDB_Table[[#This Row],[budget]]</f>
        <v>10566655</v>
      </c>
      <c r="O1678">
        <v>101</v>
      </c>
      <c r="P1678" s="36">
        <f>IMDB_Table[[#This Row],[net_profit]]/IMDB_Table[[#This Row],[budget]]*100</f>
        <v>35.222183333333334</v>
      </c>
    </row>
    <row r="1679" spans="1:16" x14ac:dyDescent="0.3">
      <c r="A1679" t="s">
        <v>1523</v>
      </c>
      <c r="B1679">
        <v>152</v>
      </c>
      <c r="C1679" s="4">
        <v>31768374</v>
      </c>
      <c r="D1679" t="s">
        <v>1782</v>
      </c>
      <c r="E1679" t="s">
        <v>130</v>
      </c>
      <c r="F1679" t="s">
        <v>5271</v>
      </c>
      <c r="G1679">
        <v>42761</v>
      </c>
      <c r="H1679">
        <v>366</v>
      </c>
      <c r="I1679" t="s">
        <v>16</v>
      </c>
      <c r="J1679" t="s">
        <v>17</v>
      </c>
      <c r="K1679" s="4">
        <v>27000000</v>
      </c>
      <c r="L1679">
        <v>1999</v>
      </c>
      <c r="M1679" s="2">
        <v>5.6</v>
      </c>
      <c r="N1679" s="4">
        <f>IMDB_Table[[#This Row],[gross]]-IMDB_Table[[#This Row],[budget]]</f>
        <v>4768374</v>
      </c>
      <c r="O1679">
        <v>82</v>
      </c>
      <c r="P1679" s="36">
        <f>IMDB_Table[[#This Row],[net_profit]]/IMDB_Table[[#This Row],[budget]]*100</f>
        <v>17.660644444444447</v>
      </c>
    </row>
    <row r="1680" spans="1:16" x14ac:dyDescent="0.3">
      <c r="A1680" t="s">
        <v>3982</v>
      </c>
      <c r="B1680">
        <v>202</v>
      </c>
      <c r="C1680" s="4">
        <v>22494487</v>
      </c>
      <c r="D1680" t="s">
        <v>557</v>
      </c>
      <c r="E1680" t="s">
        <v>273</v>
      </c>
      <c r="F1680" t="s">
        <v>5272</v>
      </c>
      <c r="G1680">
        <v>262153</v>
      </c>
      <c r="H1680">
        <v>507</v>
      </c>
      <c r="I1680" t="s">
        <v>16</v>
      </c>
      <c r="J1680" t="s">
        <v>221</v>
      </c>
      <c r="K1680" s="4">
        <v>27000000</v>
      </c>
      <c r="L1680">
        <v>2006</v>
      </c>
      <c r="M1680" s="2">
        <v>7.8</v>
      </c>
      <c r="N1680" s="4">
        <f>IMDB_Table[[#This Row],[gross]]-IMDB_Table[[#This Row],[budget]]</f>
        <v>-4505513</v>
      </c>
      <c r="O1680">
        <v>110</v>
      </c>
      <c r="P1680" s="36">
        <f>IMDB_Table[[#This Row],[net_profit]]/IMDB_Table[[#This Row],[budget]]*100</f>
        <v>-16.687085185185186</v>
      </c>
    </row>
    <row r="1681" spans="1:16" x14ac:dyDescent="0.3">
      <c r="A1681" t="s">
        <v>1879</v>
      </c>
      <c r="B1681">
        <v>80</v>
      </c>
      <c r="C1681" s="4">
        <v>21500000</v>
      </c>
      <c r="D1681" t="s">
        <v>865</v>
      </c>
      <c r="E1681" t="s">
        <v>534</v>
      </c>
      <c r="F1681" t="s">
        <v>5273</v>
      </c>
      <c r="G1681">
        <v>45271</v>
      </c>
      <c r="H1681">
        <v>170</v>
      </c>
      <c r="I1681" t="s">
        <v>16</v>
      </c>
      <c r="J1681" t="s">
        <v>17</v>
      </c>
      <c r="K1681" s="4">
        <v>27000000</v>
      </c>
      <c r="L1681">
        <v>1983</v>
      </c>
      <c r="M1681" s="2">
        <v>7.9</v>
      </c>
      <c r="N1681" s="4">
        <f>IMDB_Table[[#This Row],[gross]]-IMDB_Table[[#This Row],[budget]]</f>
        <v>-5500000</v>
      </c>
      <c r="O1681">
        <v>193</v>
      </c>
      <c r="P1681" s="36">
        <f>IMDB_Table[[#This Row],[net_profit]]/IMDB_Table[[#This Row],[budget]]*100</f>
        <v>-20.37037037037037</v>
      </c>
    </row>
    <row r="1682" spans="1:16" x14ac:dyDescent="0.3">
      <c r="A1682" t="s">
        <v>129</v>
      </c>
      <c r="B1682">
        <v>288</v>
      </c>
      <c r="C1682" s="4">
        <v>4463292</v>
      </c>
      <c r="D1682" t="s">
        <v>688</v>
      </c>
      <c r="E1682" t="s">
        <v>1745</v>
      </c>
      <c r="F1682" t="s">
        <v>5274</v>
      </c>
      <c r="G1682">
        <v>34488</v>
      </c>
      <c r="H1682">
        <v>136</v>
      </c>
      <c r="I1682" t="s">
        <v>16</v>
      </c>
      <c r="J1682" t="s">
        <v>24</v>
      </c>
      <c r="K1682" s="4">
        <v>30000000</v>
      </c>
      <c r="L1682">
        <v>2011</v>
      </c>
      <c r="M1682" s="2">
        <v>6.9</v>
      </c>
      <c r="N1682" s="4">
        <f>IMDB_Table[[#This Row],[gross]]-IMDB_Table[[#This Row],[budget]]</f>
        <v>-25536708</v>
      </c>
      <c r="O1682">
        <v>130</v>
      </c>
      <c r="P1682" s="36">
        <f>IMDB_Table[[#This Row],[net_profit]]/IMDB_Table[[#This Row],[budget]]*100</f>
        <v>-85.12236</v>
      </c>
    </row>
    <row r="1683" spans="1:16" x14ac:dyDescent="0.3">
      <c r="A1683" t="s">
        <v>285</v>
      </c>
      <c r="B1683">
        <v>222</v>
      </c>
      <c r="C1683" s="4">
        <v>14337579</v>
      </c>
      <c r="D1683" t="s">
        <v>1880</v>
      </c>
      <c r="E1683" t="s">
        <v>853</v>
      </c>
      <c r="F1683" t="s">
        <v>5275</v>
      </c>
      <c r="G1683">
        <v>156929</v>
      </c>
      <c r="H1683">
        <v>624</v>
      </c>
      <c r="I1683" t="s">
        <v>16</v>
      </c>
      <c r="J1683" t="s">
        <v>115</v>
      </c>
      <c r="K1683" s="4">
        <v>27000000</v>
      </c>
      <c r="L1683">
        <v>1998</v>
      </c>
      <c r="M1683" s="2">
        <v>7.7</v>
      </c>
      <c r="N1683" s="4">
        <f>IMDB_Table[[#This Row],[gross]]-IMDB_Table[[#This Row],[budget]]</f>
        <v>-12662421</v>
      </c>
      <c r="O1683">
        <v>111</v>
      </c>
      <c r="P1683" s="36">
        <f>IMDB_Table[[#This Row],[net_profit]]/IMDB_Table[[#This Row],[budget]]*100</f>
        <v>-46.897855555555559</v>
      </c>
    </row>
    <row r="1684" spans="1:16" x14ac:dyDescent="0.3">
      <c r="A1684" t="s">
        <v>1881</v>
      </c>
      <c r="B1684">
        <v>194</v>
      </c>
      <c r="C1684" s="4">
        <v>13823741</v>
      </c>
      <c r="D1684" t="s">
        <v>1331</v>
      </c>
      <c r="E1684" t="s">
        <v>211</v>
      </c>
      <c r="F1684" t="s">
        <v>5276</v>
      </c>
      <c r="G1684">
        <v>61777</v>
      </c>
      <c r="H1684">
        <v>140</v>
      </c>
      <c r="I1684" t="s">
        <v>16</v>
      </c>
      <c r="J1684" t="s">
        <v>24</v>
      </c>
      <c r="K1684" s="4">
        <v>13500000</v>
      </c>
      <c r="L1684">
        <v>2008</v>
      </c>
      <c r="M1684" s="2">
        <v>6.9</v>
      </c>
      <c r="N1684" s="4">
        <f>IMDB_Table[[#This Row],[gross]]-IMDB_Table[[#This Row],[budget]]</f>
        <v>323741</v>
      </c>
      <c r="O1684">
        <v>110</v>
      </c>
      <c r="P1684" s="36">
        <f>IMDB_Table[[#This Row],[net_profit]]/IMDB_Table[[#This Row],[budget]]*100</f>
        <v>2.3980814814814817</v>
      </c>
    </row>
    <row r="1685" spans="1:16" x14ac:dyDescent="0.3">
      <c r="A1685" t="s">
        <v>1882</v>
      </c>
      <c r="B1685">
        <v>63</v>
      </c>
      <c r="C1685" s="4">
        <v>10297897</v>
      </c>
      <c r="D1685" t="s">
        <v>1883</v>
      </c>
      <c r="E1685" t="s">
        <v>195</v>
      </c>
      <c r="F1685" t="s">
        <v>5277</v>
      </c>
      <c r="G1685">
        <v>8309</v>
      </c>
      <c r="H1685">
        <v>39</v>
      </c>
      <c r="I1685" t="s">
        <v>16</v>
      </c>
      <c r="J1685" t="s">
        <v>17</v>
      </c>
      <c r="K1685" s="4">
        <v>27000000</v>
      </c>
      <c r="L1685">
        <v>1998</v>
      </c>
      <c r="M1685" s="2">
        <v>6</v>
      </c>
      <c r="N1685" s="4">
        <f>IMDB_Table[[#This Row],[gross]]-IMDB_Table[[#This Row],[budget]]</f>
        <v>-16702103</v>
      </c>
      <c r="O1685">
        <v>123</v>
      </c>
      <c r="P1685" s="36">
        <f>IMDB_Table[[#This Row],[net_profit]]/IMDB_Table[[#This Row],[budget]]*100</f>
        <v>-61.859640740740737</v>
      </c>
    </row>
    <row r="1686" spans="1:16" x14ac:dyDescent="0.3">
      <c r="A1686" t="s">
        <v>1472</v>
      </c>
      <c r="B1686">
        <v>167</v>
      </c>
      <c r="C1686" s="4">
        <v>13248477</v>
      </c>
      <c r="D1686" t="s">
        <v>732</v>
      </c>
      <c r="E1686" t="s">
        <v>193</v>
      </c>
      <c r="F1686" t="s">
        <v>5278</v>
      </c>
      <c r="G1686">
        <v>60555</v>
      </c>
      <c r="H1686">
        <v>174</v>
      </c>
      <c r="I1686" t="s">
        <v>16</v>
      </c>
      <c r="J1686" t="s">
        <v>17</v>
      </c>
      <c r="K1686" s="4">
        <v>27000000</v>
      </c>
      <c r="L1686">
        <v>2009</v>
      </c>
      <c r="M1686" s="2">
        <v>6.2</v>
      </c>
      <c r="N1686" s="4">
        <f>IMDB_Table[[#This Row],[gross]]-IMDB_Table[[#This Row],[budget]]</f>
        <v>-13751523</v>
      </c>
      <c r="O1686">
        <v>109</v>
      </c>
      <c r="P1686" s="36">
        <f>IMDB_Table[[#This Row],[net_profit]]/IMDB_Table[[#This Row],[budget]]*100</f>
        <v>-50.931566666666669</v>
      </c>
    </row>
    <row r="1687" spans="1:16" x14ac:dyDescent="0.3">
      <c r="A1687" t="s">
        <v>1884</v>
      </c>
      <c r="B1687">
        <v>101</v>
      </c>
      <c r="C1687" s="4">
        <v>8712564</v>
      </c>
      <c r="D1687" t="s">
        <v>557</v>
      </c>
      <c r="E1687" t="s">
        <v>1885</v>
      </c>
      <c r="F1687" t="s">
        <v>5279</v>
      </c>
      <c r="G1687">
        <v>16555</v>
      </c>
      <c r="H1687">
        <v>139</v>
      </c>
      <c r="I1687" t="s">
        <v>16</v>
      </c>
      <c r="J1687" t="s">
        <v>17</v>
      </c>
      <c r="K1687" s="4">
        <v>27000000</v>
      </c>
      <c r="L1687">
        <v>2004</v>
      </c>
      <c r="M1687" s="2">
        <v>5.9</v>
      </c>
      <c r="N1687" s="4">
        <f>IMDB_Table[[#This Row],[gross]]-IMDB_Table[[#This Row],[budget]]</f>
        <v>-18287436</v>
      </c>
      <c r="O1687">
        <v>99</v>
      </c>
      <c r="P1687" s="36">
        <f>IMDB_Table[[#This Row],[net_profit]]/IMDB_Table[[#This Row],[budget]]*100</f>
        <v>-67.731244444444457</v>
      </c>
    </row>
    <row r="1688" spans="1:16" x14ac:dyDescent="0.3">
      <c r="A1688" t="s">
        <v>1886</v>
      </c>
      <c r="B1688">
        <v>118</v>
      </c>
      <c r="C1688" s="4">
        <v>7486906</v>
      </c>
      <c r="D1688" t="s">
        <v>921</v>
      </c>
      <c r="E1688" t="s">
        <v>130</v>
      </c>
      <c r="F1688" t="s">
        <v>5280</v>
      </c>
      <c r="G1688">
        <v>17436</v>
      </c>
      <c r="H1688">
        <v>71</v>
      </c>
      <c r="I1688" t="s">
        <v>16</v>
      </c>
      <c r="J1688" t="s">
        <v>17</v>
      </c>
      <c r="K1688" s="4">
        <v>27000000</v>
      </c>
      <c r="L1688">
        <v>2007</v>
      </c>
      <c r="M1688" s="2">
        <v>6.8</v>
      </c>
      <c r="N1688" s="4">
        <f>IMDB_Table[[#This Row],[gross]]-IMDB_Table[[#This Row],[budget]]</f>
        <v>-19513094</v>
      </c>
      <c r="O1688">
        <v>106</v>
      </c>
      <c r="P1688" s="36">
        <f>IMDB_Table[[#This Row],[net_profit]]/IMDB_Table[[#This Row],[budget]]*100</f>
        <v>-72.270718518518521</v>
      </c>
    </row>
    <row r="1689" spans="1:16" x14ac:dyDescent="0.3">
      <c r="A1689" t="s">
        <v>1116</v>
      </c>
      <c r="B1689">
        <v>76</v>
      </c>
      <c r="C1689" s="4">
        <v>38536376</v>
      </c>
      <c r="D1689" t="s">
        <v>734</v>
      </c>
      <c r="E1689" t="s">
        <v>1291</v>
      </c>
      <c r="F1689" t="s">
        <v>7233</v>
      </c>
      <c r="G1689">
        <v>15866</v>
      </c>
      <c r="H1689">
        <v>83</v>
      </c>
      <c r="I1689" t="s">
        <v>16</v>
      </c>
      <c r="J1689" t="s">
        <v>17</v>
      </c>
      <c r="K1689" s="4">
        <v>27000000</v>
      </c>
      <c r="L1689">
        <v>2011</v>
      </c>
      <c r="M1689" s="2">
        <v>3.6</v>
      </c>
      <c r="N1689" s="4">
        <f>IMDB_Table[[#This Row],[gross]]-IMDB_Table[[#This Row],[budget]]</f>
        <v>11536376</v>
      </c>
      <c r="O1689">
        <v>89</v>
      </c>
      <c r="P1689" s="36">
        <f>IMDB_Table[[#This Row],[net_profit]]/IMDB_Table[[#This Row],[budget]]*100</f>
        <v>42.727318518518523</v>
      </c>
    </row>
    <row r="1690" spans="1:16" x14ac:dyDescent="0.3">
      <c r="A1690" t="s">
        <v>1887</v>
      </c>
      <c r="B1690">
        <v>268</v>
      </c>
      <c r="C1690" s="4">
        <v>41008532</v>
      </c>
      <c r="D1690" t="s">
        <v>552</v>
      </c>
      <c r="E1690" t="s">
        <v>622</v>
      </c>
      <c r="F1690" t="s">
        <v>5281</v>
      </c>
      <c r="G1690">
        <v>19611</v>
      </c>
      <c r="H1690">
        <v>103</v>
      </c>
      <c r="I1690" t="s">
        <v>16</v>
      </c>
      <c r="J1690" t="s">
        <v>17</v>
      </c>
      <c r="K1690" s="4">
        <v>27000000</v>
      </c>
      <c r="L1690">
        <v>2016</v>
      </c>
      <c r="M1690" s="2">
        <v>6.7</v>
      </c>
      <c r="N1690" s="4">
        <f>IMDB_Table[[#This Row],[gross]]-IMDB_Table[[#This Row],[budget]]</f>
        <v>14008532</v>
      </c>
      <c r="O1690">
        <v>98</v>
      </c>
      <c r="P1690" s="36">
        <f>IMDB_Table[[#This Row],[net_profit]]/IMDB_Table[[#This Row],[budget]]*100</f>
        <v>51.883451851851845</v>
      </c>
    </row>
    <row r="1691" spans="1:16" x14ac:dyDescent="0.3">
      <c r="A1691" t="s">
        <v>1630</v>
      </c>
      <c r="B1691">
        <v>95</v>
      </c>
      <c r="C1691" s="4">
        <v>5204007</v>
      </c>
      <c r="D1691" t="s">
        <v>127</v>
      </c>
      <c r="E1691" t="s">
        <v>1888</v>
      </c>
      <c r="F1691" t="s">
        <v>5282</v>
      </c>
      <c r="G1691">
        <v>42876</v>
      </c>
      <c r="H1691">
        <v>167</v>
      </c>
      <c r="I1691" t="s">
        <v>16</v>
      </c>
      <c r="J1691" t="s">
        <v>24</v>
      </c>
      <c r="K1691" s="4">
        <v>28000000</v>
      </c>
      <c r="L1691">
        <v>2001</v>
      </c>
      <c r="M1691" s="2">
        <v>6.3</v>
      </c>
      <c r="N1691" s="4">
        <f>IMDB_Table[[#This Row],[gross]]-IMDB_Table[[#This Row],[budget]]</f>
        <v>-22795993</v>
      </c>
      <c r="O1691">
        <v>93</v>
      </c>
      <c r="P1691" s="36">
        <f>IMDB_Table[[#This Row],[net_profit]]/IMDB_Table[[#This Row],[budget]]*100</f>
        <v>-81.414260714285717</v>
      </c>
    </row>
    <row r="1692" spans="1:16" x14ac:dyDescent="0.3">
      <c r="A1692" t="s">
        <v>345</v>
      </c>
      <c r="B1692">
        <v>78</v>
      </c>
      <c r="C1692" s="4">
        <v>4485485</v>
      </c>
      <c r="D1692" t="s">
        <v>1889</v>
      </c>
      <c r="E1692" t="s">
        <v>444</v>
      </c>
      <c r="F1692" t="s">
        <v>5283</v>
      </c>
      <c r="G1692">
        <v>14612</v>
      </c>
      <c r="H1692">
        <v>105</v>
      </c>
      <c r="I1692" t="s">
        <v>16</v>
      </c>
      <c r="J1692" t="s">
        <v>17</v>
      </c>
      <c r="K1692" s="4">
        <v>15000000</v>
      </c>
      <c r="L1692">
        <v>1999</v>
      </c>
      <c r="M1692" s="2">
        <v>6.4</v>
      </c>
      <c r="N1692" s="4">
        <f>IMDB_Table[[#This Row],[gross]]-IMDB_Table[[#This Row],[budget]]</f>
        <v>-10514515</v>
      </c>
      <c r="O1692">
        <v>112</v>
      </c>
      <c r="P1692" s="36">
        <f>IMDB_Table[[#This Row],[net_profit]]/IMDB_Table[[#This Row],[budget]]*100</f>
        <v>-70.096766666666667</v>
      </c>
    </row>
    <row r="1693" spans="1:16" x14ac:dyDescent="0.3">
      <c r="A1693" t="s">
        <v>537</v>
      </c>
      <c r="B1693">
        <v>127</v>
      </c>
      <c r="C1693" s="4">
        <v>4476235</v>
      </c>
      <c r="D1693" t="s">
        <v>1662</v>
      </c>
      <c r="E1693" t="s">
        <v>829</v>
      </c>
      <c r="F1693" t="s">
        <v>5284</v>
      </c>
      <c r="G1693">
        <v>49405</v>
      </c>
      <c r="H1693">
        <v>226</v>
      </c>
      <c r="I1693" t="s">
        <v>16</v>
      </c>
      <c r="J1693" t="s">
        <v>17</v>
      </c>
      <c r="K1693" s="4">
        <v>27000000</v>
      </c>
      <c r="L1693">
        <v>2004</v>
      </c>
      <c r="M1693" s="2">
        <v>6.4</v>
      </c>
      <c r="N1693" s="4">
        <f>IMDB_Table[[#This Row],[gross]]-IMDB_Table[[#This Row],[budget]]</f>
        <v>-22523765</v>
      </c>
      <c r="O1693">
        <v>101</v>
      </c>
      <c r="P1693" s="36">
        <f>IMDB_Table[[#This Row],[net_profit]]/IMDB_Table[[#This Row],[budget]]*100</f>
        <v>-83.421351851851853</v>
      </c>
    </row>
    <row r="1694" spans="1:16" x14ac:dyDescent="0.3">
      <c r="A1694" t="s">
        <v>750</v>
      </c>
      <c r="B1694">
        <v>137</v>
      </c>
      <c r="C1694" s="4">
        <v>1089365</v>
      </c>
      <c r="D1694" t="s">
        <v>641</v>
      </c>
      <c r="E1694" t="s">
        <v>444</v>
      </c>
      <c r="F1694" t="s">
        <v>5285</v>
      </c>
      <c r="G1694">
        <v>23767</v>
      </c>
      <c r="H1694">
        <v>111</v>
      </c>
      <c r="I1694" t="s">
        <v>16</v>
      </c>
      <c r="J1694" t="s">
        <v>17</v>
      </c>
      <c r="K1694" s="4">
        <v>25000000</v>
      </c>
      <c r="L1694">
        <v>2008</v>
      </c>
      <c r="M1694" s="2">
        <v>5.7</v>
      </c>
      <c r="N1694" s="4">
        <f>IMDB_Table[[#This Row],[gross]]-IMDB_Table[[#This Row],[budget]]</f>
        <v>-23910635</v>
      </c>
      <c r="O1694">
        <v>104</v>
      </c>
      <c r="P1694" s="36">
        <f>IMDB_Table[[#This Row],[net_profit]]/IMDB_Table[[#This Row],[budget]]*100</f>
        <v>-95.642539999999997</v>
      </c>
    </row>
    <row r="1695" spans="1:16" x14ac:dyDescent="0.3">
      <c r="A1695" t="s">
        <v>1509</v>
      </c>
      <c r="B1695">
        <v>54</v>
      </c>
      <c r="C1695" s="4">
        <v>763044</v>
      </c>
      <c r="D1695" t="s">
        <v>946</v>
      </c>
      <c r="E1695" t="s">
        <v>839</v>
      </c>
      <c r="F1695" t="s">
        <v>5286</v>
      </c>
      <c r="G1695">
        <v>4257</v>
      </c>
      <c r="H1695">
        <v>52</v>
      </c>
      <c r="I1695" t="s">
        <v>16</v>
      </c>
      <c r="J1695" t="s">
        <v>87</v>
      </c>
      <c r="K1695" s="4">
        <v>23000000</v>
      </c>
      <c r="L1695">
        <v>2003</v>
      </c>
      <c r="M1695" s="2">
        <v>6.2</v>
      </c>
      <c r="N1695" s="4">
        <f>IMDB_Table[[#This Row],[gross]]-IMDB_Table[[#This Row],[budget]]</f>
        <v>-22236956</v>
      </c>
      <c r="O1695">
        <v>120</v>
      </c>
      <c r="P1695" s="36">
        <f>IMDB_Table[[#This Row],[net_profit]]/IMDB_Table[[#This Row],[budget]]*100</f>
        <v>-96.682417391304341</v>
      </c>
    </row>
    <row r="1696" spans="1:16" x14ac:dyDescent="0.3">
      <c r="A1696" t="s">
        <v>775</v>
      </c>
      <c r="B1696">
        <v>167</v>
      </c>
      <c r="C1696" s="4">
        <v>20819129</v>
      </c>
      <c r="D1696" t="s">
        <v>445</v>
      </c>
      <c r="E1696" t="s">
        <v>1890</v>
      </c>
      <c r="F1696" t="s">
        <v>5287</v>
      </c>
      <c r="G1696">
        <v>84209</v>
      </c>
      <c r="H1696">
        <v>201</v>
      </c>
      <c r="I1696" t="s">
        <v>16</v>
      </c>
      <c r="J1696" t="s">
        <v>17</v>
      </c>
      <c r="K1696" s="4">
        <v>26000000</v>
      </c>
      <c r="L1696">
        <v>2009</v>
      </c>
      <c r="M1696" s="2">
        <v>5.2</v>
      </c>
      <c r="N1696" s="4">
        <f>IMDB_Table[[#This Row],[gross]]-IMDB_Table[[#This Row],[budget]]</f>
        <v>-5180871</v>
      </c>
      <c r="O1696">
        <v>91</v>
      </c>
      <c r="P1696" s="36">
        <f>IMDB_Table[[#This Row],[net_profit]]/IMDB_Table[[#This Row],[budget]]*100</f>
        <v>-19.926426923076924</v>
      </c>
    </row>
    <row r="1697" spans="1:16" x14ac:dyDescent="0.3">
      <c r="A1697" t="s">
        <v>529</v>
      </c>
      <c r="B1697">
        <v>129</v>
      </c>
      <c r="C1697" s="4">
        <v>110222438</v>
      </c>
      <c r="D1697" t="s">
        <v>1891</v>
      </c>
      <c r="E1697" t="s">
        <v>441</v>
      </c>
      <c r="F1697" t="s">
        <v>5288</v>
      </c>
      <c r="G1697">
        <v>96693</v>
      </c>
      <c r="H1697">
        <v>271</v>
      </c>
      <c r="I1697" t="s">
        <v>16</v>
      </c>
      <c r="J1697" t="s">
        <v>17</v>
      </c>
      <c r="K1697" s="4">
        <v>26000000</v>
      </c>
      <c r="L1697">
        <v>2003</v>
      </c>
      <c r="M1697" s="2">
        <v>6.1</v>
      </c>
      <c r="N1697" s="4">
        <f>IMDB_Table[[#This Row],[gross]]-IMDB_Table[[#This Row],[budget]]</f>
        <v>84222438</v>
      </c>
      <c r="O1697">
        <v>97</v>
      </c>
      <c r="P1697" s="36">
        <f>IMDB_Table[[#This Row],[net_profit]]/IMDB_Table[[#This Row],[budget]]*100</f>
        <v>323.93245384615386</v>
      </c>
    </row>
    <row r="1698" spans="1:16" x14ac:dyDescent="0.3">
      <c r="A1698" t="s">
        <v>773</v>
      </c>
      <c r="B1698">
        <v>217</v>
      </c>
      <c r="C1698" s="4">
        <v>109243478</v>
      </c>
      <c r="D1698" t="s">
        <v>429</v>
      </c>
      <c r="E1698" t="s">
        <v>726</v>
      </c>
      <c r="F1698" t="s">
        <v>5289</v>
      </c>
      <c r="G1698">
        <v>313797</v>
      </c>
      <c r="H1698">
        <v>546</v>
      </c>
      <c r="I1698" t="s">
        <v>16</v>
      </c>
      <c r="J1698" t="s">
        <v>17</v>
      </c>
      <c r="K1698" s="4">
        <v>26000000</v>
      </c>
      <c r="L1698">
        <v>2005</v>
      </c>
      <c r="M1698" s="2">
        <v>7.1</v>
      </c>
      <c r="N1698" s="4">
        <f>IMDB_Table[[#This Row],[gross]]-IMDB_Table[[#This Row],[budget]]</f>
        <v>83243478</v>
      </c>
      <c r="O1698">
        <v>133</v>
      </c>
      <c r="P1698" s="36">
        <f>IMDB_Table[[#This Row],[net_profit]]/IMDB_Table[[#This Row],[budget]]*100</f>
        <v>320.16722307692305</v>
      </c>
    </row>
    <row r="1699" spans="1:16" x14ac:dyDescent="0.3">
      <c r="A1699" t="s">
        <v>1050</v>
      </c>
      <c r="B1699">
        <v>134</v>
      </c>
      <c r="C1699" s="4">
        <v>100241322</v>
      </c>
      <c r="D1699" t="s">
        <v>369</v>
      </c>
      <c r="E1699" t="s">
        <v>1081</v>
      </c>
      <c r="F1699" t="s">
        <v>7234</v>
      </c>
      <c r="G1699">
        <v>175524</v>
      </c>
      <c r="H1699">
        <v>752</v>
      </c>
      <c r="I1699" t="s">
        <v>16</v>
      </c>
      <c r="J1699" t="s">
        <v>17</v>
      </c>
      <c r="K1699" s="4">
        <v>25000000</v>
      </c>
      <c r="L1699">
        <v>1998</v>
      </c>
      <c r="M1699" s="2">
        <v>7.2</v>
      </c>
      <c r="N1699" s="4">
        <f>IMDB_Table[[#This Row],[gross]]-IMDB_Table[[#This Row],[budget]]</f>
        <v>75241322</v>
      </c>
      <c r="O1699">
        <v>123</v>
      </c>
      <c r="P1699" s="36">
        <f>IMDB_Table[[#This Row],[net_profit]]/IMDB_Table[[#This Row],[budget]]*100</f>
        <v>300.96528799999999</v>
      </c>
    </row>
    <row r="1700" spans="1:16" x14ac:dyDescent="0.3">
      <c r="A1700" t="s">
        <v>1892</v>
      </c>
      <c r="B1700">
        <v>253</v>
      </c>
      <c r="C1700" s="4">
        <v>25977365</v>
      </c>
      <c r="D1700" t="s">
        <v>557</v>
      </c>
      <c r="E1700" t="s">
        <v>77</v>
      </c>
      <c r="F1700" t="s">
        <v>7235</v>
      </c>
      <c r="G1700">
        <v>87950</v>
      </c>
      <c r="H1700">
        <v>207</v>
      </c>
      <c r="I1700" t="s">
        <v>16</v>
      </c>
      <c r="J1700" t="s">
        <v>17</v>
      </c>
      <c r="K1700" s="4">
        <v>28000000</v>
      </c>
      <c r="L1700">
        <v>2014</v>
      </c>
      <c r="M1700" s="2">
        <v>6.5</v>
      </c>
      <c r="N1700" s="4">
        <f>IMDB_Table[[#This Row],[gross]]-IMDB_Table[[#This Row],[budget]]</f>
        <v>-2022635</v>
      </c>
      <c r="O1700">
        <v>114</v>
      </c>
      <c r="P1700" s="36">
        <f>IMDB_Table[[#This Row],[net_profit]]/IMDB_Table[[#This Row],[budget]]*100</f>
        <v>-7.2236964285714285</v>
      </c>
    </row>
    <row r="1701" spans="1:16" x14ac:dyDescent="0.3">
      <c r="A1701" t="s">
        <v>666</v>
      </c>
      <c r="B1701">
        <v>46</v>
      </c>
      <c r="C1701" s="4">
        <v>91457688</v>
      </c>
      <c r="D1701" t="s">
        <v>445</v>
      </c>
      <c r="E1701" t="s">
        <v>694</v>
      </c>
      <c r="F1701" t="s">
        <v>5290</v>
      </c>
      <c r="G1701">
        <v>107801</v>
      </c>
      <c r="H1701">
        <v>109</v>
      </c>
      <c r="I1701" t="s">
        <v>16</v>
      </c>
      <c r="J1701" t="s">
        <v>17</v>
      </c>
      <c r="K1701" s="4">
        <v>26000000</v>
      </c>
      <c r="L1701">
        <v>1990</v>
      </c>
      <c r="M1701" s="2">
        <v>6</v>
      </c>
      <c r="N1701" s="4">
        <f>IMDB_Table[[#This Row],[gross]]-IMDB_Table[[#This Row],[budget]]</f>
        <v>65457688</v>
      </c>
      <c r="O1701">
        <v>111</v>
      </c>
      <c r="P1701" s="36">
        <f>IMDB_Table[[#This Row],[net_profit]]/IMDB_Table[[#This Row],[budget]]*100</f>
        <v>251.76033846153848</v>
      </c>
    </row>
    <row r="1702" spans="1:16" x14ac:dyDescent="0.3">
      <c r="A1702" t="s">
        <v>1207</v>
      </c>
      <c r="B1702">
        <v>232</v>
      </c>
      <c r="C1702" s="4">
        <v>87341380</v>
      </c>
      <c r="D1702" t="s">
        <v>445</v>
      </c>
      <c r="E1702" t="s">
        <v>528</v>
      </c>
      <c r="F1702" t="s">
        <v>5291</v>
      </c>
      <c r="G1702">
        <v>255257</v>
      </c>
      <c r="H1702">
        <v>374</v>
      </c>
      <c r="I1702" t="s">
        <v>16</v>
      </c>
      <c r="J1702" t="s">
        <v>17</v>
      </c>
      <c r="K1702" s="4">
        <v>27000000</v>
      </c>
      <c r="L1702">
        <v>2008</v>
      </c>
      <c r="M1702" s="2">
        <v>7</v>
      </c>
      <c r="N1702" s="4">
        <f>IMDB_Table[[#This Row],[gross]]-IMDB_Table[[#This Row],[budget]]</f>
        <v>60341380</v>
      </c>
      <c r="O1702">
        <v>117</v>
      </c>
      <c r="P1702" s="36">
        <f>IMDB_Table[[#This Row],[net_profit]]/IMDB_Table[[#This Row],[budget]]*100</f>
        <v>223.48659259259259</v>
      </c>
    </row>
    <row r="1703" spans="1:16" x14ac:dyDescent="0.3">
      <c r="A1703" t="s">
        <v>755</v>
      </c>
      <c r="B1703">
        <v>92</v>
      </c>
      <c r="C1703" s="4">
        <v>65703412</v>
      </c>
      <c r="D1703" t="s">
        <v>369</v>
      </c>
      <c r="E1703" t="s">
        <v>930</v>
      </c>
      <c r="F1703" t="s">
        <v>5292</v>
      </c>
      <c r="G1703">
        <v>57958</v>
      </c>
      <c r="H1703">
        <v>345</v>
      </c>
      <c r="I1703" t="s">
        <v>16</v>
      </c>
      <c r="J1703" t="s">
        <v>17</v>
      </c>
      <c r="K1703" s="4">
        <v>26000000</v>
      </c>
      <c r="L1703">
        <v>1998</v>
      </c>
      <c r="M1703" s="2">
        <v>7</v>
      </c>
      <c r="N1703" s="4">
        <f>IMDB_Table[[#This Row],[gross]]-IMDB_Table[[#This Row],[budget]]</f>
        <v>39703412</v>
      </c>
      <c r="O1703">
        <v>121</v>
      </c>
      <c r="P1703" s="36">
        <f>IMDB_Table[[#This Row],[net_profit]]/IMDB_Table[[#This Row],[budget]]*100</f>
        <v>152.70543076923079</v>
      </c>
    </row>
    <row r="1704" spans="1:16" x14ac:dyDescent="0.3">
      <c r="A1704" t="s">
        <v>699</v>
      </c>
      <c r="B1704">
        <v>153</v>
      </c>
      <c r="C1704" s="4">
        <v>58328680</v>
      </c>
      <c r="D1704" t="s">
        <v>940</v>
      </c>
      <c r="E1704" t="s">
        <v>640</v>
      </c>
      <c r="F1704" t="s">
        <v>5293</v>
      </c>
      <c r="G1704">
        <v>54096</v>
      </c>
      <c r="H1704">
        <v>494</v>
      </c>
      <c r="I1704" t="s">
        <v>16</v>
      </c>
      <c r="J1704" t="s">
        <v>17</v>
      </c>
      <c r="K1704" s="4">
        <v>22000000</v>
      </c>
      <c r="L1704">
        <v>2003</v>
      </c>
      <c r="M1704" s="2">
        <v>7.5</v>
      </c>
      <c r="N1704" s="4">
        <f>IMDB_Table[[#This Row],[gross]]-IMDB_Table[[#This Row],[budget]]</f>
        <v>36328680</v>
      </c>
      <c r="O1704">
        <v>139</v>
      </c>
      <c r="P1704" s="36">
        <f>IMDB_Table[[#This Row],[net_profit]]/IMDB_Table[[#This Row],[budget]]*100</f>
        <v>165.13036363636365</v>
      </c>
    </row>
    <row r="1705" spans="1:16" x14ac:dyDescent="0.3">
      <c r="A1705" t="s">
        <v>345</v>
      </c>
      <c r="B1705">
        <v>49</v>
      </c>
      <c r="C1705" s="4">
        <v>61490000</v>
      </c>
      <c r="D1705" t="s">
        <v>864</v>
      </c>
      <c r="E1705" t="s">
        <v>622</v>
      </c>
      <c r="F1705" t="s">
        <v>5294</v>
      </c>
      <c r="G1705">
        <v>62037</v>
      </c>
      <c r="H1705">
        <v>148</v>
      </c>
      <c r="I1705" t="s">
        <v>16</v>
      </c>
      <c r="J1705" t="s">
        <v>17</v>
      </c>
      <c r="K1705" s="4">
        <v>26000000</v>
      </c>
      <c r="L1705">
        <v>1990</v>
      </c>
      <c r="M1705" s="2">
        <v>6.6</v>
      </c>
      <c r="N1705" s="4">
        <f>IMDB_Table[[#This Row],[gross]]-IMDB_Table[[#This Row],[budget]]</f>
        <v>35490000</v>
      </c>
      <c r="O1705">
        <v>115</v>
      </c>
      <c r="P1705" s="36">
        <f>IMDB_Table[[#This Row],[net_profit]]/IMDB_Table[[#This Row],[budget]]*100</f>
        <v>136.5</v>
      </c>
    </row>
    <row r="1706" spans="1:16" x14ac:dyDescent="0.3">
      <c r="A1706" t="s">
        <v>1824</v>
      </c>
      <c r="B1706">
        <v>56</v>
      </c>
      <c r="C1706" s="4">
        <v>50800000</v>
      </c>
      <c r="D1706" t="s">
        <v>506</v>
      </c>
      <c r="E1706" t="s">
        <v>1893</v>
      </c>
      <c r="F1706" t="s">
        <v>5295</v>
      </c>
      <c r="G1706">
        <v>40277</v>
      </c>
      <c r="H1706">
        <v>210</v>
      </c>
      <c r="I1706" t="s">
        <v>16</v>
      </c>
      <c r="J1706" t="s">
        <v>17</v>
      </c>
      <c r="K1706" s="4">
        <v>26000000</v>
      </c>
      <c r="L1706">
        <v>1977</v>
      </c>
      <c r="M1706" s="2">
        <v>7.4</v>
      </c>
      <c r="N1706" s="4">
        <f>IMDB_Table[[#This Row],[gross]]-IMDB_Table[[#This Row],[budget]]</f>
        <v>24800000</v>
      </c>
      <c r="O1706">
        <v>175</v>
      </c>
      <c r="P1706" s="36">
        <f>IMDB_Table[[#This Row],[net_profit]]/IMDB_Table[[#This Row],[budget]]*100</f>
        <v>95.384615384615387</v>
      </c>
    </row>
    <row r="1707" spans="1:16" x14ac:dyDescent="0.3">
      <c r="A1707" t="s">
        <v>1372</v>
      </c>
      <c r="B1707">
        <v>224</v>
      </c>
      <c r="C1707" s="4">
        <v>57859105</v>
      </c>
      <c r="D1707" t="s">
        <v>241</v>
      </c>
      <c r="E1707" t="s">
        <v>1894</v>
      </c>
      <c r="F1707" t="s">
        <v>5296</v>
      </c>
      <c r="G1707">
        <v>94108</v>
      </c>
      <c r="H1707">
        <v>673</v>
      </c>
      <c r="I1707" t="s">
        <v>16</v>
      </c>
      <c r="J1707" t="s">
        <v>17</v>
      </c>
      <c r="K1707" s="4">
        <v>26000000</v>
      </c>
      <c r="L1707">
        <v>2005</v>
      </c>
      <c r="M1707" s="2">
        <v>6.5</v>
      </c>
      <c r="N1707" s="4">
        <f>IMDB_Table[[#This Row],[gross]]-IMDB_Table[[#This Row],[budget]]</f>
        <v>31859105</v>
      </c>
      <c r="O1707">
        <v>85</v>
      </c>
      <c r="P1707" s="36">
        <f>IMDB_Table[[#This Row],[net_profit]]/IMDB_Table[[#This Row],[budget]]*100</f>
        <v>122.53501923076924</v>
      </c>
    </row>
    <row r="1708" spans="1:16" x14ac:dyDescent="0.3">
      <c r="A1708" t="s">
        <v>1279</v>
      </c>
      <c r="B1708">
        <v>175</v>
      </c>
      <c r="C1708" s="4">
        <v>46455802</v>
      </c>
      <c r="D1708" t="s">
        <v>1440</v>
      </c>
      <c r="E1708" t="s">
        <v>1895</v>
      </c>
      <c r="F1708" t="s">
        <v>5297</v>
      </c>
      <c r="G1708">
        <v>120786</v>
      </c>
      <c r="H1708">
        <v>472</v>
      </c>
      <c r="I1708" t="s">
        <v>16</v>
      </c>
      <c r="J1708" t="s">
        <v>17</v>
      </c>
      <c r="K1708" s="4">
        <v>26000000</v>
      </c>
      <c r="L1708">
        <v>2003</v>
      </c>
      <c r="M1708" s="2">
        <v>6.2</v>
      </c>
      <c r="N1708" s="4">
        <f>IMDB_Table[[#This Row],[gross]]-IMDB_Table[[#This Row],[budget]]</f>
        <v>20455802</v>
      </c>
      <c r="O1708">
        <v>90</v>
      </c>
      <c r="P1708" s="36">
        <f>IMDB_Table[[#This Row],[net_profit]]/IMDB_Table[[#This Row],[budget]]*100</f>
        <v>78.676161538461542</v>
      </c>
    </row>
    <row r="1709" spans="1:16" x14ac:dyDescent="0.3">
      <c r="A1709" t="s">
        <v>992</v>
      </c>
      <c r="B1709">
        <v>197</v>
      </c>
      <c r="C1709" s="4">
        <v>45506619</v>
      </c>
      <c r="D1709" t="s">
        <v>1896</v>
      </c>
      <c r="E1709" t="s">
        <v>536</v>
      </c>
      <c r="F1709" t="s">
        <v>5298</v>
      </c>
      <c r="G1709">
        <v>225102</v>
      </c>
      <c r="H1709">
        <v>862</v>
      </c>
      <c r="I1709" t="s">
        <v>16</v>
      </c>
      <c r="J1709" t="s">
        <v>24</v>
      </c>
      <c r="K1709" s="4">
        <v>26000000</v>
      </c>
      <c r="L1709">
        <v>2000</v>
      </c>
      <c r="M1709" s="2">
        <v>7.8</v>
      </c>
      <c r="N1709" s="4">
        <f>IMDB_Table[[#This Row],[gross]]-IMDB_Table[[#This Row],[budget]]</f>
        <v>19506619</v>
      </c>
      <c r="O1709">
        <v>107</v>
      </c>
      <c r="P1709" s="36">
        <f>IMDB_Table[[#This Row],[net_profit]]/IMDB_Table[[#This Row],[budget]]*100</f>
        <v>75.025457692307697</v>
      </c>
    </row>
    <row r="1710" spans="1:16" x14ac:dyDescent="0.3">
      <c r="A1710" t="s">
        <v>1003</v>
      </c>
      <c r="B1710">
        <v>226</v>
      </c>
      <c r="C1710" s="4">
        <v>40168080</v>
      </c>
      <c r="D1710" t="s">
        <v>823</v>
      </c>
      <c r="E1710" t="s">
        <v>534</v>
      </c>
      <c r="F1710" t="s">
        <v>5299</v>
      </c>
      <c r="G1710">
        <v>80870</v>
      </c>
      <c r="H1710">
        <v>315</v>
      </c>
      <c r="I1710" t="s">
        <v>16</v>
      </c>
      <c r="J1710" t="s">
        <v>17</v>
      </c>
      <c r="K1710" s="4">
        <v>26000000</v>
      </c>
      <c r="L1710">
        <v>2010</v>
      </c>
      <c r="M1710" s="2">
        <v>5.2</v>
      </c>
      <c r="N1710" s="4">
        <f>IMDB_Table[[#This Row],[gross]]-IMDB_Table[[#This Row],[budget]]</f>
        <v>14168080</v>
      </c>
      <c r="O1710">
        <v>100</v>
      </c>
      <c r="P1710" s="36">
        <f>IMDB_Table[[#This Row],[net_profit]]/IMDB_Table[[#This Row],[budget]]*100</f>
        <v>54.492615384615384</v>
      </c>
    </row>
    <row r="1711" spans="1:16" x14ac:dyDescent="0.3">
      <c r="A1711" t="s">
        <v>91</v>
      </c>
      <c r="B1711">
        <v>335</v>
      </c>
      <c r="C1711" s="4">
        <v>49874933</v>
      </c>
      <c r="D1711" t="s">
        <v>1889</v>
      </c>
      <c r="E1711" t="s">
        <v>391</v>
      </c>
      <c r="F1711" t="s">
        <v>5300</v>
      </c>
      <c r="G1711">
        <v>161168</v>
      </c>
      <c r="H1711">
        <v>287</v>
      </c>
      <c r="I1711" t="s">
        <v>16</v>
      </c>
      <c r="J1711" t="s">
        <v>17</v>
      </c>
      <c r="K1711" s="4">
        <v>26000000</v>
      </c>
      <c r="L1711">
        <v>2013</v>
      </c>
      <c r="M1711" s="2">
        <v>6.5</v>
      </c>
      <c r="N1711" s="4">
        <f>IMDB_Table[[#This Row],[gross]]-IMDB_Table[[#This Row],[budget]]</f>
        <v>23874933</v>
      </c>
      <c r="O1711">
        <v>129</v>
      </c>
      <c r="P1711" s="36">
        <f>IMDB_Table[[#This Row],[net_profit]]/IMDB_Table[[#This Row],[budget]]*100</f>
        <v>91.826665384615382</v>
      </c>
    </row>
    <row r="1712" spans="1:16" x14ac:dyDescent="0.3">
      <c r="A1712" t="s">
        <v>443</v>
      </c>
      <c r="B1712">
        <v>157</v>
      </c>
      <c r="C1712" s="4">
        <v>45489752</v>
      </c>
      <c r="D1712" t="s">
        <v>369</v>
      </c>
      <c r="E1712" t="s">
        <v>164</v>
      </c>
      <c r="F1712" t="s">
        <v>5301</v>
      </c>
      <c r="G1712">
        <v>48973</v>
      </c>
      <c r="H1712">
        <v>214</v>
      </c>
      <c r="I1712" t="s">
        <v>16</v>
      </c>
      <c r="J1712" t="s">
        <v>17</v>
      </c>
      <c r="K1712" s="4">
        <v>26000000</v>
      </c>
      <c r="L1712">
        <v>2004</v>
      </c>
      <c r="M1712" s="2">
        <v>6.5</v>
      </c>
      <c r="N1712" s="4">
        <f>IMDB_Table[[#This Row],[gross]]-IMDB_Table[[#This Row],[budget]]</f>
        <v>19489752</v>
      </c>
      <c r="O1712">
        <v>109</v>
      </c>
      <c r="P1712" s="36">
        <f>IMDB_Table[[#This Row],[net_profit]]/IMDB_Table[[#This Row],[budget]]*100</f>
        <v>74.960584615384619</v>
      </c>
    </row>
    <row r="1713" spans="1:16" x14ac:dyDescent="0.3">
      <c r="A1713" t="s">
        <v>806</v>
      </c>
      <c r="B1713">
        <v>69</v>
      </c>
      <c r="C1713" s="4">
        <v>36985501</v>
      </c>
      <c r="D1713" t="s">
        <v>1897</v>
      </c>
      <c r="E1713" t="s">
        <v>813</v>
      </c>
      <c r="F1713" t="s">
        <v>5302</v>
      </c>
      <c r="G1713">
        <v>11212</v>
      </c>
      <c r="H1713">
        <v>94</v>
      </c>
      <c r="I1713" t="s">
        <v>16</v>
      </c>
      <c r="J1713" t="s">
        <v>17</v>
      </c>
      <c r="K1713" s="4">
        <v>26000000</v>
      </c>
      <c r="L1713">
        <v>2002</v>
      </c>
      <c r="M1713" s="2">
        <v>5.2</v>
      </c>
      <c r="N1713" s="4">
        <f>IMDB_Table[[#This Row],[gross]]-IMDB_Table[[#This Row],[budget]]</f>
        <v>10985501</v>
      </c>
      <c r="O1713">
        <v>94</v>
      </c>
      <c r="P1713" s="36">
        <f>IMDB_Table[[#This Row],[net_profit]]/IMDB_Table[[#This Row],[budget]]*100</f>
        <v>42.251926923076923</v>
      </c>
    </row>
    <row r="1714" spans="1:16" x14ac:dyDescent="0.3">
      <c r="A1714" t="s">
        <v>863</v>
      </c>
      <c r="B1714">
        <v>46</v>
      </c>
      <c r="C1714" s="4">
        <v>33200000</v>
      </c>
      <c r="D1714" t="s">
        <v>1898</v>
      </c>
      <c r="E1714" t="s">
        <v>1570</v>
      </c>
      <c r="F1714" t="s">
        <v>5303</v>
      </c>
      <c r="G1714">
        <v>28247</v>
      </c>
      <c r="H1714">
        <v>149</v>
      </c>
      <c r="I1714" t="s">
        <v>16</v>
      </c>
      <c r="J1714" t="s">
        <v>17</v>
      </c>
      <c r="K1714" s="4">
        <v>26000000</v>
      </c>
      <c r="L1714">
        <v>1985</v>
      </c>
      <c r="M1714" s="2">
        <v>7.2</v>
      </c>
      <c r="N1714" s="4">
        <f>IMDB_Table[[#This Row],[gross]]-IMDB_Table[[#This Row],[budget]]</f>
        <v>7200000</v>
      </c>
      <c r="O1714">
        <v>133</v>
      </c>
      <c r="P1714" s="36">
        <f>IMDB_Table[[#This Row],[net_profit]]/IMDB_Table[[#This Row],[budget]]*100</f>
        <v>27.692307692307693</v>
      </c>
    </row>
    <row r="1715" spans="1:16" x14ac:dyDescent="0.3">
      <c r="A1715" t="s">
        <v>1209</v>
      </c>
      <c r="B1715">
        <v>217</v>
      </c>
      <c r="C1715" s="4">
        <v>28501651</v>
      </c>
      <c r="D1715" t="s">
        <v>946</v>
      </c>
      <c r="E1715" t="s">
        <v>376</v>
      </c>
      <c r="F1715" t="s">
        <v>5304</v>
      </c>
      <c r="G1715">
        <v>88035</v>
      </c>
      <c r="H1715">
        <v>201</v>
      </c>
      <c r="I1715" t="s">
        <v>16</v>
      </c>
      <c r="J1715" t="s">
        <v>17</v>
      </c>
      <c r="K1715" s="4">
        <v>26000000</v>
      </c>
      <c r="L1715">
        <v>2009</v>
      </c>
      <c r="M1715" s="2">
        <v>7.1</v>
      </c>
      <c r="N1715" s="4">
        <f>IMDB_Table[[#This Row],[gross]]-IMDB_Table[[#This Row],[budget]]</f>
        <v>2501651</v>
      </c>
      <c r="O1715">
        <v>105</v>
      </c>
      <c r="P1715" s="36">
        <f>IMDB_Table[[#This Row],[net_profit]]/IMDB_Table[[#This Row],[budget]]*100</f>
        <v>9.6217346153846162</v>
      </c>
    </row>
    <row r="1716" spans="1:16" x14ac:dyDescent="0.3">
      <c r="A1716" t="s">
        <v>1899</v>
      </c>
      <c r="B1716">
        <v>55</v>
      </c>
      <c r="C1716" s="4">
        <v>23222861</v>
      </c>
      <c r="D1716" t="s">
        <v>1900</v>
      </c>
      <c r="E1716" t="s">
        <v>1901</v>
      </c>
      <c r="F1716" t="s">
        <v>5305</v>
      </c>
      <c r="G1716">
        <v>11092</v>
      </c>
      <c r="H1716">
        <v>44</v>
      </c>
      <c r="I1716" t="s">
        <v>16</v>
      </c>
      <c r="J1716" t="s">
        <v>17</v>
      </c>
      <c r="K1716" s="4">
        <v>26000000</v>
      </c>
      <c r="L1716">
        <v>2004</v>
      </c>
      <c r="M1716" s="2">
        <v>4.5</v>
      </c>
      <c r="N1716" s="4">
        <f>IMDB_Table[[#This Row],[gross]]-IMDB_Table[[#This Row],[budget]]</f>
        <v>-2777139</v>
      </c>
      <c r="O1716">
        <v>100</v>
      </c>
      <c r="P1716" s="36">
        <f>IMDB_Table[[#This Row],[net_profit]]/IMDB_Table[[#This Row],[budget]]*100</f>
        <v>-10.681303846153845</v>
      </c>
    </row>
    <row r="1717" spans="1:16" x14ac:dyDescent="0.3">
      <c r="A1717" t="s">
        <v>793</v>
      </c>
      <c r="B1717">
        <v>200</v>
      </c>
      <c r="C1717" s="4">
        <v>54540525</v>
      </c>
      <c r="D1717" t="s">
        <v>429</v>
      </c>
      <c r="E1717" t="s">
        <v>444</v>
      </c>
      <c r="F1717" t="s">
        <v>7236</v>
      </c>
      <c r="G1717">
        <v>66579</v>
      </c>
      <c r="H1717">
        <v>134</v>
      </c>
      <c r="I1717" t="s">
        <v>16</v>
      </c>
      <c r="J1717" t="s">
        <v>17</v>
      </c>
      <c r="K1717" s="4">
        <v>56000000</v>
      </c>
      <c r="L1717">
        <v>2011</v>
      </c>
      <c r="M1717" s="2">
        <v>5.7</v>
      </c>
      <c r="N1717" s="4">
        <f>IMDB_Table[[#This Row],[gross]]-IMDB_Table[[#This Row],[budget]]</f>
        <v>-1459475</v>
      </c>
      <c r="O1717">
        <v>113</v>
      </c>
      <c r="P1717" s="36">
        <f>IMDB_Table[[#This Row],[net_profit]]/IMDB_Table[[#This Row],[budget]]*100</f>
        <v>-2.6062053571428572</v>
      </c>
    </row>
    <row r="1718" spans="1:16" x14ac:dyDescent="0.3">
      <c r="A1718" t="s">
        <v>1902</v>
      </c>
      <c r="B1718">
        <v>93</v>
      </c>
      <c r="C1718" s="4">
        <v>16252765</v>
      </c>
      <c r="D1718" t="s">
        <v>788</v>
      </c>
      <c r="E1718" t="s">
        <v>169</v>
      </c>
      <c r="F1718" t="s">
        <v>5306</v>
      </c>
      <c r="G1718">
        <v>44913</v>
      </c>
      <c r="H1718">
        <v>181</v>
      </c>
      <c r="I1718" t="s">
        <v>16</v>
      </c>
      <c r="J1718" t="s">
        <v>490</v>
      </c>
      <c r="K1718" s="4">
        <v>42000000</v>
      </c>
      <c r="L1718">
        <v>2001</v>
      </c>
      <c r="M1718" s="2">
        <v>6</v>
      </c>
      <c r="N1718" s="4">
        <f>IMDB_Table[[#This Row],[gross]]-IMDB_Table[[#This Row],[budget]]</f>
        <v>-25747235</v>
      </c>
      <c r="O1718">
        <v>118</v>
      </c>
      <c r="P1718" s="36">
        <f>IMDB_Table[[#This Row],[net_profit]]/IMDB_Table[[#This Row],[budget]]*100</f>
        <v>-61.302940476190479</v>
      </c>
    </row>
    <row r="1719" spans="1:16" x14ac:dyDescent="0.3">
      <c r="A1719" t="s">
        <v>3977</v>
      </c>
      <c r="B1719">
        <v>265</v>
      </c>
      <c r="C1719" s="4">
        <v>16005978</v>
      </c>
      <c r="D1719" t="s">
        <v>574</v>
      </c>
      <c r="E1719" t="s">
        <v>1903</v>
      </c>
      <c r="F1719" t="s">
        <v>5307</v>
      </c>
      <c r="G1719">
        <v>72886</v>
      </c>
      <c r="H1719">
        <v>190</v>
      </c>
      <c r="I1719" t="s">
        <v>16</v>
      </c>
      <c r="J1719" t="s">
        <v>17</v>
      </c>
      <c r="K1719" s="4">
        <v>26000000</v>
      </c>
      <c r="L1719">
        <v>2012</v>
      </c>
      <c r="M1719" s="2">
        <v>6.4</v>
      </c>
      <c r="N1719" s="4">
        <f>IMDB_Table[[#This Row],[gross]]-IMDB_Table[[#This Row],[budget]]</f>
        <v>-9994022</v>
      </c>
      <c r="O1719">
        <v>110</v>
      </c>
      <c r="P1719" s="36">
        <f>IMDB_Table[[#This Row],[net_profit]]/IMDB_Table[[#This Row],[budget]]*100</f>
        <v>-38.438546153846154</v>
      </c>
    </row>
    <row r="1720" spans="1:16" x14ac:dyDescent="0.3">
      <c r="A1720" t="s">
        <v>987</v>
      </c>
      <c r="B1720">
        <v>82</v>
      </c>
      <c r="C1720" s="4">
        <v>14469428</v>
      </c>
      <c r="D1720" t="s">
        <v>429</v>
      </c>
      <c r="E1720" t="s">
        <v>1904</v>
      </c>
      <c r="F1720" t="s">
        <v>7237</v>
      </c>
      <c r="G1720">
        <v>10667</v>
      </c>
      <c r="H1720">
        <v>95</v>
      </c>
      <c r="I1720" t="s">
        <v>16</v>
      </c>
      <c r="J1720" t="s">
        <v>17</v>
      </c>
      <c r="K1720" s="4">
        <v>26000000</v>
      </c>
      <c r="L1720">
        <v>2004</v>
      </c>
      <c r="M1720" s="2">
        <v>5.2</v>
      </c>
      <c r="N1720" s="4">
        <f>IMDB_Table[[#This Row],[gross]]-IMDB_Table[[#This Row],[budget]]</f>
        <v>-11530572</v>
      </c>
      <c r="O1720">
        <v>110</v>
      </c>
      <c r="P1720" s="36">
        <f>IMDB_Table[[#This Row],[net_profit]]/IMDB_Table[[#This Row],[budget]]*100</f>
        <v>-44.348353846153849</v>
      </c>
    </row>
    <row r="1721" spans="1:16" x14ac:dyDescent="0.3">
      <c r="A1721" t="s">
        <v>1905</v>
      </c>
      <c r="B1721">
        <v>32</v>
      </c>
      <c r="C1721" s="4">
        <v>13829734</v>
      </c>
      <c r="D1721" t="s">
        <v>1906</v>
      </c>
      <c r="E1721" t="s">
        <v>1907</v>
      </c>
      <c r="F1721" t="s">
        <v>5308</v>
      </c>
      <c r="G1721">
        <v>16194</v>
      </c>
      <c r="H1721">
        <v>79</v>
      </c>
      <c r="I1721" t="s">
        <v>16</v>
      </c>
      <c r="J1721" t="s">
        <v>87</v>
      </c>
      <c r="K1721" s="4">
        <v>26000000</v>
      </c>
      <c r="L1721">
        <v>1994</v>
      </c>
      <c r="M1721" s="2">
        <v>4.3</v>
      </c>
      <c r="N1721" s="4">
        <f>IMDB_Table[[#This Row],[gross]]-IMDB_Table[[#This Row],[budget]]</f>
        <v>-12170266</v>
      </c>
      <c r="O1721">
        <v>99</v>
      </c>
      <c r="P1721" s="36">
        <f>IMDB_Table[[#This Row],[net_profit]]/IMDB_Table[[#This Row],[budget]]*100</f>
        <v>-46.808715384615383</v>
      </c>
    </row>
    <row r="1722" spans="1:16" x14ac:dyDescent="0.3">
      <c r="A1722" t="s">
        <v>1908</v>
      </c>
      <c r="B1722">
        <v>42</v>
      </c>
      <c r="C1722" s="4">
        <v>1075288</v>
      </c>
      <c r="D1722" t="s">
        <v>552</v>
      </c>
      <c r="E1722" t="s">
        <v>1909</v>
      </c>
      <c r="F1722" t="s">
        <v>7238</v>
      </c>
      <c r="G1722">
        <v>7772</v>
      </c>
      <c r="H1722">
        <v>55</v>
      </c>
      <c r="I1722" t="s">
        <v>16</v>
      </c>
      <c r="J1722" t="s">
        <v>17</v>
      </c>
      <c r="K1722" s="4">
        <v>22000000</v>
      </c>
      <c r="L1722">
        <v>1996</v>
      </c>
      <c r="M1722" s="2">
        <v>6.1</v>
      </c>
      <c r="N1722" s="4">
        <f>IMDB_Table[[#This Row],[gross]]-IMDB_Table[[#This Row],[budget]]</f>
        <v>-20924712</v>
      </c>
      <c r="O1722">
        <v>101</v>
      </c>
      <c r="P1722" s="36">
        <f>IMDB_Table[[#This Row],[net_profit]]/IMDB_Table[[#This Row],[budget]]*100</f>
        <v>-95.112327272727271</v>
      </c>
    </row>
    <row r="1723" spans="1:16" x14ac:dyDescent="0.3">
      <c r="A1723" t="s">
        <v>1734</v>
      </c>
      <c r="B1723">
        <v>116</v>
      </c>
      <c r="C1723" s="4">
        <v>7496522</v>
      </c>
      <c r="D1723" t="s">
        <v>1910</v>
      </c>
      <c r="E1723" t="s">
        <v>1734</v>
      </c>
      <c r="F1723" t="s">
        <v>7239</v>
      </c>
      <c r="G1723">
        <v>31798</v>
      </c>
      <c r="H1723">
        <v>178</v>
      </c>
      <c r="I1723" t="s">
        <v>16</v>
      </c>
      <c r="J1723" t="s">
        <v>17</v>
      </c>
      <c r="K1723" s="4">
        <v>26000000</v>
      </c>
      <c r="L1723">
        <v>2001</v>
      </c>
      <c r="M1723" s="2">
        <v>6.8</v>
      </c>
      <c r="N1723" s="4">
        <f>IMDB_Table[[#This Row],[gross]]-IMDB_Table[[#This Row],[budget]]</f>
        <v>-18503478</v>
      </c>
      <c r="O1723">
        <v>103</v>
      </c>
      <c r="P1723" s="36">
        <f>IMDB_Table[[#This Row],[net_profit]]/IMDB_Table[[#This Row],[budget]]*100</f>
        <v>-71.167223076923079</v>
      </c>
    </row>
    <row r="1724" spans="1:16" x14ac:dyDescent="0.3">
      <c r="A1724" t="s">
        <v>1911</v>
      </c>
      <c r="B1724">
        <v>23</v>
      </c>
      <c r="C1724" s="4">
        <v>20047715</v>
      </c>
      <c r="D1724" t="s">
        <v>1912</v>
      </c>
      <c r="E1724" t="s">
        <v>1913</v>
      </c>
      <c r="F1724" t="s">
        <v>5309</v>
      </c>
      <c r="G1724">
        <v>8008</v>
      </c>
      <c r="H1724">
        <v>26</v>
      </c>
      <c r="I1724" t="s">
        <v>16</v>
      </c>
      <c r="J1724" t="s">
        <v>17</v>
      </c>
      <c r="K1724" s="4">
        <v>25530000</v>
      </c>
      <c r="L1724">
        <v>1996</v>
      </c>
      <c r="M1724" s="2">
        <v>5.2</v>
      </c>
      <c r="N1724" s="4">
        <f>IMDB_Table[[#This Row],[gross]]-IMDB_Table[[#This Row],[budget]]</f>
        <v>-5482285</v>
      </c>
      <c r="O1724">
        <v>95</v>
      </c>
      <c r="P1724" s="36">
        <f>IMDB_Table[[#This Row],[net_profit]]/IMDB_Table[[#This Row],[budget]]*100</f>
        <v>-21.473893458676066</v>
      </c>
    </row>
    <row r="1725" spans="1:16" x14ac:dyDescent="0.3">
      <c r="A1725" t="s">
        <v>620</v>
      </c>
      <c r="B1725">
        <v>178</v>
      </c>
      <c r="C1725" s="4">
        <v>12276810</v>
      </c>
      <c r="D1725" t="s">
        <v>422</v>
      </c>
      <c r="E1725" t="s">
        <v>101</v>
      </c>
      <c r="F1725" t="s">
        <v>7240</v>
      </c>
      <c r="G1725">
        <v>57674</v>
      </c>
      <c r="H1725">
        <v>126</v>
      </c>
      <c r="I1725" t="s">
        <v>16</v>
      </c>
      <c r="J1725" t="s">
        <v>17</v>
      </c>
      <c r="K1725" s="4">
        <v>26000000</v>
      </c>
      <c r="L1725">
        <v>2015</v>
      </c>
      <c r="M1725" s="2">
        <v>6.5</v>
      </c>
      <c r="N1725" s="4">
        <f>IMDB_Table[[#This Row],[gross]]-IMDB_Table[[#This Row],[budget]]</f>
        <v>-13723190</v>
      </c>
      <c r="O1725">
        <v>117</v>
      </c>
      <c r="P1725" s="36">
        <f>IMDB_Table[[#This Row],[net_profit]]/IMDB_Table[[#This Row],[budget]]*100</f>
        <v>-52.781500000000001</v>
      </c>
    </row>
    <row r="1726" spans="1:16" x14ac:dyDescent="0.3">
      <c r="A1726" t="s">
        <v>1914</v>
      </c>
      <c r="B1726">
        <v>226</v>
      </c>
      <c r="C1726" s="4">
        <v>33565375</v>
      </c>
      <c r="D1726" t="s">
        <v>788</v>
      </c>
      <c r="E1726" t="s">
        <v>1632</v>
      </c>
      <c r="F1726" t="s">
        <v>5310</v>
      </c>
      <c r="G1726">
        <v>111351</v>
      </c>
      <c r="H1726">
        <v>568</v>
      </c>
      <c r="I1726" t="s">
        <v>16</v>
      </c>
      <c r="J1726" t="s">
        <v>24</v>
      </c>
      <c r="K1726" s="4">
        <v>15000000</v>
      </c>
      <c r="L1726">
        <v>2005</v>
      </c>
      <c r="M1726" s="2">
        <v>7.5</v>
      </c>
      <c r="N1726" s="4">
        <f>IMDB_Table[[#This Row],[gross]]-IMDB_Table[[#This Row],[budget]]</f>
        <v>18565375</v>
      </c>
      <c r="O1726">
        <v>129</v>
      </c>
      <c r="P1726" s="36">
        <f>IMDB_Table[[#This Row],[net_profit]]/IMDB_Table[[#This Row],[budget]]*100</f>
        <v>123.76916666666666</v>
      </c>
    </row>
    <row r="1727" spans="1:16" x14ac:dyDescent="0.3">
      <c r="A1727" t="s">
        <v>777</v>
      </c>
      <c r="B1727">
        <v>406</v>
      </c>
      <c r="C1727" s="4">
        <v>499263</v>
      </c>
      <c r="D1727" t="s">
        <v>814</v>
      </c>
      <c r="E1727" t="s">
        <v>1915</v>
      </c>
      <c r="F1727" t="s">
        <v>7241</v>
      </c>
      <c r="G1727">
        <v>179235</v>
      </c>
      <c r="H1727">
        <v>2814</v>
      </c>
      <c r="I1727" t="s">
        <v>1916</v>
      </c>
      <c r="J1727" t="s">
        <v>17</v>
      </c>
      <c r="K1727" s="4">
        <v>30000000</v>
      </c>
      <c r="L1727">
        <v>2004</v>
      </c>
      <c r="M1727" s="2">
        <v>7.1</v>
      </c>
      <c r="N1727" s="4">
        <f>IMDB_Table[[#This Row],[gross]]-IMDB_Table[[#This Row],[budget]]</f>
        <v>-29500737</v>
      </c>
      <c r="O1727">
        <v>120</v>
      </c>
      <c r="P1727" s="36">
        <f>IMDB_Table[[#This Row],[net_profit]]/IMDB_Table[[#This Row],[budget]]*100</f>
        <v>-98.335790000000003</v>
      </c>
    </row>
    <row r="1728" spans="1:16" x14ac:dyDescent="0.3">
      <c r="A1728" t="s">
        <v>331</v>
      </c>
      <c r="B1728">
        <v>57</v>
      </c>
      <c r="C1728" s="4">
        <v>219200000</v>
      </c>
      <c r="D1728" t="s">
        <v>1917</v>
      </c>
      <c r="E1728" t="s">
        <v>232</v>
      </c>
      <c r="F1728" t="s">
        <v>5311</v>
      </c>
      <c r="G1728">
        <v>181380</v>
      </c>
      <c r="H1728">
        <v>223</v>
      </c>
      <c r="I1728" t="s">
        <v>16</v>
      </c>
      <c r="J1728" t="s">
        <v>17</v>
      </c>
      <c r="K1728" s="4">
        <v>25000000</v>
      </c>
      <c r="L1728">
        <v>1993</v>
      </c>
      <c r="M1728" s="2">
        <v>6.9</v>
      </c>
      <c r="N1728" s="4">
        <f>IMDB_Table[[#This Row],[gross]]-IMDB_Table[[#This Row],[budget]]</f>
        <v>194200000</v>
      </c>
      <c r="O1728">
        <v>125</v>
      </c>
      <c r="P1728" s="36">
        <f>IMDB_Table[[#This Row],[net_profit]]/IMDB_Table[[#This Row],[budget]]*100</f>
        <v>776.8</v>
      </c>
    </row>
    <row r="1729" spans="1:16" x14ac:dyDescent="0.3">
      <c r="A1729" t="s">
        <v>750</v>
      </c>
      <c r="B1729">
        <v>100</v>
      </c>
      <c r="C1729" s="4">
        <v>172825435</v>
      </c>
      <c r="D1729" t="s">
        <v>814</v>
      </c>
      <c r="E1729" t="s">
        <v>157</v>
      </c>
      <c r="F1729" t="s">
        <v>5312</v>
      </c>
      <c r="G1729">
        <v>383784</v>
      </c>
      <c r="H1729">
        <v>331</v>
      </c>
      <c r="I1729" t="s">
        <v>16</v>
      </c>
      <c r="J1729" t="s">
        <v>17</v>
      </c>
      <c r="K1729" s="4">
        <v>25000000</v>
      </c>
      <c r="L1729">
        <v>1988</v>
      </c>
      <c r="M1729" s="2">
        <v>8</v>
      </c>
      <c r="N1729" s="4">
        <f>IMDB_Table[[#This Row],[gross]]-IMDB_Table[[#This Row],[budget]]</f>
        <v>147825435</v>
      </c>
      <c r="O1729">
        <v>133</v>
      </c>
      <c r="P1729" s="36">
        <f>IMDB_Table[[#This Row],[net_profit]]/IMDB_Table[[#This Row],[budget]]*100</f>
        <v>591.30174</v>
      </c>
    </row>
    <row r="1730" spans="1:16" x14ac:dyDescent="0.3">
      <c r="A1730" t="s">
        <v>873</v>
      </c>
      <c r="B1730">
        <v>366</v>
      </c>
      <c r="C1730" s="4">
        <v>148085755</v>
      </c>
      <c r="D1730" t="s">
        <v>814</v>
      </c>
      <c r="E1730" t="s">
        <v>873</v>
      </c>
      <c r="F1730" t="s">
        <v>5313</v>
      </c>
      <c r="G1730">
        <v>561773</v>
      </c>
      <c r="H1730">
        <v>871</v>
      </c>
      <c r="I1730" t="s">
        <v>16</v>
      </c>
      <c r="J1730" t="s">
        <v>17</v>
      </c>
      <c r="K1730" s="4">
        <v>33000000</v>
      </c>
      <c r="L1730">
        <v>2008</v>
      </c>
      <c r="M1730" s="2">
        <v>8.1999999999999993</v>
      </c>
      <c r="N1730" s="4">
        <f>IMDB_Table[[#This Row],[gross]]-IMDB_Table[[#This Row],[budget]]</f>
        <v>115085755</v>
      </c>
      <c r="O1730">
        <v>116</v>
      </c>
      <c r="P1730" s="36">
        <f>IMDB_Table[[#This Row],[net_profit]]/IMDB_Table[[#This Row],[budget]]*100</f>
        <v>348.7447121212121</v>
      </c>
    </row>
    <row r="1731" spans="1:16" x14ac:dyDescent="0.3">
      <c r="A1731" t="s">
        <v>218</v>
      </c>
      <c r="B1731">
        <v>242</v>
      </c>
      <c r="C1731" s="4">
        <v>25517500</v>
      </c>
      <c r="D1731" t="s">
        <v>1302</v>
      </c>
      <c r="E1731" t="s">
        <v>324</v>
      </c>
      <c r="F1731" t="s">
        <v>5314</v>
      </c>
      <c r="G1731">
        <v>40941</v>
      </c>
      <c r="H1731">
        <v>320</v>
      </c>
      <c r="I1731" t="s">
        <v>16</v>
      </c>
      <c r="J1731" t="s">
        <v>17</v>
      </c>
      <c r="K1731" s="4">
        <v>25100000</v>
      </c>
      <c r="L1731">
        <v>2008</v>
      </c>
      <c r="M1731" s="2">
        <v>6.4</v>
      </c>
      <c r="N1731" s="4">
        <f>IMDB_Table[[#This Row],[gross]]-IMDB_Table[[#This Row],[budget]]</f>
        <v>417500</v>
      </c>
      <c r="O1731">
        <v>129</v>
      </c>
      <c r="P1731" s="36">
        <f>IMDB_Table[[#This Row],[net_profit]]/IMDB_Table[[#This Row],[budget]]*100</f>
        <v>1.6633466135458168</v>
      </c>
    </row>
    <row r="1732" spans="1:16" x14ac:dyDescent="0.3">
      <c r="A1732" t="s">
        <v>1130</v>
      </c>
      <c r="B1732">
        <v>309</v>
      </c>
      <c r="C1732" s="4">
        <v>145000989</v>
      </c>
      <c r="D1732" t="s">
        <v>26</v>
      </c>
      <c r="E1732" t="s">
        <v>77</v>
      </c>
      <c r="F1732" t="s">
        <v>5315</v>
      </c>
      <c r="G1732">
        <v>483756</v>
      </c>
      <c r="H1732">
        <v>974</v>
      </c>
      <c r="I1732" t="s">
        <v>16</v>
      </c>
      <c r="J1732" t="s">
        <v>490</v>
      </c>
      <c r="K1732" s="4">
        <v>25000000</v>
      </c>
      <c r="L1732">
        <v>2008</v>
      </c>
      <c r="M1732" s="2">
        <v>7.9</v>
      </c>
      <c r="N1732" s="4">
        <f>IMDB_Table[[#This Row],[gross]]-IMDB_Table[[#This Row],[budget]]</f>
        <v>120000989</v>
      </c>
      <c r="O1732">
        <v>93</v>
      </c>
      <c r="P1732" s="36">
        <f>IMDB_Table[[#This Row],[net_profit]]/IMDB_Table[[#This Row],[budget]]*100</f>
        <v>480.00395600000002</v>
      </c>
    </row>
    <row r="1733" spans="1:16" x14ac:dyDescent="0.3">
      <c r="A1733" t="s">
        <v>1918</v>
      </c>
      <c r="B1733">
        <v>85</v>
      </c>
      <c r="C1733" s="4">
        <v>26761283</v>
      </c>
      <c r="D1733" t="s">
        <v>71</v>
      </c>
      <c r="E1733" t="s">
        <v>1919</v>
      </c>
      <c r="F1733" t="s">
        <v>7242</v>
      </c>
      <c r="G1733">
        <v>43084</v>
      </c>
      <c r="H1733">
        <v>99</v>
      </c>
      <c r="I1733" t="s">
        <v>16</v>
      </c>
      <c r="J1733" t="s">
        <v>17</v>
      </c>
      <c r="K1733" s="4">
        <v>26000000</v>
      </c>
      <c r="L1733">
        <v>2014</v>
      </c>
      <c r="M1733" s="2">
        <v>6.7</v>
      </c>
      <c r="N1733" s="4">
        <f>IMDB_Table[[#This Row],[gross]]-IMDB_Table[[#This Row],[budget]]</f>
        <v>761283</v>
      </c>
      <c r="O1733">
        <v>118</v>
      </c>
      <c r="P1733" s="36">
        <f>IMDB_Table[[#This Row],[net_profit]]/IMDB_Table[[#This Row],[budget]]*100</f>
        <v>2.9280115384615382</v>
      </c>
    </row>
    <row r="1734" spans="1:16" x14ac:dyDescent="0.3">
      <c r="A1734" t="s">
        <v>584</v>
      </c>
      <c r="B1734">
        <v>48</v>
      </c>
      <c r="C1734" s="4">
        <v>121945720</v>
      </c>
      <c r="D1734" t="s">
        <v>1920</v>
      </c>
      <c r="E1734" t="s">
        <v>1260</v>
      </c>
      <c r="F1734" t="s">
        <v>5316</v>
      </c>
      <c r="G1734">
        <v>89972</v>
      </c>
      <c r="H1734">
        <v>126</v>
      </c>
      <c r="I1734" t="s">
        <v>16</v>
      </c>
      <c r="J1734" t="s">
        <v>17</v>
      </c>
      <c r="K1734" s="4">
        <v>25000000</v>
      </c>
      <c r="L1734">
        <v>1992</v>
      </c>
      <c r="M1734" s="2">
        <v>6.1</v>
      </c>
      <c r="N1734" s="4">
        <f>IMDB_Table[[#This Row],[gross]]-IMDB_Table[[#This Row],[budget]]</f>
        <v>96945720</v>
      </c>
      <c r="O1734">
        <v>129</v>
      </c>
      <c r="P1734" s="36">
        <f>IMDB_Table[[#This Row],[net_profit]]/IMDB_Table[[#This Row],[budget]]*100</f>
        <v>387.78288000000003</v>
      </c>
    </row>
    <row r="1735" spans="1:16" x14ac:dyDescent="0.3">
      <c r="A1735" t="s">
        <v>119</v>
      </c>
      <c r="B1735">
        <v>174</v>
      </c>
      <c r="C1735" s="4">
        <v>96067179</v>
      </c>
      <c r="D1735" t="s">
        <v>1302</v>
      </c>
      <c r="E1735" t="s">
        <v>77</v>
      </c>
      <c r="F1735" t="s">
        <v>7243</v>
      </c>
      <c r="G1735">
        <v>865020</v>
      </c>
      <c r="H1735">
        <v>1273</v>
      </c>
      <c r="I1735" t="s">
        <v>16</v>
      </c>
      <c r="J1735" t="s">
        <v>17</v>
      </c>
      <c r="K1735" s="4">
        <v>22000000</v>
      </c>
      <c r="L1735">
        <v>1993</v>
      </c>
      <c r="M1735" s="2">
        <v>8.9</v>
      </c>
      <c r="N1735" s="4">
        <f>IMDB_Table[[#This Row],[gross]]-IMDB_Table[[#This Row],[budget]]</f>
        <v>74067179</v>
      </c>
      <c r="O1735">
        <v>185</v>
      </c>
      <c r="P1735" s="36">
        <f>IMDB_Table[[#This Row],[net_profit]]/IMDB_Table[[#This Row],[budget]]*100</f>
        <v>336.6689954545455</v>
      </c>
    </row>
    <row r="1736" spans="1:16" x14ac:dyDescent="0.3">
      <c r="A1736" t="s">
        <v>1771</v>
      </c>
      <c r="B1736">
        <v>373</v>
      </c>
      <c r="C1736" s="4">
        <v>169705587</v>
      </c>
      <c r="D1736" t="s">
        <v>814</v>
      </c>
      <c r="E1736" t="s">
        <v>62</v>
      </c>
      <c r="F1736" t="s">
        <v>5317</v>
      </c>
      <c r="G1736">
        <v>318955</v>
      </c>
      <c r="H1736">
        <v>460</v>
      </c>
      <c r="I1736" t="s">
        <v>16</v>
      </c>
      <c r="J1736" t="s">
        <v>17</v>
      </c>
      <c r="K1736" s="4">
        <v>25000000</v>
      </c>
      <c r="L1736">
        <v>2011</v>
      </c>
      <c r="M1736" s="2">
        <v>8.1</v>
      </c>
      <c r="N1736" s="4">
        <f>IMDB_Table[[#This Row],[gross]]-IMDB_Table[[#This Row],[budget]]</f>
        <v>144705587</v>
      </c>
      <c r="O1736">
        <v>146</v>
      </c>
      <c r="P1736" s="36">
        <f>IMDB_Table[[#This Row],[net_profit]]/IMDB_Table[[#This Row],[budget]]*100</f>
        <v>578.82234800000003</v>
      </c>
    </row>
    <row r="1737" spans="1:16" x14ac:dyDescent="0.3">
      <c r="A1737" t="s">
        <v>302</v>
      </c>
      <c r="B1737">
        <v>224</v>
      </c>
      <c r="C1737" s="4">
        <v>3254172</v>
      </c>
      <c r="D1737" t="s">
        <v>852</v>
      </c>
      <c r="E1737" t="s">
        <v>112</v>
      </c>
      <c r="F1737" t="s">
        <v>5318</v>
      </c>
      <c r="G1737">
        <v>29282</v>
      </c>
      <c r="H1737">
        <v>105</v>
      </c>
      <c r="I1737" t="s">
        <v>16</v>
      </c>
      <c r="J1737" t="s">
        <v>17</v>
      </c>
      <c r="K1737" s="4">
        <v>28000000</v>
      </c>
      <c r="L1737">
        <v>2013</v>
      </c>
      <c r="M1737" s="2">
        <v>6.2</v>
      </c>
      <c r="N1737" s="4">
        <f>IMDB_Table[[#This Row],[gross]]-IMDB_Table[[#This Row],[budget]]</f>
        <v>-24745828</v>
      </c>
      <c r="O1737">
        <v>128</v>
      </c>
      <c r="P1737" s="36">
        <f>IMDB_Table[[#This Row],[net_profit]]/IMDB_Table[[#This Row],[budget]]*100</f>
        <v>-88.377957142857142</v>
      </c>
    </row>
    <row r="1738" spans="1:16" x14ac:dyDescent="0.3">
      <c r="A1738" t="s">
        <v>406</v>
      </c>
      <c r="B1738">
        <v>94</v>
      </c>
      <c r="C1738" s="4">
        <v>84185387</v>
      </c>
      <c r="D1738" t="s">
        <v>1921</v>
      </c>
      <c r="E1738" t="s">
        <v>631</v>
      </c>
      <c r="F1738" t="s">
        <v>5319</v>
      </c>
      <c r="G1738">
        <v>33180</v>
      </c>
      <c r="H1738">
        <v>149</v>
      </c>
      <c r="I1738" t="s">
        <v>16</v>
      </c>
      <c r="J1738" t="s">
        <v>17</v>
      </c>
      <c r="K1738" s="4">
        <v>80000000</v>
      </c>
      <c r="L1738">
        <v>2004</v>
      </c>
      <c r="M1738" s="2">
        <v>4.9000000000000004</v>
      </c>
      <c r="N1738" s="4">
        <f>IMDB_Table[[#This Row],[gross]]-IMDB_Table[[#This Row],[budget]]</f>
        <v>4185387</v>
      </c>
      <c r="O1738">
        <v>93</v>
      </c>
      <c r="P1738" s="36">
        <f>IMDB_Table[[#This Row],[net_profit]]/IMDB_Table[[#This Row],[budget]]*100</f>
        <v>5.2317337500000001</v>
      </c>
    </row>
    <row r="1739" spans="1:16" x14ac:dyDescent="0.3">
      <c r="A1739" t="s">
        <v>1630</v>
      </c>
      <c r="B1739">
        <v>273</v>
      </c>
      <c r="C1739" s="4">
        <v>82163317</v>
      </c>
      <c r="D1739" t="s">
        <v>1117</v>
      </c>
      <c r="E1739" t="s">
        <v>1922</v>
      </c>
      <c r="F1739" t="s">
        <v>7244</v>
      </c>
      <c r="G1739">
        <v>89101</v>
      </c>
      <c r="H1739">
        <v>885</v>
      </c>
      <c r="I1739" t="s">
        <v>16</v>
      </c>
      <c r="J1739" t="s">
        <v>17</v>
      </c>
      <c r="K1739" s="4">
        <v>30000000</v>
      </c>
      <c r="L1739">
        <v>2003</v>
      </c>
      <c r="M1739" s="2">
        <v>5.8</v>
      </c>
      <c r="N1739" s="4">
        <f>IMDB_Table[[#This Row],[gross]]-IMDB_Table[[#This Row],[budget]]</f>
        <v>52163317</v>
      </c>
      <c r="O1739">
        <v>97</v>
      </c>
      <c r="P1739" s="36">
        <f>IMDB_Table[[#This Row],[net_profit]]/IMDB_Table[[#This Row],[budget]]*100</f>
        <v>173.87772333333334</v>
      </c>
    </row>
    <row r="1740" spans="1:16" x14ac:dyDescent="0.3">
      <c r="A1740" t="s">
        <v>1283</v>
      </c>
      <c r="B1740">
        <v>66</v>
      </c>
      <c r="C1740" s="4">
        <v>80920948</v>
      </c>
      <c r="D1740" t="s">
        <v>141</v>
      </c>
      <c r="E1740" t="s">
        <v>530</v>
      </c>
      <c r="F1740" t="s">
        <v>5320</v>
      </c>
      <c r="G1740">
        <v>23943</v>
      </c>
      <c r="H1740">
        <v>118</v>
      </c>
      <c r="I1740" t="s">
        <v>16</v>
      </c>
      <c r="J1740" t="s">
        <v>17</v>
      </c>
      <c r="K1740" s="4">
        <v>30000000</v>
      </c>
      <c r="L1740">
        <v>2001</v>
      </c>
      <c r="M1740" s="2">
        <v>6</v>
      </c>
      <c r="N1740" s="4">
        <f>IMDB_Table[[#This Row],[gross]]-IMDB_Table[[#This Row],[budget]]</f>
        <v>50920948</v>
      </c>
      <c r="O1740">
        <v>82</v>
      </c>
      <c r="P1740" s="36">
        <f>IMDB_Table[[#This Row],[net_profit]]/IMDB_Table[[#This Row],[budget]]*100</f>
        <v>169.73649333333333</v>
      </c>
    </row>
    <row r="1741" spans="1:16" x14ac:dyDescent="0.3">
      <c r="A1741" t="s">
        <v>170</v>
      </c>
      <c r="B1741">
        <v>459</v>
      </c>
      <c r="C1741" s="4">
        <v>80034302</v>
      </c>
      <c r="D1741" t="s">
        <v>821</v>
      </c>
      <c r="E1741" t="s">
        <v>1923</v>
      </c>
      <c r="F1741" t="s">
        <v>5321</v>
      </c>
      <c r="G1741">
        <v>296787</v>
      </c>
      <c r="H1741">
        <v>2192</v>
      </c>
      <c r="I1741" t="s">
        <v>16</v>
      </c>
      <c r="J1741" t="s">
        <v>17</v>
      </c>
      <c r="K1741" s="4">
        <v>25000000</v>
      </c>
      <c r="L1741">
        <v>2008</v>
      </c>
      <c r="M1741" s="2">
        <v>7</v>
      </c>
      <c r="N1741" s="4">
        <f>IMDB_Table[[#This Row],[gross]]-IMDB_Table[[#This Row],[budget]]</f>
        <v>55034302</v>
      </c>
      <c r="O1741">
        <v>85</v>
      </c>
      <c r="P1741" s="36">
        <f>IMDB_Table[[#This Row],[net_profit]]/IMDB_Table[[#This Row],[budget]]*100</f>
        <v>220.13720800000002</v>
      </c>
    </row>
    <row r="1742" spans="1:16" x14ac:dyDescent="0.3">
      <c r="A1742" t="s">
        <v>1924</v>
      </c>
      <c r="B1742">
        <v>68</v>
      </c>
      <c r="C1742" s="4">
        <v>78656813</v>
      </c>
      <c r="D1742" t="s">
        <v>734</v>
      </c>
      <c r="E1742" t="s">
        <v>1925</v>
      </c>
      <c r="F1742" t="s">
        <v>7245</v>
      </c>
      <c r="G1742">
        <v>42765</v>
      </c>
      <c r="H1742">
        <v>93</v>
      </c>
      <c r="I1742" t="s">
        <v>16</v>
      </c>
      <c r="J1742" t="s">
        <v>17</v>
      </c>
      <c r="K1742" s="4">
        <v>25000000</v>
      </c>
      <c r="L1742">
        <v>1991</v>
      </c>
      <c r="M1742" s="2">
        <v>6</v>
      </c>
      <c r="N1742" s="4">
        <f>IMDB_Table[[#This Row],[gross]]-IMDB_Table[[#This Row],[budget]]</f>
        <v>53656813</v>
      </c>
      <c r="O1742">
        <v>88</v>
      </c>
      <c r="P1742" s="36">
        <f>IMDB_Table[[#This Row],[net_profit]]/IMDB_Table[[#This Row],[budget]]*100</f>
        <v>214.627252</v>
      </c>
    </row>
    <row r="1743" spans="1:16" x14ac:dyDescent="0.3">
      <c r="A1743" t="s">
        <v>580</v>
      </c>
      <c r="B1743">
        <v>123</v>
      </c>
      <c r="C1743" s="4">
        <v>76270454</v>
      </c>
      <c r="D1743" t="s">
        <v>552</v>
      </c>
      <c r="E1743" t="s">
        <v>444</v>
      </c>
      <c r="F1743" t="s">
        <v>5322</v>
      </c>
      <c r="G1743">
        <v>219008</v>
      </c>
      <c r="H1743">
        <v>418</v>
      </c>
      <c r="I1743" t="s">
        <v>16</v>
      </c>
      <c r="J1743" t="s">
        <v>17</v>
      </c>
      <c r="K1743" s="4">
        <v>25000000</v>
      </c>
      <c r="L1743">
        <v>1987</v>
      </c>
      <c r="M1743" s="2">
        <v>7.9</v>
      </c>
      <c r="N1743" s="4">
        <f>IMDB_Table[[#This Row],[gross]]-IMDB_Table[[#This Row],[budget]]</f>
        <v>51270454</v>
      </c>
      <c r="O1743">
        <v>119</v>
      </c>
      <c r="P1743" s="36">
        <f>IMDB_Table[[#This Row],[net_profit]]/IMDB_Table[[#This Row],[budget]]*100</f>
        <v>205.081816</v>
      </c>
    </row>
    <row r="1744" spans="1:16" x14ac:dyDescent="0.3">
      <c r="A1744" t="s">
        <v>1532</v>
      </c>
      <c r="B1744">
        <v>488</v>
      </c>
      <c r="C1744" s="4">
        <v>74273505</v>
      </c>
      <c r="D1744" t="s">
        <v>552</v>
      </c>
      <c r="E1744" t="s">
        <v>122</v>
      </c>
      <c r="F1744" t="s">
        <v>7246</v>
      </c>
      <c r="G1744">
        <v>612060</v>
      </c>
      <c r="H1744">
        <v>1518</v>
      </c>
      <c r="I1744" t="s">
        <v>16</v>
      </c>
      <c r="J1744" t="s">
        <v>17</v>
      </c>
      <c r="K1744" s="4">
        <v>25000000</v>
      </c>
      <c r="L1744">
        <v>2007</v>
      </c>
      <c r="M1744" s="2">
        <v>8.1</v>
      </c>
      <c r="N1744" s="4">
        <f>IMDB_Table[[#This Row],[gross]]-IMDB_Table[[#This Row],[budget]]</f>
        <v>49273505</v>
      </c>
      <c r="O1744">
        <v>122</v>
      </c>
      <c r="P1744" s="36">
        <f>IMDB_Table[[#This Row],[net_profit]]/IMDB_Table[[#This Row],[budget]]*100</f>
        <v>197.09402</v>
      </c>
    </row>
    <row r="1745" spans="1:16" x14ac:dyDescent="0.3">
      <c r="A1745" t="s">
        <v>351</v>
      </c>
      <c r="B1745">
        <v>146</v>
      </c>
      <c r="C1745" s="4">
        <v>134141530</v>
      </c>
      <c r="D1745" t="s">
        <v>1253</v>
      </c>
      <c r="E1745" t="s">
        <v>1926</v>
      </c>
      <c r="F1745" t="s">
        <v>5323</v>
      </c>
      <c r="G1745">
        <v>75903</v>
      </c>
      <c r="H1745">
        <v>109</v>
      </c>
      <c r="I1745" t="s">
        <v>16</v>
      </c>
      <c r="J1745" t="s">
        <v>17</v>
      </c>
      <c r="K1745" s="4">
        <v>25000000</v>
      </c>
      <c r="L1745">
        <v>2014</v>
      </c>
      <c r="M1745" s="2">
        <v>6.2</v>
      </c>
      <c r="N1745" s="4">
        <f>IMDB_Table[[#This Row],[gross]]-IMDB_Table[[#This Row],[budget]]</f>
        <v>109141530</v>
      </c>
      <c r="O1745">
        <v>99</v>
      </c>
      <c r="P1745" s="36">
        <f>IMDB_Table[[#This Row],[net_profit]]/IMDB_Table[[#This Row],[budget]]*100</f>
        <v>436.56612000000001</v>
      </c>
    </row>
    <row r="1746" spans="1:16" x14ac:dyDescent="0.3">
      <c r="A1746" t="s">
        <v>1927</v>
      </c>
      <c r="B1746">
        <v>168</v>
      </c>
      <c r="C1746" s="4">
        <v>71500556</v>
      </c>
      <c r="D1746" t="s">
        <v>369</v>
      </c>
      <c r="E1746" t="s">
        <v>858</v>
      </c>
      <c r="F1746" t="s">
        <v>7247</v>
      </c>
      <c r="G1746">
        <v>171568</v>
      </c>
      <c r="H1746">
        <v>571</v>
      </c>
      <c r="I1746" t="s">
        <v>16</v>
      </c>
      <c r="J1746" t="s">
        <v>24</v>
      </c>
      <c r="K1746" s="4">
        <v>26000000</v>
      </c>
      <c r="L1746">
        <v>2001</v>
      </c>
      <c r="M1746" s="2">
        <v>6.7</v>
      </c>
      <c r="N1746" s="4">
        <f>IMDB_Table[[#This Row],[gross]]-IMDB_Table[[#This Row],[budget]]</f>
        <v>45500556</v>
      </c>
      <c r="O1746">
        <v>97</v>
      </c>
      <c r="P1746" s="36">
        <f>IMDB_Table[[#This Row],[net_profit]]/IMDB_Table[[#This Row],[budget]]*100</f>
        <v>175.00213846153846</v>
      </c>
    </row>
    <row r="1747" spans="1:16" x14ac:dyDescent="0.3">
      <c r="A1747" t="s">
        <v>3988</v>
      </c>
      <c r="B1747">
        <v>152</v>
      </c>
      <c r="C1747" s="4">
        <v>71309760</v>
      </c>
      <c r="D1747" t="s">
        <v>71</v>
      </c>
      <c r="E1747" t="s">
        <v>1928</v>
      </c>
      <c r="F1747" t="s">
        <v>5324</v>
      </c>
      <c r="G1747">
        <v>150308</v>
      </c>
      <c r="H1747">
        <v>498</v>
      </c>
      <c r="I1747" t="s">
        <v>16</v>
      </c>
      <c r="J1747" t="s">
        <v>24</v>
      </c>
      <c r="K1747" s="4">
        <v>25000000</v>
      </c>
      <c r="L1747">
        <v>2000</v>
      </c>
      <c r="M1747" s="2">
        <v>7.3</v>
      </c>
      <c r="N1747" s="4">
        <f>IMDB_Table[[#This Row],[gross]]-IMDB_Table[[#This Row],[budget]]</f>
        <v>46309760</v>
      </c>
      <c r="O1747">
        <v>121</v>
      </c>
      <c r="P1747" s="36">
        <f>IMDB_Table[[#This Row],[net_profit]]/IMDB_Table[[#This Row],[budget]]*100</f>
        <v>185.23903999999999</v>
      </c>
    </row>
    <row r="1748" spans="1:16" x14ac:dyDescent="0.3">
      <c r="A1748" t="s">
        <v>1929</v>
      </c>
      <c r="B1748">
        <v>133</v>
      </c>
      <c r="C1748" s="4">
        <v>89808372</v>
      </c>
      <c r="D1748" t="s">
        <v>509</v>
      </c>
      <c r="E1748" t="s">
        <v>1930</v>
      </c>
      <c r="F1748" t="s">
        <v>5325</v>
      </c>
      <c r="G1748">
        <v>46417</v>
      </c>
      <c r="H1748">
        <v>297</v>
      </c>
      <c r="I1748" t="s">
        <v>16</v>
      </c>
      <c r="J1748" t="s">
        <v>17</v>
      </c>
      <c r="K1748" s="4">
        <v>45000000</v>
      </c>
      <c r="L1748">
        <v>2003</v>
      </c>
      <c r="M1748" s="2">
        <v>4.5999999999999996</v>
      </c>
      <c r="N1748" s="4">
        <f>IMDB_Table[[#This Row],[gross]]-IMDB_Table[[#This Row],[budget]]</f>
        <v>44808372</v>
      </c>
      <c r="O1748">
        <v>95</v>
      </c>
      <c r="P1748" s="36">
        <f>IMDB_Table[[#This Row],[net_profit]]/IMDB_Table[[#This Row],[budget]]*100</f>
        <v>99.574160000000006</v>
      </c>
    </row>
    <row r="1749" spans="1:16" x14ac:dyDescent="0.3">
      <c r="A1749" t="s">
        <v>1156</v>
      </c>
      <c r="B1749">
        <v>139</v>
      </c>
      <c r="C1749" s="4">
        <v>77264926</v>
      </c>
      <c r="D1749" t="s">
        <v>735</v>
      </c>
      <c r="E1749" t="s">
        <v>1931</v>
      </c>
      <c r="F1749" t="s">
        <v>5326</v>
      </c>
      <c r="G1749">
        <v>21176</v>
      </c>
      <c r="H1749">
        <v>107</v>
      </c>
      <c r="I1749" t="s">
        <v>16</v>
      </c>
      <c r="J1749" t="s">
        <v>17</v>
      </c>
      <c r="K1749" s="4">
        <v>25000000</v>
      </c>
      <c r="L1749">
        <v>2012</v>
      </c>
      <c r="M1749" s="2">
        <v>6.1</v>
      </c>
      <c r="N1749" s="4">
        <f>IMDB_Table[[#This Row],[gross]]-IMDB_Table[[#This Row],[budget]]</f>
        <v>52264926</v>
      </c>
      <c r="O1749">
        <v>105</v>
      </c>
      <c r="P1749" s="36">
        <f>IMDB_Table[[#This Row],[net_profit]]/IMDB_Table[[#This Row],[budget]]*100</f>
        <v>209.05970400000001</v>
      </c>
    </row>
    <row r="1750" spans="1:16" x14ac:dyDescent="0.3">
      <c r="A1750" t="s">
        <v>666</v>
      </c>
      <c r="B1750">
        <v>245</v>
      </c>
      <c r="C1750" s="4">
        <v>70625986</v>
      </c>
      <c r="D1750" t="s">
        <v>429</v>
      </c>
      <c r="E1750" t="s">
        <v>376</v>
      </c>
      <c r="F1750" t="s">
        <v>5327</v>
      </c>
      <c r="G1750">
        <v>168717</v>
      </c>
      <c r="H1750">
        <v>178</v>
      </c>
      <c r="I1750" t="s">
        <v>16</v>
      </c>
      <c r="J1750" t="s">
        <v>17</v>
      </c>
      <c r="K1750" s="4">
        <v>25000000</v>
      </c>
      <c r="L1750">
        <v>2011</v>
      </c>
      <c r="M1750" s="2">
        <v>6.2</v>
      </c>
      <c r="N1750" s="4">
        <f>IMDB_Table[[#This Row],[gross]]-IMDB_Table[[#This Row],[budget]]</f>
        <v>45625986</v>
      </c>
      <c r="O1750">
        <v>108</v>
      </c>
      <c r="P1750" s="36">
        <f>IMDB_Table[[#This Row],[net_profit]]/IMDB_Table[[#This Row],[budget]]*100</f>
        <v>182.50394400000002</v>
      </c>
    </row>
    <row r="1751" spans="1:16" x14ac:dyDescent="0.3">
      <c r="A1751" t="s">
        <v>1307</v>
      </c>
      <c r="B1751">
        <v>84</v>
      </c>
      <c r="C1751" s="4">
        <v>56505065</v>
      </c>
      <c r="D1751" t="s">
        <v>1932</v>
      </c>
      <c r="E1751" t="s">
        <v>813</v>
      </c>
      <c r="F1751" t="s">
        <v>5328</v>
      </c>
      <c r="G1751">
        <v>95241</v>
      </c>
      <c r="H1751">
        <v>439</v>
      </c>
      <c r="I1751" t="s">
        <v>16</v>
      </c>
      <c r="J1751" t="s">
        <v>17</v>
      </c>
      <c r="K1751" s="4">
        <v>25000000</v>
      </c>
      <c r="L1751">
        <v>1993</v>
      </c>
      <c r="M1751" s="2">
        <v>7.8</v>
      </c>
      <c r="N1751" s="4">
        <f>IMDB_Table[[#This Row],[gross]]-IMDB_Table[[#This Row],[budget]]</f>
        <v>31505065</v>
      </c>
      <c r="O1751">
        <v>134</v>
      </c>
      <c r="P1751" s="36">
        <f>IMDB_Table[[#This Row],[net_profit]]/IMDB_Table[[#This Row],[budget]]*100</f>
        <v>126.02025999999999</v>
      </c>
    </row>
    <row r="1752" spans="1:16" x14ac:dyDescent="0.3">
      <c r="A1752" t="s">
        <v>820</v>
      </c>
      <c r="B1752">
        <v>70</v>
      </c>
      <c r="C1752" s="4">
        <v>55973336</v>
      </c>
      <c r="D1752" t="s">
        <v>106</v>
      </c>
      <c r="E1752" t="s">
        <v>150</v>
      </c>
      <c r="F1752" t="s">
        <v>5329</v>
      </c>
      <c r="G1752">
        <v>57040</v>
      </c>
      <c r="H1752">
        <v>365</v>
      </c>
      <c r="I1752" t="s">
        <v>16</v>
      </c>
      <c r="J1752" t="s">
        <v>17</v>
      </c>
      <c r="K1752" s="4">
        <v>25000000</v>
      </c>
      <c r="L1752">
        <v>2000</v>
      </c>
      <c r="M1752" s="2">
        <v>6.1</v>
      </c>
      <c r="N1752" s="4">
        <f>IMDB_Table[[#This Row],[gross]]-IMDB_Table[[#This Row],[budget]]</f>
        <v>30973336</v>
      </c>
      <c r="O1752">
        <v>115</v>
      </c>
      <c r="P1752" s="36">
        <f>IMDB_Table[[#This Row],[net_profit]]/IMDB_Table[[#This Row],[budget]]*100</f>
        <v>123.893344</v>
      </c>
    </row>
    <row r="1753" spans="1:16" x14ac:dyDescent="0.3">
      <c r="A1753" t="s">
        <v>1221</v>
      </c>
      <c r="B1753">
        <v>216</v>
      </c>
      <c r="C1753" s="4">
        <v>54098051</v>
      </c>
      <c r="D1753" t="s">
        <v>1390</v>
      </c>
      <c r="E1753" t="s">
        <v>1933</v>
      </c>
      <c r="F1753" t="s">
        <v>5330</v>
      </c>
      <c r="G1753">
        <v>102861</v>
      </c>
      <c r="H1753">
        <v>571</v>
      </c>
      <c r="I1753" t="s">
        <v>16</v>
      </c>
      <c r="J1753" t="s">
        <v>221</v>
      </c>
      <c r="K1753" s="4">
        <v>25000000</v>
      </c>
      <c r="L1753">
        <v>2006</v>
      </c>
      <c r="M1753" s="2">
        <v>5.8</v>
      </c>
      <c r="N1753" s="4">
        <f>IMDB_Table[[#This Row],[gross]]-IMDB_Table[[#This Row],[budget]]</f>
        <v>29098051</v>
      </c>
      <c r="O1753">
        <v>86</v>
      </c>
      <c r="P1753" s="36">
        <f>IMDB_Table[[#This Row],[net_profit]]/IMDB_Table[[#This Row],[budget]]*100</f>
        <v>116.39220400000001</v>
      </c>
    </row>
    <row r="1754" spans="1:16" x14ac:dyDescent="0.3">
      <c r="A1754" t="s">
        <v>1547</v>
      </c>
      <c r="B1754">
        <v>170</v>
      </c>
      <c r="C1754" s="4">
        <v>60443237</v>
      </c>
      <c r="D1754" t="s">
        <v>71</v>
      </c>
      <c r="E1754" t="s">
        <v>1934</v>
      </c>
      <c r="F1754" t="s">
        <v>5331</v>
      </c>
      <c r="G1754">
        <v>76882</v>
      </c>
      <c r="H1754">
        <v>106</v>
      </c>
      <c r="I1754" t="s">
        <v>16</v>
      </c>
      <c r="J1754" t="s">
        <v>17</v>
      </c>
      <c r="K1754" s="4">
        <v>25000000</v>
      </c>
      <c r="L1754">
        <v>2012</v>
      </c>
      <c r="M1754" s="2">
        <v>6.5</v>
      </c>
      <c r="N1754" s="4">
        <f>IMDB_Table[[#This Row],[gross]]-IMDB_Table[[#This Row],[budget]]</f>
        <v>35443237</v>
      </c>
      <c r="O1754">
        <v>101</v>
      </c>
      <c r="P1754" s="36">
        <f>IMDB_Table[[#This Row],[net_profit]]/IMDB_Table[[#This Row],[budget]]*100</f>
        <v>141.77294799999999</v>
      </c>
    </row>
    <row r="1755" spans="1:16" x14ac:dyDescent="0.3">
      <c r="A1755" t="s">
        <v>1935</v>
      </c>
      <c r="B1755">
        <v>181</v>
      </c>
      <c r="C1755" s="4">
        <v>82234139</v>
      </c>
      <c r="D1755" t="s">
        <v>163</v>
      </c>
      <c r="E1755" t="s">
        <v>461</v>
      </c>
      <c r="F1755" t="s">
        <v>7248</v>
      </c>
      <c r="G1755">
        <v>110390</v>
      </c>
      <c r="H1755">
        <v>522</v>
      </c>
      <c r="I1755" t="s">
        <v>16</v>
      </c>
      <c r="J1755" t="s">
        <v>17</v>
      </c>
      <c r="K1755" s="4">
        <v>17000000</v>
      </c>
      <c r="L1755">
        <v>2007</v>
      </c>
      <c r="M1755" s="2">
        <v>7.2</v>
      </c>
      <c r="N1755" s="4">
        <f>IMDB_Table[[#This Row],[gross]]-IMDB_Table[[#This Row],[budget]]</f>
        <v>65234139</v>
      </c>
      <c r="O1755">
        <v>96</v>
      </c>
      <c r="P1755" s="36">
        <f>IMDB_Table[[#This Row],[net_profit]]/IMDB_Table[[#This Row],[budget]]*100</f>
        <v>383.7302294117647</v>
      </c>
    </row>
    <row r="1756" spans="1:16" x14ac:dyDescent="0.3">
      <c r="A1756" t="s">
        <v>46</v>
      </c>
      <c r="B1756">
        <v>226</v>
      </c>
      <c r="C1756" s="4">
        <v>51676606</v>
      </c>
      <c r="D1756" t="s">
        <v>1936</v>
      </c>
      <c r="E1756" t="s">
        <v>20</v>
      </c>
      <c r="F1756" t="s">
        <v>5332</v>
      </c>
      <c r="G1756">
        <v>174591</v>
      </c>
      <c r="H1756">
        <v>632</v>
      </c>
      <c r="I1756" t="s">
        <v>16</v>
      </c>
      <c r="J1756" t="s">
        <v>17</v>
      </c>
      <c r="K1756" s="4">
        <v>25000000</v>
      </c>
      <c r="L1756">
        <v>2004</v>
      </c>
      <c r="M1756" s="2">
        <v>7.8</v>
      </c>
      <c r="N1756" s="4">
        <f>IMDB_Table[[#This Row],[gross]]-IMDB_Table[[#This Row],[budget]]</f>
        <v>26676606</v>
      </c>
      <c r="O1756">
        <v>101</v>
      </c>
      <c r="P1756" s="36">
        <f>IMDB_Table[[#This Row],[net_profit]]/IMDB_Table[[#This Row],[budget]]*100</f>
        <v>106.70642400000001</v>
      </c>
    </row>
    <row r="1757" spans="1:16" x14ac:dyDescent="0.3">
      <c r="A1757" t="s">
        <v>1937</v>
      </c>
      <c r="B1757">
        <v>24</v>
      </c>
      <c r="C1757" s="4">
        <v>52528330</v>
      </c>
      <c r="D1757" t="s">
        <v>641</v>
      </c>
      <c r="E1757" t="s">
        <v>1698</v>
      </c>
      <c r="F1757" t="s">
        <v>5333</v>
      </c>
      <c r="G1757">
        <v>4265</v>
      </c>
      <c r="H1757">
        <v>27</v>
      </c>
      <c r="I1757" t="s">
        <v>16</v>
      </c>
      <c r="J1757" t="s">
        <v>17</v>
      </c>
      <c r="K1757" s="4">
        <v>25000000</v>
      </c>
      <c r="L1757">
        <v>2013</v>
      </c>
      <c r="M1757" s="2">
        <v>4.7</v>
      </c>
      <c r="N1757" s="4">
        <f>IMDB_Table[[#This Row],[gross]]-IMDB_Table[[#This Row],[budget]]</f>
        <v>27528330</v>
      </c>
      <c r="O1757">
        <v>100</v>
      </c>
      <c r="P1757" s="36">
        <f>IMDB_Table[[#This Row],[net_profit]]/IMDB_Table[[#This Row],[budget]]*100</f>
        <v>110.11332</v>
      </c>
    </row>
    <row r="1758" spans="1:16" x14ac:dyDescent="0.3">
      <c r="A1758" t="s">
        <v>1938</v>
      </c>
      <c r="B1758">
        <v>408</v>
      </c>
      <c r="C1758" s="4">
        <v>51533608</v>
      </c>
      <c r="D1758" t="s">
        <v>206</v>
      </c>
      <c r="E1758" t="s">
        <v>77</v>
      </c>
      <c r="F1758" t="s">
        <v>5334</v>
      </c>
      <c r="G1758">
        <v>203111</v>
      </c>
      <c r="H1758">
        <v>755</v>
      </c>
      <c r="I1758" t="s">
        <v>16</v>
      </c>
      <c r="J1758" t="s">
        <v>17</v>
      </c>
      <c r="K1758" s="4">
        <v>25000000</v>
      </c>
      <c r="L1758">
        <v>2011</v>
      </c>
      <c r="M1758" s="2">
        <v>6.8</v>
      </c>
      <c r="N1758" s="4">
        <f>IMDB_Table[[#This Row],[gross]]-IMDB_Table[[#This Row],[budget]]</f>
        <v>26533608</v>
      </c>
      <c r="O1758">
        <v>117</v>
      </c>
      <c r="P1758" s="36">
        <f>IMDB_Table[[#This Row],[net_profit]]/IMDB_Table[[#This Row],[budget]]*100</f>
        <v>106.13443199999999</v>
      </c>
    </row>
    <row r="1759" spans="1:16" x14ac:dyDescent="0.3">
      <c r="A1759" t="s">
        <v>1939</v>
      </c>
      <c r="B1759">
        <v>180</v>
      </c>
      <c r="C1759" s="4">
        <v>51097664</v>
      </c>
      <c r="D1759" t="s">
        <v>1334</v>
      </c>
      <c r="E1759" t="s">
        <v>444</v>
      </c>
      <c r="F1759" t="s">
        <v>7249</v>
      </c>
      <c r="G1759">
        <v>70205</v>
      </c>
      <c r="H1759">
        <v>450</v>
      </c>
      <c r="I1759" t="s">
        <v>16</v>
      </c>
      <c r="J1759" t="s">
        <v>17</v>
      </c>
      <c r="K1759" s="4">
        <v>30000000</v>
      </c>
      <c r="L1759">
        <v>2005</v>
      </c>
      <c r="M1759" s="2">
        <v>5.9</v>
      </c>
      <c r="N1759" s="4">
        <f>IMDB_Table[[#This Row],[gross]]-IMDB_Table[[#This Row],[budget]]</f>
        <v>21097664</v>
      </c>
      <c r="O1759">
        <v>101</v>
      </c>
      <c r="P1759" s="36">
        <f>IMDB_Table[[#This Row],[net_profit]]/IMDB_Table[[#This Row],[budget]]*100</f>
        <v>70.325546666666668</v>
      </c>
    </row>
    <row r="1760" spans="1:16" x14ac:dyDescent="0.3">
      <c r="A1760" t="s">
        <v>3966</v>
      </c>
      <c r="B1760">
        <v>181</v>
      </c>
      <c r="C1760" s="4">
        <v>84136909</v>
      </c>
      <c r="D1760" t="s">
        <v>509</v>
      </c>
      <c r="E1760" t="s">
        <v>1940</v>
      </c>
      <c r="F1760" t="s">
        <v>7250</v>
      </c>
      <c r="G1760">
        <v>267921</v>
      </c>
      <c r="H1760">
        <v>577</v>
      </c>
      <c r="I1760" t="s">
        <v>16</v>
      </c>
      <c r="J1760" t="s">
        <v>17</v>
      </c>
      <c r="K1760" s="4">
        <v>26000000</v>
      </c>
      <c r="L1760">
        <v>2004</v>
      </c>
      <c r="M1760" s="2">
        <v>7.2</v>
      </c>
      <c r="N1760" s="4">
        <f>IMDB_Table[[#This Row],[gross]]-IMDB_Table[[#This Row],[budget]]</f>
        <v>58136909</v>
      </c>
      <c r="O1760">
        <v>98</v>
      </c>
      <c r="P1760" s="36">
        <f>IMDB_Table[[#This Row],[net_profit]]/IMDB_Table[[#This Row],[budget]]*100</f>
        <v>223.60349615384615</v>
      </c>
    </row>
    <row r="1761" spans="1:16" x14ac:dyDescent="0.3">
      <c r="A1761" t="s">
        <v>144</v>
      </c>
      <c r="B1761">
        <v>192</v>
      </c>
      <c r="C1761" s="4">
        <v>46836394</v>
      </c>
      <c r="D1761" t="s">
        <v>438</v>
      </c>
      <c r="E1761" t="s">
        <v>444</v>
      </c>
      <c r="F1761" t="s">
        <v>5335</v>
      </c>
      <c r="G1761">
        <v>728685</v>
      </c>
      <c r="H1761">
        <v>989</v>
      </c>
      <c r="I1761" t="s">
        <v>16</v>
      </c>
      <c r="J1761" t="s">
        <v>17</v>
      </c>
      <c r="K1761" s="4">
        <v>25000000</v>
      </c>
      <c r="L1761">
        <v>1990</v>
      </c>
      <c r="M1761" s="2">
        <v>8.6999999999999993</v>
      </c>
      <c r="N1761" s="4">
        <f>IMDB_Table[[#This Row],[gross]]-IMDB_Table[[#This Row],[budget]]</f>
        <v>21836394</v>
      </c>
      <c r="O1761">
        <v>146</v>
      </c>
      <c r="P1761" s="36">
        <f>IMDB_Table[[#This Row],[net_profit]]/IMDB_Table[[#This Row],[budget]]*100</f>
        <v>87.345576000000008</v>
      </c>
    </row>
    <row r="1762" spans="1:16" x14ac:dyDescent="0.3">
      <c r="A1762" t="s">
        <v>1020</v>
      </c>
      <c r="B1762">
        <v>79</v>
      </c>
      <c r="C1762" s="4">
        <v>47285499</v>
      </c>
      <c r="D1762" t="s">
        <v>1941</v>
      </c>
      <c r="E1762" t="s">
        <v>1901</v>
      </c>
      <c r="F1762" t="s">
        <v>5336</v>
      </c>
      <c r="G1762">
        <v>26755</v>
      </c>
      <c r="H1762">
        <v>104</v>
      </c>
      <c r="I1762" t="s">
        <v>16</v>
      </c>
      <c r="J1762" t="s">
        <v>17</v>
      </c>
      <c r="K1762" s="4">
        <v>26000000</v>
      </c>
      <c r="L1762">
        <v>2003</v>
      </c>
      <c r="M1762" s="2">
        <v>5</v>
      </c>
      <c r="N1762" s="4">
        <f>IMDB_Table[[#This Row],[gross]]-IMDB_Table[[#This Row],[budget]]</f>
        <v>21285499</v>
      </c>
      <c r="O1762">
        <v>102</v>
      </c>
      <c r="P1762" s="36">
        <f>IMDB_Table[[#This Row],[net_profit]]/IMDB_Table[[#This Row],[budget]]*100</f>
        <v>81.867303846153845</v>
      </c>
    </row>
    <row r="1763" spans="1:16" x14ac:dyDescent="0.3">
      <c r="A1763" t="s">
        <v>1531</v>
      </c>
      <c r="B1763">
        <v>128</v>
      </c>
      <c r="C1763" s="4">
        <v>47124400</v>
      </c>
      <c r="D1763" t="s">
        <v>154</v>
      </c>
      <c r="E1763" t="s">
        <v>858</v>
      </c>
      <c r="F1763" t="s">
        <v>7251</v>
      </c>
      <c r="G1763">
        <v>49676</v>
      </c>
      <c r="H1763">
        <v>181</v>
      </c>
      <c r="I1763" t="s">
        <v>16</v>
      </c>
      <c r="J1763" t="s">
        <v>17</v>
      </c>
      <c r="K1763" s="4">
        <v>25000000</v>
      </c>
      <c r="L1763">
        <v>2005</v>
      </c>
      <c r="M1763" s="2">
        <v>6.6</v>
      </c>
      <c r="N1763" s="4">
        <f>IMDB_Table[[#This Row],[gross]]-IMDB_Table[[#This Row],[budget]]</f>
        <v>22124400</v>
      </c>
      <c r="O1763">
        <v>97</v>
      </c>
      <c r="P1763" s="36">
        <f>IMDB_Table[[#This Row],[net_profit]]/IMDB_Table[[#This Row],[budget]]*100</f>
        <v>88.497600000000006</v>
      </c>
    </row>
    <row r="1764" spans="1:16" x14ac:dyDescent="0.3">
      <c r="A1764" t="s">
        <v>580</v>
      </c>
      <c r="B1764">
        <v>147</v>
      </c>
      <c r="C1764" s="4">
        <v>44700000</v>
      </c>
      <c r="D1764" t="s">
        <v>497</v>
      </c>
      <c r="E1764" t="s">
        <v>607</v>
      </c>
      <c r="F1764" t="s">
        <v>5337</v>
      </c>
      <c r="G1764">
        <v>537442</v>
      </c>
      <c r="H1764">
        <v>851</v>
      </c>
      <c r="I1764" t="s">
        <v>16</v>
      </c>
      <c r="J1764" t="s">
        <v>17</v>
      </c>
      <c r="K1764" s="4">
        <v>25000000</v>
      </c>
      <c r="L1764">
        <v>1983</v>
      </c>
      <c r="M1764" s="2">
        <v>8.3000000000000007</v>
      </c>
      <c r="N1764" s="4">
        <f>IMDB_Table[[#This Row],[gross]]-IMDB_Table[[#This Row],[budget]]</f>
        <v>19700000</v>
      </c>
      <c r="O1764">
        <v>142</v>
      </c>
      <c r="P1764" s="36">
        <f>IMDB_Table[[#This Row],[net_profit]]/IMDB_Table[[#This Row],[budget]]*100</f>
        <v>78.8</v>
      </c>
    </row>
    <row r="1765" spans="1:16" x14ac:dyDescent="0.3">
      <c r="A1765" t="s">
        <v>1134</v>
      </c>
      <c r="B1765">
        <v>49</v>
      </c>
      <c r="C1765" s="4">
        <v>44455658</v>
      </c>
      <c r="D1765" t="s">
        <v>356</v>
      </c>
      <c r="E1765" t="s">
        <v>1036</v>
      </c>
      <c r="F1765" t="s">
        <v>7252</v>
      </c>
      <c r="G1765">
        <v>36253</v>
      </c>
      <c r="H1765">
        <v>92</v>
      </c>
      <c r="I1765" t="s">
        <v>16</v>
      </c>
      <c r="J1765" t="s">
        <v>17</v>
      </c>
      <c r="K1765" s="4">
        <v>25000000</v>
      </c>
      <c r="L1765">
        <v>1997</v>
      </c>
      <c r="M1765" s="2">
        <v>6.7</v>
      </c>
      <c r="N1765" s="4">
        <f>IMDB_Table[[#This Row],[gross]]-IMDB_Table[[#This Row],[budget]]</f>
        <v>19455658</v>
      </c>
      <c r="O1765">
        <v>98</v>
      </c>
      <c r="P1765" s="36">
        <f>IMDB_Table[[#This Row],[net_profit]]/IMDB_Table[[#This Row],[budget]]*100</f>
        <v>77.822631999999999</v>
      </c>
    </row>
    <row r="1766" spans="1:16" x14ac:dyDescent="0.3">
      <c r="A1766" t="s">
        <v>1942</v>
      </c>
      <c r="B1766">
        <v>75</v>
      </c>
      <c r="C1766" s="4">
        <v>43984230</v>
      </c>
      <c r="D1766" t="s">
        <v>1302</v>
      </c>
      <c r="E1766" t="s">
        <v>435</v>
      </c>
      <c r="F1766" t="s">
        <v>5338</v>
      </c>
      <c r="G1766">
        <v>70274</v>
      </c>
      <c r="H1766">
        <v>133</v>
      </c>
      <c r="I1766" t="s">
        <v>16</v>
      </c>
      <c r="J1766" t="s">
        <v>250</v>
      </c>
      <c r="K1766" s="4">
        <v>23000000</v>
      </c>
      <c r="L1766">
        <v>1987</v>
      </c>
      <c r="M1766" s="2">
        <v>7.8</v>
      </c>
      <c r="N1766" s="4">
        <f>IMDB_Table[[#This Row],[gross]]-IMDB_Table[[#This Row],[budget]]</f>
        <v>20984230</v>
      </c>
      <c r="O1766">
        <v>219</v>
      </c>
      <c r="P1766" s="36">
        <f>IMDB_Table[[#This Row],[net_profit]]/IMDB_Table[[#This Row],[budget]]*100</f>
        <v>91.235782608695644</v>
      </c>
    </row>
    <row r="1767" spans="1:16" x14ac:dyDescent="0.3">
      <c r="A1767" t="s">
        <v>3974</v>
      </c>
      <c r="B1767">
        <v>270</v>
      </c>
      <c r="C1767" s="4">
        <v>66489425</v>
      </c>
      <c r="D1767" t="s">
        <v>137</v>
      </c>
      <c r="E1767" t="s">
        <v>33</v>
      </c>
      <c r="F1767" t="s">
        <v>5339</v>
      </c>
      <c r="G1767">
        <v>101977</v>
      </c>
      <c r="H1767">
        <v>161</v>
      </c>
      <c r="I1767" t="s">
        <v>16</v>
      </c>
      <c r="J1767" t="s">
        <v>17</v>
      </c>
      <c r="K1767" s="4">
        <v>25000000</v>
      </c>
      <c r="L1767">
        <v>2012</v>
      </c>
      <c r="M1767" s="2">
        <v>6.5</v>
      </c>
      <c r="N1767" s="4">
        <f>IMDB_Table[[#This Row],[gross]]-IMDB_Table[[#This Row],[budget]]</f>
        <v>41489425</v>
      </c>
      <c r="O1767">
        <v>109</v>
      </c>
      <c r="P1767" s="36">
        <f>IMDB_Table[[#This Row],[net_profit]]/IMDB_Table[[#This Row],[budget]]*100</f>
        <v>165.95770000000002</v>
      </c>
    </row>
    <row r="1768" spans="1:16" x14ac:dyDescent="0.3">
      <c r="A1768" t="s">
        <v>84</v>
      </c>
      <c r="B1768">
        <v>29</v>
      </c>
      <c r="C1768" s="4">
        <v>41067398</v>
      </c>
      <c r="D1768" t="s">
        <v>127</v>
      </c>
      <c r="E1768" t="s">
        <v>1943</v>
      </c>
      <c r="F1768" t="s">
        <v>5340</v>
      </c>
      <c r="G1768">
        <v>22748</v>
      </c>
      <c r="H1768">
        <v>41</v>
      </c>
      <c r="I1768" t="s">
        <v>16</v>
      </c>
      <c r="J1768" t="s">
        <v>17</v>
      </c>
      <c r="K1768" s="4">
        <v>25000000</v>
      </c>
      <c r="L1768">
        <v>1997</v>
      </c>
      <c r="M1768" s="2">
        <v>6.1</v>
      </c>
      <c r="N1768" s="4">
        <f>IMDB_Table[[#This Row],[gross]]-IMDB_Table[[#This Row],[budget]]</f>
        <v>16067398</v>
      </c>
      <c r="O1768">
        <v>97</v>
      </c>
      <c r="P1768" s="36">
        <f>IMDB_Table[[#This Row],[net_profit]]/IMDB_Table[[#This Row],[budget]]*100</f>
        <v>64.269592000000003</v>
      </c>
    </row>
    <row r="1769" spans="1:16" x14ac:dyDescent="0.3">
      <c r="A1769" t="s">
        <v>1527</v>
      </c>
      <c r="B1769">
        <v>398</v>
      </c>
      <c r="C1769" s="4">
        <v>40218903</v>
      </c>
      <c r="D1769" t="s">
        <v>814</v>
      </c>
      <c r="E1769" t="s">
        <v>1944</v>
      </c>
      <c r="F1769" t="s">
        <v>5341</v>
      </c>
      <c r="G1769">
        <v>372990</v>
      </c>
      <c r="H1769">
        <v>1107</v>
      </c>
      <c r="I1769" t="s">
        <v>16</v>
      </c>
      <c r="J1769" t="s">
        <v>17</v>
      </c>
      <c r="K1769" s="4">
        <v>25000000</v>
      </c>
      <c r="L1769">
        <v>2007</v>
      </c>
      <c r="M1769" s="2">
        <v>8.1</v>
      </c>
      <c r="N1769" s="4">
        <f>IMDB_Table[[#This Row],[gross]]-IMDB_Table[[#This Row],[budget]]</f>
        <v>15218903</v>
      </c>
      <c r="O1769">
        <v>158</v>
      </c>
      <c r="P1769" s="36">
        <f>IMDB_Table[[#This Row],[net_profit]]/IMDB_Table[[#This Row],[budget]]*100</f>
        <v>60.875612000000004</v>
      </c>
    </row>
    <row r="1770" spans="1:16" x14ac:dyDescent="0.3">
      <c r="A1770" t="s">
        <v>1945</v>
      </c>
      <c r="B1770">
        <v>38</v>
      </c>
      <c r="C1770" s="4">
        <v>39880476</v>
      </c>
      <c r="D1770" t="s">
        <v>89</v>
      </c>
      <c r="E1770" t="s">
        <v>329</v>
      </c>
      <c r="F1770" t="s">
        <v>5342</v>
      </c>
      <c r="G1770">
        <v>12218</v>
      </c>
      <c r="H1770">
        <v>33</v>
      </c>
      <c r="I1770" t="s">
        <v>16</v>
      </c>
      <c r="J1770" t="s">
        <v>17</v>
      </c>
      <c r="K1770" s="4">
        <v>25000000</v>
      </c>
      <c r="L1770">
        <v>2002</v>
      </c>
      <c r="M1770" s="2">
        <v>5.2</v>
      </c>
      <c r="N1770" s="4">
        <f>IMDB_Table[[#This Row],[gross]]-IMDB_Table[[#This Row],[budget]]</f>
        <v>14880476</v>
      </c>
      <c r="O1770">
        <v>85</v>
      </c>
      <c r="P1770" s="36">
        <f>IMDB_Table[[#This Row],[net_profit]]/IMDB_Table[[#This Row],[budget]]*100</f>
        <v>59.521904000000006</v>
      </c>
    </row>
    <row r="1771" spans="1:16" x14ac:dyDescent="0.3">
      <c r="A1771" t="s">
        <v>1946</v>
      </c>
      <c r="B1771">
        <v>45</v>
      </c>
      <c r="C1771" s="4">
        <v>39399750</v>
      </c>
      <c r="D1771" t="s">
        <v>236</v>
      </c>
      <c r="E1771" t="s">
        <v>1719</v>
      </c>
      <c r="F1771" t="s">
        <v>5343</v>
      </c>
      <c r="G1771">
        <v>5674</v>
      </c>
      <c r="H1771">
        <v>35</v>
      </c>
      <c r="I1771" t="s">
        <v>16</v>
      </c>
      <c r="J1771" t="s">
        <v>17</v>
      </c>
      <c r="K1771" s="4">
        <v>25000000</v>
      </c>
      <c r="L1771">
        <v>2003</v>
      </c>
      <c r="M1771" s="2">
        <v>5.6</v>
      </c>
      <c r="N1771" s="4">
        <f>IMDB_Table[[#This Row],[gross]]-IMDB_Table[[#This Row],[budget]]</f>
        <v>14399750</v>
      </c>
      <c r="O1771">
        <v>80</v>
      </c>
      <c r="P1771" s="36">
        <f>IMDB_Table[[#This Row],[net_profit]]/IMDB_Table[[#This Row],[budget]]*100</f>
        <v>57.599000000000004</v>
      </c>
    </row>
    <row r="1772" spans="1:16" x14ac:dyDescent="0.3">
      <c r="A1772" t="s">
        <v>1866</v>
      </c>
      <c r="B1772">
        <v>81</v>
      </c>
      <c r="C1772" s="4">
        <v>38230435</v>
      </c>
      <c r="D1772" t="s">
        <v>556</v>
      </c>
      <c r="E1772" t="s">
        <v>1947</v>
      </c>
      <c r="F1772" t="s">
        <v>5344</v>
      </c>
      <c r="G1772">
        <v>29661</v>
      </c>
      <c r="H1772">
        <v>179</v>
      </c>
      <c r="I1772" t="s">
        <v>16</v>
      </c>
      <c r="J1772" t="s">
        <v>17</v>
      </c>
      <c r="K1772" s="4">
        <v>25000000</v>
      </c>
      <c r="L1772">
        <v>2002</v>
      </c>
      <c r="M1772" s="2">
        <v>5.8</v>
      </c>
      <c r="N1772" s="4">
        <f>IMDB_Table[[#This Row],[gross]]-IMDB_Table[[#This Row],[budget]]</f>
        <v>13230435</v>
      </c>
      <c r="O1772">
        <v>86</v>
      </c>
      <c r="P1772" s="36">
        <f>IMDB_Table[[#This Row],[net_profit]]/IMDB_Table[[#This Row],[budget]]*100</f>
        <v>52.921739999999993</v>
      </c>
    </row>
    <row r="1773" spans="1:16" x14ac:dyDescent="0.3">
      <c r="A1773" t="s">
        <v>1369</v>
      </c>
      <c r="B1773">
        <v>88</v>
      </c>
      <c r="C1773" s="4">
        <v>39008741</v>
      </c>
      <c r="D1773" t="s">
        <v>1917</v>
      </c>
      <c r="E1773" t="s">
        <v>1923</v>
      </c>
      <c r="F1773" t="s">
        <v>7253</v>
      </c>
      <c r="G1773">
        <v>44838</v>
      </c>
      <c r="H1773">
        <v>223</v>
      </c>
      <c r="I1773" t="s">
        <v>16</v>
      </c>
      <c r="J1773" t="s">
        <v>17</v>
      </c>
      <c r="K1773" s="4">
        <v>25000000</v>
      </c>
      <c r="L1773">
        <v>2005</v>
      </c>
      <c r="M1773" s="2">
        <v>6.6</v>
      </c>
      <c r="N1773" s="4">
        <f>IMDB_Table[[#This Row],[gross]]-IMDB_Table[[#This Row],[budget]]</f>
        <v>14008741</v>
      </c>
      <c r="O1773">
        <v>119</v>
      </c>
      <c r="P1773" s="36">
        <f>IMDB_Table[[#This Row],[net_profit]]/IMDB_Table[[#This Row],[budget]]*100</f>
        <v>56.034963999999995</v>
      </c>
    </row>
    <row r="1774" spans="1:16" x14ac:dyDescent="0.3">
      <c r="A1774" t="s">
        <v>1948</v>
      </c>
      <c r="B1774">
        <v>116</v>
      </c>
      <c r="C1774" s="4">
        <v>36833473</v>
      </c>
      <c r="D1774" t="s">
        <v>137</v>
      </c>
      <c r="E1774" t="s">
        <v>150</v>
      </c>
      <c r="F1774" t="s">
        <v>7254</v>
      </c>
      <c r="G1774">
        <v>53126</v>
      </c>
      <c r="H1774">
        <v>254</v>
      </c>
      <c r="I1774" t="s">
        <v>16</v>
      </c>
      <c r="J1774" t="s">
        <v>490</v>
      </c>
      <c r="K1774" s="4">
        <v>25000000</v>
      </c>
      <c r="L1774">
        <v>2001</v>
      </c>
      <c r="M1774" s="2">
        <v>6.6</v>
      </c>
      <c r="N1774" s="4">
        <f>IMDB_Table[[#This Row],[gross]]-IMDB_Table[[#This Row],[budget]]</f>
        <v>11833473</v>
      </c>
      <c r="O1774">
        <v>98</v>
      </c>
      <c r="P1774" s="36">
        <f>IMDB_Table[[#This Row],[net_profit]]/IMDB_Table[[#This Row],[budget]]*100</f>
        <v>47.333891999999999</v>
      </c>
    </row>
    <row r="1775" spans="1:16" x14ac:dyDescent="0.3">
      <c r="A1775" t="s">
        <v>1949</v>
      </c>
      <c r="B1775">
        <v>129</v>
      </c>
      <c r="C1775" s="4">
        <v>48237389</v>
      </c>
      <c r="D1775" t="s">
        <v>429</v>
      </c>
      <c r="E1775" t="s">
        <v>62</v>
      </c>
      <c r="F1775" t="s">
        <v>5345</v>
      </c>
      <c r="G1775">
        <v>63969</v>
      </c>
      <c r="H1775">
        <v>126</v>
      </c>
      <c r="I1775" t="s">
        <v>16</v>
      </c>
      <c r="J1775" t="s">
        <v>17</v>
      </c>
      <c r="K1775" s="4">
        <v>25000000</v>
      </c>
      <c r="L1775">
        <v>2008</v>
      </c>
      <c r="M1775" s="2">
        <v>5.5</v>
      </c>
      <c r="N1775" s="4">
        <f>IMDB_Table[[#This Row],[gross]]-IMDB_Table[[#This Row],[budget]]</f>
        <v>23237389</v>
      </c>
      <c r="O1775">
        <v>97</v>
      </c>
      <c r="P1775" s="36">
        <f>IMDB_Table[[#This Row],[net_profit]]/IMDB_Table[[#This Row],[budget]]*100</f>
        <v>92.949556000000001</v>
      </c>
    </row>
    <row r="1776" spans="1:16" x14ac:dyDescent="0.3">
      <c r="A1776" t="s">
        <v>1792</v>
      </c>
      <c r="B1776">
        <v>151</v>
      </c>
      <c r="C1776" s="4">
        <v>36447959</v>
      </c>
      <c r="D1776" t="s">
        <v>419</v>
      </c>
      <c r="E1776" t="s">
        <v>176</v>
      </c>
      <c r="F1776" t="s">
        <v>5346</v>
      </c>
      <c r="G1776">
        <v>35833</v>
      </c>
      <c r="H1776">
        <v>96</v>
      </c>
      <c r="I1776" t="s">
        <v>16</v>
      </c>
      <c r="J1776" t="s">
        <v>17</v>
      </c>
      <c r="K1776" s="4">
        <v>25000000</v>
      </c>
      <c r="L1776">
        <v>2014</v>
      </c>
      <c r="M1776" s="2">
        <v>7</v>
      </c>
      <c r="N1776" s="4">
        <f>IMDB_Table[[#This Row],[gross]]-IMDB_Table[[#This Row],[budget]]</f>
        <v>11447959</v>
      </c>
      <c r="O1776">
        <v>124</v>
      </c>
      <c r="P1776" s="36">
        <f>IMDB_Table[[#This Row],[net_profit]]/IMDB_Table[[#This Row],[budget]]*100</f>
        <v>45.791836000000004</v>
      </c>
    </row>
    <row r="1777" spans="1:16" x14ac:dyDescent="0.3">
      <c r="A1777" t="s">
        <v>320</v>
      </c>
      <c r="B1777">
        <v>198</v>
      </c>
      <c r="C1777" s="4">
        <v>45089048</v>
      </c>
      <c r="D1777" t="s">
        <v>1950</v>
      </c>
      <c r="E1777" t="s">
        <v>96</v>
      </c>
      <c r="F1777" t="s">
        <v>5347</v>
      </c>
      <c r="G1777">
        <v>86251</v>
      </c>
      <c r="H1777">
        <v>260</v>
      </c>
      <c r="I1777" t="s">
        <v>16</v>
      </c>
      <c r="J1777" t="s">
        <v>1713</v>
      </c>
      <c r="K1777" s="4">
        <v>25000000</v>
      </c>
      <c r="L1777">
        <v>2014</v>
      </c>
      <c r="M1777" s="2">
        <v>6.5</v>
      </c>
      <c r="N1777" s="4">
        <f>IMDB_Table[[#This Row],[gross]]-IMDB_Table[[#This Row],[budget]]</f>
        <v>20089048</v>
      </c>
      <c r="O1777">
        <v>97</v>
      </c>
      <c r="P1777" s="36">
        <f>IMDB_Table[[#This Row],[net_profit]]/IMDB_Table[[#This Row],[budget]]*100</f>
        <v>80.356192000000007</v>
      </c>
    </row>
    <row r="1778" spans="1:16" x14ac:dyDescent="0.3">
      <c r="A1778" t="s">
        <v>1459</v>
      </c>
      <c r="B1778">
        <v>66</v>
      </c>
      <c r="C1778" s="4">
        <v>35990505</v>
      </c>
      <c r="D1778" t="s">
        <v>1917</v>
      </c>
      <c r="E1778" t="s">
        <v>858</v>
      </c>
      <c r="F1778" t="s">
        <v>7255</v>
      </c>
      <c r="G1778">
        <v>48095</v>
      </c>
      <c r="H1778">
        <v>194</v>
      </c>
      <c r="I1778" t="s">
        <v>16</v>
      </c>
      <c r="J1778" t="s">
        <v>17</v>
      </c>
      <c r="K1778" s="4">
        <v>20000000</v>
      </c>
      <c r="L1778">
        <v>2003</v>
      </c>
      <c r="M1778" s="2">
        <v>5.8</v>
      </c>
      <c r="N1778" s="4">
        <f>IMDB_Table[[#This Row],[gross]]-IMDB_Table[[#This Row],[budget]]</f>
        <v>15990505</v>
      </c>
      <c r="O1778">
        <v>105</v>
      </c>
      <c r="P1778" s="36">
        <f>IMDB_Table[[#This Row],[net_profit]]/IMDB_Table[[#This Row],[budget]]*100</f>
        <v>79.952524999999994</v>
      </c>
    </row>
    <row r="1779" spans="1:16" x14ac:dyDescent="0.3">
      <c r="A1779" t="s">
        <v>1951</v>
      </c>
      <c r="B1779">
        <v>167</v>
      </c>
      <c r="C1779" s="4">
        <v>35143332</v>
      </c>
      <c r="D1779" t="s">
        <v>1390</v>
      </c>
      <c r="E1779" t="s">
        <v>1952</v>
      </c>
      <c r="F1779" t="s">
        <v>7256</v>
      </c>
      <c r="G1779">
        <v>45102</v>
      </c>
      <c r="H1779">
        <v>316</v>
      </c>
      <c r="I1779" t="s">
        <v>16</v>
      </c>
      <c r="J1779" t="s">
        <v>17</v>
      </c>
      <c r="K1779" s="4">
        <v>17000000</v>
      </c>
      <c r="L1779">
        <v>2003</v>
      </c>
      <c r="M1779" s="2">
        <v>5.6</v>
      </c>
      <c r="N1779" s="4">
        <f>IMDB_Table[[#This Row],[gross]]-IMDB_Table[[#This Row],[budget]]</f>
        <v>18143332</v>
      </c>
      <c r="O1779">
        <v>104</v>
      </c>
      <c r="P1779" s="36">
        <f>IMDB_Table[[#This Row],[net_profit]]/IMDB_Table[[#This Row],[budget]]*100</f>
        <v>106.72548235294117</v>
      </c>
    </row>
    <row r="1780" spans="1:16" x14ac:dyDescent="0.3">
      <c r="A1780" t="s">
        <v>1953</v>
      </c>
      <c r="B1780">
        <v>127</v>
      </c>
      <c r="C1780" s="4">
        <v>35000629</v>
      </c>
      <c r="D1780" t="s">
        <v>429</v>
      </c>
      <c r="E1780" t="s">
        <v>1448</v>
      </c>
      <c r="F1780" t="s">
        <v>5348</v>
      </c>
      <c r="G1780">
        <v>74622</v>
      </c>
      <c r="H1780">
        <v>150</v>
      </c>
      <c r="I1780" t="s">
        <v>16</v>
      </c>
      <c r="J1780" t="s">
        <v>17</v>
      </c>
      <c r="K1780" s="4">
        <v>25000000</v>
      </c>
      <c r="L1780">
        <v>2007</v>
      </c>
      <c r="M1780" s="2">
        <v>5.6</v>
      </c>
      <c r="N1780" s="4">
        <f>IMDB_Table[[#This Row],[gross]]-IMDB_Table[[#This Row],[budget]]</f>
        <v>10000629</v>
      </c>
      <c r="O1780">
        <v>101</v>
      </c>
      <c r="P1780" s="36">
        <f>IMDB_Table[[#This Row],[net_profit]]/IMDB_Table[[#This Row],[budget]]*100</f>
        <v>40.002516</v>
      </c>
    </row>
    <row r="1781" spans="1:16" x14ac:dyDescent="0.3">
      <c r="A1781" t="s">
        <v>820</v>
      </c>
      <c r="B1781">
        <v>109</v>
      </c>
      <c r="C1781" s="4">
        <v>34604054</v>
      </c>
      <c r="D1781" t="s">
        <v>137</v>
      </c>
      <c r="E1781" t="s">
        <v>150</v>
      </c>
      <c r="F1781" t="s">
        <v>7257</v>
      </c>
      <c r="G1781">
        <v>34942</v>
      </c>
      <c r="H1781">
        <v>185</v>
      </c>
      <c r="I1781" t="s">
        <v>16</v>
      </c>
      <c r="J1781" t="s">
        <v>17</v>
      </c>
      <c r="K1781" s="4">
        <v>30000000</v>
      </c>
      <c r="L1781">
        <v>2003</v>
      </c>
      <c r="M1781" s="2">
        <v>5.8</v>
      </c>
      <c r="N1781" s="4">
        <f>IMDB_Table[[#This Row],[gross]]-IMDB_Table[[#This Row],[budget]]</f>
        <v>4604054</v>
      </c>
      <c r="O1781">
        <v>101</v>
      </c>
      <c r="P1781" s="36">
        <f>IMDB_Table[[#This Row],[net_profit]]/IMDB_Table[[#This Row],[budget]]*100</f>
        <v>15.346846666666666</v>
      </c>
    </row>
    <row r="1782" spans="1:16" x14ac:dyDescent="0.3">
      <c r="A1782" t="s">
        <v>1429</v>
      </c>
      <c r="B1782">
        <v>174</v>
      </c>
      <c r="C1782" s="4">
        <v>41597830</v>
      </c>
      <c r="D1782" t="s">
        <v>71</v>
      </c>
      <c r="E1782" t="s">
        <v>606</v>
      </c>
      <c r="F1782" t="s">
        <v>5349</v>
      </c>
      <c r="G1782">
        <v>102123</v>
      </c>
      <c r="H1782">
        <v>660</v>
      </c>
      <c r="I1782" t="s">
        <v>16</v>
      </c>
      <c r="J1782" t="s">
        <v>17</v>
      </c>
      <c r="K1782" s="4">
        <v>25000000</v>
      </c>
      <c r="L1782">
        <v>2002</v>
      </c>
      <c r="M1782" s="2">
        <v>7.6</v>
      </c>
      <c r="N1782" s="4">
        <f>IMDB_Table[[#This Row],[gross]]-IMDB_Table[[#This Row],[budget]]</f>
        <v>16597830</v>
      </c>
      <c r="O1782">
        <v>114</v>
      </c>
      <c r="P1782" s="36">
        <f>IMDB_Table[[#This Row],[net_profit]]/IMDB_Table[[#This Row],[budget]]*100</f>
        <v>66.391319999999993</v>
      </c>
    </row>
    <row r="1783" spans="1:16" x14ac:dyDescent="0.3">
      <c r="A1783" t="s">
        <v>1156</v>
      </c>
      <c r="B1783">
        <v>91</v>
      </c>
      <c r="C1783" s="4">
        <v>33687630</v>
      </c>
      <c r="D1783" t="s">
        <v>429</v>
      </c>
      <c r="E1783" t="s">
        <v>135</v>
      </c>
      <c r="F1783" t="s">
        <v>7258</v>
      </c>
      <c r="G1783">
        <v>116762</v>
      </c>
      <c r="H1783">
        <v>261</v>
      </c>
      <c r="I1783" t="s">
        <v>16</v>
      </c>
      <c r="J1783" t="s">
        <v>17</v>
      </c>
      <c r="K1783" s="4">
        <v>20000000</v>
      </c>
      <c r="L1783">
        <v>2006</v>
      </c>
      <c r="M1783" s="2">
        <v>6.4</v>
      </c>
      <c r="N1783" s="4">
        <f>IMDB_Table[[#This Row],[gross]]-IMDB_Table[[#This Row],[budget]]</f>
        <v>13687630</v>
      </c>
      <c r="O1783">
        <v>105</v>
      </c>
      <c r="P1783" s="36">
        <f>IMDB_Table[[#This Row],[net_profit]]/IMDB_Table[[#This Row],[budget]]*100</f>
        <v>68.438149999999993</v>
      </c>
    </row>
    <row r="1784" spans="1:16" x14ac:dyDescent="0.3">
      <c r="A1784" t="s">
        <v>1954</v>
      </c>
      <c r="B1784">
        <v>151</v>
      </c>
      <c r="C1784" s="4">
        <v>32553210</v>
      </c>
      <c r="D1784" t="s">
        <v>735</v>
      </c>
      <c r="E1784" t="s">
        <v>1955</v>
      </c>
      <c r="F1784" t="s">
        <v>7259</v>
      </c>
      <c r="G1784">
        <v>88714</v>
      </c>
      <c r="H1784">
        <v>235</v>
      </c>
      <c r="I1784" t="s">
        <v>16</v>
      </c>
      <c r="J1784" t="s">
        <v>24</v>
      </c>
      <c r="K1784" s="4">
        <v>25000000</v>
      </c>
      <c r="L1784">
        <v>2007</v>
      </c>
      <c r="M1784" s="2">
        <v>6.3</v>
      </c>
      <c r="N1784" s="4">
        <f>IMDB_Table[[#This Row],[gross]]-IMDB_Table[[#This Row],[budget]]</f>
        <v>7553210</v>
      </c>
      <c r="O1784">
        <v>90</v>
      </c>
      <c r="P1784" s="36">
        <f>IMDB_Table[[#This Row],[net_profit]]/IMDB_Table[[#This Row],[budget]]*100</f>
        <v>30.212840000000003</v>
      </c>
    </row>
    <row r="1785" spans="1:16" x14ac:dyDescent="0.3">
      <c r="A1785" t="s">
        <v>1956</v>
      </c>
      <c r="B1785">
        <v>94</v>
      </c>
      <c r="C1785" s="4">
        <v>31526393</v>
      </c>
      <c r="D1785" t="s">
        <v>1265</v>
      </c>
      <c r="E1785" t="s">
        <v>1957</v>
      </c>
      <c r="F1785" t="s">
        <v>7260</v>
      </c>
      <c r="G1785">
        <v>22243</v>
      </c>
      <c r="H1785">
        <v>144</v>
      </c>
      <c r="I1785" t="s">
        <v>16</v>
      </c>
      <c r="J1785" t="s">
        <v>17</v>
      </c>
      <c r="K1785" s="4">
        <v>25000000</v>
      </c>
      <c r="L1785">
        <v>2004</v>
      </c>
      <c r="M1785" s="2">
        <v>4.5999999999999996</v>
      </c>
      <c r="N1785" s="4">
        <f>IMDB_Table[[#This Row],[gross]]-IMDB_Table[[#This Row],[budget]]</f>
        <v>6526393</v>
      </c>
      <c r="O1785">
        <v>97</v>
      </c>
      <c r="P1785" s="36">
        <f>IMDB_Table[[#This Row],[net_profit]]/IMDB_Table[[#This Row],[budget]]*100</f>
        <v>26.105571999999999</v>
      </c>
    </row>
    <row r="1786" spans="1:16" x14ac:dyDescent="0.3">
      <c r="A1786" t="s">
        <v>1958</v>
      </c>
      <c r="B1786">
        <v>91</v>
      </c>
      <c r="C1786" s="4">
        <v>41229</v>
      </c>
      <c r="D1786" t="s">
        <v>552</v>
      </c>
      <c r="E1786" t="s">
        <v>1064</v>
      </c>
      <c r="F1786" t="s">
        <v>5350</v>
      </c>
      <c r="G1786">
        <v>14612</v>
      </c>
      <c r="H1786">
        <v>41</v>
      </c>
      <c r="I1786" t="s">
        <v>16</v>
      </c>
      <c r="J1786" t="s">
        <v>490</v>
      </c>
      <c r="K1786" s="4">
        <v>25500000</v>
      </c>
      <c r="L1786">
        <v>2013</v>
      </c>
      <c r="M1786" s="2">
        <v>6.5</v>
      </c>
      <c r="N1786" s="4">
        <f>IMDB_Table[[#This Row],[gross]]-IMDB_Table[[#This Row],[budget]]</f>
        <v>-25458771</v>
      </c>
      <c r="O1786">
        <v>144</v>
      </c>
      <c r="P1786" s="36">
        <f>IMDB_Table[[#This Row],[net_profit]]/IMDB_Table[[#This Row],[budget]]*100</f>
        <v>-99.83831764705883</v>
      </c>
    </row>
    <row r="1787" spans="1:16" x14ac:dyDescent="0.3">
      <c r="A1787" t="s">
        <v>1959</v>
      </c>
      <c r="B1787">
        <v>148</v>
      </c>
      <c r="C1787" s="4">
        <v>31655091</v>
      </c>
      <c r="D1787" t="s">
        <v>1349</v>
      </c>
      <c r="E1787" t="s">
        <v>232</v>
      </c>
      <c r="F1787" t="s">
        <v>5351</v>
      </c>
      <c r="G1787">
        <v>87331</v>
      </c>
      <c r="H1787">
        <v>364</v>
      </c>
      <c r="I1787" t="s">
        <v>16</v>
      </c>
      <c r="J1787" t="s">
        <v>17</v>
      </c>
      <c r="K1787" s="4">
        <v>30000000</v>
      </c>
      <c r="L1787">
        <v>2007</v>
      </c>
      <c r="M1787" s="2">
        <v>7.5</v>
      </c>
      <c r="N1787" s="4">
        <f>IMDB_Table[[#This Row],[gross]]-IMDB_Table[[#This Row],[budget]]</f>
        <v>1655091</v>
      </c>
      <c r="O1787">
        <v>114</v>
      </c>
      <c r="P1787" s="36">
        <f>IMDB_Table[[#This Row],[net_profit]]/IMDB_Table[[#This Row],[budget]]*100</f>
        <v>5.5169700000000006</v>
      </c>
    </row>
    <row r="1788" spans="1:16" x14ac:dyDescent="0.3">
      <c r="A1788" t="s">
        <v>1090</v>
      </c>
      <c r="B1788">
        <v>141</v>
      </c>
      <c r="C1788" s="4">
        <v>30012990</v>
      </c>
      <c r="D1788" t="s">
        <v>1302</v>
      </c>
      <c r="E1788" t="s">
        <v>1960</v>
      </c>
      <c r="F1788" t="s">
        <v>5352</v>
      </c>
      <c r="G1788">
        <v>75973</v>
      </c>
      <c r="H1788">
        <v>409</v>
      </c>
      <c r="I1788" t="s">
        <v>16</v>
      </c>
      <c r="J1788" t="s">
        <v>24</v>
      </c>
      <c r="K1788" s="4">
        <v>25000000</v>
      </c>
      <c r="L1788">
        <v>1998</v>
      </c>
      <c r="M1788" s="2">
        <v>7.5</v>
      </c>
      <c r="N1788" s="4">
        <f>IMDB_Table[[#This Row],[gross]]-IMDB_Table[[#This Row],[budget]]</f>
        <v>5012990</v>
      </c>
      <c r="O1788">
        <v>124</v>
      </c>
      <c r="P1788" s="36">
        <f>IMDB_Table[[#This Row],[net_profit]]/IMDB_Table[[#This Row],[budget]]*100</f>
        <v>20.051959999999998</v>
      </c>
    </row>
    <row r="1789" spans="1:16" x14ac:dyDescent="0.3">
      <c r="A1789" t="s">
        <v>1630</v>
      </c>
      <c r="B1789">
        <v>114</v>
      </c>
      <c r="C1789" s="4">
        <v>32368960</v>
      </c>
      <c r="D1789" t="s">
        <v>1961</v>
      </c>
      <c r="E1789" t="s">
        <v>1962</v>
      </c>
      <c r="F1789" t="s">
        <v>7261</v>
      </c>
      <c r="G1789">
        <v>39768</v>
      </c>
      <c r="H1789">
        <v>292</v>
      </c>
      <c r="I1789" t="s">
        <v>16</v>
      </c>
      <c r="J1789" t="s">
        <v>87</v>
      </c>
      <c r="K1789" s="4">
        <v>25000000</v>
      </c>
      <c r="L1789">
        <v>1998</v>
      </c>
      <c r="M1789" s="2">
        <v>5.3</v>
      </c>
      <c r="N1789" s="4">
        <f>IMDB_Table[[#This Row],[gross]]-IMDB_Table[[#This Row],[budget]]</f>
        <v>7368960</v>
      </c>
      <c r="O1789">
        <v>89</v>
      </c>
      <c r="P1789" s="36">
        <f>IMDB_Table[[#This Row],[net_profit]]/IMDB_Table[[#This Row],[budget]]*100</f>
        <v>29.475839999999998</v>
      </c>
    </row>
    <row r="1790" spans="1:16" x14ac:dyDescent="0.3">
      <c r="A1790" t="s">
        <v>1963</v>
      </c>
      <c r="B1790">
        <v>79</v>
      </c>
      <c r="C1790" s="4">
        <v>14500000</v>
      </c>
      <c r="D1790" t="s">
        <v>282</v>
      </c>
      <c r="E1790" t="s">
        <v>1964</v>
      </c>
      <c r="F1790" t="s">
        <v>5353</v>
      </c>
      <c r="G1790">
        <v>25019</v>
      </c>
      <c r="H1790">
        <v>159</v>
      </c>
      <c r="I1790" t="s">
        <v>16</v>
      </c>
      <c r="J1790" t="s">
        <v>722</v>
      </c>
      <c r="K1790" s="4">
        <v>25000000</v>
      </c>
      <c r="L1790">
        <v>1970</v>
      </c>
      <c r="M1790" s="2">
        <v>7.5</v>
      </c>
      <c r="N1790" s="4">
        <f>IMDB_Table[[#This Row],[gross]]-IMDB_Table[[#This Row],[budget]]</f>
        <v>-10500000</v>
      </c>
      <c r="O1790">
        <v>160</v>
      </c>
      <c r="P1790" s="36">
        <f>IMDB_Table[[#This Row],[net_profit]]/IMDB_Table[[#This Row],[budget]]*100</f>
        <v>-42</v>
      </c>
    </row>
    <row r="1791" spans="1:16" x14ac:dyDescent="0.3">
      <c r="A1791" t="s">
        <v>1965</v>
      </c>
      <c r="B1791">
        <v>33</v>
      </c>
      <c r="C1791" s="4">
        <v>29247405</v>
      </c>
      <c r="D1791" t="s">
        <v>1966</v>
      </c>
      <c r="E1791" t="s">
        <v>724</v>
      </c>
      <c r="F1791" t="s">
        <v>5354</v>
      </c>
      <c r="G1791">
        <v>28377</v>
      </c>
      <c r="H1791">
        <v>261</v>
      </c>
      <c r="I1791" t="s">
        <v>16</v>
      </c>
      <c r="J1791" t="s">
        <v>24</v>
      </c>
      <c r="K1791" s="4">
        <v>25000000</v>
      </c>
      <c r="L1791">
        <v>1997</v>
      </c>
      <c r="M1791" s="2">
        <v>3.3</v>
      </c>
      <c r="N1791" s="4">
        <f>IMDB_Table[[#This Row],[gross]]-IMDB_Table[[#This Row],[budget]]</f>
        <v>4247405</v>
      </c>
      <c r="O1791">
        <v>93</v>
      </c>
      <c r="P1791" s="36">
        <f>IMDB_Table[[#This Row],[net_profit]]/IMDB_Table[[#This Row],[budget]]*100</f>
        <v>16.989619999999999</v>
      </c>
    </row>
    <row r="1792" spans="1:16" x14ac:dyDescent="0.3">
      <c r="A1792" t="s">
        <v>1967</v>
      </c>
      <c r="B1792">
        <v>83</v>
      </c>
      <c r="C1792" s="4">
        <v>25615792</v>
      </c>
      <c r="D1792" t="s">
        <v>1968</v>
      </c>
      <c r="E1792" t="s">
        <v>182</v>
      </c>
      <c r="F1792" t="s">
        <v>5355</v>
      </c>
      <c r="G1792">
        <v>10161</v>
      </c>
      <c r="H1792">
        <v>50</v>
      </c>
      <c r="I1792" t="s">
        <v>16</v>
      </c>
      <c r="J1792" t="s">
        <v>17</v>
      </c>
      <c r="K1792" s="4">
        <v>25000000</v>
      </c>
      <c r="L1792">
        <v>2009</v>
      </c>
      <c r="M1792" s="2">
        <v>3.5</v>
      </c>
      <c r="N1792" s="4">
        <f>IMDB_Table[[#This Row],[gross]]-IMDB_Table[[#This Row],[budget]]</f>
        <v>615792</v>
      </c>
      <c r="O1792">
        <v>88</v>
      </c>
      <c r="P1792" s="36">
        <f>IMDB_Table[[#This Row],[net_profit]]/IMDB_Table[[#This Row],[budget]]*100</f>
        <v>2.463168</v>
      </c>
    </row>
    <row r="1793" spans="1:16" x14ac:dyDescent="0.3">
      <c r="A1793" t="s">
        <v>783</v>
      </c>
      <c r="B1793">
        <v>199</v>
      </c>
      <c r="C1793" s="4">
        <v>28341469</v>
      </c>
      <c r="D1793" t="s">
        <v>497</v>
      </c>
      <c r="E1793" t="s">
        <v>374</v>
      </c>
      <c r="F1793" t="s">
        <v>5356</v>
      </c>
      <c r="G1793">
        <v>1689764</v>
      </c>
      <c r="H1793">
        <v>4144</v>
      </c>
      <c r="I1793" t="s">
        <v>16</v>
      </c>
      <c r="J1793" t="s">
        <v>17</v>
      </c>
      <c r="K1793" s="4">
        <v>25000000</v>
      </c>
      <c r="L1793">
        <v>1994</v>
      </c>
      <c r="M1793" s="2">
        <v>9.3000000000000007</v>
      </c>
      <c r="N1793" s="4">
        <f>IMDB_Table[[#This Row],[gross]]-IMDB_Table[[#This Row],[budget]]</f>
        <v>3341469</v>
      </c>
      <c r="O1793">
        <v>142</v>
      </c>
      <c r="P1793" s="36">
        <f>IMDB_Table[[#This Row],[net_profit]]/IMDB_Table[[#This Row],[budget]]*100</f>
        <v>13.365875999999998</v>
      </c>
    </row>
    <row r="1794" spans="1:16" x14ac:dyDescent="0.3">
      <c r="A1794" t="s">
        <v>1300</v>
      </c>
      <c r="B1794">
        <v>71</v>
      </c>
      <c r="C1794" s="4">
        <v>25590119</v>
      </c>
      <c r="D1794" t="s">
        <v>1969</v>
      </c>
      <c r="E1794" t="s">
        <v>1970</v>
      </c>
      <c r="F1794" t="s">
        <v>7262</v>
      </c>
      <c r="G1794">
        <v>19699</v>
      </c>
      <c r="H1794">
        <v>119</v>
      </c>
      <c r="I1794" t="s">
        <v>16</v>
      </c>
      <c r="J1794" t="s">
        <v>115</v>
      </c>
      <c r="K1794" s="4">
        <v>21150000</v>
      </c>
      <c r="L1794">
        <v>2001</v>
      </c>
      <c r="M1794" s="2">
        <v>4.8</v>
      </c>
      <c r="N1794" s="4">
        <f>IMDB_Table[[#This Row],[gross]]-IMDB_Table[[#This Row],[budget]]</f>
        <v>4440119</v>
      </c>
      <c r="O1794">
        <v>92</v>
      </c>
      <c r="P1794" s="36">
        <f>IMDB_Table[[#This Row],[net_profit]]/IMDB_Table[[#This Row],[budget]]*100</f>
        <v>20.993470449172577</v>
      </c>
    </row>
    <row r="1795" spans="1:16" x14ac:dyDescent="0.3">
      <c r="A1795" t="s">
        <v>833</v>
      </c>
      <c r="B1795">
        <v>62</v>
      </c>
      <c r="C1795" s="4">
        <v>24944213</v>
      </c>
      <c r="D1795" t="s">
        <v>918</v>
      </c>
      <c r="E1795" t="s">
        <v>551</v>
      </c>
      <c r="F1795" t="s">
        <v>5357</v>
      </c>
      <c r="G1795">
        <v>63459</v>
      </c>
      <c r="H1795">
        <v>185</v>
      </c>
      <c r="I1795" t="s">
        <v>16</v>
      </c>
      <c r="J1795" t="s">
        <v>17</v>
      </c>
      <c r="K1795" s="4">
        <v>27000000</v>
      </c>
      <c r="L1795">
        <v>1996</v>
      </c>
      <c r="M1795" s="2">
        <v>6.9</v>
      </c>
      <c r="N1795" s="4">
        <f>IMDB_Table[[#This Row],[gross]]-IMDB_Table[[#This Row],[budget]]</f>
        <v>-2055787</v>
      </c>
      <c r="O1795">
        <v>117</v>
      </c>
      <c r="P1795" s="36">
        <f>IMDB_Table[[#This Row],[net_profit]]/IMDB_Table[[#This Row],[budget]]*100</f>
        <v>-7.6140259259259251</v>
      </c>
    </row>
    <row r="1796" spans="1:16" x14ac:dyDescent="0.3">
      <c r="A1796" t="s">
        <v>527</v>
      </c>
      <c r="B1796">
        <v>175</v>
      </c>
      <c r="C1796" s="4">
        <v>33631221</v>
      </c>
      <c r="D1796" t="s">
        <v>552</v>
      </c>
      <c r="E1796" t="s">
        <v>1694</v>
      </c>
      <c r="F1796" t="s">
        <v>5358</v>
      </c>
      <c r="G1796">
        <v>48559</v>
      </c>
      <c r="H1796">
        <v>145</v>
      </c>
      <c r="I1796" t="s">
        <v>16</v>
      </c>
      <c r="J1796" t="s">
        <v>17</v>
      </c>
      <c r="K1796" s="4">
        <v>25000000</v>
      </c>
      <c r="L1796">
        <v>2014</v>
      </c>
      <c r="M1796" s="2">
        <v>6</v>
      </c>
      <c r="N1796" s="4">
        <f>IMDB_Table[[#This Row],[gross]]-IMDB_Table[[#This Row],[budget]]</f>
        <v>8631221</v>
      </c>
      <c r="O1796">
        <v>111</v>
      </c>
      <c r="P1796" s="36">
        <f>IMDB_Table[[#This Row],[net_profit]]/IMDB_Table[[#This Row],[budget]]*100</f>
        <v>34.524884</v>
      </c>
    </row>
    <row r="1797" spans="1:16" x14ac:dyDescent="0.3">
      <c r="A1797" t="s">
        <v>1971</v>
      </c>
      <c r="B1797">
        <v>322</v>
      </c>
      <c r="C1797" s="4">
        <v>37738400</v>
      </c>
      <c r="D1797" t="s">
        <v>814</v>
      </c>
      <c r="E1797" t="s">
        <v>112</v>
      </c>
      <c r="F1797" t="s">
        <v>5359</v>
      </c>
      <c r="G1797">
        <v>67797</v>
      </c>
      <c r="H1797">
        <v>285</v>
      </c>
      <c r="I1797" t="s">
        <v>16</v>
      </c>
      <c r="J1797" t="s">
        <v>17</v>
      </c>
      <c r="K1797" s="4">
        <v>25000000</v>
      </c>
      <c r="L1797">
        <v>2013</v>
      </c>
      <c r="M1797" s="2">
        <v>7.3</v>
      </c>
      <c r="N1797" s="4">
        <f>IMDB_Table[[#This Row],[gross]]-IMDB_Table[[#This Row],[budget]]</f>
        <v>12738400</v>
      </c>
      <c r="O1797">
        <v>121</v>
      </c>
      <c r="P1797" s="36">
        <f>IMDB_Table[[#This Row],[net_profit]]/IMDB_Table[[#This Row],[budget]]*100</f>
        <v>50.953600000000002</v>
      </c>
    </row>
    <row r="1798" spans="1:16" x14ac:dyDescent="0.3">
      <c r="A1798" t="s">
        <v>1972</v>
      </c>
      <c r="B1798">
        <v>112</v>
      </c>
      <c r="C1798" s="4">
        <v>21835784</v>
      </c>
      <c r="D1798" t="s">
        <v>369</v>
      </c>
      <c r="E1798" t="s">
        <v>1973</v>
      </c>
      <c r="F1798" t="s">
        <v>5360</v>
      </c>
      <c r="G1798">
        <v>58297</v>
      </c>
      <c r="H1798">
        <v>161</v>
      </c>
      <c r="I1798" t="s">
        <v>16</v>
      </c>
      <c r="J1798" t="s">
        <v>17</v>
      </c>
      <c r="K1798" s="4">
        <v>30000000</v>
      </c>
      <c r="L1798">
        <v>2005</v>
      </c>
      <c r="M1798" s="2">
        <v>6.6</v>
      </c>
      <c r="N1798" s="4">
        <f>IMDB_Table[[#This Row],[gross]]-IMDB_Table[[#This Row],[budget]]</f>
        <v>-8164216</v>
      </c>
      <c r="O1798">
        <v>107</v>
      </c>
      <c r="P1798" s="36">
        <f>IMDB_Table[[#This Row],[net_profit]]/IMDB_Table[[#This Row],[budget]]*100</f>
        <v>-27.214053333333332</v>
      </c>
    </row>
    <row r="1799" spans="1:16" x14ac:dyDescent="0.3">
      <c r="A1799" t="s">
        <v>1974</v>
      </c>
      <c r="B1799">
        <v>216</v>
      </c>
      <c r="C1799" s="4">
        <v>15785632</v>
      </c>
      <c r="D1799" t="s">
        <v>1975</v>
      </c>
      <c r="E1799" t="s">
        <v>86</v>
      </c>
      <c r="F1799" t="s">
        <v>7263</v>
      </c>
      <c r="G1799">
        <v>32507</v>
      </c>
      <c r="H1799">
        <v>119</v>
      </c>
      <c r="I1799" t="s">
        <v>16</v>
      </c>
      <c r="J1799" t="s">
        <v>24</v>
      </c>
      <c r="K1799" s="4">
        <v>23000000</v>
      </c>
      <c r="L1799">
        <v>2016</v>
      </c>
      <c r="M1799" s="2">
        <v>7.5</v>
      </c>
      <c r="N1799" s="4">
        <f>IMDB_Table[[#This Row],[gross]]-IMDB_Table[[#This Row],[budget]]</f>
        <v>-7214368</v>
      </c>
      <c r="O1799">
        <v>106</v>
      </c>
      <c r="P1799" s="36">
        <f>IMDB_Table[[#This Row],[net_profit]]/IMDB_Table[[#This Row],[budget]]*100</f>
        <v>-31.366817391304348</v>
      </c>
    </row>
    <row r="1800" spans="1:16" x14ac:dyDescent="0.3">
      <c r="A1800" t="s">
        <v>1147</v>
      </c>
      <c r="B1800">
        <v>48</v>
      </c>
      <c r="C1800" s="4">
        <v>21554585</v>
      </c>
      <c r="D1800" t="s">
        <v>888</v>
      </c>
      <c r="E1800" t="s">
        <v>439</v>
      </c>
      <c r="F1800" t="s">
        <v>5361</v>
      </c>
      <c r="G1800">
        <v>36108</v>
      </c>
      <c r="H1800">
        <v>109</v>
      </c>
      <c r="I1800" t="s">
        <v>16</v>
      </c>
      <c r="J1800" t="s">
        <v>17</v>
      </c>
      <c r="K1800" s="4">
        <v>25000000</v>
      </c>
      <c r="L1800">
        <v>1998</v>
      </c>
      <c r="M1800" s="2">
        <v>6.9</v>
      </c>
      <c r="N1800" s="4">
        <f>IMDB_Table[[#This Row],[gross]]-IMDB_Table[[#This Row],[budget]]</f>
        <v>-3445415</v>
      </c>
      <c r="O1800">
        <v>136</v>
      </c>
      <c r="P1800" s="36">
        <f>IMDB_Table[[#This Row],[net_profit]]/IMDB_Table[[#This Row],[budget]]*100</f>
        <v>-13.78166</v>
      </c>
    </row>
    <row r="1801" spans="1:16" x14ac:dyDescent="0.3">
      <c r="A1801" t="s">
        <v>1976</v>
      </c>
      <c r="B1801">
        <v>44</v>
      </c>
      <c r="C1801" s="4">
        <v>22200000</v>
      </c>
      <c r="D1801" t="s">
        <v>369</v>
      </c>
      <c r="E1801" t="s">
        <v>20</v>
      </c>
      <c r="F1801" t="s">
        <v>7264</v>
      </c>
      <c r="G1801">
        <v>41310</v>
      </c>
      <c r="H1801">
        <v>117</v>
      </c>
      <c r="I1801" t="s">
        <v>16</v>
      </c>
      <c r="J1801" t="s">
        <v>17</v>
      </c>
      <c r="K1801" s="4">
        <v>25000000</v>
      </c>
      <c r="L1801">
        <v>1994</v>
      </c>
      <c r="M1801" s="2">
        <v>6.8</v>
      </c>
      <c r="N1801" s="4">
        <f>IMDB_Table[[#This Row],[gross]]-IMDB_Table[[#This Row],[budget]]</f>
        <v>-2800000</v>
      </c>
      <c r="O1801">
        <v>97</v>
      </c>
      <c r="P1801" s="36">
        <f>IMDB_Table[[#This Row],[net_profit]]/IMDB_Table[[#This Row],[budget]]*100</f>
        <v>-11.200000000000001</v>
      </c>
    </row>
    <row r="1802" spans="1:16" x14ac:dyDescent="0.3">
      <c r="A1802" t="s">
        <v>3988</v>
      </c>
      <c r="B1802">
        <v>162</v>
      </c>
      <c r="C1802" s="4">
        <v>80014842</v>
      </c>
      <c r="D1802" t="s">
        <v>1564</v>
      </c>
      <c r="E1802" t="s">
        <v>135</v>
      </c>
      <c r="F1802" t="s">
        <v>5362</v>
      </c>
      <c r="G1802">
        <v>104356</v>
      </c>
      <c r="H1802">
        <v>186</v>
      </c>
      <c r="I1802" t="s">
        <v>16</v>
      </c>
      <c r="J1802" t="s">
        <v>17</v>
      </c>
      <c r="K1802" s="4">
        <v>25000000</v>
      </c>
      <c r="L1802">
        <v>2010</v>
      </c>
      <c r="M1802" s="2">
        <v>6.3</v>
      </c>
      <c r="N1802" s="4">
        <f>IMDB_Table[[#This Row],[gross]]-IMDB_Table[[#This Row],[budget]]</f>
        <v>55014842</v>
      </c>
      <c r="O1802">
        <v>108</v>
      </c>
      <c r="P1802" s="36">
        <f>IMDB_Table[[#This Row],[net_profit]]/IMDB_Table[[#This Row],[budget]]*100</f>
        <v>220.05936799999998</v>
      </c>
    </row>
    <row r="1803" spans="1:16" x14ac:dyDescent="0.3">
      <c r="A1803" t="s">
        <v>1977</v>
      </c>
      <c r="B1803">
        <v>213</v>
      </c>
      <c r="C1803" s="4">
        <v>23527955</v>
      </c>
      <c r="D1803" t="s">
        <v>605</v>
      </c>
      <c r="E1803" t="s">
        <v>297</v>
      </c>
      <c r="F1803" t="s">
        <v>5363</v>
      </c>
      <c r="G1803">
        <v>74691</v>
      </c>
      <c r="H1803">
        <v>165</v>
      </c>
      <c r="I1803" t="s">
        <v>16</v>
      </c>
      <c r="J1803" t="s">
        <v>17</v>
      </c>
      <c r="K1803" s="4">
        <v>25000000</v>
      </c>
      <c r="L1803">
        <v>2010</v>
      </c>
      <c r="M1803" s="2">
        <v>6.4</v>
      </c>
      <c r="N1803" s="4">
        <f>IMDB_Table[[#This Row],[gross]]-IMDB_Table[[#This Row],[budget]]</f>
        <v>-1472045</v>
      </c>
      <c r="O1803">
        <v>97</v>
      </c>
      <c r="P1803" s="36">
        <f>IMDB_Table[[#This Row],[net_profit]]/IMDB_Table[[#This Row],[budget]]*100</f>
        <v>-5.8881800000000002</v>
      </c>
    </row>
    <row r="1804" spans="1:16" x14ac:dyDescent="0.3">
      <c r="A1804" t="s">
        <v>1978</v>
      </c>
      <c r="B1804">
        <v>298</v>
      </c>
      <c r="C1804" s="4">
        <v>24042490</v>
      </c>
      <c r="D1804" t="s">
        <v>1979</v>
      </c>
      <c r="E1804" t="s">
        <v>1931</v>
      </c>
      <c r="F1804" t="s">
        <v>7265</v>
      </c>
      <c r="G1804">
        <v>40776</v>
      </c>
      <c r="H1804">
        <v>250</v>
      </c>
      <c r="I1804" t="s">
        <v>16</v>
      </c>
      <c r="J1804" t="s">
        <v>17</v>
      </c>
      <c r="K1804" s="4">
        <v>25000000</v>
      </c>
      <c r="L1804">
        <v>2010</v>
      </c>
      <c r="M1804" s="2">
        <v>5.6</v>
      </c>
      <c r="N1804" s="4">
        <f>IMDB_Table[[#This Row],[gross]]-IMDB_Table[[#This Row],[budget]]</f>
        <v>-957510</v>
      </c>
      <c r="O1804">
        <v>99</v>
      </c>
      <c r="P1804" s="36">
        <f>IMDB_Table[[#This Row],[net_profit]]/IMDB_Table[[#This Row],[budget]]*100</f>
        <v>-3.8300399999999999</v>
      </c>
    </row>
    <row r="1805" spans="1:16" x14ac:dyDescent="0.3">
      <c r="A1805" t="s">
        <v>1980</v>
      </c>
      <c r="B1805">
        <v>119</v>
      </c>
      <c r="C1805" s="4">
        <v>22466994</v>
      </c>
      <c r="D1805" t="s">
        <v>106</v>
      </c>
      <c r="E1805" t="s">
        <v>107</v>
      </c>
      <c r="F1805" t="s">
        <v>5364</v>
      </c>
      <c r="G1805">
        <v>72673</v>
      </c>
      <c r="H1805">
        <v>166</v>
      </c>
      <c r="I1805" t="s">
        <v>16</v>
      </c>
      <c r="J1805" t="s">
        <v>17</v>
      </c>
      <c r="K1805" s="4">
        <v>25000000</v>
      </c>
      <c r="L1805">
        <v>2007</v>
      </c>
      <c r="M1805" s="2">
        <v>6.3</v>
      </c>
      <c r="N1805" s="4">
        <f>IMDB_Table[[#This Row],[gross]]-IMDB_Table[[#This Row],[budget]]</f>
        <v>-2533006</v>
      </c>
      <c r="O1805">
        <v>103</v>
      </c>
      <c r="P1805" s="36">
        <f>IMDB_Table[[#This Row],[net_profit]]/IMDB_Table[[#This Row],[budget]]*100</f>
        <v>-10.132024000000001</v>
      </c>
    </row>
    <row r="1806" spans="1:16" x14ac:dyDescent="0.3">
      <c r="A1806" t="s">
        <v>1527</v>
      </c>
      <c r="B1806">
        <v>251</v>
      </c>
      <c r="C1806" s="4">
        <v>17791031</v>
      </c>
      <c r="D1806" t="s">
        <v>1981</v>
      </c>
      <c r="E1806" t="s">
        <v>565</v>
      </c>
      <c r="F1806" t="s">
        <v>5365</v>
      </c>
      <c r="G1806">
        <v>109855</v>
      </c>
      <c r="H1806">
        <v>888</v>
      </c>
      <c r="I1806" t="s">
        <v>16</v>
      </c>
      <c r="J1806" t="s">
        <v>17</v>
      </c>
      <c r="K1806" s="4">
        <v>25000000</v>
      </c>
      <c r="L1806">
        <v>2002</v>
      </c>
      <c r="M1806" s="2">
        <v>7.3</v>
      </c>
      <c r="N1806" s="4">
        <f>IMDB_Table[[#This Row],[gross]]-IMDB_Table[[#This Row],[budget]]</f>
        <v>-7208969</v>
      </c>
      <c r="O1806">
        <v>95</v>
      </c>
      <c r="P1806" s="36">
        <f>IMDB_Table[[#This Row],[net_profit]]/IMDB_Table[[#This Row],[budget]]*100</f>
        <v>-28.835875999999999</v>
      </c>
    </row>
    <row r="1807" spans="1:16" x14ac:dyDescent="0.3">
      <c r="A1807" t="s">
        <v>1982</v>
      </c>
      <c r="B1807">
        <v>92</v>
      </c>
      <c r="C1807" s="4">
        <v>17718223</v>
      </c>
      <c r="D1807" t="s">
        <v>509</v>
      </c>
      <c r="E1807" t="s">
        <v>312</v>
      </c>
      <c r="F1807" t="s">
        <v>7266</v>
      </c>
      <c r="G1807">
        <v>162067</v>
      </c>
      <c r="H1807">
        <v>316</v>
      </c>
      <c r="I1807" t="s">
        <v>16</v>
      </c>
      <c r="J1807" t="s">
        <v>17</v>
      </c>
      <c r="K1807" s="4">
        <v>25000000</v>
      </c>
      <c r="L1807">
        <v>2004</v>
      </c>
      <c r="M1807" s="2">
        <v>6.6</v>
      </c>
      <c r="N1807" s="4">
        <f>IMDB_Table[[#This Row],[gross]]-IMDB_Table[[#This Row],[budget]]</f>
        <v>-7281777</v>
      </c>
      <c r="O1807">
        <v>93</v>
      </c>
      <c r="P1807" s="36">
        <f>IMDB_Table[[#This Row],[net_profit]]/IMDB_Table[[#This Row],[budget]]*100</f>
        <v>-29.127108</v>
      </c>
    </row>
    <row r="1808" spans="1:16" x14ac:dyDescent="0.3">
      <c r="A1808" t="s">
        <v>1983</v>
      </c>
      <c r="B1808">
        <v>58</v>
      </c>
      <c r="C1808" s="4">
        <v>15361537</v>
      </c>
      <c r="D1808" t="s">
        <v>106</v>
      </c>
      <c r="E1808" t="s">
        <v>1984</v>
      </c>
      <c r="F1808" t="s">
        <v>5366</v>
      </c>
      <c r="G1808">
        <v>12263</v>
      </c>
      <c r="H1808">
        <v>132</v>
      </c>
      <c r="I1808" t="s">
        <v>16</v>
      </c>
      <c r="J1808" t="s">
        <v>221</v>
      </c>
      <c r="K1808" s="4">
        <v>13000000</v>
      </c>
      <c r="L1808">
        <v>2002</v>
      </c>
      <c r="M1808" s="2">
        <v>4.5999999999999996</v>
      </c>
      <c r="N1808" s="4">
        <f>IMDB_Table[[#This Row],[gross]]-IMDB_Table[[#This Row],[budget]]</f>
        <v>2361537</v>
      </c>
      <c r="O1808">
        <v>98</v>
      </c>
      <c r="P1808" s="36">
        <f>IMDB_Table[[#This Row],[net_profit]]/IMDB_Table[[#This Row],[budget]]*100</f>
        <v>18.165669230769229</v>
      </c>
    </row>
    <row r="1809" spans="1:16" x14ac:dyDescent="0.3">
      <c r="A1809" t="s">
        <v>270</v>
      </c>
      <c r="B1809">
        <v>73</v>
      </c>
      <c r="C1809" s="4">
        <v>16647384</v>
      </c>
      <c r="D1809" t="s">
        <v>1985</v>
      </c>
      <c r="E1809" t="s">
        <v>1986</v>
      </c>
      <c r="F1809" t="s">
        <v>5367</v>
      </c>
      <c r="G1809">
        <v>8398</v>
      </c>
      <c r="H1809">
        <v>56</v>
      </c>
      <c r="I1809" t="s">
        <v>16</v>
      </c>
      <c r="J1809" t="s">
        <v>17</v>
      </c>
      <c r="K1809" s="4">
        <v>26000000</v>
      </c>
      <c r="L1809">
        <v>2006</v>
      </c>
      <c r="M1809" s="2">
        <v>5.0999999999999996</v>
      </c>
      <c r="N1809" s="4">
        <f>IMDB_Table[[#This Row],[gross]]-IMDB_Table[[#This Row],[budget]]</f>
        <v>-9352616</v>
      </c>
      <c r="O1809">
        <v>90</v>
      </c>
      <c r="P1809" s="36">
        <f>IMDB_Table[[#This Row],[net_profit]]/IMDB_Table[[#This Row],[budget]]*100</f>
        <v>-35.971599999999995</v>
      </c>
    </row>
    <row r="1810" spans="1:16" x14ac:dyDescent="0.3">
      <c r="A1810" t="s">
        <v>1987</v>
      </c>
      <c r="B1810">
        <v>28</v>
      </c>
      <c r="C1810" s="4">
        <v>16118077</v>
      </c>
      <c r="D1810" t="s">
        <v>814</v>
      </c>
      <c r="E1810" t="s">
        <v>1988</v>
      </c>
      <c r="F1810" t="s">
        <v>5368</v>
      </c>
      <c r="G1810">
        <v>5817</v>
      </c>
      <c r="H1810">
        <v>37</v>
      </c>
      <c r="I1810" t="s">
        <v>16</v>
      </c>
      <c r="J1810" t="s">
        <v>17</v>
      </c>
      <c r="K1810" s="4">
        <v>25000000</v>
      </c>
      <c r="L1810">
        <v>1988</v>
      </c>
      <c r="M1810" s="2">
        <v>5.6</v>
      </c>
      <c r="N1810" s="4">
        <f>IMDB_Table[[#This Row],[gross]]-IMDB_Table[[#This Row],[budget]]</f>
        <v>-8881923</v>
      </c>
      <c r="O1810">
        <v>107</v>
      </c>
      <c r="P1810" s="36">
        <f>IMDB_Table[[#This Row],[net_profit]]/IMDB_Table[[#This Row],[budget]]*100</f>
        <v>-35.527692000000002</v>
      </c>
    </row>
    <row r="1811" spans="1:16" x14ac:dyDescent="0.3">
      <c r="A1811" t="s">
        <v>1989</v>
      </c>
      <c r="B1811">
        <v>19</v>
      </c>
      <c r="C1811" s="4">
        <v>15091542</v>
      </c>
      <c r="D1811" t="s">
        <v>1990</v>
      </c>
      <c r="E1811" t="s">
        <v>784</v>
      </c>
      <c r="F1811" t="s">
        <v>7267</v>
      </c>
      <c r="G1811">
        <v>4086</v>
      </c>
      <c r="H1811">
        <v>22</v>
      </c>
      <c r="I1811" t="s">
        <v>1991</v>
      </c>
      <c r="J1811" t="s">
        <v>24</v>
      </c>
      <c r="K1811" s="4">
        <v>25000000</v>
      </c>
      <c r="L1811">
        <v>1996</v>
      </c>
      <c r="M1811" s="2">
        <v>5.3</v>
      </c>
      <c r="N1811" s="4">
        <f>IMDB_Table[[#This Row],[gross]]-IMDB_Table[[#This Row],[budget]]</f>
        <v>-9908458</v>
      </c>
      <c r="O1811">
        <v>90</v>
      </c>
      <c r="P1811" s="36">
        <f>IMDB_Table[[#This Row],[net_profit]]/IMDB_Table[[#This Row],[budget]]*100</f>
        <v>-39.633832000000005</v>
      </c>
    </row>
    <row r="1812" spans="1:16" x14ac:dyDescent="0.3">
      <c r="A1812" t="s">
        <v>1992</v>
      </c>
      <c r="B1812">
        <v>287</v>
      </c>
      <c r="C1812" s="4">
        <v>15045676</v>
      </c>
      <c r="D1812" t="s">
        <v>802</v>
      </c>
      <c r="E1812" t="s">
        <v>815</v>
      </c>
      <c r="F1812" t="s">
        <v>5369</v>
      </c>
      <c r="G1812">
        <v>76303</v>
      </c>
      <c r="H1812">
        <v>376</v>
      </c>
      <c r="I1812" t="s">
        <v>16</v>
      </c>
      <c r="J1812" t="s">
        <v>17</v>
      </c>
      <c r="K1812" s="4">
        <v>16000000</v>
      </c>
      <c r="L1812">
        <v>2009</v>
      </c>
      <c r="M1812" s="2">
        <v>5.6</v>
      </c>
      <c r="N1812" s="4">
        <f>IMDB_Table[[#This Row],[gross]]-IMDB_Table[[#This Row],[budget]]</f>
        <v>-954324</v>
      </c>
      <c r="O1812">
        <v>115</v>
      </c>
      <c r="P1812" s="36">
        <f>IMDB_Table[[#This Row],[net_profit]]/IMDB_Table[[#This Row],[budget]]*100</f>
        <v>-5.9645250000000001</v>
      </c>
    </row>
    <row r="1813" spans="1:16" x14ac:dyDescent="0.3">
      <c r="A1813" t="s">
        <v>1993</v>
      </c>
      <c r="B1813">
        <v>233</v>
      </c>
      <c r="C1813" s="4">
        <v>17427926</v>
      </c>
      <c r="D1813" t="s">
        <v>1390</v>
      </c>
      <c r="E1813" t="s">
        <v>1994</v>
      </c>
      <c r="F1813" t="s">
        <v>5370</v>
      </c>
      <c r="G1813">
        <v>60062</v>
      </c>
      <c r="H1813">
        <v>351</v>
      </c>
      <c r="I1813" t="s">
        <v>16</v>
      </c>
      <c r="J1813" t="s">
        <v>17</v>
      </c>
      <c r="K1813" s="4">
        <v>8000000</v>
      </c>
      <c r="L1813">
        <v>2008</v>
      </c>
      <c r="M1813" s="2">
        <v>5.9</v>
      </c>
      <c r="N1813" s="4">
        <f>IMDB_Table[[#This Row],[gross]]-IMDB_Table[[#This Row],[budget]]</f>
        <v>9427926</v>
      </c>
      <c r="O1813">
        <v>93</v>
      </c>
      <c r="P1813" s="36">
        <f>IMDB_Table[[#This Row],[net_profit]]/IMDB_Table[[#This Row],[budget]]*100</f>
        <v>117.849075</v>
      </c>
    </row>
    <row r="1814" spans="1:16" x14ac:dyDescent="0.3">
      <c r="A1814" t="s">
        <v>1995</v>
      </c>
      <c r="B1814">
        <v>86</v>
      </c>
      <c r="C1814" s="4">
        <v>14983572</v>
      </c>
      <c r="D1814" t="s">
        <v>369</v>
      </c>
      <c r="E1814" t="s">
        <v>1996</v>
      </c>
      <c r="F1814" t="s">
        <v>5371</v>
      </c>
      <c r="G1814">
        <v>9361</v>
      </c>
      <c r="H1814">
        <v>162</v>
      </c>
      <c r="I1814" t="s">
        <v>16</v>
      </c>
      <c r="J1814" t="s">
        <v>17</v>
      </c>
      <c r="K1814" s="4">
        <v>25000000</v>
      </c>
      <c r="L1814">
        <v>2000</v>
      </c>
      <c r="M1814" s="2">
        <v>4.7</v>
      </c>
      <c r="N1814" s="4">
        <f>IMDB_Table[[#This Row],[gross]]-IMDB_Table[[#This Row],[budget]]</f>
        <v>-10016428</v>
      </c>
      <c r="O1814">
        <v>99</v>
      </c>
      <c r="P1814" s="36">
        <f>IMDB_Table[[#This Row],[net_profit]]/IMDB_Table[[#This Row],[budget]]*100</f>
        <v>-40.065711999999998</v>
      </c>
    </row>
    <row r="1815" spans="1:16" x14ac:dyDescent="0.3">
      <c r="A1815" t="s">
        <v>1372</v>
      </c>
      <c r="B1815">
        <v>160</v>
      </c>
      <c r="C1815" s="4">
        <v>14637490</v>
      </c>
      <c r="D1815" t="s">
        <v>732</v>
      </c>
      <c r="E1815" t="s">
        <v>1997</v>
      </c>
      <c r="F1815" t="s">
        <v>7268</v>
      </c>
      <c r="G1815">
        <v>16411</v>
      </c>
      <c r="H1815">
        <v>136</v>
      </c>
      <c r="I1815" t="s">
        <v>16</v>
      </c>
      <c r="J1815" t="s">
        <v>17</v>
      </c>
      <c r="K1815" s="4">
        <v>25000000</v>
      </c>
      <c r="L1815">
        <v>2010</v>
      </c>
      <c r="M1815" s="2">
        <v>4.8</v>
      </c>
      <c r="N1815" s="4">
        <f>IMDB_Table[[#This Row],[gross]]-IMDB_Table[[#This Row],[budget]]</f>
        <v>-10362510</v>
      </c>
      <c r="O1815">
        <v>107</v>
      </c>
      <c r="P1815" s="36">
        <f>IMDB_Table[[#This Row],[net_profit]]/IMDB_Table[[#This Row],[budget]]*100</f>
        <v>-41.450040000000001</v>
      </c>
    </row>
    <row r="1816" spans="1:16" x14ac:dyDescent="0.3">
      <c r="A1816" t="s">
        <v>1584</v>
      </c>
      <c r="B1816">
        <v>126</v>
      </c>
      <c r="C1816" s="4">
        <v>14589444</v>
      </c>
      <c r="D1816" t="s">
        <v>369</v>
      </c>
      <c r="E1816" t="s">
        <v>1998</v>
      </c>
      <c r="F1816" t="s">
        <v>5372</v>
      </c>
      <c r="G1816">
        <v>171151</v>
      </c>
      <c r="H1816">
        <v>513</v>
      </c>
      <c r="I1816" t="s">
        <v>16</v>
      </c>
      <c r="J1816" t="s">
        <v>17</v>
      </c>
      <c r="K1816" s="4">
        <v>25000000</v>
      </c>
      <c r="L1816">
        <v>2004</v>
      </c>
      <c r="M1816" s="2">
        <v>6.8</v>
      </c>
      <c r="N1816" s="4">
        <f>IMDB_Table[[#This Row],[gross]]-IMDB_Table[[#This Row],[budget]]</f>
        <v>-10410556</v>
      </c>
      <c r="O1816">
        <v>110</v>
      </c>
      <c r="P1816" s="36">
        <f>IMDB_Table[[#This Row],[net_profit]]/IMDB_Table[[#This Row],[budget]]*100</f>
        <v>-41.642223999999999</v>
      </c>
    </row>
    <row r="1817" spans="1:16" x14ac:dyDescent="0.3">
      <c r="A1817" t="s">
        <v>1999</v>
      </c>
      <c r="B1817">
        <v>50</v>
      </c>
      <c r="C1817" s="4">
        <v>14095303</v>
      </c>
      <c r="D1817" t="s">
        <v>665</v>
      </c>
      <c r="E1817" t="s">
        <v>1567</v>
      </c>
      <c r="F1817" t="s">
        <v>5373</v>
      </c>
      <c r="G1817">
        <v>15814</v>
      </c>
      <c r="H1817">
        <v>68</v>
      </c>
      <c r="I1817" t="s">
        <v>16</v>
      </c>
      <c r="J1817" t="s">
        <v>17</v>
      </c>
      <c r="K1817" s="4">
        <v>25000000</v>
      </c>
      <c r="L1817">
        <v>1996</v>
      </c>
      <c r="M1817" s="2">
        <v>5.4</v>
      </c>
      <c r="N1817" s="4">
        <f>IMDB_Table[[#This Row],[gross]]-IMDB_Table[[#This Row],[budget]]</f>
        <v>-10904697</v>
      </c>
      <c r="O1817">
        <v>101</v>
      </c>
      <c r="P1817" s="36">
        <f>IMDB_Table[[#This Row],[net_profit]]/IMDB_Table[[#This Row],[budget]]*100</f>
        <v>-43.618787999999995</v>
      </c>
    </row>
    <row r="1818" spans="1:16" x14ac:dyDescent="0.3">
      <c r="A1818" t="s">
        <v>3996</v>
      </c>
      <c r="B1818">
        <v>52</v>
      </c>
      <c r="C1818" s="4">
        <v>13973532</v>
      </c>
      <c r="D1818" t="s">
        <v>279</v>
      </c>
      <c r="E1818" t="s">
        <v>2000</v>
      </c>
      <c r="F1818" t="s">
        <v>5374</v>
      </c>
      <c r="G1818">
        <v>11211</v>
      </c>
      <c r="H1818">
        <v>92</v>
      </c>
      <c r="I1818" t="s">
        <v>16</v>
      </c>
      <c r="J1818" t="s">
        <v>17</v>
      </c>
      <c r="K1818" s="4">
        <v>25000000</v>
      </c>
      <c r="L1818">
        <v>2002</v>
      </c>
      <c r="M1818" s="2">
        <v>5.0999999999999996</v>
      </c>
      <c r="N1818" s="4">
        <f>IMDB_Table[[#This Row],[gross]]-IMDB_Table[[#This Row],[budget]]</f>
        <v>-11026468</v>
      </c>
      <c r="O1818">
        <v>85</v>
      </c>
      <c r="P1818" s="36">
        <f>IMDB_Table[[#This Row],[net_profit]]/IMDB_Table[[#This Row],[budget]]*100</f>
        <v>-44.105872000000005</v>
      </c>
    </row>
    <row r="1819" spans="1:16" x14ac:dyDescent="0.3">
      <c r="A1819" t="s">
        <v>1148</v>
      </c>
      <c r="B1819">
        <v>260</v>
      </c>
      <c r="C1819" s="4">
        <v>1865774</v>
      </c>
      <c r="D1819" t="s">
        <v>2001</v>
      </c>
      <c r="E1819" t="s">
        <v>27</v>
      </c>
      <c r="F1819" t="s">
        <v>5375</v>
      </c>
      <c r="G1819">
        <v>87682</v>
      </c>
      <c r="H1819">
        <v>174</v>
      </c>
      <c r="I1819" t="s">
        <v>16</v>
      </c>
      <c r="J1819" t="s">
        <v>24</v>
      </c>
      <c r="K1819" s="4">
        <v>30000000</v>
      </c>
      <c r="L1819">
        <v>2015</v>
      </c>
      <c r="M1819" s="2">
        <v>7</v>
      </c>
      <c r="N1819" s="4">
        <f>IMDB_Table[[#This Row],[gross]]-IMDB_Table[[#This Row],[budget]]</f>
        <v>-28134226</v>
      </c>
      <c r="O1819">
        <v>132</v>
      </c>
      <c r="P1819" s="36">
        <f>IMDB_Table[[#This Row],[net_profit]]/IMDB_Table[[#This Row],[budget]]*100</f>
        <v>-93.780753333333337</v>
      </c>
    </row>
    <row r="1820" spans="1:16" x14ac:dyDescent="0.3">
      <c r="A1820" t="s">
        <v>1279</v>
      </c>
      <c r="B1820">
        <v>231</v>
      </c>
      <c r="C1820" s="4">
        <v>18860403</v>
      </c>
      <c r="D1820" t="s">
        <v>1440</v>
      </c>
      <c r="E1820" t="s">
        <v>2002</v>
      </c>
      <c r="F1820" t="s">
        <v>5376</v>
      </c>
      <c r="G1820">
        <v>20823</v>
      </c>
      <c r="H1820">
        <v>130</v>
      </c>
      <c r="I1820" t="s">
        <v>16</v>
      </c>
      <c r="J1820" t="s">
        <v>17</v>
      </c>
      <c r="K1820" s="4">
        <v>25000000</v>
      </c>
      <c r="L1820">
        <v>2011</v>
      </c>
      <c r="M1820" s="2">
        <v>4</v>
      </c>
      <c r="N1820" s="4">
        <f>IMDB_Table[[#This Row],[gross]]-IMDB_Table[[#This Row],[budget]]</f>
        <v>-6139597</v>
      </c>
      <c r="O1820">
        <v>90</v>
      </c>
      <c r="P1820" s="36">
        <f>IMDB_Table[[#This Row],[net_profit]]/IMDB_Table[[#This Row],[budget]]*100</f>
        <v>-24.558388000000001</v>
      </c>
    </row>
    <row r="1821" spans="1:16" x14ac:dyDescent="0.3">
      <c r="A1821" t="s">
        <v>1076</v>
      </c>
      <c r="B1821">
        <v>99</v>
      </c>
      <c r="C1821" s="4">
        <v>13038660</v>
      </c>
      <c r="D1821" t="s">
        <v>814</v>
      </c>
      <c r="E1821" t="s">
        <v>1809</v>
      </c>
      <c r="F1821" t="s">
        <v>7269</v>
      </c>
      <c r="G1821">
        <v>16995</v>
      </c>
      <c r="H1821">
        <v>163</v>
      </c>
      <c r="I1821" t="s">
        <v>16</v>
      </c>
      <c r="J1821" t="s">
        <v>17</v>
      </c>
      <c r="K1821" s="4">
        <v>25000000</v>
      </c>
      <c r="L1821">
        <v>1999</v>
      </c>
      <c r="M1821" s="2">
        <v>7.3</v>
      </c>
      <c r="N1821" s="4">
        <f>IMDB_Table[[#This Row],[gross]]-IMDB_Table[[#This Row],[budget]]</f>
        <v>-11961340</v>
      </c>
      <c r="O1821">
        <v>145</v>
      </c>
      <c r="P1821" s="36">
        <f>IMDB_Table[[#This Row],[net_profit]]/IMDB_Table[[#This Row],[budget]]*100</f>
        <v>-47.845359999999999</v>
      </c>
    </row>
    <row r="1822" spans="1:16" x14ac:dyDescent="0.3">
      <c r="A1822" t="s">
        <v>666</v>
      </c>
      <c r="B1822">
        <v>159</v>
      </c>
      <c r="C1822" s="4">
        <v>28831145</v>
      </c>
      <c r="D1822" t="s">
        <v>888</v>
      </c>
      <c r="E1822" t="s">
        <v>216</v>
      </c>
      <c r="F1822" t="s">
        <v>5377</v>
      </c>
      <c r="G1822">
        <v>39357</v>
      </c>
      <c r="H1822">
        <v>113</v>
      </c>
      <c r="I1822" t="s">
        <v>16</v>
      </c>
      <c r="J1822" t="s">
        <v>17</v>
      </c>
      <c r="K1822" s="4">
        <v>25000000</v>
      </c>
      <c r="L1822">
        <v>2014</v>
      </c>
      <c r="M1822" s="2">
        <v>6.8</v>
      </c>
      <c r="N1822" s="4">
        <f>IMDB_Table[[#This Row],[gross]]-IMDB_Table[[#This Row],[budget]]</f>
        <v>3831145</v>
      </c>
      <c r="O1822">
        <v>110</v>
      </c>
      <c r="P1822" s="36">
        <f>IMDB_Table[[#This Row],[net_profit]]/IMDB_Table[[#This Row],[budget]]*100</f>
        <v>15.324579999999999</v>
      </c>
    </row>
    <row r="1823" spans="1:16" x14ac:dyDescent="0.3">
      <c r="A1823" t="s">
        <v>939</v>
      </c>
      <c r="B1823">
        <v>199</v>
      </c>
      <c r="C1823" s="4">
        <v>11538204</v>
      </c>
      <c r="D1823" t="s">
        <v>2003</v>
      </c>
      <c r="E1823" t="s">
        <v>133</v>
      </c>
      <c r="F1823" t="s">
        <v>5378</v>
      </c>
      <c r="G1823">
        <v>23696</v>
      </c>
      <c r="H1823">
        <v>135</v>
      </c>
      <c r="I1823" t="s">
        <v>16</v>
      </c>
      <c r="J1823" t="s">
        <v>17</v>
      </c>
      <c r="K1823" s="4">
        <v>25000000</v>
      </c>
      <c r="L1823">
        <v>2010</v>
      </c>
      <c r="M1823" s="2">
        <v>7</v>
      </c>
      <c r="N1823" s="4">
        <f>IMDB_Table[[#This Row],[gross]]-IMDB_Table[[#This Row],[budget]]</f>
        <v>-13461796</v>
      </c>
      <c r="O1823">
        <v>122</v>
      </c>
      <c r="P1823" s="36">
        <f>IMDB_Table[[#This Row],[net_profit]]/IMDB_Table[[#This Row],[budget]]*100</f>
        <v>-53.847184000000006</v>
      </c>
    </row>
    <row r="1824" spans="1:16" x14ac:dyDescent="0.3">
      <c r="A1824" t="s">
        <v>1339</v>
      </c>
      <c r="B1824">
        <v>119</v>
      </c>
      <c r="C1824" s="4">
        <v>11008432</v>
      </c>
      <c r="D1824" t="s">
        <v>419</v>
      </c>
      <c r="E1824" t="s">
        <v>394</v>
      </c>
      <c r="F1824" t="s">
        <v>7270</v>
      </c>
      <c r="G1824">
        <v>43903</v>
      </c>
      <c r="H1824">
        <v>194</v>
      </c>
      <c r="I1824" t="s">
        <v>16</v>
      </c>
      <c r="J1824" t="s">
        <v>17</v>
      </c>
      <c r="K1824" s="4">
        <v>25000000</v>
      </c>
      <c r="L1824">
        <v>2005</v>
      </c>
      <c r="M1824" s="2">
        <v>7.1</v>
      </c>
      <c r="N1824" s="4">
        <f>IMDB_Table[[#This Row],[gross]]-IMDB_Table[[#This Row],[budget]]</f>
        <v>-13991568</v>
      </c>
      <c r="O1824">
        <v>107</v>
      </c>
      <c r="P1824" s="36">
        <f>IMDB_Table[[#This Row],[net_profit]]/IMDB_Table[[#This Row],[budget]]*100</f>
        <v>-55.966271999999996</v>
      </c>
    </row>
    <row r="1825" spans="1:16" x14ac:dyDescent="0.3">
      <c r="A1825" t="s">
        <v>2004</v>
      </c>
      <c r="B1825">
        <v>120</v>
      </c>
      <c r="C1825" s="4">
        <v>12188642</v>
      </c>
      <c r="D1825" t="s">
        <v>1302</v>
      </c>
      <c r="E1825" t="s">
        <v>2005</v>
      </c>
      <c r="F1825" t="s">
        <v>5379</v>
      </c>
      <c r="G1825">
        <v>21098</v>
      </c>
      <c r="H1825">
        <v>56</v>
      </c>
      <c r="I1825" t="s">
        <v>16</v>
      </c>
      <c r="J1825" t="s">
        <v>2006</v>
      </c>
      <c r="K1825" s="4">
        <v>26000000</v>
      </c>
      <c r="L1825">
        <v>2015</v>
      </c>
      <c r="M1825" s="2">
        <v>6.9</v>
      </c>
      <c r="N1825" s="4">
        <f>IMDB_Table[[#This Row],[gross]]-IMDB_Table[[#This Row],[budget]]</f>
        <v>-13811358</v>
      </c>
      <c r="O1825">
        <v>127</v>
      </c>
      <c r="P1825" s="36">
        <f>IMDB_Table[[#This Row],[net_profit]]/IMDB_Table[[#This Row],[budget]]*100</f>
        <v>-53.120607692307701</v>
      </c>
    </row>
    <row r="1826" spans="1:16" x14ac:dyDescent="0.3">
      <c r="A1826" t="s">
        <v>1199</v>
      </c>
      <c r="B1826">
        <v>180</v>
      </c>
      <c r="C1826" s="4">
        <v>11100000</v>
      </c>
      <c r="D1826" t="s">
        <v>612</v>
      </c>
      <c r="E1826" t="s">
        <v>2007</v>
      </c>
      <c r="F1826" t="s">
        <v>7271</v>
      </c>
      <c r="G1826">
        <v>92464</v>
      </c>
      <c r="H1826">
        <v>331</v>
      </c>
      <c r="I1826" t="s">
        <v>16</v>
      </c>
      <c r="J1826" t="s">
        <v>17</v>
      </c>
      <c r="K1826" s="4">
        <v>25000000</v>
      </c>
      <c r="L1826">
        <v>1986</v>
      </c>
      <c r="M1826" s="2">
        <v>7.3</v>
      </c>
      <c r="N1826" s="4">
        <f>IMDB_Table[[#This Row],[gross]]-IMDB_Table[[#This Row],[budget]]</f>
        <v>-13900000</v>
      </c>
      <c r="O1826">
        <v>99</v>
      </c>
      <c r="P1826" s="36">
        <f>IMDB_Table[[#This Row],[net_profit]]/IMDB_Table[[#This Row],[budget]]*100</f>
        <v>-55.600000000000009</v>
      </c>
    </row>
    <row r="1827" spans="1:16" x14ac:dyDescent="0.3">
      <c r="A1827" t="s">
        <v>1787</v>
      </c>
      <c r="B1827">
        <v>317</v>
      </c>
      <c r="C1827" s="4">
        <v>13651662</v>
      </c>
      <c r="D1827" t="s">
        <v>888</v>
      </c>
      <c r="E1827" t="s">
        <v>27</v>
      </c>
      <c r="F1827" t="s">
        <v>5380</v>
      </c>
      <c r="G1827">
        <v>332276</v>
      </c>
      <c r="H1827">
        <v>514</v>
      </c>
      <c r="I1827" t="s">
        <v>16</v>
      </c>
      <c r="J1827" t="s">
        <v>17</v>
      </c>
      <c r="K1827" s="4">
        <v>25000000</v>
      </c>
      <c r="L1827">
        <v>2011</v>
      </c>
      <c r="M1827" s="2">
        <v>8.1999999999999993</v>
      </c>
      <c r="N1827" s="4">
        <f>IMDB_Table[[#This Row],[gross]]-IMDB_Table[[#This Row],[budget]]</f>
        <v>-11348338</v>
      </c>
      <c r="O1827">
        <v>140</v>
      </c>
      <c r="P1827" s="36">
        <f>IMDB_Table[[#This Row],[net_profit]]/IMDB_Table[[#This Row],[budget]]*100</f>
        <v>-45.393352</v>
      </c>
    </row>
    <row r="1828" spans="1:16" x14ac:dyDescent="0.3">
      <c r="A1828" t="s">
        <v>1143</v>
      </c>
      <c r="B1828">
        <v>44</v>
      </c>
      <c r="C1828" s="4">
        <v>11030963</v>
      </c>
      <c r="D1828" t="s">
        <v>2008</v>
      </c>
      <c r="E1828" t="s">
        <v>41</v>
      </c>
      <c r="F1828" t="s">
        <v>5381</v>
      </c>
      <c r="G1828">
        <v>24145</v>
      </c>
      <c r="H1828">
        <v>93</v>
      </c>
      <c r="I1828" t="s">
        <v>16</v>
      </c>
      <c r="J1828" t="s">
        <v>24</v>
      </c>
      <c r="K1828" s="4">
        <v>28000000</v>
      </c>
      <c r="L1828">
        <v>1996</v>
      </c>
      <c r="M1828" s="2">
        <v>7.1</v>
      </c>
      <c r="N1828" s="4">
        <f>IMDB_Table[[#This Row],[gross]]-IMDB_Table[[#This Row],[budget]]</f>
        <v>-16969037</v>
      </c>
      <c r="O1828">
        <v>133</v>
      </c>
      <c r="P1828" s="36">
        <f>IMDB_Table[[#This Row],[net_profit]]/IMDB_Table[[#This Row],[budget]]*100</f>
        <v>-60.603703571428568</v>
      </c>
    </row>
    <row r="1829" spans="1:16" x14ac:dyDescent="0.3">
      <c r="A1829" t="s">
        <v>1093</v>
      </c>
      <c r="B1829">
        <v>22</v>
      </c>
      <c r="C1829" s="4">
        <v>10769960</v>
      </c>
      <c r="D1829" t="s">
        <v>506</v>
      </c>
      <c r="E1829" t="s">
        <v>2009</v>
      </c>
      <c r="F1829" t="s">
        <v>5382</v>
      </c>
      <c r="G1829">
        <v>21940</v>
      </c>
      <c r="H1829">
        <v>256</v>
      </c>
      <c r="I1829" t="s">
        <v>16</v>
      </c>
      <c r="J1829" t="s">
        <v>17</v>
      </c>
      <c r="K1829" s="4">
        <v>25000000</v>
      </c>
      <c r="L1829">
        <v>1993</v>
      </c>
      <c r="M1829" s="2">
        <v>7.7</v>
      </c>
      <c r="N1829" s="4">
        <f>IMDB_Table[[#This Row],[gross]]-IMDB_Table[[#This Row],[budget]]</f>
        <v>-14230040</v>
      </c>
      <c r="O1829">
        <v>271</v>
      </c>
      <c r="P1829" s="36">
        <f>IMDB_Table[[#This Row],[net_profit]]/IMDB_Table[[#This Row],[budget]]*100</f>
        <v>-56.920159999999996</v>
      </c>
    </row>
    <row r="1830" spans="1:16" x14ac:dyDescent="0.3">
      <c r="A1830" t="s">
        <v>1761</v>
      </c>
      <c r="B1830">
        <v>143</v>
      </c>
      <c r="C1830" s="4">
        <v>10911750</v>
      </c>
      <c r="D1830" t="s">
        <v>810</v>
      </c>
      <c r="E1830" t="s">
        <v>161</v>
      </c>
      <c r="F1830" t="s">
        <v>5383</v>
      </c>
      <c r="G1830">
        <v>17757</v>
      </c>
      <c r="H1830">
        <v>99</v>
      </c>
      <c r="I1830" t="s">
        <v>16</v>
      </c>
      <c r="J1830" t="s">
        <v>17</v>
      </c>
      <c r="K1830" s="4">
        <v>25000000</v>
      </c>
      <c r="L1830">
        <v>2008</v>
      </c>
      <c r="M1830" s="2">
        <v>6.5</v>
      </c>
      <c r="N1830" s="4">
        <f>IMDB_Table[[#This Row],[gross]]-IMDB_Table[[#This Row],[budget]]</f>
        <v>-14088250</v>
      </c>
      <c r="O1830">
        <v>112</v>
      </c>
      <c r="P1830" s="36">
        <f>IMDB_Table[[#This Row],[net_profit]]/IMDB_Table[[#This Row],[budget]]*100</f>
        <v>-56.352999999999994</v>
      </c>
    </row>
    <row r="1831" spans="1:16" x14ac:dyDescent="0.3">
      <c r="A1831" t="s">
        <v>1168</v>
      </c>
      <c r="B1831">
        <v>72</v>
      </c>
      <c r="C1831" s="4">
        <v>10719367</v>
      </c>
      <c r="D1831" t="s">
        <v>2010</v>
      </c>
      <c r="E1831" t="s">
        <v>118</v>
      </c>
      <c r="F1831" t="s">
        <v>5384</v>
      </c>
      <c r="G1831">
        <v>7909</v>
      </c>
      <c r="H1831">
        <v>157</v>
      </c>
      <c r="I1831" t="s">
        <v>16</v>
      </c>
      <c r="J1831" t="s">
        <v>17</v>
      </c>
      <c r="K1831" s="4">
        <v>25000000</v>
      </c>
      <c r="L1831">
        <v>2002</v>
      </c>
      <c r="M1831" s="2">
        <v>4.9000000000000004</v>
      </c>
      <c r="N1831" s="4">
        <f>IMDB_Table[[#This Row],[gross]]-IMDB_Table[[#This Row],[budget]]</f>
        <v>-14280633</v>
      </c>
      <c r="O1831">
        <v>99</v>
      </c>
      <c r="P1831" s="36">
        <f>IMDB_Table[[#This Row],[net_profit]]/IMDB_Table[[#This Row],[budget]]*100</f>
        <v>-57.122532000000007</v>
      </c>
    </row>
    <row r="1832" spans="1:16" x14ac:dyDescent="0.3">
      <c r="A1832" t="s">
        <v>2011</v>
      </c>
      <c r="B1832">
        <v>70</v>
      </c>
      <c r="C1832" s="4">
        <v>10114315</v>
      </c>
      <c r="D1832" t="s">
        <v>494</v>
      </c>
      <c r="E1832" t="s">
        <v>2012</v>
      </c>
      <c r="F1832" t="s">
        <v>5385</v>
      </c>
      <c r="G1832">
        <v>18693</v>
      </c>
      <c r="H1832">
        <v>187</v>
      </c>
      <c r="I1832" t="s">
        <v>16</v>
      </c>
      <c r="J1832" t="s">
        <v>17</v>
      </c>
      <c r="K1832" s="4">
        <v>25000000</v>
      </c>
      <c r="L1832">
        <v>1999</v>
      </c>
      <c r="M1832" s="2">
        <v>6.4</v>
      </c>
      <c r="N1832" s="4">
        <f>IMDB_Table[[#This Row],[gross]]-IMDB_Table[[#This Row],[budget]]</f>
        <v>-14885685</v>
      </c>
      <c r="O1832">
        <v>100</v>
      </c>
      <c r="P1832" s="36">
        <f>IMDB_Table[[#This Row],[net_profit]]/IMDB_Table[[#This Row],[budget]]*100</f>
        <v>-59.542740000000002</v>
      </c>
    </row>
    <row r="1833" spans="1:16" x14ac:dyDescent="0.3">
      <c r="A1833" t="s">
        <v>2013</v>
      </c>
      <c r="B1833">
        <v>264</v>
      </c>
      <c r="C1833" s="4">
        <v>49122319</v>
      </c>
      <c r="D1833" t="s">
        <v>1440</v>
      </c>
      <c r="E1833" t="s">
        <v>2014</v>
      </c>
      <c r="F1833" t="s">
        <v>5386</v>
      </c>
      <c r="G1833">
        <v>47169</v>
      </c>
      <c r="H1833">
        <v>162</v>
      </c>
      <c r="I1833" t="s">
        <v>16</v>
      </c>
      <c r="J1833" t="s">
        <v>17</v>
      </c>
      <c r="K1833" s="4">
        <v>14000000</v>
      </c>
      <c r="L1833">
        <v>2012</v>
      </c>
      <c r="M1833" s="2">
        <v>5.9</v>
      </c>
      <c r="N1833" s="4">
        <f>IMDB_Table[[#This Row],[gross]]-IMDB_Table[[#This Row],[budget]]</f>
        <v>35122319</v>
      </c>
      <c r="O1833">
        <v>92</v>
      </c>
      <c r="P1833" s="36">
        <f>IMDB_Table[[#This Row],[net_profit]]/IMDB_Table[[#This Row],[budget]]*100</f>
        <v>250.87370714285714</v>
      </c>
    </row>
    <row r="1834" spans="1:16" x14ac:dyDescent="0.3">
      <c r="A1834" t="s">
        <v>2015</v>
      </c>
      <c r="B1834">
        <v>20</v>
      </c>
      <c r="C1834" s="4">
        <v>10070000</v>
      </c>
      <c r="D1834" t="s">
        <v>369</v>
      </c>
      <c r="E1834" t="s">
        <v>696</v>
      </c>
      <c r="F1834" t="s">
        <v>5387</v>
      </c>
      <c r="G1834">
        <v>5668</v>
      </c>
      <c r="H1834">
        <v>50</v>
      </c>
      <c r="I1834" t="s">
        <v>16</v>
      </c>
      <c r="J1834" t="s">
        <v>17</v>
      </c>
      <c r="K1834" s="4">
        <v>25000000</v>
      </c>
      <c r="L1834">
        <v>1996</v>
      </c>
      <c r="M1834" s="2">
        <v>6.2</v>
      </c>
      <c r="N1834" s="4">
        <f>IMDB_Table[[#This Row],[gross]]-IMDB_Table[[#This Row],[budget]]</f>
        <v>-14930000</v>
      </c>
      <c r="O1834">
        <v>105</v>
      </c>
      <c r="P1834" s="36">
        <f>IMDB_Table[[#This Row],[net_profit]]/IMDB_Table[[#This Row],[budget]]*100</f>
        <v>-59.72</v>
      </c>
    </row>
    <row r="1835" spans="1:16" x14ac:dyDescent="0.3">
      <c r="A1835" t="s">
        <v>1013</v>
      </c>
      <c r="B1835">
        <v>190</v>
      </c>
      <c r="C1835" s="4">
        <v>10324441</v>
      </c>
      <c r="D1835" t="s">
        <v>259</v>
      </c>
      <c r="E1835" t="s">
        <v>2016</v>
      </c>
      <c r="F1835" t="s">
        <v>5388</v>
      </c>
      <c r="G1835">
        <v>27117</v>
      </c>
      <c r="H1835">
        <v>140</v>
      </c>
      <c r="I1835" t="s">
        <v>16</v>
      </c>
      <c r="J1835" t="s">
        <v>17</v>
      </c>
      <c r="K1835" s="4">
        <v>25000000</v>
      </c>
      <c r="L1835">
        <v>2011</v>
      </c>
      <c r="M1835" s="2">
        <v>5.8</v>
      </c>
      <c r="N1835" s="4">
        <f>IMDB_Table[[#This Row],[gross]]-IMDB_Table[[#This Row],[budget]]</f>
        <v>-14675559</v>
      </c>
      <c r="O1835">
        <v>110</v>
      </c>
      <c r="P1835" s="36">
        <f>IMDB_Table[[#This Row],[net_profit]]/IMDB_Table[[#This Row],[budget]]*100</f>
        <v>-58.702235999999999</v>
      </c>
    </row>
    <row r="1836" spans="1:16" x14ac:dyDescent="0.3">
      <c r="A1836" t="s">
        <v>3988</v>
      </c>
      <c r="B1836">
        <v>142</v>
      </c>
      <c r="C1836" s="4">
        <v>7156933</v>
      </c>
      <c r="D1836" t="s">
        <v>641</v>
      </c>
      <c r="E1836" t="s">
        <v>1723</v>
      </c>
      <c r="F1836" t="s">
        <v>5389</v>
      </c>
      <c r="G1836">
        <v>14581</v>
      </c>
      <c r="H1836">
        <v>74</v>
      </c>
      <c r="I1836" t="s">
        <v>16</v>
      </c>
      <c r="J1836" t="s">
        <v>17</v>
      </c>
      <c r="K1836" s="4">
        <v>25000000</v>
      </c>
      <c r="L1836">
        <v>2006</v>
      </c>
      <c r="M1836" s="2">
        <v>6.7</v>
      </c>
      <c r="N1836" s="4">
        <f>IMDB_Table[[#This Row],[gross]]-IMDB_Table[[#This Row],[budget]]</f>
        <v>-17843067</v>
      </c>
      <c r="O1836">
        <v>116</v>
      </c>
      <c r="P1836" s="36">
        <f>IMDB_Table[[#This Row],[net_profit]]/IMDB_Table[[#This Row],[budget]]*100</f>
        <v>-71.372268000000005</v>
      </c>
    </row>
    <row r="1837" spans="1:16" x14ac:dyDescent="0.3">
      <c r="A1837" t="s">
        <v>2017</v>
      </c>
      <c r="B1837">
        <v>27</v>
      </c>
      <c r="C1837" s="4">
        <v>9286314</v>
      </c>
      <c r="D1837" t="s">
        <v>137</v>
      </c>
      <c r="E1837" t="s">
        <v>2018</v>
      </c>
      <c r="F1837" t="s">
        <v>5390</v>
      </c>
      <c r="G1837">
        <v>4972</v>
      </c>
      <c r="H1837">
        <v>62</v>
      </c>
      <c r="I1837" t="s">
        <v>16</v>
      </c>
      <c r="J1837" t="s">
        <v>17</v>
      </c>
      <c r="K1837" s="4">
        <v>17000000</v>
      </c>
      <c r="L1837">
        <v>1991</v>
      </c>
      <c r="M1837" s="2">
        <v>5.9</v>
      </c>
      <c r="N1837" s="4">
        <f>IMDB_Table[[#This Row],[gross]]-IMDB_Table[[#This Row],[budget]]</f>
        <v>-7713686</v>
      </c>
      <c r="O1837">
        <v>88</v>
      </c>
      <c r="P1837" s="36">
        <f>IMDB_Table[[#This Row],[net_profit]]/IMDB_Table[[#This Row],[budget]]*100</f>
        <v>-45.374623529411764</v>
      </c>
    </row>
    <row r="1838" spans="1:16" x14ac:dyDescent="0.3">
      <c r="A1838" t="s">
        <v>2019</v>
      </c>
      <c r="B1838">
        <v>355</v>
      </c>
      <c r="C1838" s="4">
        <v>56692</v>
      </c>
      <c r="D1838" t="s">
        <v>1518</v>
      </c>
      <c r="E1838" t="s">
        <v>1170</v>
      </c>
      <c r="F1838" t="s">
        <v>5391</v>
      </c>
      <c r="G1838">
        <v>177401</v>
      </c>
      <c r="H1838">
        <v>504</v>
      </c>
      <c r="I1838" t="s">
        <v>16</v>
      </c>
      <c r="J1838" t="s">
        <v>17</v>
      </c>
      <c r="K1838" s="4">
        <v>25000000</v>
      </c>
      <c r="L1838">
        <v>2009</v>
      </c>
      <c r="M1838" s="2">
        <v>7.3</v>
      </c>
      <c r="N1838" s="4">
        <f>IMDB_Table[[#This Row],[gross]]-IMDB_Table[[#This Row],[budget]]</f>
        <v>-24943308</v>
      </c>
      <c r="O1838">
        <v>111</v>
      </c>
      <c r="P1838" s="36">
        <f>IMDB_Table[[#This Row],[net_profit]]/IMDB_Table[[#This Row],[budget]]*100</f>
        <v>-99.773232000000007</v>
      </c>
    </row>
    <row r="1839" spans="1:16" x14ac:dyDescent="0.3">
      <c r="A1839" t="s">
        <v>2020</v>
      </c>
      <c r="B1839">
        <v>31</v>
      </c>
      <c r="C1839" s="4">
        <v>5654777</v>
      </c>
      <c r="D1839" t="s">
        <v>845</v>
      </c>
      <c r="E1839" t="s">
        <v>2021</v>
      </c>
      <c r="F1839" t="s">
        <v>5392</v>
      </c>
      <c r="G1839">
        <v>4875</v>
      </c>
      <c r="H1839">
        <v>26</v>
      </c>
      <c r="I1839" t="s">
        <v>16</v>
      </c>
      <c r="J1839" t="s">
        <v>17</v>
      </c>
      <c r="K1839" s="4">
        <v>25000000</v>
      </c>
      <c r="L1839">
        <v>2005</v>
      </c>
      <c r="M1839" s="2">
        <v>4.0999999999999996</v>
      </c>
      <c r="N1839" s="4">
        <f>IMDB_Table[[#This Row],[gross]]-IMDB_Table[[#This Row],[budget]]</f>
        <v>-19345223</v>
      </c>
      <c r="O1839">
        <v>95</v>
      </c>
      <c r="P1839" s="36">
        <f>IMDB_Table[[#This Row],[net_profit]]/IMDB_Table[[#This Row],[budget]]*100</f>
        <v>-77.380892000000003</v>
      </c>
    </row>
    <row r="1840" spans="1:16" x14ac:dyDescent="0.3">
      <c r="A1840" t="s">
        <v>1709</v>
      </c>
      <c r="B1840">
        <v>87</v>
      </c>
      <c r="C1840" s="4">
        <v>5516708</v>
      </c>
      <c r="D1840" t="s">
        <v>429</v>
      </c>
      <c r="E1840" t="s">
        <v>1790</v>
      </c>
      <c r="F1840" t="s">
        <v>7272</v>
      </c>
      <c r="G1840">
        <v>11375</v>
      </c>
      <c r="H1840">
        <v>91</v>
      </c>
      <c r="I1840" t="s">
        <v>16</v>
      </c>
      <c r="J1840" t="s">
        <v>17</v>
      </c>
      <c r="K1840" s="4">
        <v>25000000</v>
      </c>
      <c r="L1840">
        <v>2001</v>
      </c>
      <c r="M1840" s="2">
        <v>4.9000000000000004</v>
      </c>
      <c r="N1840" s="4">
        <f>IMDB_Table[[#This Row],[gross]]-IMDB_Table[[#This Row],[budget]]</f>
        <v>-19483292</v>
      </c>
      <c r="O1840">
        <v>95</v>
      </c>
      <c r="P1840" s="36">
        <f>IMDB_Table[[#This Row],[net_profit]]/IMDB_Table[[#This Row],[budget]]*100</f>
        <v>-77.933167999999995</v>
      </c>
    </row>
    <row r="1841" spans="1:16" x14ac:dyDescent="0.3">
      <c r="A1841" t="s">
        <v>383</v>
      </c>
      <c r="B1841">
        <v>126</v>
      </c>
      <c r="C1841" s="4">
        <v>5128124</v>
      </c>
      <c r="D1841" t="s">
        <v>419</v>
      </c>
      <c r="E1841" t="s">
        <v>220</v>
      </c>
      <c r="F1841" t="s">
        <v>7273</v>
      </c>
      <c r="G1841">
        <v>44198</v>
      </c>
      <c r="H1841">
        <v>251</v>
      </c>
      <c r="I1841" t="s">
        <v>16</v>
      </c>
      <c r="J1841" t="s">
        <v>60</v>
      </c>
      <c r="K1841" s="4">
        <v>25000000</v>
      </c>
      <c r="L1841">
        <v>2005</v>
      </c>
      <c r="M1841" s="2">
        <v>7.9</v>
      </c>
      <c r="N1841" s="4">
        <f>IMDB_Table[[#This Row],[gross]]-IMDB_Table[[#This Row],[budget]]</f>
        <v>-19871876</v>
      </c>
      <c r="O1841">
        <v>127</v>
      </c>
      <c r="P1841" s="36">
        <f>IMDB_Table[[#This Row],[net_profit]]/IMDB_Table[[#This Row],[budget]]*100</f>
        <v>-79.487504000000001</v>
      </c>
    </row>
    <row r="1842" spans="1:16" x14ac:dyDescent="0.3">
      <c r="A1842" t="s">
        <v>2022</v>
      </c>
      <c r="B1842">
        <v>60</v>
      </c>
      <c r="C1842" s="4">
        <v>4064333</v>
      </c>
      <c r="D1842" t="s">
        <v>487</v>
      </c>
      <c r="E1842" t="s">
        <v>70</v>
      </c>
      <c r="F1842" t="s">
        <v>5393</v>
      </c>
      <c r="G1842">
        <v>24790</v>
      </c>
      <c r="H1842">
        <v>173</v>
      </c>
      <c r="I1842" t="s">
        <v>16</v>
      </c>
      <c r="J1842" t="s">
        <v>17</v>
      </c>
      <c r="K1842" s="4">
        <v>25000000</v>
      </c>
      <c r="L1842">
        <v>1995</v>
      </c>
      <c r="M1842" s="2">
        <v>5.2</v>
      </c>
      <c r="N1842" s="4">
        <f>IMDB_Table[[#This Row],[gross]]-IMDB_Table[[#This Row],[budget]]</f>
        <v>-20935667</v>
      </c>
      <c r="O1842">
        <v>104</v>
      </c>
      <c r="P1842" s="36">
        <f>IMDB_Table[[#This Row],[net_profit]]/IMDB_Table[[#This Row],[budget]]*100</f>
        <v>-83.742667999999995</v>
      </c>
    </row>
    <row r="1843" spans="1:16" x14ac:dyDescent="0.3">
      <c r="A1843" t="s">
        <v>2023</v>
      </c>
      <c r="B1843">
        <v>23</v>
      </c>
      <c r="C1843" s="4">
        <v>4006906</v>
      </c>
      <c r="D1843" t="s">
        <v>279</v>
      </c>
      <c r="E1843" t="s">
        <v>2024</v>
      </c>
      <c r="F1843" t="s">
        <v>7274</v>
      </c>
      <c r="G1843">
        <v>3229</v>
      </c>
      <c r="H1843">
        <v>20</v>
      </c>
      <c r="I1843" t="s">
        <v>16</v>
      </c>
      <c r="J1843" t="s">
        <v>17</v>
      </c>
      <c r="K1843" s="4">
        <v>15000000</v>
      </c>
      <c r="L1843">
        <v>2005</v>
      </c>
      <c r="M1843" s="2">
        <v>4.0999999999999996</v>
      </c>
      <c r="N1843" s="4">
        <f>IMDB_Table[[#This Row],[gross]]-IMDB_Table[[#This Row],[budget]]</f>
        <v>-10993094</v>
      </c>
      <c r="O1843">
        <v>95</v>
      </c>
      <c r="P1843" s="36">
        <f>IMDB_Table[[#This Row],[net_profit]]/IMDB_Table[[#This Row],[budget]]*100</f>
        <v>-73.287293333333338</v>
      </c>
    </row>
    <row r="1844" spans="1:16" x14ac:dyDescent="0.3">
      <c r="A1844" t="s">
        <v>1914</v>
      </c>
      <c r="B1844">
        <v>229</v>
      </c>
      <c r="C1844" s="4">
        <v>3073392</v>
      </c>
      <c r="D1844" t="s">
        <v>570</v>
      </c>
      <c r="E1844" t="s">
        <v>2025</v>
      </c>
      <c r="F1844" t="s">
        <v>5394</v>
      </c>
      <c r="G1844">
        <v>59462</v>
      </c>
      <c r="H1844">
        <v>300</v>
      </c>
      <c r="I1844" t="s">
        <v>16</v>
      </c>
      <c r="J1844" t="s">
        <v>87</v>
      </c>
      <c r="K1844" s="4">
        <v>25000000</v>
      </c>
      <c r="L1844">
        <v>2008</v>
      </c>
      <c r="M1844" s="2">
        <v>6.6</v>
      </c>
      <c r="N1844" s="4">
        <f>IMDB_Table[[#This Row],[gross]]-IMDB_Table[[#This Row],[budget]]</f>
        <v>-21926608</v>
      </c>
      <c r="O1844">
        <v>121</v>
      </c>
      <c r="P1844" s="36">
        <f>IMDB_Table[[#This Row],[net_profit]]/IMDB_Table[[#This Row],[budget]]*100</f>
        <v>-87.706432000000007</v>
      </c>
    </row>
    <row r="1845" spans="1:16" x14ac:dyDescent="0.3">
      <c r="A1845" t="s">
        <v>1030</v>
      </c>
      <c r="B1845">
        <v>143</v>
      </c>
      <c r="C1845" s="4">
        <v>1550000</v>
      </c>
      <c r="D1845" t="s">
        <v>2026</v>
      </c>
      <c r="E1845" t="s">
        <v>1888</v>
      </c>
      <c r="F1845" t="s">
        <v>7275</v>
      </c>
      <c r="G1845">
        <v>30628</v>
      </c>
      <c r="H1845">
        <v>471</v>
      </c>
      <c r="I1845" t="s">
        <v>16</v>
      </c>
      <c r="J1845" t="s">
        <v>17</v>
      </c>
      <c r="K1845" s="4">
        <v>25000000</v>
      </c>
      <c r="L1845">
        <v>2005</v>
      </c>
      <c r="M1845" s="2">
        <v>2.9</v>
      </c>
      <c r="N1845" s="4">
        <f>IMDB_Table[[#This Row],[gross]]-IMDB_Table[[#This Row],[budget]]</f>
        <v>-23450000</v>
      </c>
      <c r="O1845">
        <v>92</v>
      </c>
      <c r="P1845" s="36">
        <f>IMDB_Table[[#This Row],[net_profit]]/IMDB_Table[[#This Row],[budget]]*100</f>
        <v>-93.8</v>
      </c>
    </row>
    <row r="1846" spans="1:16" x14ac:dyDescent="0.3">
      <c r="A1846" t="s">
        <v>2027</v>
      </c>
      <c r="B1846">
        <v>97</v>
      </c>
      <c r="C1846" s="4">
        <v>871527</v>
      </c>
      <c r="D1846" t="s">
        <v>557</v>
      </c>
      <c r="E1846" t="s">
        <v>858</v>
      </c>
      <c r="F1846" t="s">
        <v>7276</v>
      </c>
      <c r="G1846">
        <v>14982</v>
      </c>
      <c r="H1846">
        <v>128</v>
      </c>
      <c r="I1846" t="s">
        <v>16</v>
      </c>
      <c r="J1846" t="s">
        <v>87</v>
      </c>
      <c r="K1846" s="4">
        <v>25000000</v>
      </c>
      <c r="L1846">
        <v>2005</v>
      </c>
      <c r="M1846" s="2">
        <v>6.5</v>
      </c>
      <c r="N1846" s="4">
        <f>IMDB_Table[[#This Row],[gross]]-IMDB_Table[[#This Row],[budget]]</f>
        <v>-24128473</v>
      </c>
      <c r="O1846">
        <v>107</v>
      </c>
      <c r="P1846" s="36">
        <f>IMDB_Table[[#This Row],[net_profit]]/IMDB_Table[[#This Row],[budget]]*100</f>
        <v>-96.513891999999998</v>
      </c>
    </row>
    <row r="1847" spans="1:16" x14ac:dyDescent="0.3">
      <c r="A1847" t="s">
        <v>2028</v>
      </c>
      <c r="B1847">
        <v>28</v>
      </c>
      <c r="C1847" s="4">
        <v>777423</v>
      </c>
      <c r="D1847" t="s">
        <v>419</v>
      </c>
      <c r="E1847" t="s">
        <v>942</v>
      </c>
      <c r="F1847" t="s">
        <v>5395</v>
      </c>
      <c r="G1847">
        <v>5841</v>
      </c>
      <c r="H1847">
        <v>57</v>
      </c>
      <c r="I1847" t="s">
        <v>16</v>
      </c>
      <c r="J1847" t="s">
        <v>17</v>
      </c>
      <c r="K1847" s="4">
        <v>25000000</v>
      </c>
      <c r="L1847">
        <v>1998</v>
      </c>
      <c r="M1847" s="2">
        <v>7.2</v>
      </c>
      <c r="N1847" s="4">
        <f>IMDB_Table[[#This Row],[gross]]-IMDB_Table[[#This Row],[budget]]</f>
        <v>-24222577</v>
      </c>
      <c r="O1847">
        <v>117</v>
      </c>
      <c r="P1847" s="36">
        <f>IMDB_Table[[#This Row],[net_profit]]/IMDB_Table[[#This Row],[budget]]*100</f>
        <v>-96.890308000000005</v>
      </c>
    </row>
    <row r="1848" spans="1:16" x14ac:dyDescent="0.3">
      <c r="A1848" t="s">
        <v>1882</v>
      </c>
      <c r="B1848">
        <v>160</v>
      </c>
      <c r="C1848" s="4">
        <v>1186957</v>
      </c>
      <c r="D1848" t="s">
        <v>814</v>
      </c>
      <c r="E1848" t="s">
        <v>2029</v>
      </c>
      <c r="F1848" t="s">
        <v>7277</v>
      </c>
      <c r="G1848">
        <v>9264</v>
      </c>
      <c r="H1848">
        <v>69</v>
      </c>
      <c r="I1848" t="s">
        <v>16</v>
      </c>
      <c r="J1848" t="s">
        <v>24</v>
      </c>
      <c r="K1848" s="4">
        <v>25000000</v>
      </c>
      <c r="L1848">
        <v>2008</v>
      </c>
      <c r="M1848" s="2">
        <v>6.8</v>
      </c>
      <c r="N1848" s="4">
        <f>IMDB_Table[[#This Row],[gross]]-IMDB_Table[[#This Row],[budget]]</f>
        <v>-23813043</v>
      </c>
      <c r="O1848">
        <v>107</v>
      </c>
      <c r="P1848" s="36">
        <f>IMDB_Table[[#This Row],[net_profit]]/IMDB_Table[[#This Row],[budget]]*100</f>
        <v>-95.252172000000002</v>
      </c>
    </row>
    <row r="1849" spans="1:16" x14ac:dyDescent="0.3">
      <c r="A1849" t="s">
        <v>2030</v>
      </c>
      <c r="B1849">
        <v>124</v>
      </c>
      <c r="C1849" s="4">
        <v>85433</v>
      </c>
      <c r="D1849" t="s">
        <v>2031</v>
      </c>
      <c r="E1849" t="s">
        <v>1288</v>
      </c>
      <c r="F1849" t="s">
        <v>5396</v>
      </c>
      <c r="G1849">
        <v>69676</v>
      </c>
      <c r="H1849">
        <v>131</v>
      </c>
      <c r="I1849" t="s">
        <v>16</v>
      </c>
      <c r="J1849" t="s">
        <v>1805</v>
      </c>
      <c r="K1849" s="4">
        <v>13500000</v>
      </c>
      <c r="L1849">
        <v>2013</v>
      </c>
      <c r="M1849" s="2">
        <v>7.8</v>
      </c>
      <c r="N1849" s="4">
        <f>IMDB_Table[[#This Row],[gross]]-IMDB_Table[[#This Row],[budget]]</f>
        <v>-13414567</v>
      </c>
      <c r="O1849">
        <v>131</v>
      </c>
      <c r="P1849" s="36">
        <f>IMDB_Table[[#This Row],[net_profit]]/IMDB_Table[[#This Row],[budget]]*100</f>
        <v>-99.367162962962965</v>
      </c>
    </row>
    <row r="1850" spans="1:16" x14ac:dyDescent="0.3">
      <c r="A1850" t="s">
        <v>2032</v>
      </c>
      <c r="B1850">
        <v>280</v>
      </c>
      <c r="C1850" s="4">
        <v>1697956</v>
      </c>
      <c r="D1850" t="s">
        <v>497</v>
      </c>
      <c r="E1850" t="s">
        <v>204</v>
      </c>
      <c r="F1850" t="s">
        <v>7278</v>
      </c>
      <c r="G1850">
        <v>64944</v>
      </c>
      <c r="H1850">
        <v>212</v>
      </c>
      <c r="I1850" t="s">
        <v>16</v>
      </c>
      <c r="J1850" t="s">
        <v>17</v>
      </c>
      <c r="K1850" s="4">
        <v>20000000</v>
      </c>
      <c r="L1850">
        <v>2009</v>
      </c>
      <c r="M1850" s="2">
        <v>6.7</v>
      </c>
      <c r="N1850" s="4">
        <f>IMDB_Table[[#This Row],[gross]]-IMDB_Table[[#This Row],[budget]]</f>
        <v>-18302044</v>
      </c>
      <c r="O1850">
        <v>122</v>
      </c>
      <c r="P1850" s="36">
        <f>IMDB_Table[[#This Row],[net_profit]]/IMDB_Table[[#This Row],[budget]]*100</f>
        <v>-91.510220000000004</v>
      </c>
    </row>
    <row r="1851" spans="1:16" x14ac:dyDescent="0.3">
      <c r="A1851" t="s">
        <v>1958</v>
      </c>
      <c r="B1851">
        <v>118</v>
      </c>
      <c r="C1851" s="4">
        <v>183662</v>
      </c>
      <c r="D1851" t="s">
        <v>641</v>
      </c>
      <c r="E1851" t="s">
        <v>2033</v>
      </c>
      <c r="F1851" t="s">
        <v>5397</v>
      </c>
      <c r="G1851">
        <v>18395</v>
      </c>
      <c r="H1851">
        <v>48</v>
      </c>
      <c r="I1851" t="s">
        <v>708</v>
      </c>
      <c r="J1851" t="s">
        <v>490</v>
      </c>
      <c r="K1851" s="4">
        <v>25000000</v>
      </c>
      <c r="L1851">
        <v>2010</v>
      </c>
      <c r="M1851" s="2">
        <v>7.1</v>
      </c>
      <c r="N1851" s="4">
        <f>IMDB_Table[[#This Row],[gross]]-IMDB_Table[[#This Row],[budget]]</f>
        <v>-24816338</v>
      </c>
      <c r="O1851">
        <v>134</v>
      </c>
      <c r="P1851" s="36">
        <f>IMDB_Table[[#This Row],[net_profit]]/IMDB_Table[[#This Row],[budget]]*100</f>
        <v>-99.265351999999993</v>
      </c>
    </row>
    <row r="1852" spans="1:16" x14ac:dyDescent="0.3">
      <c r="A1852" t="s">
        <v>886</v>
      </c>
      <c r="B1852">
        <v>49</v>
      </c>
      <c r="C1852" s="4">
        <v>134904</v>
      </c>
      <c r="D1852" t="s">
        <v>1044</v>
      </c>
      <c r="E1852" t="s">
        <v>2034</v>
      </c>
      <c r="F1852" t="s">
        <v>5398</v>
      </c>
      <c r="G1852">
        <v>2395</v>
      </c>
      <c r="H1852">
        <v>17</v>
      </c>
      <c r="I1852" t="s">
        <v>16</v>
      </c>
      <c r="J1852" t="s">
        <v>17</v>
      </c>
      <c r="K1852" s="4">
        <v>25000000</v>
      </c>
      <c r="L1852">
        <v>2010</v>
      </c>
      <c r="M1852" s="2">
        <v>5.7</v>
      </c>
      <c r="N1852" s="4">
        <f>IMDB_Table[[#This Row],[gross]]-IMDB_Table[[#This Row],[budget]]</f>
        <v>-24865096</v>
      </c>
      <c r="O1852">
        <v>117</v>
      </c>
      <c r="P1852" s="36">
        <f>IMDB_Table[[#This Row],[net_profit]]/IMDB_Table[[#This Row],[budget]]*100</f>
        <v>-99.460384000000005</v>
      </c>
    </row>
    <row r="1853" spans="1:16" x14ac:dyDescent="0.3">
      <c r="A1853" t="s">
        <v>63</v>
      </c>
      <c r="B1853">
        <v>336</v>
      </c>
      <c r="C1853" s="4">
        <v>16969390</v>
      </c>
      <c r="D1853" t="s">
        <v>552</v>
      </c>
      <c r="E1853" t="s">
        <v>359</v>
      </c>
      <c r="F1853" t="s">
        <v>5399</v>
      </c>
      <c r="G1853">
        <v>80861</v>
      </c>
      <c r="H1853">
        <v>431</v>
      </c>
      <c r="I1853" t="s">
        <v>16</v>
      </c>
      <c r="J1853" t="s">
        <v>17</v>
      </c>
      <c r="K1853" s="4">
        <v>25000000</v>
      </c>
      <c r="L1853">
        <v>2013</v>
      </c>
      <c r="M1853" s="2">
        <v>5.3</v>
      </c>
      <c r="N1853" s="4">
        <f>IMDB_Table[[#This Row],[gross]]-IMDB_Table[[#This Row],[budget]]</f>
        <v>-8030610</v>
      </c>
      <c r="O1853">
        <v>138</v>
      </c>
      <c r="P1853" s="36">
        <f>IMDB_Table[[#This Row],[net_profit]]/IMDB_Table[[#This Row],[budget]]*100</f>
        <v>-32.122440000000005</v>
      </c>
    </row>
    <row r="1854" spans="1:16" x14ac:dyDescent="0.3">
      <c r="A1854" t="s">
        <v>2035</v>
      </c>
      <c r="B1854">
        <v>65</v>
      </c>
      <c r="C1854" s="4">
        <v>129115</v>
      </c>
      <c r="D1854" t="s">
        <v>223</v>
      </c>
      <c r="E1854" t="s">
        <v>2036</v>
      </c>
      <c r="F1854" t="s">
        <v>5400</v>
      </c>
      <c r="G1854">
        <v>5900</v>
      </c>
      <c r="H1854">
        <v>26</v>
      </c>
      <c r="I1854" t="s">
        <v>1557</v>
      </c>
      <c r="J1854" t="s">
        <v>250</v>
      </c>
      <c r="K1854" s="4">
        <v>25000000</v>
      </c>
      <c r="L1854">
        <v>2014</v>
      </c>
      <c r="M1854" s="2">
        <v>6.5</v>
      </c>
      <c r="N1854" s="4">
        <f>IMDB_Table[[#This Row],[gross]]-IMDB_Table[[#This Row],[budget]]</f>
        <v>-24870885</v>
      </c>
      <c r="O1854">
        <v>100</v>
      </c>
      <c r="P1854" s="36">
        <f>IMDB_Table[[#This Row],[net_profit]]/IMDB_Table[[#This Row],[budget]]*100</f>
        <v>-99.483540000000005</v>
      </c>
    </row>
    <row r="1855" spans="1:16" x14ac:dyDescent="0.3">
      <c r="A1855" t="s">
        <v>1242</v>
      </c>
      <c r="B1855">
        <v>51</v>
      </c>
      <c r="C1855" s="4">
        <v>34700000</v>
      </c>
      <c r="D1855" t="s">
        <v>71</v>
      </c>
      <c r="E1855" t="s">
        <v>174</v>
      </c>
      <c r="F1855" t="s">
        <v>5401</v>
      </c>
      <c r="G1855">
        <v>52846</v>
      </c>
      <c r="H1855">
        <v>143</v>
      </c>
      <c r="I1855" t="s">
        <v>16</v>
      </c>
      <c r="J1855" t="s">
        <v>17</v>
      </c>
      <c r="K1855" s="4">
        <v>14000000</v>
      </c>
      <c r="L1855">
        <v>1988</v>
      </c>
      <c r="M1855" s="2">
        <v>7.7</v>
      </c>
      <c r="N1855" s="4">
        <f>IMDB_Table[[#This Row],[gross]]-IMDB_Table[[#This Row],[budget]]</f>
        <v>20700000</v>
      </c>
      <c r="O1855">
        <v>119</v>
      </c>
      <c r="P1855" s="36">
        <f>IMDB_Table[[#This Row],[net_profit]]/IMDB_Table[[#This Row],[budget]]*100</f>
        <v>147.85714285714286</v>
      </c>
    </row>
    <row r="1856" spans="1:16" x14ac:dyDescent="0.3">
      <c r="A1856" t="s">
        <v>1024</v>
      </c>
      <c r="B1856">
        <v>252</v>
      </c>
      <c r="C1856" s="4">
        <v>717753</v>
      </c>
      <c r="D1856" t="s">
        <v>1518</v>
      </c>
      <c r="E1856" t="s">
        <v>636</v>
      </c>
      <c r="F1856" t="s">
        <v>7279</v>
      </c>
      <c r="G1856">
        <v>33107</v>
      </c>
      <c r="H1856">
        <v>128</v>
      </c>
      <c r="I1856" t="s">
        <v>16</v>
      </c>
      <c r="J1856" t="s">
        <v>490</v>
      </c>
      <c r="K1856" s="4">
        <v>25000000</v>
      </c>
      <c r="L1856">
        <v>2012</v>
      </c>
      <c r="M1856" s="2">
        <v>6.1</v>
      </c>
      <c r="N1856" s="4">
        <f>IMDB_Table[[#This Row],[gross]]-IMDB_Table[[#This Row],[budget]]</f>
        <v>-24282247</v>
      </c>
      <c r="O1856">
        <v>137</v>
      </c>
      <c r="P1856" s="36">
        <f>IMDB_Table[[#This Row],[net_profit]]/IMDB_Table[[#This Row],[budget]]*100</f>
        <v>-97.128988000000007</v>
      </c>
    </row>
    <row r="1857" spans="1:16" x14ac:dyDescent="0.3">
      <c r="A1857" t="s">
        <v>559</v>
      </c>
      <c r="B1857">
        <v>106</v>
      </c>
      <c r="C1857" s="4">
        <v>109713132</v>
      </c>
      <c r="D1857" t="s">
        <v>477</v>
      </c>
      <c r="E1857" t="s">
        <v>559</v>
      </c>
      <c r="F1857" t="s">
        <v>7280</v>
      </c>
      <c r="G1857">
        <v>61621</v>
      </c>
      <c r="H1857">
        <v>219</v>
      </c>
      <c r="I1857" t="s">
        <v>16</v>
      </c>
      <c r="J1857" t="s">
        <v>17</v>
      </c>
      <c r="K1857" s="4">
        <v>25000000</v>
      </c>
      <c r="L1857">
        <v>1986</v>
      </c>
      <c r="M1857" s="2">
        <v>7.3</v>
      </c>
      <c r="N1857" s="4">
        <f>IMDB_Table[[#This Row],[gross]]-IMDB_Table[[#This Row],[budget]]</f>
        <v>84713132</v>
      </c>
      <c r="O1857">
        <v>119</v>
      </c>
      <c r="P1857" s="36">
        <f>IMDB_Table[[#This Row],[net_profit]]/IMDB_Table[[#This Row],[budget]]*100</f>
        <v>338.85252800000001</v>
      </c>
    </row>
    <row r="1858" spans="1:16" x14ac:dyDescent="0.3">
      <c r="A1858" t="s">
        <v>642</v>
      </c>
      <c r="B1858">
        <v>285</v>
      </c>
      <c r="C1858" s="4">
        <v>70269171</v>
      </c>
      <c r="D1858" t="s">
        <v>888</v>
      </c>
      <c r="E1858" t="s">
        <v>642</v>
      </c>
      <c r="F1858" t="s">
        <v>5402</v>
      </c>
      <c r="G1858">
        <v>162130</v>
      </c>
      <c r="H1858">
        <v>962</v>
      </c>
      <c r="I1858" t="s">
        <v>16</v>
      </c>
      <c r="J1858" t="s">
        <v>17</v>
      </c>
      <c r="K1858" s="4">
        <v>24000000</v>
      </c>
      <c r="L1858">
        <v>2006</v>
      </c>
      <c r="M1858" s="2">
        <v>7.2</v>
      </c>
      <c r="N1858" s="4">
        <f>IMDB_Table[[#This Row],[gross]]-IMDB_Table[[#This Row],[budget]]</f>
        <v>46269171</v>
      </c>
      <c r="O1858">
        <v>139</v>
      </c>
      <c r="P1858" s="36">
        <f>IMDB_Table[[#This Row],[net_profit]]/IMDB_Table[[#This Row],[budget]]*100</f>
        <v>192.78821249999999</v>
      </c>
    </row>
    <row r="1859" spans="1:16" x14ac:dyDescent="0.3">
      <c r="A1859" t="s">
        <v>1372</v>
      </c>
      <c r="B1859">
        <v>195</v>
      </c>
      <c r="C1859" s="4">
        <v>101334374</v>
      </c>
      <c r="D1859" t="s">
        <v>1373</v>
      </c>
      <c r="E1859" t="s">
        <v>1463</v>
      </c>
      <c r="F1859" t="s">
        <v>5403</v>
      </c>
      <c r="G1859">
        <v>124941</v>
      </c>
      <c r="H1859">
        <v>488</v>
      </c>
      <c r="I1859" t="s">
        <v>16</v>
      </c>
      <c r="J1859" t="s">
        <v>17</v>
      </c>
      <c r="K1859" s="4">
        <v>24000000</v>
      </c>
      <c r="L1859">
        <v>1997</v>
      </c>
      <c r="M1859" s="2">
        <v>6.1</v>
      </c>
      <c r="N1859" s="4">
        <f>IMDB_Table[[#This Row],[gross]]-IMDB_Table[[#This Row],[budget]]</f>
        <v>77334374</v>
      </c>
      <c r="O1859">
        <v>120</v>
      </c>
      <c r="P1859" s="36">
        <f>IMDB_Table[[#This Row],[net_profit]]/IMDB_Table[[#This Row],[budget]]*100</f>
        <v>322.22655833333334</v>
      </c>
    </row>
    <row r="1860" spans="1:16" x14ac:dyDescent="0.3">
      <c r="A1860" t="s">
        <v>1787</v>
      </c>
      <c r="B1860">
        <v>123</v>
      </c>
      <c r="C1860" s="4">
        <v>1512815</v>
      </c>
      <c r="D1860" t="s">
        <v>2037</v>
      </c>
      <c r="E1860" t="s">
        <v>376</v>
      </c>
      <c r="F1860" t="s">
        <v>7281</v>
      </c>
      <c r="G1860">
        <v>8885</v>
      </c>
      <c r="H1860">
        <v>56</v>
      </c>
      <c r="I1860" t="s">
        <v>16</v>
      </c>
      <c r="J1860" t="s">
        <v>17</v>
      </c>
      <c r="K1860" s="4">
        <v>25000000</v>
      </c>
      <c r="L1860">
        <v>2016</v>
      </c>
      <c r="M1860" s="2">
        <v>5.8</v>
      </c>
      <c r="N1860" s="4">
        <f>IMDB_Table[[#This Row],[gross]]-IMDB_Table[[#This Row],[budget]]</f>
        <v>-23487185</v>
      </c>
      <c r="O1860">
        <v>98</v>
      </c>
      <c r="P1860" s="36">
        <f>IMDB_Table[[#This Row],[net_profit]]/IMDB_Table[[#This Row],[budget]]*100</f>
        <v>-93.948740000000001</v>
      </c>
    </row>
    <row r="1861" spans="1:16" x14ac:dyDescent="0.3">
      <c r="A1861" t="s">
        <v>351</v>
      </c>
      <c r="B1861">
        <v>52</v>
      </c>
      <c r="C1861" s="4">
        <v>65182182</v>
      </c>
      <c r="D1861" t="s">
        <v>429</v>
      </c>
      <c r="E1861" t="s">
        <v>964</v>
      </c>
      <c r="F1861" t="s">
        <v>7282</v>
      </c>
      <c r="G1861">
        <v>15310</v>
      </c>
      <c r="H1861">
        <v>38</v>
      </c>
      <c r="I1861" t="s">
        <v>16</v>
      </c>
      <c r="J1861" t="s">
        <v>17</v>
      </c>
      <c r="K1861" s="4">
        <v>24000000</v>
      </c>
      <c r="L1861">
        <v>2014</v>
      </c>
      <c r="M1861" s="2">
        <v>5.7</v>
      </c>
      <c r="N1861" s="4">
        <f>IMDB_Table[[#This Row],[gross]]-IMDB_Table[[#This Row],[budget]]</f>
        <v>41182182</v>
      </c>
      <c r="O1861">
        <v>106</v>
      </c>
      <c r="P1861" s="36">
        <f>IMDB_Table[[#This Row],[net_profit]]/IMDB_Table[[#This Row],[budget]]*100</f>
        <v>171.59242499999999</v>
      </c>
    </row>
    <row r="1862" spans="1:16" x14ac:dyDescent="0.3">
      <c r="A1862" t="s">
        <v>1503</v>
      </c>
      <c r="B1862">
        <v>129</v>
      </c>
      <c r="C1862" s="4">
        <v>57262492</v>
      </c>
      <c r="D1862" t="s">
        <v>279</v>
      </c>
      <c r="E1862" t="s">
        <v>273</v>
      </c>
      <c r="F1862" t="s">
        <v>5404</v>
      </c>
      <c r="G1862">
        <v>90374</v>
      </c>
      <c r="H1862">
        <v>318</v>
      </c>
      <c r="I1862" t="s">
        <v>16</v>
      </c>
      <c r="J1862" t="s">
        <v>17</v>
      </c>
      <c r="K1862" s="4">
        <v>24000000</v>
      </c>
      <c r="L1862">
        <v>2000</v>
      </c>
      <c r="M1862" s="2">
        <v>6.7</v>
      </c>
      <c r="N1862" s="4">
        <f>IMDB_Table[[#This Row],[gross]]-IMDB_Table[[#This Row],[budget]]</f>
        <v>33262492</v>
      </c>
      <c r="O1862">
        <v>98</v>
      </c>
      <c r="P1862" s="36">
        <f>IMDB_Table[[#This Row],[net_profit]]/IMDB_Table[[#This Row],[budget]]*100</f>
        <v>138.59371666666667</v>
      </c>
    </row>
    <row r="1863" spans="1:16" x14ac:dyDescent="0.3">
      <c r="A1863" t="s">
        <v>2038</v>
      </c>
      <c r="B1863">
        <v>60</v>
      </c>
      <c r="C1863" s="4">
        <v>80000000</v>
      </c>
      <c r="D1863" t="s">
        <v>1657</v>
      </c>
      <c r="E1863" t="s">
        <v>1988</v>
      </c>
      <c r="F1863" t="s">
        <v>5405</v>
      </c>
      <c r="G1863">
        <v>51459</v>
      </c>
      <c r="H1863">
        <v>113</v>
      </c>
      <c r="I1863" t="s">
        <v>16</v>
      </c>
      <c r="J1863" t="s">
        <v>17</v>
      </c>
      <c r="K1863" s="4">
        <v>8200000</v>
      </c>
      <c r="L1863">
        <v>1984</v>
      </c>
      <c r="M1863" s="2">
        <v>6.5</v>
      </c>
      <c r="N1863" s="4">
        <f>IMDB_Table[[#This Row],[gross]]-IMDB_Table[[#This Row],[budget]]</f>
        <v>71800000</v>
      </c>
      <c r="O1863">
        <v>107</v>
      </c>
      <c r="P1863" s="36">
        <f>IMDB_Table[[#This Row],[net_profit]]/IMDB_Table[[#This Row],[budget]]*100</f>
        <v>875.60975609756099</v>
      </c>
    </row>
    <row r="1864" spans="1:16" x14ac:dyDescent="0.3">
      <c r="A1864" t="s">
        <v>643</v>
      </c>
      <c r="B1864">
        <v>123</v>
      </c>
      <c r="C1864" s="4">
        <v>74608545</v>
      </c>
      <c r="D1864" t="s">
        <v>509</v>
      </c>
      <c r="E1864" t="s">
        <v>478</v>
      </c>
      <c r="F1864" t="s">
        <v>5406</v>
      </c>
      <c r="G1864">
        <v>185258</v>
      </c>
      <c r="H1864">
        <v>404</v>
      </c>
      <c r="I1864" t="s">
        <v>16</v>
      </c>
      <c r="J1864" t="s">
        <v>17</v>
      </c>
      <c r="K1864" s="4">
        <v>24000000</v>
      </c>
      <c r="L1864">
        <v>2003</v>
      </c>
      <c r="M1864" s="2">
        <v>7.2</v>
      </c>
      <c r="N1864" s="4">
        <f>IMDB_Table[[#This Row],[gross]]-IMDB_Table[[#This Row],[budget]]</f>
        <v>50608545</v>
      </c>
      <c r="O1864">
        <v>88</v>
      </c>
      <c r="P1864" s="36">
        <f>IMDB_Table[[#This Row],[net_profit]]/IMDB_Table[[#This Row],[budget]]*100</f>
        <v>210.86893749999999</v>
      </c>
    </row>
    <row r="1865" spans="1:16" x14ac:dyDescent="0.3">
      <c r="A1865" t="s">
        <v>685</v>
      </c>
      <c r="B1865">
        <v>84</v>
      </c>
      <c r="C1865" s="4">
        <v>41895491</v>
      </c>
      <c r="D1865" t="s">
        <v>1672</v>
      </c>
      <c r="E1865" t="s">
        <v>96</v>
      </c>
      <c r="F1865" t="s">
        <v>5407</v>
      </c>
      <c r="G1865">
        <v>63274</v>
      </c>
      <c r="H1865">
        <v>170</v>
      </c>
      <c r="I1865" t="s">
        <v>16</v>
      </c>
      <c r="J1865" t="s">
        <v>17</v>
      </c>
      <c r="K1865" s="4">
        <v>24000000</v>
      </c>
      <c r="L1865">
        <v>1991</v>
      </c>
      <c r="M1865" s="2">
        <v>7.6</v>
      </c>
      <c r="N1865" s="4">
        <f>IMDB_Table[[#This Row],[gross]]-IMDB_Table[[#This Row],[budget]]</f>
        <v>17895491</v>
      </c>
      <c r="O1865">
        <v>137</v>
      </c>
      <c r="P1865" s="36">
        <f>IMDB_Table[[#This Row],[net_profit]]/IMDB_Table[[#This Row],[budget]]*100</f>
        <v>74.564545833333327</v>
      </c>
    </row>
    <row r="1866" spans="1:16" x14ac:dyDescent="0.3">
      <c r="A1866" t="s">
        <v>1665</v>
      </c>
      <c r="B1866">
        <v>125</v>
      </c>
      <c r="C1866" s="4">
        <v>39989008</v>
      </c>
      <c r="D1866" t="s">
        <v>1373</v>
      </c>
      <c r="E1866" t="s">
        <v>1195</v>
      </c>
      <c r="F1866" t="s">
        <v>5408</v>
      </c>
      <c r="G1866">
        <v>55398</v>
      </c>
      <c r="H1866">
        <v>418</v>
      </c>
      <c r="I1866" t="s">
        <v>16</v>
      </c>
      <c r="J1866" t="s">
        <v>17</v>
      </c>
      <c r="K1866" s="4">
        <v>24000000</v>
      </c>
      <c r="L1866">
        <v>1998</v>
      </c>
      <c r="M1866" s="2">
        <v>4.5999999999999996</v>
      </c>
      <c r="N1866" s="4">
        <f>IMDB_Table[[#This Row],[gross]]-IMDB_Table[[#This Row],[budget]]</f>
        <v>15989008</v>
      </c>
      <c r="O1866">
        <v>100</v>
      </c>
      <c r="P1866" s="36">
        <f>IMDB_Table[[#This Row],[net_profit]]/IMDB_Table[[#This Row],[budget]]*100</f>
        <v>66.620866666666672</v>
      </c>
    </row>
    <row r="1867" spans="1:16" x14ac:dyDescent="0.3">
      <c r="A1867" t="s">
        <v>2039</v>
      </c>
      <c r="B1867">
        <v>106</v>
      </c>
      <c r="C1867" s="4">
        <v>32662299</v>
      </c>
      <c r="D1867" t="s">
        <v>369</v>
      </c>
      <c r="E1867" t="s">
        <v>2040</v>
      </c>
      <c r="F1867" t="s">
        <v>7283</v>
      </c>
      <c r="G1867">
        <v>16469</v>
      </c>
      <c r="H1867">
        <v>275</v>
      </c>
      <c r="I1867" t="s">
        <v>16</v>
      </c>
      <c r="J1867" t="s">
        <v>17</v>
      </c>
      <c r="K1867" s="4">
        <v>24000000</v>
      </c>
      <c r="L1867">
        <v>2000</v>
      </c>
      <c r="M1867" s="2">
        <v>6.9</v>
      </c>
      <c r="N1867" s="4">
        <f>IMDB_Table[[#This Row],[gross]]-IMDB_Table[[#This Row],[budget]]</f>
        <v>8662299</v>
      </c>
      <c r="O1867">
        <v>115</v>
      </c>
      <c r="P1867" s="36">
        <f>IMDB_Table[[#This Row],[net_profit]]/IMDB_Table[[#This Row],[budget]]*100</f>
        <v>36.092912500000004</v>
      </c>
    </row>
    <row r="1868" spans="1:16" x14ac:dyDescent="0.3">
      <c r="A1868" t="s">
        <v>1536</v>
      </c>
      <c r="B1868">
        <v>247</v>
      </c>
      <c r="C1868" s="4">
        <v>31452765</v>
      </c>
      <c r="D1868" t="s">
        <v>429</v>
      </c>
      <c r="E1868" t="s">
        <v>2041</v>
      </c>
      <c r="F1868" t="s">
        <v>7284</v>
      </c>
      <c r="G1868">
        <v>149835</v>
      </c>
      <c r="H1868">
        <v>243</v>
      </c>
      <c r="I1868" t="s">
        <v>16</v>
      </c>
      <c r="J1868" t="s">
        <v>17</v>
      </c>
      <c r="K1868" s="4">
        <v>24000000</v>
      </c>
      <c r="L1868">
        <v>2008</v>
      </c>
      <c r="M1868" s="2">
        <v>6.6</v>
      </c>
      <c r="N1868" s="4">
        <f>IMDB_Table[[#This Row],[gross]]-IMDB_Table[[#This Row],[budget]]</f>
        <v>7452765</v>
      </c>
      <c r="O1868">
        <v>101</v>
      </c>
      <c r="P1868" s="36">
        <f>IMDB_Table[[#This Row],[net_profit]]/IMDB_Table[[#This Row],[budget]]*100</f>
        <v>31.0531875</v>
      </c>
    </row>
    <row r="1869" spans="1:16" x14ac:dyDescent="0.3">
      <c r="A1869" t="s">
        <v>3997</v>
      </c>
      <c r="B1869">
        <v>156</v>
      </c>
      <c r="C1869" s="4">
        <v>25167270</v>
      </c>
      <c r="D1869" t="s">
        <v>1889</v>
      </c>
      <c r="E1869" t="s">
        <v>374</v>
      </c>
      <c r="F1869" t="s">
        <v>5409</v>
      </c>
      <c r="G1869">
        <v>30119</v>
      </c>
      <c r="H1869">
        <v>263</v>
      </c>
      <c r="I1869" t="s">
        <v>16</v>
      </c>
      <c r="J1869" t="s">
        <v>221</v>
      </c>
      <c r="K1869" s="4">
        <v>24000000</v>
      </c>
      <c r="L1869">
        <v>2000</v>
      </c>
      <c r="M1869" s="2">
        <v>6.3</v>
      </c>
      <c r="N1869" s="4">
        <f>IMDB_Table[[#This Row],[gross]]-IMDB_Table[[#This Row],[budget]]</f>
        <v>1167270</v>
      </c>
      <c r="O1869">
        <v>110</v>
      </c>
      <c r="P1869" s="36">
        <f>IMDB_Table[[#This Row],[net_profit]]/IMDB_Table[[#This Row],[budget]]*100</f>
        <v>4.8636249999999999</v>
      </c>
    </row>
    <row r="1870" spans="1:16" x14ac:dyDescent="0.3">
      <c r="A1870" t="s">
        <v>2042</v>
      </c>
      <c r="B1870">
        <v>271</v>
      </c>
      <c r="C1870" s="4">
        <v>32416109</v>
      </c>
      <c r="D1870" t="s">
        <v>2043</v>
      </c>
      <c r="E1870" t="s">
        <v>45</v>
      </c>
      <c r="F1870" t="s">
        <v>7285</v>
      </c>
      <c r="G1870">
        <v>109620</v>
      </c>
      <c r="H1870">
        <v>268</v>
      </c>
      <c r="I1870" t="s">
        <v>16</v>
      </c>
      <c r="J1870" t="s">
        <v>17</v>
      </c>
      <c r="K1870" s="4">
        <v>25000000</v>
      </c>
      <c r="L1870">
        <v>2009</v>
      </c>
      <c r="M1870" s="2">
        <v>6.2</v>
      </c>
      <c r="N1870" s="4">
        <f>IMDB_Table[[#This Row],[gross]]-IMDB_Table[[#This Row],[budget]]</f>
        <v>7416109</v>
      </c>
      <c r="O1870">
        <v>94</v>
      </c>
      <c r="P1870" s="36">
        <f>IMDB_Table[[#This Row],[net_profit]]/IMDB_Table[[#This Row],[budget]]*100</f>
        <v>29.664435999999998</v>
      </c>
    </row>
    <row r="1871" spans="1:16" x14ac:dyDescent="0.3">
      <c r="A1871" t="s">
        <v>2044</v>
      </c>
      <c r="B1871">
        <v>45</v>
      </c>
      <c r="C1871" s="4">
        <v>20218</v>
      </c>
      <c r="D1871" t="s">
        <v>127</v>
      </c>
      <c r="E1871" t="s">
        <v>1901</v>
      </c>
      <c r="F1871" t="s">
        <v>5410</v>
      </c>
      <c r="G1871">
        <v>5431</v>
      </c>
      <c r="H1871">
        <v>50</v>
      </c>
      <c r="I1871" t="s">
        <v>16</v>
      </c>
      <c r="J1871" t="s">
        <v>17</v>
      </c>
      <c r="K1871" s="4">
        <v>24000000</v>
      </c>
      <c r="L1871">
        <v>2001</v>
      </c>
      <c r="M1871" s="2">
        <v>5.3</v>
      </c>
      <c r="N1871" s="4">
        <f>IMDB_Table[[#This Row],[gross]]-IMDB_Table[[#This Row],[budget]]</f>
        <v>-23979782</v>
      </c>
      <c r="O1871">
        <v>88</v>
      </c>
      <c r="P1871" s="36">
        <f>IMDB_Table[[#This Row],[net_profit]]/IMDB_Table[[#This Row],[budget]]*100</f>
        <v>-99.915758333333343</v>
      </c>
    </row>
    <row r="1872" spans="1:16" x14ac:dyDescent="0.3">
      <c r="A1872" t="s">
        <v>371</v>
      </c>
      <c r="B1872">
        <v>133</v>
      </c>
      <c r="C1872" s="4">
        <v>28871190</v>
      </c>
      <c r="D1872" t="s">
        <v>399</v>
      </c>
      <c r="E1872" t="s">
        <v>169</v>
      </c>
      <c r="F1872" t="s">
        <v>5411</v>
      </c>
      <c r="G1872">
        <v>125421</v>
      </c>
      <c r="H1872">
        <v>385</v>
      </c>
      <c r="I1872" t="s">
        <v>16</v>
      </c>
      <c r="J1872" t="s">
        <v>17</v>
      </c>
      <c r="K1872" s="4">
        <v>24000000</v>
      </c>
      <c r="L1872">
        <v>1999</v>
      </c>
      <c r="M1872" s="2">
        <v>7.3</v>
      </c>
      <c r="N1872" s="4">
        <f>IMDB_Table[[#This Row],[gross]]-IMDB_Table[[#This Row],[budget]]</f>
        <v>4871190</v>
      </c>
      <c r="O1872">
        <v>127</v>
      </c>
      <c r="P1872" s="36">
        <f>IMDB_Table[[#This Row],[net_profit]]/IMDB_Table[[#This Row],[budget]]*100</f>
        <v>20.296624999999999</v>
      </c>
    </row>
    <row r="1873" spans="1:16" x14ac:dyDescent="0.3">
      <c r="A1873" t="s">
        <v>745</v>
      </c>
      <c r="B1873">
        <v>84</v>
      </c>
      <c r="C1873" s="4">
        <v>16964743</v>
      </c>
      <c r="D1873" t="s">
        <v>429</v>
      </c>
      <c r="E1873" t="s">
        <v>1400</v>
      </c>
      <c r="F1873" t="s">
        <v>7286</v>
      </c>
      <c r="G1873">
        <v>22844</v>
      </c>
      <c r="H1873">
        <v>140</v>
      </c>
      <c r="I1873" t="s">
        <v>16</v>
      </c>
      <c r="J1873" t="s">
        <v>17</v>
      </c>
      <c r="K1873" s="4">
        <v>24000000</v>
      </c>
      <c r="L1873">
        <v>2004</v>
      </c>
      <c r="M1873" s="2">
        <v>5.6</v>
      </c>
      <c r="N1873" s="4">
        <f>IMDB_Table[[#This Row],[gross]]-IMDB_Table[[#This Row],[budget]]</f>
        <v>-7035257</v>
      </c>
      <c r="O1873">
        <v>95</v>
      </c>
      <c r="P1873" s="36">
        <f>IMDB_Table[[#This Row],[net_profit]]/IMDB_Table[[#This Row],[budget]]*100</f>
        <v>-29.313570833333337</v>
      </c>
    </row>
    <row r="1874" spans="1:16" x14ac:dyDescent="0.3">
      <c r="A1874" t="s">
        <v>919</v>
      </c>
      <c r="B1874">
        <v>70</v>
      </c>
      <c r="C1874" s="4">
        <v>16290976</v>
      </c>
      <c r="D1874" t="s">
        <v>2045</v>
      </c>
      <c r="E1874" t="s">
        <v>1729</v>
      </c>
      <c r="F1874" t="s">
        <v>7287</v>
      </c>
      <c r="G1874">
        <v>14637</v>
      </c>
      <c r="H1874">
        <v>100</v>
      </c>
      <c r="I1874" t="s">
        <v>16</v>
      </c>
      <c r="J1874" t="s">
        <v>17</v>
      </c>
      <c r="K1874" s="4">
        <v>24000000</v>
      </c>
      <c r="L1874">
        <v>1999</v>
      </c>
      <c r="M1874" s="2">
        <v>6.2</v>
      </c>
      <c r="N1874" s="4">
        <f>IMDB_Table[[#This Row],[gross]]-IMDB_Table[[#This Row],[budget]]</f>
        <v>-7709024</v>
      </c>
      <c r="O1874">
        <v>87</v>
      </c>
      <c r="P1874" s="36">
        <f>IMDB_Table[[#This Row],[net_profit]]/IMDB_Table[[#This Row],[budget]]*100</f>
        <v>-32.120933333333333</v>
      </c>
    </row>
    <row r="1875" spans="1:16" x14ac:dyDescent="0.3">
      <c r="A1875" t="s">
        <v>2046</v>
      </c>
      <c r="B1875">
        <v>32</v>
      </c>
      <c r="C1875" s="4">
        <v>13000000</v>
      </c>
      <c r="D1875" t="s">
        <v>2047</v>
      </c>
      <c r="E1875" t="s">
        <v>2048</v>
      </c>
      <c r="F1875" t="s">
        <v>5412</v>
      </c>
      <c r="G1875">
        <v>10895</v>
      </c>
      <c r="H1875">
        <v>150</v>
      </c>
      <c r="I1875" t="s">
        <v>16</v>
      </c>
      <c r="J1875" t="s">
        <v>17</v>
      </c>
      <c r="K1875" s="4">
        <v>24000000</v>
      </c>
      <c r="L1875">
        <v>1978</v>
      </c>
      <c r="M1875" s="2">
        <v>5.2</v>
      </c>
      <c r="N1875" s="4">
        <f>IMDB_Table[[#This Row],[gross]]-IMDB_Table[[#This Row],[budget]]</f>
        <v>-11000000</v>
      </c>
      <c r="O1875">
        <v>118</v>
      </c>
      <c r="P1875" s="36">
        <f>IMDB_Table[[#This Row],[net_profit]]/IMDB_Table[[#This Row],[budget]]*100</f>
        <v>-45.833333333333329</v>
      </c>
    </row>
    <row r="1876" spans="1:16" x14ac:dyDescent="0.3">
      <c r="A1876" t="s">
        <v>951</v>
      </c>
      <c r="B1876">
        <v>51</v>
      </c>
      <c r="C1876" s="4">
        <v>12372410</v>
      </c>
      <c r="D1876" t="s">
        <v>918</v>
      </c>
      <c r="E1876" t="s">
        <v>130</v>
      </c>
      <c r="F1876" t="s">
        <v>7288</v>
      </c>
      <c r="G1876">
        <v>11709</v>
      </c>
      <c r="H1876">
        <v>101</v>
      </c>
      <c r="I1876" t="s">
        <v>16</v>
      </c>
      <c r="J1876" t="s">
        <v>17</v>
      </c>
      <c r="K1876" s="4">
        <v>24000000</v>
      </c>
      <c r="L1876">
        <v>2000</v>
      </c>
      <c r="M1876" s="2">
        <v>5.3</v>
      </c>
      <c r="N1876" s="4">
        <f>IMDB_Table[[#This Row],[gross]]-IMDB_Table[[#This Row],[budget]]</f>
        <v>-11627590</v>
      </c>
      <c r="O1876">
        <v>107</v>
      </c>
      <c r="P1876" s="36">
        <f>IMDB_Table[[#This Row],[net_profit]]/IMDB_Table[[#This Row],[budget]]*100</f>
        <v>-48.448291666666663</v>
      </c>
    </row>
    <row r="1877" spans="1:16" x14ac:dyDescent="0.3">
      <c r="A1877" t="s">
        <v>762</v>
      </c>
      <c r="B1877">
        <v>73</v>
      </c>
      <c r="C1877" s="4">
        <v>8427204</v>
      </c>
      <c r="D1877" t="s">
        <v>1366</v>
      </c>
      <c r="E1877" t="s">
        <v>2049</v>
      </c>
      <c r="F1877" t="s">
        <v>7289</v>
      </c>
      <c r="G1877">
        <v>10100</v>
      </c>
      <c r="H1877">
        <v>59</v>
      </c>
      <c r="I1877" t="s">
        <v>16</v>
      </c>
      <c r="J1877" t="s">
        <v>17</v>
      </c>
      <c r="K1877" s="4">
        <v>24000000</v>
      </c>
      <c r="L1877">
        <v>1999</v>
      </c>
      <c r="M1877" s="2">
        <v>5.4</v>
      </c>
      <c r="N1877" s="4">
        <f>IMDB_Table[[#This Row],[gross]]-IMDB_Table[[#This Row],[budget]]</f>
        <v>-15572796</v>
      </c>
      <c r="O1877">
        <v>124</v>
      </c>
      <c r="P1877" s="36">
        <f>IMDB_Table[[#This Row],[net_profit]]/IMDB_Table[[#This Row],[budget]]*100</f>
        <v>-64.886650000000003</v>
      </c>
    </row>
    <row r="1878" spans="1:16" x14ac:dyDescent="0.3">
      <c r="A1878" t="s">
        <v>3998</v>
      </c>
      <c r="B1878">
        <v>169</v>
      </c>
      <c r="C1878" s="4">
        <v>9639242</v>
      </c>
      <c r="D1878" t="s">
        <v>429</v>
      </c>
      <c r="E1878" t="s">
        <v>1379</v>
      </c>
      <c r="F1878" t="s">
        <v>7290</v>
      </c>
      <c r="G1878">
        <v>16437</v>
      </c>
      <c r="H1878">
        <v>68</v>
      </c>
      <c r="I1878" t="s">
        <v>16</v>
      </c>
      <c r="J1878" t="s">
        <v>17</v>
      </c>
      <c r="K1878" s="4">
        <v>24000000</v>
      </c>
      <c r="L1878">
        <v>2011</v>
      </c>
      <c r="M1878" s="2">
        <v>4.9000000000000004</v>
      </c>
      <c r="N1878" s="4">
        <f>IMDB_Table[[#This Row],[gross]]-IMDB_Table[[#This Row],[budget]]</f>
        <v>-14360758</v>
      </c>
      <c r="O1878">
        <v>89</v>
      </c>
      <c r="P1878" s="36">
        <f>IMDB_Table[[#This Row],[net_profit]]/IMDB_Table[[#This Row],[budget]]*100</f>
        <v>-59.836491666666667</v>
      </c>
    </row>
    <row r="1879" spans="1:16" x14ac:dyDescent="0.3">
      <c r="A1879" t="s">
        <v>1590</v>
      </c>
      <c r="B1879">
        <v>365</v>
      </c>
      <c r="C1879" s="4">
        <v>25003072</v>
      </c>
      <c r="D1879" t="s">
        <v>1611</v>
      </c>
      <c r="E1879" t="s">
        <v>549</v>
      </c>
      <c r="F1879" t="s">
        <v>5413</v>
      </c>
      <c r="G1879">
        <v>72552</v>
      </c>
      <c r="H1879">
        <v>374</v>
      </c>
      <c r="I1879" t="s">
        <v>16</v>
      </c>
      <c r="J1879" t="s">
        <v>17</v>
      </c>
      <c r="K1879" s="4">
        <v>24000000</v>
      </c>
      <c r="L1879">
        <v>2010</v>
      </c>
      <c r="M1879" s="2">
        <v>5.5</v>
      </c>
      <c r="N1879" s="4">
        <f>IMDB_Table[[#This Row],[gross]]-IMDB_Table[[#This Row],[budget]]</f>
        <v>1003072</v>
      </c>
      <c r="O1879">
        <v>88</v>
      </c>
      <c r="P1879" s="36">
        <f>IMDB_Table[[#This Row],[net_profit]]/IMDB_Table[[#This Row],[budget]]*100</f>
        <v>4.1794666666666664</v>
      </c>
    </row>
    <row r="1880" spans="1:16" x14ac:dyDescent="0.3">
      <c r="A1880" t="s">
        <v>45</v>
      </c>
      <c r="B1880">
        <v>113</v>
      </c>
      <c r="C1880" s="4">
        <v>6144806</v>
      </c>
      <c r="D1880" t="s">
        <v>1407</v>
      </c>
      <c r="E1880" t="s">
        <v>45</v>
      </c>
      <c r="F1880" t="s">
        <v>7291</v>
      </c>
      <c r="G1880">
        <v>12821</v>
      </c>
      <c r="H1880">
        <v>248</v>
      </c>
      <c r="I1880" t="s">
        <v>16</v>
      </c>
      <c r="J1880" t="s">
        <v>17</v>
      </c>
      <c r="K1880" s="4">
        <v>23000000</v>
      </c>
      <c r="L1880">
        <v>2004</v>
      </c>
      <c r="M1880" s="2">
        <v>6.7</v>
      </c>
      <c r="N1880" s="4">
        <f>IMDB_Table[[#This Row],[gross]]-IMDB_Table[[#This Row],[budget]]</f>
        <v>-16855194</v>
      </c>
      <c r="O1880">
        <v>118</v>
      </c>
      <c r="P1880" s="36">
        <f>IMDB_Table[[#This Row],[net_profit]]/IMDB_Table[[#This Row],[budget]]*100</f>
        <v>-73.283452173913048</v>
      </c>
    </row>
    <row r="1881" spans="1:16" x14ac:dyDescent="0.3">
      <c r="A1881" t="s">
        <v>2050</v>
      </c>
      <c r="B1881">
        <v>18</v>
      </c>
      <c r="C1881" s="4">
        <v>4308981</v>
      </c>
      <c r="D1881" t="s">
        <v>735</v>
      </c>
      <c r="E1881" t="s">
        <v>196</v>
      </c>
      <c r="F1881" t="s">
        <v>7292</v>
      </c>
      <c r="G1881">
        <v>2265</v>
      </c>
      <c r="H1881">
        <v>37</v>
      </c>
      <c r="I1881" t="s">
        <v>16</v>
      </c>
      <c r="J1881" t="s">
        <v>17</v>
      </c>
      <c r="K1881" s="4">
        <v>24000000</v>
      </c>
      <c r="L1881">
        <v>1998</v>
      </c>
      <c r="M1881" s="2">
        <v>3.9</v>
      </c>
      <c r="N1881" s="4">
        <f>IMDB_Table[[#This Row],[gross]]-IMDB_Table[[#This Row],[budget]]</f>
        <v>-19691019</v>
      </c>
      <c r="O1881">
        <v>93</v>
      </c>
      <c r="P1881" s="36">
        <f>IMDB_Table[[#This Row],[net_profit]]/IMDB_Table[[#This Row],[budget]]*100</f>
        <v>-82.0459125</v>
      </c>
    </row>
    <row r="1882" spans="1:16" x14ac:dyDescent="0.3">
      <c r="A1882" t="s">
        <v>2051</v>
      </c>
      <c r="B1882">
        <v>10</v>
      </c>
      <c r="C1882" s="4">
        <v>669276</v>
      </c>
      <c r="D1882" t="s">
        <v>2052</v>
      </c>
      <c r="E1882" t="s">
        <v>2053</v>
      </c>
      <c r="F1882" t="s">
        <v>7293</v>
      </c>
      <c r="G1882">
        <v>2541</v>
      </c>
      <c r="H1882">
        <v>47</v>
      </c>
      <c r="I1882" t="s">
        <v>16</v>
      </c>
      <c r="J1882" t="s">
        <v>24</v>
      </c>
      <c r="K1882" s="4">
        <v>28000000</v>
      </c>
      <c r="L1882">
        <v>1993</v>
      </c>
      <c r="M1882" s="2">
        <v>7.2</v>
      </c>
      <c r="N1882" s="4">
        <f>IMDB_Table[[#This Row],[gross]]-IMDB_Table[[#This Row],[budget]]</f>
        <v>-27330724</v>
      </c>
      <c r="O1882">
        <v>80</v>
      </c>
      <c r="P1882" s="36">
        <f>IMDB_Table[[#This Row],[net_profit]]/IMDB_Table[[#This Row],[budget]]*100</f>
        <v>-97.609728571428562</v>
      </c>
    </row>
    <row r="1883" spans="1:16" x14ac:dyDescent="0.3">
      <c r="A1883" t="s">
        <v>3999</v>
      </c>
      <c r="B1883">
        <v>16</v>
      </c>
      <c r="C1883" s="4">
        <v>42880</v>
      </c>
      <c r="D1883" t="s">
        <v>71</v>
      </c>
      <c r="E1883" t="s">
        <v>444</v>
      </c>
      <c r="F1883" t="s">
        <v>7294</v>
      </c>
      <c r="G1883">
        <v>2919</v>
      </c>
      <c r="H1883">
        <v>50</v>
      </c>
      <c r="I1883" t="s">
        <v>16</v>
      </c>
      <c r="J1883" t="s">
        <v>24</v>
      </c>
      <c r="K1883" s="4">
        <v>24000000</v>
      </c>
      <c r="L1883">
        <v>2004</v>
      </c>
      <c r="M1883" s="2">
        <v>5.0999999999999996</v>
      </c>
      <c r="N1883" s="4">
        <f>IMDB_Table[[#This Row],[gross]]-IMDB_Table[[#This Row],[budget]]</f>
        <v>-23957120</v>
      </c>
      <c r="O1883">
        <v>120</v>
      </c>
      <c r="P1883" s="36">
        <f>IMDB_Table[[#This Row],[net_profit]]/IMDB_Table[[#This Row],[budget]]*100</f>
        <v>-99.821333333333328</v>
      </c>
    </row>
    <row r="1884" spans="1:16" x14ac:dyDescent="0.3">
      <c r="A1884" t="s">
        <v>1645</v>
      </c>
      <c r="B1884">
        <v>196</v>
      </c>
      <c r="C1884" s="4">
        <v>23225911</v>
      </c>
      <c r="D1884" t="s">
        <v>137</v>
      </c>
      <c r="E1884" t="s">
        <v>391</v>
      </c>
      <c r="F1884" t="s">
        <v>5414</v>
      </c>
      <c r="G1884">
        <v>80574</v>
      </c>
      <c r="H1884">
        <v>157</v>
      </c>
      <c r="I1884" t="s">
        <v>16</v>
      </c>
      <c r="J1884" t="s">
        <v>17</v>
      </c>
      <c r="K1884" s="4">
        <v>24000000</v>
      </c>
      <c r="L1884">
        <v>2010</v>
      </c>
      <c r="M1884" s="2">
        <v>6.5</v>
      </c>
      <c r="N1884" s="4">
        <f>IMDB_Table[[#This Row],[gross]]-IMDB_Table[[#This Row],[budget]]</f>
        <v>-774089</v>
      </c>
      <c r="O1884">
        <v>98</v>
      </c>
      <c r="P1884" s="36">
        <f>IMDB_Table[[#This Row],[net_profit]]/IMDB_Table[[#This Row],[budget]]*100</f>
        <v>-3.2253708333333333</v>
      </c>
    </row>
    <row r="1885" spans="1:16" x14ac:dyDescent="0.3">
      <c r="A1885" t="s">
        <v>1642</v>
      </c>
      <c r="B1885">
        <v>212</v>
      </c>
      <c r="C1885" s="4">
        <v>4710455</v>
      </c>
      <c r="D1885" t="s">
        <v>186</v>
      </c>
      <c r="E1885" t="s">
        <v>104</v>
      </c>
      <c r="F1885" t="s">
        <v>7295</v>
      </c>
      <c r="G1885">
        <v>214091</v>
      </c>
      <c r="H1885">
        <v>330</v>
      </c>
      <c r="I1885" t="s">
        <v>1644</v>
      </c>
      <c r="J1885" t="s">
        <v>722</v>
      </c>
      <c r="K1885" s="4">
        <v>24000000</v>
      </c>
      <c r="L1885">
        <v>2004</v>
      </c>
      <c r="M1885" s="2">
        <v>8.1999999999999993</v>
      </c>
      <c r="N1885" s="4">
        <f>IMDB_Table[[#This Row],[gross]]-IMDB_Table[[#This Row],[budget]]</f>
        <v>-19289545</v>
      </c>
      <c r="O1885">
        <v>119</v>
      </c>
      <c r="P1885" s="36">
        <f>IMDB_Table[[#This Row],[net_profit]]/IMDB_Table[[#This Row],[budget]]*100</f>
        <v>-80.373104166666664</v>
      </c>
    </row>
    <row r="1886" spans="1:16" x14ac:dyDescent="0.3">
      <c r="A1886" t="s">
        <v>980</v>
      </c>
      <c r="B1886">
        <v>445</v>
      </c>
      <c r="C1886" s="4">
        <v>75590286</v>
      </c>
      <c r="D1886" t="s">
        <v>2054</v>
      </c>
      <c r="E1886" t="s">
        <v>62</v>
      </c>
      <c r="F1886" t="s">
        <v>5415</v>
      </c>
      <c r="G1886">
        <v>386217</v>
      </c>
      <c r="H1886">
        <v>553</v>
      </c>
      <c r="I1886" t="s">
        <v>16</v>
      </c>
      <c r="J1886" t="s">
        <v>17</v>
      </c>
      <c r="K1886" s="4">
        <v>23600000</v>
      </c>
      <c r="L1886">
        <v>2009</v>
      </c>
      <c r="M1886" s="2">
        <v>7.7</v>
      </c>
      <c r="N1886" s="4">
        <f>IMDB_Table[[#This Row],[gross]]-IMDB_Table[[#This Row],[budget]]</f>
        <v>51990286</v>
      </c>
      <c r="O1886">
        <v>88</v>
      </c>
      <c r="P1886" s="36">
        <f>IMDB_Table[[#This Row],[net_profit]]/IMDB_Table[[#This Row],[budget]]*100</f>
        <v>220.29782203389829</v>
      </c>
    </row>
    <row r="1887" spans="1:16" x14ac:dyDescent="0.3">
      <c r="A1887" t="s">
        <v>416</v>
      </c>
      <c r="B1887">
        <v>108</v>
      </c>
      <c r="C1887" s="4">
        <v>161487252</v>
      </c>
      <c r="D1887" t="s">
        <v>918</v>
      </c>
      <c r="E1887" t="s">
        <v>565</v>
      </c>
      <c r="F1887" t="s">
        <v>5416</v>
      </c>
      <c r="G1887">
        <v>119450</v>
      </c>
      <c r="H1887">
        <v>300</v>
      </c>
      <c r="I1887" t="s">
        <v>16</v>
      </c>
      <c r="J1887" t="s">
        <v>17</v>
      </c>
      <c r="K1887" s="4">
        <v>20000000</v>
      </c>
      <c r="L1887">
        <v>1998</v>
      </c>
      <c r="M1887" s="2">
        <v>6.1</v>
      </c>
      <c r="N1887" s="4">
        <f>IMDB_Table[[#This Row],[gross]]-IMDB_Table[[#This Row],[budget]]</f>
        <v>141487252</v>
      </c>
      <c r="O1887">
        <v>90</v>
      </c>
      <c r="P1887" s="36">
        <f>IMDB_Table[[#This Row],[net_profit]]/IMDB_Table[[#This Row],[budget]]*100</f>
        <v>707.43625999999995</v>
      </c>
    </row>
    <row r="1888" spans="1:16" x14ac:dyDescent="0.3">
      <c r="A1888" t="s">
        <v>1542</v>
      </c>
      <c r="B1888">
        <v>223</v>
      </c>
      <c r="C1888" s="4">
        <v>290158751</v>
      </c>
      <c r="D1888" t="s">
        <v>14</v>
      </c>
      <c r="E1888" t="s">
        <v>120</v>
      </c>
      <c r="F1888" t="s">
        <v>5417</v>
      </c>
      <c r="G1888">
        <v>837759</v>
      </c>
      <c r="H1888">
        <v>900</v>
      </c>
      <c r="I1888" t="s">
        <v>16</v>
      </c>
      <c r="J1888" t="s">
        <v>17</v>
      </c>
      <c r="K1888" s="4">
        <v>18000000</v>
      </c>
      <c r="L1888">
        <v>1980</v>
      </c>
      <c r="M1888" s="2">
        <v>8.8000000000000007</v>
      </c>
      <c r="N1888" s="4">
        <f>IMDB_Table[[#This Row],[gross]]-IMDB_Table[[#This Row],[budget]]</f>
        <v>272158751</v>
      </c>
      <c r="O1888">
        <v>127</v>
      </c>
      <c r="P1888" s="36">
        <f>IMDB_Table[[#This Row],[net_profit]]/IMDB_Table[[#This Row],[budget]]*100</f>
        <v>1511.993061111111</v>
      </c>
    </row>
    <row r="1889" spans="1:16" x14ac:dyDescent="0.3">
      <c r="A1889" t="s">
        <v>91</v>
      </c>
      <c r="B1889">
        <v>63</v>
      </c>
      <c r="C1889" s="4">
        <v>65807024</v>
      </c>
      <c r="D1889" t="s">
        <v>845</v>
      </c>
      <c r="E1889" t="s">
        <v>56</v>
      </c>
      <c r="F1889" t="s">
        <v>5418</v>
      </c>
      <c r="G1889">
        <v>172405</v>
      </c>
      <c r="H1889">
        <v>203</v>
      </c>
      <c r="I1889" t="s">
        <v>16</v>
      </c>
      <c r="J1889" t="s">
        <v>17</v>
      </c>
      <c r="K1889" s="4">
        <v>19000000</v>
      </c>
      <c r="L1889">
        <v>1995</v>
      </c>
      <c r="M1889" s="2">
        <v>6.8</v>
      </c>
      <c r="N1889" s="4">
        <f>IMDB_Table[[#This Row],[gross]]-IMDB_Table[[#This Row],[budget]]</f>
        <v>46807024</v>
      </c>
      <c r="O1889">
        <v>119</v>
      </c>
      <c r="P1889" s="36">
        <f>IMDB_Table[[#This Row],[net_profit]]/IMDB_Table[[#This Row],[budget]]*100</f>
        <v>246.35275789473684</v>
      </c>
    </row>
    <row r="1890" spans="1:16" x14ac:dyDescent="0.3">
      <c r="A1890" t="s">
        <v>1251</v>
      </c>
      <c r="B1890">
        <v>43</v>
      </c>
      <c r="C1890" s="4">
        <v>86930411</v>
      </c>
      <c r="D1890" t="s">
        <v>279</v>
      </c>
      <c r="E1890" t="s">
        <v>1694</v>
      </c>
      <c r="F1890" t="s">
        <v>7296</v>
      </c>
      <c r="G1890">
        <v>83269</v>
      </c>
      <c r="H1890">
        <v>87</v>
      </c>
      <c r="I1890" t="s">
        <v>16</v>
      </c>
      <c r="J1890" t="s">
        <v>17</v>
      </c>
      <c r="K1890" s="4">
        <v>23000000</v>
      </c>
      <c r="L1890">
        <v>1991</v>
      </c>
      <c r="M1890" s="2">
        <v>6.8</v>
      </c>
      <c r="N1890" s="4">
        <f>IMDB_Table[[#This Row],[gross]]-IMDB_Table[[#This Row],[budget]]</f>
        <v>63930411</v>
      </c>
      <c r="O1890">
        <v>85</v>
      </c>
      <c r="P1890" s="36">
        <f>IMDB_Table[[#This Row],[net_profit]]/IMDB_Table[[#This Row],[budget]]*100</f>
        <v>277.95830869565219</v>
      </c>
    </row>
    <row r="1891" spans="1:16" x14ac:dyDescent="0.3">
      <c r="A1891" t="s">
        <v>1221</v>
      </c>
      <c r="B1891">
        <v>211</v>
      </c>
      <c r="C1891" s="4">
        <v>53302314</v>
      </c>
      <c r="D1891" t="s">
        <v>1440</v>
      </c>
      <c r="E1891" t="s">
        <v>1901</v>
      </c>
      <c r="F1891" t="s">
        <v>5419</v>
      </c>
      <c r="G1891">
        <v>181058</v>
      </c>
      <c r="H1891">
        <v>674</v>
      </c>
      <c r="I1891" t="s">
        <v>16</v>
      </c>
      <c r="J1891" t="s">
        <v>17</v>
      </c>
      <c r="K1891" s="4">
        <v>23000000</v>
      </c>
      <c r="L1891">
        <v>2000</v>
      </c>
      <c r="M1891" s="2">
        <v>6.7</v>
      </c>
      <c r="N1891" s="4">
        <f>IMDB_Table[[#This Row],[gross]]-IMDB_Table[[#This Row],[budget]]</f>
        <v>30302314</v>
      </c>
      <c r="O1891">
        <v>98</v>
      </c>
      <c r="P1891" s="36">
        <f>IMDB_Table[[#This Row],[net_profit]]/IMDB_Table[[#This Row],[budget]]*100</f>
        <v>131.74919130434785</v>
      </c>
    </row>
    <row r="1892" spans="1:16" x14ac:dyDescent="0.3">
      <c r="A1892" t="s">
        <v>812</v>
      </c>
      <c r="B1892">
        <v>421</v>
      </c>
      <c r="C1892" s="4">
        <v>40962534</v>
      </c>
      <c r="D1892" t="s">
        <v>814</v>
      </c>
      <c r="E1892" t="s">
        <v>981</v>
      </c>
      <c r="F1892" t="s">
        <v>7297</v>
      </c>
      <c r="G1892">
        <v>188652</v>
      </c>
      <c r="H1892">
        <v>288</v>
      </c>
      <c r="I1892" t="s">
        <v>16</v>
      </c>
      <c r="J1892" t="s">
        <v>17</v>
      </c>
      <c r="K1892" s="4">
        <v>12500000</v>
      </c>
      <c r="L1892">
        <v>2011</v>
      </c>
      <c r="M1892" s="2">
        <v>7.1</v>
      </c>
      <c r="N1892" s="4">
        <f>IMDB_Table[[#This Row],[gross]]-IMDB_Table[[#This Row],[budget]]</f>
        <v>28462534</v>
      </c>
      <c r="O1892">
        <v>101</v>
      </c>
      <c r="P1892" s="36">
        <f>IMDB_Table[[#This Row],[net_profit]]/IMDB_Table[[#This Row],[budget]]*100</f>
        <v>227.70027200000001</v>
      </c>
    </row>
    <row r="1893" spans="1:16" x14ac:dyDescent="0.3">
      <c r="A1893" t="s">
        <v>363</v>
      </c>
      <c r="B1893">
        <v>214</v>
      </c>
      <c r="C1893" s="4">
        <v>39235088</v>
      </c>
      <c r="D1893" t="s">
        <v>2055</v>
      </c>
      <c r="E1893" t="s">
        <v>364</v>
      </c>
      <c r="F1893" t="s">
        <v>5420</v>
      </c>
      <c r="G1893">
        <v>193962</v>
      </c>
      <c r="H1893">
        <v>805</v>
      </c>
      <c r="I1893" t="s">
        <v>16</v>
      </c>
      <c r="J1893" t="s">
        <v>17</v>
      </c>
      <c r="K1893" s="4">
        <v>23000000</v>
      </c>
      <c r="L1893">
        <v>2000</v>
      </c>
      <c r="M1893" s="2">
        <v>7.1</v>
      </c>
      <c r="N1893" s="4">
        <f>IMDB_Table[[#This Row],[gross]]-IMDB_Table[[#This Row],[budget]]</f>
        <v>16235088</v>
      </c>
      <c r="O1893">
        <v>112</v>
      </c>
      <c r="P1893" s="36">
        <f>IMDB_Table[[#This Row],[net_profit]]/IMDB_Table[[#This Row],[budget]]*100</f>
        <v>70.587339130434785</v>
      </c>
    </row>
    <row r="1894" spans="1:16" x14ac:dyDescent="0.3">
      <c r="A1894" t="s">
        <v>2056</v>
      </c>
      <c r="B1894">
        <v>92</v>
      </c>
      <c r="C1894" s="4">
        <v>27338033</v>
      </c>
      <c r="D1894" t="s">
        <v>429</v>
      </c>
      <c r="E1894" t="s">
        <v>86</v>
      </c>
      <c r="F1894" t="s">
        <v>5421</v>
      </c>
      <c r="G1894">
        <v>19709</v>
      </c>
      <c r="H1894">
        <v>167</v>
      </c>
      <c r="I1894" t="s">
        <v>16</v>
      </c>
      <c r="J1894" t="s">
        <v>17</v>
      </c>
      <c r="K1894" s="4">
        <v>23000000</v>
      </c>
      <c r="L1894">
        <v>2001</v>
      </c>
      <c r="M1894" s="2">
        <v>6.1</v>
      </c>
      <c r="N1894" s="4">
        <f>IMDB_Table[[#This Row],[gross]]-IMDB_Table[[#This Row],[budget]]</f>
        <v>4338033</v>
      </c>
      <c r="O1894">
        <v>97</v>
      </c>
      <c r="P1894" s="36">
        <f>IMDB_Table[[#This Row],[net_profit]]/IMDB_Table[[#This Row],[budget]]*100</f>
        <v>18.861013043478263</v>
      </c>
    </row>
    <row r="1895" spans="1:16" x14ac:dyDescent="0.3">
      <c r="A1895" t="s">
        <v>458</v>
      </c>
      <c r="B1895">
        <v>574</v>
      </c>
      <c r="C1895" s="4">
        <v>25556065</v>
      </c>
      <c r="D1895" t="s">
        <v>1950</v>
      </c>
      <c r="E1895" t="s">
        <v>164</v>
      </c>
      <c r="F1895" t="s">
        <v>5422</v>
      </c>
      <c r="G1895">
        <v>355126</v>
      </c>
      <c r="H1895">
        <v>748</v>
      </c>
      <c r="I1895" t="s">
        <v>16</v>
      </c>
      <c r="J1895" t="s">
        <v>17</v>
      </c>
      <c r="K1895" s="4">
        <v>23000000</v>
      </c>
      <c r="L1895">
        <v>2013</v>
      </c>
      <c r="M1895" s="2">
        <v>8</v>
      </c>
      <c r="N1895" s="4">
        <f>IMDB_Table[[#This Row],[gross]]-IMDB_Table[[#This Row],[budget]]</f>
        <v>2556065</v>
      </c>
      <c r="O1895">
        <v>126</v>
      </c>
      <c r="P1895" s="36">
        <f>IMDB_Table[[#This Row],[net_profit]]/IMDB_Table[[#This Row],[budget]]*100</f>
        <v>11.113326086956523</v>
      </c>
    </row>
    <row r="1896" spans="1:16" x14ac:dyDescent="0.3">
      <c r="A1896" t="s">
        <v>1031</v>
      </c>
      <c r="B1896">
        <v>140</v>
      </c>
      <c r="C1896" s="4">
        <v>21973182</v>
      </c>
      <c r="D1896" t="s">
        <v>241</v>
      </c>
      <c r="E1896" t="s">
        <v>196</v>
      </c>
      <c r="F1896" t="s">
        <v>5423</v>
      </c>
      <c r="G1896">
        <v>53415</v>
      </c>
      <c r="H1896">
        <v>339</v>
      </c>
      <c r="I1896" t="s">
        <v>16</v>
      </c>
      <c r="J1896" t="s">
        <v>17</v>
      </c>
      <c r="K1896" s="4">
        <v>23000000</v>
      </c>
      <c r="L1896">
        <v>2001</v>
      </c>
      <c r="M1896" s="2">
        <v>6.6</v>
      </c>
      <c r="N1896" s="4">
        <f>IMDB_Table[[#This Row],[gross]]-IMDB_Table[[#This Row],[budget]]</f>
        <v>-1026818</v>
      </c>
      <c r="O1896">
        <v>97</v>
      </c>
      <c r="P1896" s="36">
        <f>IMDB_Table[[#This Row],[net_profit]]/IMDB_Table[[#This Row],[budget]]*100</f>
        <v>-4.4644260869565215</v>
      </c>
    </row>
    <row r="1897" spans="1:16" x14ac:dyDescent="0.3">
      <c r="A1897" t="s">
        <v>2057</v>
      </c>
      <c r="B1897">
        <v>28</v>
      </c>
      <c r="C1897" s="4">
        <v>4756</v>
      </c>
      <c r="D1897" t="s">
        <v>67</v>
      </c>
      <c r="E1897" t="s">
        <v>507</v>
      </c>
      <c r="F1897" t="s">
        <v>7298</v>
      </c>
      <c r="G1897">
        <v>4191</v>
      </c>
      <c r="H1897">
        <v>32</v>
      </c>
      <c r="I1897" t="s">
        <v>16</v>
      </c>
      <c r="J1897" t="s">
        <v>24</v>
      </c>
      <c r="K1897" s="4">
        <v>25000000</v>
      </c>
      <c r="L1897">
        <v>2013</v>
      </c>
      <c r="M1897" s="2">
        <v>5.4</v>
      </c>
      <c r="N1897" s="4">
        <f>IMDB_Table[[#This Row],[gross]]-IMDB_Table[[#This Row],[budget]]</f>
        <v>-24995244</v>
      </c>
      <c r="O1897">
        <v>100</v>
      </c>
      <c r="P1897" s="36">
        <f>IMDB_Table[[#This Row],[net_profit]]/IMDB_Table[[#This Row],[budget]]*100</f>
        <v>-99.980975999999998</v>
      </c>
    </row>
    <row r="1898" spans="1:16" x14ac:dyDescent="0.3">
      <c r="A1898" t="s">
        <v>1066</v>
      </c>
      <c r="B1898">
        <v>36</v>
      </c>
      <c r="C1898" s="4">
        <v>18653615</v>
      </c>
      <c r="D1898" t="s">
        <v>641</v>
      </c>
      <c r="E1898" t="s">
        <v>376</v>
      </c>
      <c r="F1898" t="s">
        <v>5424</v>
      </c>
      <c r="G1898">
        <v>14786</v>
      </c>
      <c r="H1898">
        <v>103</v>
      </c>
      <c r="I1898" t="s">
        <v>16</v>
      </c>
      <c r="J1898" t="s">
        <v>17</v>
      </c>
      <c r="K1898" s="4">
        <v>23000000</v>
      </c>
      <c r="L1898">
        <v>1999</v>
      </c>
      <c r="M1898" s="2">
        <v>6.1</v>
      </c>
      <c r="N1898" s="4">
        <f>IMDB_Table[[#This Row],[gross]]-IMDB_Table[[#This Row],[budget]]</f>
        <v>-4346385</v>
      </c>
      <c r="O1898">
        <v>114</v>
      </c>
      <c r="P1898" s="36">
        <f>IMDB_Table[[#This Row],[net_profit]]/IMDB_Table[[#This Row],[budget]]*100</f>
        <v>-18.897326086956522</v>
      </c>
    </row>
    <row r="1899" spans="1:16" x14ac:dyDescent="0.3">
      <c r="A1899" t="s">
        <v>2058</v>
      </c>
      <c r="B1899">
        <v>53</v>
      </c>
      <c r="C1899" s="4">
        <v>13019253</v>
      </c>
      <c r="D1899" t="s">
        <v>279</v>
      </c>
      <c r="E1899" t="s">
        <v>2059</v>
      </c>
      <c r="F1899" t="s">
        <v>5425</v>
      </c>
      <c r="G1899">
        <v>3914</v>
      </c>
      <c r="H1899">
        <v>47</v>
      </c>
      <c r="I1899" t="s">
        <v>16</v>
      </c>
      <c r="J1899" t="s">
        <v>17</v>
      </c>
      <c r="K1899" s="4">
        <v>23000000</v>
      </c>
      <c r="L1899">
        <v>2000</v>
      </c>
      <c r="M1899" s="2">
        <v>5.6</v>
      </c>
      <c r="N1899" s="4">
        <f>IMDB_Table[[#This Row],[gross]]-IMDB_Table[[#This Row],[budget]]</f>
        <v>-9980747</v>
      </c>
      <c r="O1899">
        <v>88</v>
      </c>
      <c r="P1899" s="36">
        <f>IMDB_Table[[#This Row],[net_profit]]/IMDB_Table[[#This Row],[budget]]*100</f>
        <v>-43.394552173913041</v>
      </c>
    </row>
    <row r="1900" spans="1:16" x14ac:dyDescent="0.3">
      <c r="A1900" t="s">
        <v>395</v>
      </c>
      <c r="B1900">
        <v>394</v>
      </c>
      <c r="C1900" s="4">
        <v>18934858</v>
      </c>
      <c r="D1900" t="s">
        <v>26</v>
      </c>
      <c r="E1900" t="s">
        <v>135</v>
      </c>
      <c r="F1900" t="s">
        <v>5426</v>
      </c>
      <c r="G1900">
        <v>72646</v>
      </c>
      <c r="H1900">
        <v>397</v>
      </c>
      <c r="I1900" t="s">
        <v>16</v>
      </c>
      <c r="J1900" t="s">
        <v>1688</v>
      </c>
      <c r="K1900" s="4">
        <v>23000000</v>
      </c>
      <c r="L1900">
        <v>2011</v>
      </c>
      <c r="M1900" s="2">
        <v>5.8</v>
      </c>
      <c r="N1900" s="4">
        <f>IMDB_Table[[#This Row],[gross]]-IMDB_Table[[#This Row],[budget]]</f>
        <v>-4065142</v>
      </c>
      <c r="O1900">
        <v>93</v>
      </c>
      <c r="P1900" s="36">
        <f>IMDB_Table[[#This Row],[net_profit]]/IMDB_Table[[#This Row],[budget]]*100</f>
        <v>-17.674530434782611</v>
      </c>
    </row>
    <row r="1901" spans="1:16" x14ac:dyDescent="0.3">
      <c r="A1901" t="s">
        <v>2060</v>
      </c>
      <c r="B1901">
        <v>80</v>
      </c>
      <c r="C1901" s="4">
        <v>20763013</v>
      </c>
      <c r="D1901" t="s">
        <v>1789</v>
      </c>
      <c r="E1901" t="s">
        <v>2061</v>
      </c>
      <c r="F1901" t="s">
        <v>5427</v>
      </c>
      <c r="G1901">
        <v>30840</v>
      </c>
      <c r="H1901">
        <v>383</v>
      </c>
      <c r="I1901" t="s">
        <v>16</v>
      </c>
      <c r="J1901" t="s">
        <v>17</v>
      </c>
      <c r="K1901" s="4">
        <v>23000000</v>
      </c>
      <c r="L1901">
        <v>1987</v>
      </c>
      <c r="M1901" s="2">
        <v>2.8</v>
      </c>
      <c r="N1901" s="4">
        <f>IMDB_Table[[#This Row],[gross]]-IMDB_Table[[#This Row],[budget]]</f>
        <v>-2236987</v>
      </c>
      <c r="O1901">
        <v>92</v>
      </c>
      <c r="P1901" s="36">
        <f>IMDB_Table[[#This Row],[net_profit]]/IMDB_Table[[#This Row],[budget]]*100</f>
        <v>-9.7260304347826096</v>
      </c>
    </row>
    <row r="1902" spans="1:16" x14ac:dyDescent="0.3">
      <c r="A1902" t="s">
        <v>2062</v>
      </c>
      <c r="B1902">
        <v>45</v>
      </c>
      <c r="C1902" s="4">
        <v>12782508</v>
      </c>
      <c r="D1902" t="s">
        <v>814</v>
      </c>
      <c r="E1902" t="s">
        <v>72</v>
      </c>
      <c r="F1902" t="s">
        <v>7299</v>
      </c>
      <c r="G1902">
        <v>20163</v>
      </c>
      <c r="H1902">
        <v>71</v>
      </c>
      <c r="I1902" t="s">
        <v>16</v>
      </c>
      <c r="J1902" t="s">
        <v>17</v>
      </c>
      <c r="K1902" s="4">
        <v>23000000</v>
      </c>
      <c r="L1902">
        <v>1996</v>
      </c>
      <c r="M1902" s="2">
        <v>6.7</v>
      </c>
      <c r="N1902" s="4">
        <f>IMDB_Table[[#This Row],[gross]]-IMDB_Table[[#This Row],[budget]]</f>
        <v>-10217492</v>
      </c>
      <c r="O1902">
        <v>98</v>
      </c>
      <c r="P1902" s="36">
        <f>IMDB_Table[[#This Row],[net_profit]]/IMDB_Table[[#This Row],[budget]]*100</f>
        <v>-44.423878260869564</v>
      </c>
    </row>
    <row r="1903" spans="1:16" x14ac:dyDescent="0.3">
      <c r="A1903" t="s">
        <v>2063</v>
      </c>
      <c r="B1903">
        <v>47</v>
      </c>
      <c r="C1903" s="4">
        <v>11508423</v>
      </c>
      <c r="D1903" t="s">
        <v>2064</v>
      </c>
      <c r="E1903" t="s">
        <v>2065</v>
      </c>
      <c r="F1903" t="s">
        <v>5428</v>
      </c>
      <c r="G1903">
        <v>3174</v>
      </c>
      <c r="H1903">
        <v>19</v>
      </c>
      <c r="I1903" t="s">
        <v>16</v>
      </c>
      <c r="J1903" t="s">
        <v>17</v>
      </c>
      <c r="K1903" s="4">
        <v>23000000</v>
      </c>
      <c r="L1903">
        <v>2008</v>
      </c>
      <c r="M1903" s="2">
        <v>5.0999999999999996</v>
      </c>
      <c r="N1903" s="4">
        <f>IMDB_Table[[#This Row],[gross]]-IMDB_Table[[#This Row],[budget]]</f>
        <v>-11491577</v>
      </c>
      <c r="O1903">
        <v>94</v>
      </c>
      <c r="P1903" s="36">
        <f>IMDB_Table[[#This Row],[net_profit]]/IMDB_Table[[#This Row],[budget]]*100</f>
        <v>-49.963378260869568</v>
      </c>
    </row>
    <row r="1904" spans="1:16" x14ac:dyDescent="0.3">
      <c r="A1904" t="s">
        <v>1143</v>
      </c>
      <c r="B1904">
        <v>90</v>
      </c>
      <c r="C1904" s="4">
        <v>10660147</v>
      </c>
      <c r="D1904" t="s">
        <v>71</v>
      </c>
      <c r="E1904" t="s">
        <v>1441</v>
      </c>
      <c r="F1904" t="s">
        <v>7300</v>
      </c>
      <c r="G1904">
        <v>17740</v>
      </c>
      <c r="H1904">
        <v>165</v>
      </c>
      <c r="I1904" t="s">
        <v>16</v>
      </c>
      <c r="J1904" t="s">
        <v>24</v>
      </c>
      <c r="K1904" s="4">
        <v>23000000</v>
      </c>
      <c r="L1904">
        <v>1999</v>
      </c>
      <c r="M1904" s="2">
        <v>7.2</v>
      </c>
      <c r="N1904" s="4">
        <f>IMDB_Table[[#This Row],[gross]]-IMDB_Table[[#This Row],[budget]]</f>
        <v>-12339853</v>
      </c>
      <c r="O1904">
        <v>102</v>
      </c>
      <c r="P1904" s="36">
        <f>IMDB_Table[[#This Row],[net_profit]]/IMDB_Table[[#This Row],[budget]]*100</f>
        <v>-53.651534782608699</v>
      </c>
    </row>
    <row r="1905" spans="1:16" x14ac:dyDescent="0.3">
      <c r="A1905" t="s">
        <v>1300</v>
      </c>
      <c r="B1905">
        <v>30</v>
      </c>
      <c r="C1905" s="4">
        <v>7434726</v>
      </c>
      <c r="D1905" t="s">
        <v>2066</v>
      </c>
      <c r="E1905" t="s">
        <v>448</v>
      </c>
      <c r="F1905" t="s">
        <v>7301</v>
      </c>
      <c r="G1905">
        <v>14473</v>
      </c>
      <c r="H1905">
        <v>81</v>
      </c>
      <c r="I1905" t="s">
        <v>16</v>
      </c>
      <c r="J1905" t="s">
        <v>17</v>
      </c>
      <c r="K1905" s="4">
        <v>23000000</v>
      </c>
      <c r="L1905">
        <v>1991</v>
      </c>
      <c r="M1905" s="2">
        <v>6</v>
      </c>
      <c r="N1905" s="4">
        <f>IMDB_Table[[#This Row],[gross]]-IMDB_Table[[#This Row],[budget]]</f>
        <v>-15565274</v>
      </c>
      <c r="O1905">
        <v>98</v>
      </c>
      <c r="P1905" s="36">
        <f>IMDB_Table[[#This Row],[net_profit]]/IMDB_Table[[#This Row],[budget]]*100</f>
        <v>-67.675104347826093</v>
      </c>
    </row>
    <row r="1906" spans="1:16" x14ac:dyDescent="0.3">
      <c r="A1906" t="s">
        <v>2067</v>
      </c>
      <c r="B1906">
        <v>165</v>
      </c>
      <c r="C1906" s="4">
        <v>6109075</v>
      </c>
      <c r="D1906" t="s">
        <v>399</v>
      </c>
      <c r="E1906" t="s">
        <v>2068</v>
      </c>
      <c r="F1906" t="s">
        <v>5429</v>
      </c>
      <c r="G1906">
        <v>32003</v>
      </c>
      <c r="H1906">
        <v>65</v>
      </c>
      <c r="I1906" t="s">
        <v>708</v>
      </c>
      <c r="J1906" t="s">
        <v>490</v>
      </c>
      <c r="K1906" s="4">
        <v>19430000</v>
      </c>
      <c r="L1906">
        <v>2009</v>
      </c>
      <c r="M1906" s="2">
        <v>6.7</v>
      </c>
      <c r="N1906" s="4">
        <f>IMDB_Table[[#This Row],[gross]]-IMDB_Table[[#This Row],[budget]]</f>
        <v>-13320925</v>
      </c>
      <c r="O1906">
        <v>111</v>
      </c>
      <c r="P1906" s="36">
        <f>IMDB_Table[[#This Row],[net_profit]]/IMDB_Table[[#This Row],[budget]]*100</f>
        <v>-68.558543489449306</v>
      </c>
    </row>
    <row r="1907" spans="1:16" x14ac:dyDescent="0.3">
      <c r="A1907" t="s">
        <v>1242</v>
      </c>
      <c r="B1907">
        <v>155</v>
      </c>
      <c r="C1907" s="4">
        <v>2708188</v>
      </c>
      <c r="D1907" t="s">
        <v>369</v>
      </c>
      <c r="E1907" t="s">
        <v>2069</v>
      </c>
      <c r="F1907" t="s">
        <v>7302</v>
      </c>
      <c r="G1907">
        <v>8924</v>
      </c>
      <c r="H1907">
        <v>43</v>
      </c>
      <c r="I1907" t="s">
        <v>16</v>
      </c>
      <c r="J1907" t="s">
        <v>24</v>
      </c>
      <c r="K1907" s="4">
        <v>23000000</v>
      </c>
      <c r="L1907">
        <v>2009</v>
      </c>
      <c r="M1907" s="2">
        <v>6.2</v>
      </c>
      <c r="N1907" s="4">
        <f>IMDB_Table[[#This Row],[gross]]-IMDB_Table[[#This Row],[budget]]</f>
        <v>-20291812</v>
      </c>
      <c r="O1907">
        <v>100</v>
      </c>
      <c r="P1907" s="36">
        <f>IMDB_Table[[#This Row],[net_profit]]/IMDB_Table[[#This Row],[budget]]*100</f>
        <v>-88.225269565217388</v>
      </c>
    </row>
    <row r="1908" spans="1:16" x14ac:dyDescent="0.3">
      <c r="A1908" t="s">
        <v>2070</v>
      </c>
      <c r="B1908">
        <v>118</v>
      </c>
      <c r="C1908" s="4">
        <v>16123851</v>
      </c>
      <c r="D1908" t="s">
        <v>814</v>
      </c>
      <c r="E1908" t="s">
        <v>2071</v>
      </c>
      <c r="F1908" t="s">
        <v>5430</v>
      </c>
      <c r="G1908">
        <v>17373</v>
      </c>
      <c r="H1908">
        <v>148</v>
      </c>
      <c r="I1908" t="s">
        <v>16</v>
      </c>
      <c r="J1908" t="s">
        <v>17</v>
      </c>
      <c r="K1908" s="4">
        <v>23000000</v>
      </c>
      <c r="L1908">
        <v>2004</v>
      </c>
      <c r="M1908" s="2">
        <v>6.2</v>
      </c>
      <c r="N1908" s="4">
        <f>IMDB_Table[[#This Row],[gross]]-IMDB_Table[[#This Row],[budget]]</f>
        <v>-6876149</v>
      </c>
      <c r="O1908">
        <v>141</v>
      </c>
      <c r="P1908" s="36">
        <f>IMDB_Table[[#This Row],[net_profit]]/IMDB_Table[[#This Row],[budget]]*100</f>
        <v>-29.896299999999997</v>
      </c>
    </row>
    <row r="1909" spans="1:16" x14ac:dyDescent="0.3">
      <c r="A1909" t="s">
        <v>3971</v>
      </c>
      <c r="B1909">
        <v>314</v>
      </c>
      <c r="C1909" s="4">
        <v>71975611</v>
      </c>
      <c r="D1909" t="s">
        <v>1580</v>
      </c>
      <c r="E1909" t="s">
        <v>2072</v>
      </c>
      <c r="F1909" t="s">
        <v>7303</v>
      </c>
      <c r="G1909">
        <v>209396</v>
      </c>
      <c r="H1909">
        <v>580</v>
      </c>
      <c r="I1909" t="s">
        <v>16</v>
      </c>
      <c r="J1909" t="s">
        <v>17</v>
      </c>
      <c r="K1909" s="4">
        <v>25000000</v>
      </c>
      <c r="L1909">
        <v>2007</v>
      </c>
      <c r="M1909" s="2">
        <v>6.8</v>
      </c>
      <c r="N1909" s="4">
        <f>IMDB_Table[[#This Row],[gross]]-IMDB_Table[[#This Row],[budget]]</f>
        <v>46975611</v>
      </c>
      <c r="O1909">
        <v>114</v>
      </c>
      <c r="P1909" s="36">
        <f>IMDB_Table[[#This Row],[net_profit]]/IMDB_Table[[#This Row],[budget]]*100</f>
        <v>187.902444</v>
      </c>
    </row>
    <row r="1910" spans="1:16" x14ac:dyDescent="0.3">
      <c r="A1910" t="s">
        <v>2073</v>
      </c>
      <c r="B1910">
        <v>103</v>
      </c>
      <c r="C1910" s="4">
        <v>38119483</v>
      </c>
      <c r="D1910" t="s">
        <v>477</v>
      </c>
      <c r="E1910" t="s">
        <v>2074</v>
      </c>
      <c r="F1910" t="s">
        <v>5431</v>
      </c>
      <c r="G1910">
        <v>136667</v>
      </c>
      <c r="H1910">
        <v>273</v>
      </c>
      <c r="I1910" t="s">
        <v>16</v>
      </c>
      <c r="J1910" t="s">
        <v>17</v>
      </c>
      <c r="K1910" s="4">
        <v>22700000</v>
      </c>
      <c r="L1910">
        <v>1987</v>
      </c>
      <c r="M1910" s="2">
        <v>7.1</v>
      </c>
      <c r="N1910" s="4">
        <f>IMDB_Table[[#This Row],[gross]]-IMDB_Table[[#This Row],[budget]]</f>
        <v>15419483</v>
      </c>
      <c r="O1910">
        <v>96</v>
      </c>
      <c r="P1910" s="36">
        <f>IMDB_Table[[#This Row],[net_profit]]/IMDB_Table[[#This Row],[budget]]*100</f>
        <v>67.92723788546256</v>
      </c>
    </row>
    <row r="1911" spans="1:16" x14ac:dyDescent="0.3">
      <c r="A1911" t="s">
        <v>2075</v>
      </c>
      <c r="B1911">
        <v>183</v>
      </c>
      <c r="C1911" s="4">
        <v>4190530</v>
      </c>
      <c r="D1911" t="s">
        <v>810</v>
      </c>
      <c r="E1911" t="s">
        <v>2076</v>
      </c>
      <c r="F1911" t="s">
        <v>5432</v>
      </c>
      <c r="G1911">
        <v>53341</v>
      </c>
      <c r="H1911">
        <v>185</v>
      </c>
      <c r="I1911" t="s">
        <v>16</v>
      </c>
      <c r="J1911" t="s">
        <v>115</v>
      </c>
      <c r="K1911" s="4">
        <v>22500000</v>
      </c>
      <c r="L1911">
        <v>2014</v>
      </c>
      <c r="M1911" s="2">
        <v>7.1</v>
      </c>
      <c r="N1911" s="4">
        <f>IMDB_Table[[#This Row],[gross]]-IMDB_Table[[#This Row],[budget]]</f>
        <v>-18309470</v>
      </c>
      <c r="O1911">
        <v>111</v>
      </c>
      <c r="P1911" s="36">
        <f>IMDB_Table[[#This Row],[net_profit]]/IMDB_Table[[#This Row],[budget]]*100</f>
        <v>-81.375422222222227</v>
      </c>
    </row>
    <row r="1912" spans="1:16" x14ac:dyDescent="0.3">
      <c r="A1912" t="s">
        <v>752</v>
      </c>
      <c r="B1912">
        <v>77</v>
      </c>
      <c r="C1912" s="4">
        <v>217631306</v>
      </c>
      <c r="D1912" t="s">
        <v>2077</v>
      </c>
      <c r="E1912" t="s">
        <v>357</v>
      </c>
      <c r="F1912" t="s">
        <v>5433</v>
      </c>
      <c r="G1912">
        <v>154199</v>
      </c>
      <c r="H1912">
        <v>252</v>
      </c>
      <c r="I1912" t="s">
        <v>16</v>
      </c>
      <c r="J1912" t="s">
        <v>17</v>
      </c>
      <c r="K1912" s="4">
        <v>22000000</v>
      </c>
      <c r="L1912">
        <v>1990</v>
      </c>
      <c r="M1912" s="2">
        <v>7</v>
      </c>
      <c r="N1912" s="4">
        <f>IMDB_Table[[#This Row],[gross]]-IMDB_Table[[#This Row],[budget]]</f>
        <v>195631306</v>
      </c>
      <c r="O1912">
        <v>127</v>
      </c>
      <c r="P1912" s="36">
        <f>IMDB_Table[[#This Row],[net_profit]]/IMDB_Table[[#This Row],[budget]]*100</f>
        <v>889.2332090909091</v>
      </c>
    </row>
    <row r="1913" spans="1:16" x14ac:dyDescent="0.3">
      <c r="A1913" t="s">
        <v>833</v>
      </c>
      <c r="B1913">
        <v>171</v>
      </c>
      <c r="C1913" s="4">
        <v>176483808</v>
      </c>
      <c r="D1913" t="s">
        <v>429</v>
      </c>
      <c r="E1913" t="s">
        <v>1511</v>
      </c>
      <c r="F1913" t="s">
        <v>7304</v>
      </c>
      <c r="G1913">
        <v>247289</v>
      </c>
      <c r="H1913">
        <v>611</v>
      </c>
      <c r="I1913" t="s">
        <v>16</v>
      </c>
      <c r="J1913" t="s">
        <v>17</v>
      </c>
      <c r="K1913" s="4">
        <v>23000000</v>
      </c>
      <c r="L1913">
        <v>1998</v>
      </c>
      <c r="M1913" s="2">
        <v>7.1</v>
      </c>
      <c r="N1913" s="4">
        <f>IMDB_Table[[#This Row],[gross]]-IMDB_Table[[#This Row],[budget]]</f>
        <v>153483808</v>
      </c>
      <c r="O1913">
        <v>107</v>
      </c>
      <c r="P1913" s="36">
        <f>IMDB_Table[[#This Row],[net_profit]]/IMDB_Table[[#This Row],[budget]]*100</f>
        <v>667.32090434782606</v>
      </c>
    </row>
    <row r="1914" spans="1:16" x14ac:dyDescent="0.3">
      <c r="A1914" t="s">
        <v>978</v>
      </c>
      <c r="B1914">
        <v>64</v>
      </c>
      <c r="C1914" s="4">
        <v>144833357</v>
      </c>
      <c r="D1914" t="s">
        <v>1098</v>
      </c>
      <c r="E1914" t="s">
        <v>867</v>
      </c>
      <c r="F1914" t="s">
        <v>5434</v>
      </c>
      <c r="G1914">
        <v>64742</v>
      </c>
      <c r="H1914">
        <v>111</v>
      </c>
      <c r="I1914" t="s">
        <v>16</v>
      </c>
      <c r="J1914" t="s">
        <v>17</v>
      </c>
      <c r="K1914" s="4">
        <v>22000000</v>
      </c>
      <c r="L1914">
        <v>1994</v>
      </c>
      <c r="M1914" s="2">
        <v>6.4</v>
      </c>
      <c r="N1914" s="4">
        <f>IMDB_Table[[#This Row],[gross]]-IMDB_Table[[#This Row],[budget]]</f>
        <v>122833357</v>
      </c>
      <c r="O1914">
        <v>97</v>
      </c>
      <c r="P1914" s="36">
        <f>IMDB_Table[[#This Row],[net_profit]]/IMDB_Table[[#This Row],[budget]]*100</f>
        <v>558.333440909091</v>
      </c>
    </row>
    <row r="1915" spans="1:16" x14ac:dyDescent="0.3">
      <c r="A1915" t="s">
        <v>532</v>
      </c>
      <c r="B1915">
        <v>92</v>
      </c>
      <c r="C1915" s="4">
        <v>75597042</v>
      </c>
      <c r="D1915" t="s">
        <v>1684</v>
      </c>
      <c r="E1915" t="s">
        <v>534</v>
      </c>
      <c r="F1915" t="s">
        <v>5435</v>
      </c>
      <c r="G1915">
        <v>26434</v>
      </c>
      <c r="H1915">
        <v>174</v>
      </c>
      <c r="I1915" t="s">
        <v>16</v>
      </c>
      <c r="J1915" t="s">
        <v>17</v>
      </c>
      <c r="K1915" s="4">
        <v>20000000</v>
      </c>
      <c r="L1915">
        <v>2002</v>
      </c>
      <c r="M1915" s="2">
        <v>7</v>
      </c>
      <c r="N1915" s="4">
        <f>IMDB_Table[[#This Row],[gross]]-IMDB_Table[[#This Row],[budget]]</f>
        <v>55597042</v>
      </c>
      <c r="O1915">
        <v>127</v>
      </c>
      <c r="P1915" s="36">
        <f>IMDB_Table[[#This Row],[net_profit]]/IMDB_Table[[#This Row],[budget]]*100</f>
        <v>277.98521</v>
      </c>
    </row>
    <row r="1916" spans="1:16" x14ac:dyDescent="0.3">
      <c r="A1916" t="s">
        <v>1156</v>
      </c>
      <c r="B1916">
        <v>112</v>
      </c>
      <c r="C1916" s="4">
        <v>90636983</v>
      </c>
      <c r="D1916" t="s">
        <v>1674</v>
      </c>
      <c r="E1916" t="s">
        <v>391</v>
      </c>
      <c r="F1916" t="s">
        <v>5436</v>
      </c>
      <c r="G1916">
        <v>44021</v>
      </c>
      <c r="H1916">
        <v>83</v>
      </c>
      <c r="I1916" t="s">
        <v>16</v>
      </c>
      <c r="J1916" t="s">
        <v>17</v>
      </c>
      <c r="K1916" s="4">
        <v>22000000</v>
      </c>
      <c r="L1916">
        <v>2007</v>
      </c>
      <c r="M1916" s="2">
        <v>6.2</v>
      </c>
      <c r="N1916" s="4">
        <f>IMDB_Table[[#This Row],[gross]]-IMDB_Table[[#This Row],[budget]]</f>
        <v>68636983</v>
      </c>
      <c r="O1916">
        <v>110</v>
      </c>
      <c r="P1916" s="36">
        <f>IMDB_Table[[#This Row],[net_profit]]/IMDB_Table[[#This Row],[budget]]*100</f>
        <v>311.9862863636364</v>
      </c>
    </row>
    <row r="1917" spans="1:16" x14ac:dyDescent="0.3">
      <c r="A1917" t="s">
        <v>873</v>
      </c>
      <c r="B1917">
        <v>69</v>
      </c>
      <c r="C1917" s="4">
        <v>70960517</v>
      </c>
      <c r="D1917" t="s">
        <v>71</v>
      </c>
      <c r="E1917" t="s">
        <v>873</v>
      </c>
      <c r="F1917" t="s">
        <v>7305</v>
      </c>
      <c r="G1917">
        <v>54631</v>
      </c>
      <c r="H1917">
        <v>192</v>
      </c>
      <c r="I1917" t="s">
        <v>16</v>
      </c>
      <c r="J1917" t="s">
        <v>17</v>
      </c>
      <c r="K1917" s="4">
        <v>35000000</v>
      </c>
      <c r="L1917">
        <v>1995</v>
      </c>
      <c r="M1917" s="2">
        <v>7.5</v>
      </c>
      <c r="N1917" s="4">
        <f>IMDB_Table[[#This Row],[gross]]-IMDB_Table[[#This Row],[budget]]</f>
        <v>35960517</v>
      </c>
      <c r="O1917">
        <v>135</v>
      </c>
      <c r="P1917" s="36">
        <f>IMDB_Table[[#This Row],[net_profit]]/IMDB_Table[[#This Row],[budget]]*100</f>
        <v>102.74433428571427</v>
      </c>
    </row>
    <row r="1918" spans="1:16" x14ac:dyDescent="0.3">
      <c r="A1918" t="s">
        <v>1584</v>
      </c>
      <c r="B1918">
        <v>75</v>
      </c>
      <c r="C1918" s="4">
        <v>55762229</v>
      </c>
      <c r="D1918" t="s">
        <v>1218</v>
      </c>
      <c r="E1918" t="s">
        <v>1180</v>
      </c>
      <c r="F1918" t="s">
        <v>5437</v>
      </c>
      <c r="G1918">
        <v>47383</v>
      </c>
      <c r="H1918">
        <v>132</v>
      </c>
      <c r="I1918" t="s">
        <v>16</v>
      </c>
      <c r="J1918" t="s">
        <v>17</v>
      </c>
      <c r="K1918" s="4">
        <v>22000000</v>
      </c>
      <c r="L1918">
        <v>2001</v>
      </c>
      <c r="M1918" s="2">
        <v>4.8</v>
      </c>
      <c r="N1918" s="4">
        <f>IMDB_Table[[#This Row],[gross]]-IMDB_Table[[#This Row],[budget]]</f>
        <v>33762229</v>
      </c>
      <c r="O1918">
        <v>84</v>
      </c>
      <c r="P1918" s="36">
        <f>IMDB_Table[[#This Row],[net_profit]]/IMDB_Table[[#This Row],[budget]]*100</f>
        <v>153.46467727272727</v>
      </c>
    </row>
    <row r="1919" spans="1:16" x14ac:dyDescent="0.3">
      <c r="A1919" t="s">
        <v>3988</v>
      </c>
      <c r="B1919">
        <v>180</v>
      </c>
      <c r="C1919" s="4">
        <v>54235441</v>
      </c>
      <c r="D1919" t="s">
        <v>641</v>
      </c>
      <c r="E1919" t="s">
        <v>2078</v>
      </c>
      <c r="F1919" t="s">
        <v>5438</v>
      </c>
      <c r="G1919">
        <v>52894</v>
      </c>
      <c r="H1919">
        <v>185</v>
      </c>
      <c r="I1919" t="s">
        <v>16</v>
      </c>
      <c r="J1919" t="s">
        <v>17</v>
      </c>
      <c r="K1919" s="4">
        <v>22000000</v>
      </c>
      <c r="L1919">
        <v>2014</v>
      </c>
      <c r="M1919" s="2">
        <v>7.3</v>
      </c>
      <c r="N1919" s="4">
        <f>IMDB_Table[[#This Row],[gross]]-IMDB_Table[[#This Row],[budget]]</f>
        <v>32235441</v>
      </c>
      <c r="O1919">
        <v>122</v>
      </c>
      <c r="P1919" s="36">
        <f>IMDB_Table[[#This Row],[net_profit]]/IMDB_Table[[#This Row],[budget]]*100</f>
        <v>146.52473181818181</v>
      </c>
    </row>
    <row r="1920" spans="1:16" x14ac:dyDescent="0.3">
      <c r="A1920" t="s">
        <v>1445</v>
      </c>
      <c r="B1920">
        <v>53</v>
      </c>
      <c r="C1920" s="4">
        <v>50728000</v>
      </c>
      <c r="D1920" t="s">
        <v>605</v>
      </c>
      <c r="E1920" t="s">
        <v>1685</v>
      </c>
      <c r="F1920" t="s">
        <v>5439</v>
      </c>
      <c r="G1920">
        <v>48909</v>
      </c>
      <c r="H1920">
        <v>166</v>
      </c>
      <c r="I1920" t="s">
        <v>16</v>
      </c>
      <c r="J1920" t="s">
        <v>17</v>
      </c>
      <c r="K1920" s="4">
        <v>22000000</v>
      </c>
      <c r="L1920">
        <v>1995</v>
      </c>
      <c r="M1920" s="2">
        <v>5.8</v>
      </c>
      <c r="N1920" s="4">
        <f>IMDB_Table[[#This Row],[gross]]-IMDB_Table[[#This Row],[budget]]</f>
        <v>28728000</v>
      </c>
      <c r="O1920">
        <v>114</v>
      </c>
      <c r="P1920" s="36">
        <f>IMDB_Table[[#This Row],[net_profit]]/IMDB_Table[[#This Row],[budget]]*100</f>
        <v>130.58181818181816</v>
      </c>
    </row>
    <row r="1921" spans="1:16" x14ac:dyDescent="0.3">
      <c r="A1921" t="s">
        <v>2079</v>
      </c>
      <c r="B1921">
        <v>129</v>
      </c>
      <c r="C1921" s="4">
        <v>40270895</v>
      </c>
      <c r="D1921" t="s">
        <v>814</v>
      </c>
      <c r="E1921" t="s">
        <v>1988</v>
      </c>
      <c r="F1921" t="s">
        <v>5440</v>
      </c>
      <c r="G1921">
        <v>121937</v>
      </c>
      <c r="H1921">
        <v>431</v>
      </c>
      <c r="I1921" t="s">
        <v>16</v>
      </c>
      <c r="J1921" t="s">
        <v>17</v>
      </c>
      <c r="K1921" s="4">
        <v>22000000</v>
      </c>
      <c r="L1921">
        <v>2001</v>
      </c>
      <c r="M1921" s="2">
        <v>7.6</v>
      </c>
      <c r="N1921" s="4">
        <f>IMDB_Table[[#This Row],[gross]]-IMDB_Table[[#This Row],[budget]]</f>
        <v>18270895</v>
      </c>
      <c r="O1921">
        <v>132</v>
      </c>
      <c r="P1921" s="36">
        <f>IMDB_Table[[#This Row],[net_profit]]/IMDB_Table[[#This Row],[budget]]*100</f>
        <v>83.049522727272731</v>
      </c>
    </row>
    <row r="1922" spans="1:16" x14ac:dyDescent="0.3">
      <c r="A1922" t="s">
        <v>2080</v>
      </c>
      <c r="B1922">
        <v>61</v>
      </c>
      <c r="C1922" s="4">
        <v>59696176</v>
      </c>
      <c r="D1922" t="s">
        <v>1302</v>
      </c>
      <c r="E1922" t="s">
        <v>2081</v>
      </c>
      <c r="F1922" t="s">
        <v>7306</v>
      </c>
      <c r="G1922">
        <v>15448</v>
      </c>
      <c r="H1922">
        <v>174</v>
      </c>
      <c r="I1922" t="s">
        <v>16</v>
      </c>
      <c r="J1922" t="s">
        <v>17</v>
      </c>
      <c r="K1922" s="4">
        <v>22000000</v>
      </c>
      <c r="L1922">
        <v>2014</v>
      </c>
      <c r="M1922" s="2">
        <v>5.6</v>
      </c>
      <c r="N1922" s="4">
        <f>IMDB_Table[[#This Row],[gross]]-IMDB_Table[[#This Row],[budget]]</f>
        <v>37696176</v>
      </c>
      <c r="O1922">
        <v>170</v>
      </c>
      <c r="P1922" s="36">
        <f>IMDB_Table[[#This Row],[net_profit]]/IMDB_Table[[#This Row],[budget]]*100</f>
        <v>171.34625454545454</v>
      </c>
    </row>
    <row r="1923" spans="1:16" x14ac:dyDescent="0.3">
      <c r="A1923" t="s">
        <v>415</v>
      </c>
      <c r="B1923">
        <v>226</v>
      </c>
      <c r="C1923" s="4">
        <v>51483949</v>
      </c>
      <c r="D1923" t="s">
        <v>355</v>
      </c>
      <c r="E1923" t="s">
        <v>1101</v>
      </c>
      <c r="F1923" t="s">
        <v>5441</v>
      </c>
      <c r="G1923">
        <v>208092</v>
      </c>
      <c r="H1923">
        <v>806</v>
      </c>
      <c r="I1923" t="s">
        <v>16</v>
      </c>
      <c r="J1923" t="s">
        <v>24</v>
      </c>
      <c r="K1923" s="4">
        <v>22000000</v>
      </c>
      <c r="L1923">
        <v>2003</v>
      </c>
      <c r="M1923" s="2">
        <v>7</v>
      </c>
      <c r="N1923" s="4">
        <f>IMDB_Table[[#This Row],[gross]]-IMDB_Table[[#This Row],[budget]]</f>
        <v>29483949</v>
      </c>
      <c r="O1923">
        <v>133</v>
      </c>
      <c r="P1923" s="36">
        <f>IMDB_Table[[#This Row],[net_profit]]/IMDB_Table[[#This Row],[budget]]*100</f>
        <v>134.01795000000001</v>
      </c>
    </row>
    <row r="1924" spans="1:16" x14ac:dyDescent="0.3">
      <c r="A1924" t="s">
        <v>3971</v>
      </c>
      <c r="B1924">
        <v>116</v>
      </c>
      <c r="C1924" s="4">
        <v>36020063</v>
      </c>
      <c r="D1924" t="s">
        <v>946</v>
      </c>
      <c r="E1924" t="s">
        <v>2082</v>
      </c>
      <c r="F1924" t="s">
        <v>5442</v>
      </c>
      <c r="G1924">
        <v>62584</v>
      </c>
      <c r="H1924">
        <v>375</v>
      </c>
      <c r="I1924" t="s">
        <v>16</v>
      </c>
      <c r="J1924" t="s">
        <v>17</v>
      </c>
      <c r="K1924" s="4">
        <v>22000000</v>
      </c>
      <c r="L1924">
        <v>2005</v>
      </c>
      <c r="M1924" s="2">
        <v>6.6</v>
      </c>
      <c r="N1924" s="4">
        <f>IMDB_Table[[#This Row],[gross]]-IMDB_Table[[#This Row],[budget]]</f>
        <v>14020063</v>
      </c>
      <c r="O1924">
        <v>112</v>
      </c>
      <c r="P1924" s="36">
        <f>IMDB_Table[[#This Row],[net_profit]]/IMDB_Table[[#This Row],[budget]]*100</f>
        <v>63.727559090909089</v>
      </c>
    </row>
    <row r="1925" spans="1:16" x14ac:dyDescent="0.3">
      <c r="A1925" t="s">
        <v>395</v>
      </c>
      <c r="B1925">
        <v>248</v>
      </c>
      <c r="C1925" s="4">
        <v>33313582</v>
      </c>
      <c r="D1925" t="s">
        <v>1192</v>
      </c>
      <c r="E1925" t="s">
        <v>312</v>
      </c>
      <c r="F1925" t="s">
        <v>5443</v>
      </c>
      <c r="G1925">
        <v>52888</v>
      </c>
      <c r="H1925">
        <v>175</v>
      </c>
      <c r="I1925" t="s">
        <v>16</v>
      </c>
      <c r="J1925" t="s">
        <v>17</v>
      </c>
      <c r="K1925" s="4">
        <v>21000000</v>
      </c>
      <c r="L1925">
        <v>2009</v>
      </c>
      <c r="M1925" s="2">
        <v>6.5</v>
      </c>
      <c r="N1925" s="4">
        <f>IMDB_Table[[#This Row],[gross]]-IMDB_Table[[#This Row],[budget]]</f>
        <v>12313582</v>
      </c>
      <c r="O1925">
        <v>108</v>
      </c>
      <c r="P1925" s="36">
        <f>IMDB_Table[[#This Row],[net_profit]]/IMDB_Table[[#This Row],[budget]]*100</f>
        <v>58.636104761904761</v>
      </c>
    </row>
    <row r="1926" spans="1:16" x14ac:dyDescent="0.3">
      <c r="A1926" t="s">
        <v>1824</v>
      </c>
      <c r="B1926">
        <v>23</v>
      </c>
      <c r="C1926" s="4">
        <v>25842000</v>
      </c>
      <c r="D1926" t="s">
        <v>1378</v>
      </c>
      <c r="E1926" t="s">
        <v>220</v>
      </c>
      <c r="F1926" t="s">
        <v>5444</v>
      </c>
      <c r="G1926">
        <v>13455</v>
      </c>
      <c r="H1926">
        <v>87</v>
      </c>
      <c r="I1926" t="s">
        <v>16</v>
      </c>
      <c r="J1926" t="s">
        <v>24</v>
      </c>
      <c r="K1926" s="4">
        <v>22000000</v>
      </c>
      <c r="L1926">
        <v>1993</v>
      </c>
      <c r="M1926" s="2">
        <v>7.4</v>
      </c>
      <c r="N1926" s="4">
        <f>IMDB_Table[[#This Row],[gross]]-IMDB_Table[[#This Row],[budget]]</f>
        <v>3842000</v>
      </c>
      <c r="O1926">
        <v>115</v>
      </c>
      <c r="P1926" s="36">
        <f>IMDB_Table[[#This Row],[net_profit]]/IMDB_Table[[#This Row],[budget]]*100</f>
        <v>17.463636363636365</v>
      </c>
    </row>
    <row r="1927" spans="1:16" x14ac:dyDescent="0.3">
      <c r="A1927" t="s">
        <v>2083</v>
      </c>
      <c r="B1927">
        <v>98</v>
      </c>
      <c r="C1927" s="4">
        <v>22264487</v>
      </c>
      <c r="D1927" t="s">
        <v>509</v>
      </c>
      <c r="E1927" t="s">
        <v>2084</v>
      </c>
      <c r="F1927" t="s">
        <v>5445</v>
      </c>
      <c r="G1927">
        <v>41239</v>
      </c>
      <c r="H1927">
        <v>166</v>
      </c>
      <c r="I1927" t="s">
        <v>16</v>
      </c>
      <c r="J1927" t="s">
        <v>17</v>
      </c>
      <c r="K1927" s="4">
        <v>22000000</v>
      </c>
      <c r="L1927">
        <v>2005</v>
      </c>
      <c r="M1927" s="2">
        <v>4.5999999999999996</v>
      </c>
      <c r="N1927" s="4">
        <f>IMDB_Table[[#This Row],[gross]]-IMDB_Table[[#This Row],[budget]]</f>
        <v>264487</v>
      </c>
      <c r="O1927">
        <v>83</v>
      </c>
      <c r="P1927" s="36">
        <f>IMDB_Table[[#This Row],[net_profit]]/IMDB_Table[[#This Row],[budget]]*100</f>
        <v>1.2022136363636364</v>
      </c>
    </row>
    <row r="1928" spans="1:16" x14ac:dyDescent="0.3">
      <c r="A1928" t="s">
        <v>1637</v>
      </c>
      <c r="B1928">
        <v>168</v>
      </c>
      <c r="C1928" s="4">
        <v>30659817</v>
      </c>
      <c r="D1928" t="s">
        <v>641</v>
      </c>
      <c r="E1928" t="s">
        <v>2085</v>
      </c>
      <c r="F1928" t="s">
        <v>5446</v>
      </c>
      <c r="G1928">
        <v>59805</v>
      </c>
      <c r="H1928">
        <v>95</v>
      </c>
      <c r="I1928" t="s">
        <v>16</v>
      </c>
      <c r="J1928" t="s">
        <v>17</v>
      </c>
      <c r="K1928" s="4">
        <v>26000000</v>
      </c>
      <c r="L1928">
        <v>2013</v>
      </c>
      <c r="M1928" s="2">
        <v>6.4</v>
      </c>
      <c r="N1928" s="4">
        <f>IMDB_Table[[#This Row],[gross]]-IMDB_Table[[#This Row],[budget]]</f>
        <v>4659817</v>
      </c>
      <c r="O1928">
        <v>105</v>
      </c>
      <c r="P1928" s="36">
        <f>IMDB_Table[[#This Row],[net_profit]]/IMDB_Table[[#This Row],[budget]]*100</f>
        <v>17.922373076923076</v>
      </c>
    </row>
    <row r="1929" spans="1:16" x14ac:dyDescent="0.3">
      <c r="A1929" t="s">
        <v>564</v>
      </c>
      <c r="B1929">
        <v>97</v>
      </c>
      <c r="C1929" s="4">
        <v>19351569</v>
      </c>
      <c r="D1929" t="s">
        <v>993</v>
      </c>
      <c r="E1929" t="s">
        <v>2086</v>
      </c>
      <c r="F1929" t="s">
        <v>5447</v>
      </c>
      <c r="G1929">
        <v>33287</v>
      </c>
      <c r="H1929">
        <v>201</v>
      </c>
      <c r="I1929" t="s">
        <v>16</v>
      </c>
      <c r="J1929" t="s">
        <v>17</v>
      </c>
      <c r="K1929" s="4">
        <v>22000000</v>
      </c>
      <c r="L1929">
        <v>2001</v>
      </c>
      <c r="M1929" s="2">
        <v>5.9</v>
      </c>
      <c r="N1929" s="4">
        <f>IMDB_Table[[#This Row],[gross]]-IMDB_Table[[#This Row],[budget]]</f>
        <v>-2648431</v>
      </c>
      <c r="O1929">
        <v>96</v>
      </c>
      <c r="P1929" s="36">
        <f>IMDB_Table[[#This Row],[net_profit]]/IMDB_Table[[#This Row],[budget]]*100</f>
        <v>-12.038322727272726</v>
      </c>
    </row>
    <row r="1930" spans="1:16" x14ac:dyDescent="0.3">
      <c r="A1930" t="s">
        <v>262</v>
      </c>
      <c r="B1930">
        <v>88</v>
      </c>
      <c r="C1930" s="4">
        <v>49002815</v>
      </c>
      <c r="D1930" t="s">
        <v>735</v>
      </c>
      <c r="E1930" t="s">
        <v>2087</v>
      </c>
      <c r="F1930" t="s">
        <v>7307</v>
      </c>
      <c r="G1930">
        <v>15665</v>
      </c>
      <c r="H1930">
        <v>35</v>
      </c>
      <c r="I1930" t="s">
        <v>16</v>
      </c>
      <c r="J1930" t="s">
        <v>17</v>
      </c>
      <c r="K1930" s="4">
        <v>22000000</v>
      </c>
      <c r="L1930">
        <v>2012</v>
      </c>
      <c r="M1930" s="2">
        <v>6.4</v>
      </c>
      <c r="N1930" s="4">
        <f>IMDB_Table[[#This Row],[gross]]-IMDB_Table[[#This Row],[budget]]</f>
        <v>27002815</v>
      </c>
      <c r="O1930">
        <v>94</v>
      </c>
      <c r="P1930" s="36">
        <f>IMDB_Table[[#This Row],[net_profit]]/IMDB_Table[[#This Row],[budget]]*100</f>
        <v>122.74006818181817</v>
      </c>
    </row>
    <row r="1931" spans="1:16" x14ac:dyDescent="0.3">
      <c r="A1931" t="s">
        <v>1147</v>
      </c>
      <c r="B1931">
        <v>85</v>
      </c>
      <c r="C1931" s="4">
        <v>19283782</v>
      </c>
      <c r="D1931" t="s">
        <v>1185</v>
      </c>
      <c r="E1931" t="s">
        <v>1446</v>
      </c>
      <c r="F1931" t="s">
        <v>7308</v>
      </c>
      <c r="G1931">
        <v>31227</v>
      </c>
      <c r="H1931">
        <v>354</v>
      </c>
      <c r="I1931" t="s">
        <v>16</v>
      </c>
      <c r="J1931" t="s">
        <v>17</v>
      </c>
      <c r="K1931" s="4">
        <v>22000000</v>
      </c>
      <c r="L1931">
        <v>1999</v>
      </c>
      <c r="M1931" s="2">
        <v>6.6</v>
      </c>
      <c r="N1931" s="4">
        <f>IMDB_Table[[#This Row],[gross]]-IMDB_Table[[#This Row],[budget]]</f>
        <v>-2716218</v>
      </c>
      <c r="O1931">
        <v>142</v>
      </c>
      <c r="P1931" s="36">
        <f>IMDB_Table[[#This Row],[net_profit]]/IMDB_Table[[#This Row],[budget]]*100</f>
        <v>-12.346445454545455</v>
      </c>
    </row>
    <row r="1932" spans="1:16" x14ac:dyDescent="0.3">
      <c r="A1932" t="s">
        <v>1536</v>
      </c>
      <c r="B1932">
        <v>181</v>
      </c>
      <c r="C1932" s="4">
        <v>30059386</v>
      </c>
      <c r="D1932" t="s">
        <v>509</v>
      </c>
      <c r="E1932" t="s">
        <v>478</v>
      </c>
      <c r="F1932" t="s">
        <v>7309</v>
      </c>
      <c r="G1932">
        <v>128593</v>
      </c>
      <c r="H1932">
        <v>867</v>
      </c>
      <c r="I1932" t="s">
        <v>16</v>
      </c>
      <c r="J1932" t="s">
        <v>17</v>
      </c>
      <c r="K1932" s="4">
        <v>22000000</v>
      </c>
      <c r="L1932">
        <v>2001</v>
      </c>
      <c r="M1932" s="2">
        <v>6.9</v>
      </c>
      <c r="N1932" s="4">
        <f>IMDB_Table[[#This Row],[gross]]-IMDB_Table[[#This Row],[budget]]</f>
        <v>8059386</v>
      </c>
      <c r="O1932">
        <v>104</v>
      </c>
      <c r="P1932" s="36">
        <f>IMDB_Table[[#This Row],[net_profit]]/IMDB_Table[[#This Row],[budget]]*100</f>
        <v>36.633572727272728</v>
      </c>
    </row>
    <row r="1933" spans="1:16" x14ac:dyDescent="0.3">
      <c r="A1933" t="s">
        <v>2088</v>
      </c>
      <c r="B1933">
        <v>95</v>
      </c>
      <c r="C1933" s="4">
        <v>17951431</v>
      </c>
      <c r="D1933" t="s">
        <v>557</v>
      </c>
      <c r="E1933" t="s">
        <v>513</v>
      </c>
      <c r="F1933" t="s">
        <v>5448</v>
      </c>
      <c r="G1933">
        <v>25462</v>
      </c>
      <c r="H1933">
        <v>200</v>
      </c>
      <c r="I1933" t="s">
        <v>16</v>
      </c>
      <c r="J1933" t="s">
        <v>17</v>
      </c>
      <c r="K1933" s="4">
        <v>30000000</v>
      </c>
      <c r="L1933">
        <v>2001</v>
      </c>
      <c r="M1933" s="2">
        <v>5.8</v>
      </c>
      <c r="N1933" s="4">
        <f>IMDB_Table[[#This Row],[gross]]-IMDB_Table[[#This Row],[budget]]</f>
        <v>-12048569</v>
      </c>
      <c r="O1933">
        <v>106</v>
      </c>
      <c r="P1933" s="36">
        <f>IMDB_Table[[#This Row],[net_profit]]/IMDB_Table[[#This Row],[budget]]*100</f>
        <v>-40.161896666666671</v>
      </c>
    </row>
    <row r="1934" spans="1:16" x14ac:dyDescent="0.3">
      <c r="A1934" t="s">
        <v>1532</v>
      </c>
      <c r="B1934">
        <v>423</v>
      </c>
      <c r="C1934" s="4">
        <v>29997095</v>
      </c>
      <c r="D1934" t="s">
        <v>2089</v>
      </c>
      <c r="E1934" t="s">
        <v>164</v>
      </c>
      <c r="F1934" t="s">
        <v>5449</v>
      </c>
      <c r="G1934">
        <v>60926</v>
      </c>
      <c r="H1934">
        <v>302</v>
      </c>
      <c r="I1934" t="s">
        <v>16</v>
      </c>
      <c r="J1934" t="s">
        <v>24</v>
      </c>
      <c r="K1934" s="4">
        <v>22000000</v>
      </c>
      <c r="L1934">
        <v>2016</v>
      </c>
      <c r="M1934" s="2">
        <v>6.4</v>
      </c>
      <c r="N1934" s="4">
        <f>IMDB_Table[[#This Row],[gross]]-IMDB_Table[[#This Row],[budget]]</f>
        <v>7997095</v>
      </c>
      <c r="O1934">
        <v>106</v>
      </c>
      <c r="P1934" s="36">
        <f>IMDB_Table[[#This Row],[net_profit]]/IMDB_Table[[#This Row],[budget]]*100</f>
        <v>36.350431818181818</v>
      </c>
    </row>
    <row r="1935" spans="1:16" x14ac:dyDescent="0.3">
      <c r="A1935" t="s">
        <v>2090</v>
      </c>
      <c r="B1935">
        <v>93</v>
      </c>
      <c r="C1935" s="4">
        <v>14252830</v>
      </c>
      <c r="D1935" t="s">
        <v>1616</v>
      </c>
      <c r="E1935" t="s">
        <v>488</v>
      </c>
      <c r="F1935" t="s">
        <v>7310</v>
      </c>
      <c r="G1935">
        <v>18900</v>
      </c>
      <c r="H1935">
        <v>242</v>
      </c>
      <c r="I1935" t="s">
        <v>16</v>
      </c>
      <c r="J1935" t="s">
        <v>87</v>
      </c>
      <c r="K1935" s="4">
        <v>22000000</v>
      </c>
      <c r="L1935">
        <v>2001</v>
      </c>
      <c r="M1935" s="2">
        <v>5.3</v>
      </c>
      <c r="N1935" s="4">
        <f>IMDB_Table[[#This Row],[gross]]-IMDB_Table[[#This Row],[budget]]</f>
        <v>-7747170</v>
      </c>
      <c r="O1935">
        <v>98</v>
      </c>
      <c r="P1935" s="36">
        <f>IMDB_Table[[#This Row],[net_profit]]/IMDB_Table[[#This Row],[budget]]*100</f>
        <v>-35.214409090909093</v>
      </c>
    </row>
    <row r="1936" spans="1:16" x14ac:dyDescent="0.3">
      <c r="A1936" t="s">
        <v>1163</v>
      </c>
      <c r="B1936">
        <v>203</v>
      </c>
      <c r="C1936" s="4">
        <v>19783777</v>
      </c>
      <c r="D1936" t="s">
        <v>137</v>
      </c>
      <c r="E1936" t="s">
        <v>107</v>
      </c>
      <c r="F1936" t="s">
        <v>5450</v>
      </c>
      <c r="G1936">
        <v>82804</v>
      </c>
      <c r="H1936">
        <v>154</v>
      </c>
      <c r="I1936" t="s">
        <v>16</v>
      </c>
      <c r="J1936" t="s">
        <v>17</v>
      </c>
      <c r="K1936" s="4">
        <v>22000000</v>
      </c>
      <c r="L1936">
        <v>2013</v>
      </c>
      <c r="M1936" s="2">
        <v>6.5</v>
      </c>
      <c r="N1936" s="4">
        <f>IMDB_Table[[#This Row],[gross]]-IMDB_Table[[#This Row],[budget]]</f>
        <v>-2216223</v>
      </c>
      <c r="O1936">
        <v>100</v>
      </c>
      <c r="P1936" s="36">
        <f>IMDB_Table[[#This Row],[net_profit]]/IMDB_Table[[#This Row],[budget]]*100</f>
        <v>-10.073740909090908</v>
      </c>
    </row>
    <row r="1937" spans="1:16" x14ac:dyDescent="0.3">
      <c r="A1937" t="s">
        <v>2091</v>
      </c>
      <c r="B1937">
        <v>38</v>
      </c>
      <c r="C1937" s="4">
        <v>13555988</v>
      </c>
      <c r="D1937" t="s">
        <v>225</v>
      </c>
      <c r="E1937" t="s">
        <v>1638</v>
      </c>
      <c r="F1937" t="s">
        <v>5451</v>
      </c>
      <c r="G1937">
        <v>7242</v>
      </c>
      <c r="H1937">
        <v>38</v>
      </c>
      <c r="I1937" t="s">
        <v>16</v>
      </c>
      <c r="J1937" t="s">
        <v>221</v>
      </c>
      <c r="K1937" s="4">
        <v>22000000</v>
      </c>
      <c r="L1937">
        <v>2000</v>
      </c>
      <c r="M1937" s="2">
        <v>5.7</v>
      </c>
      <c r="N1937" s="4">
        <f>IMDB_Table[[#This Row],[gross]]-IMDB_Table[[#This Row],[budget]]</f>
        <v>-8444012</v>
      </c>
      <c r="O1937">
        <v>95</v>
      </c>
      <c r="P1937" s="36">
        <f>IMDB_Table[[#This Row],[net_profit]]/IMDB_Table[[#This Row],[budget]]*100</f>
        <v>-38.381872727272729</v>
      </c>
    </row>
    <row r="1938" spans="1:16" x14ac:dyDescent="0.3">
      <c r="A1938" t="s">
        <v>968</v>
      </c>
      <c r="B1938">
        <v>183</v>
      </c>
      <c r="C1938" s="4">
        <v>12784713</v>
      </c>
      <c r="D1938" t="s">
        <v>509</v>
      </c>
      <c r="E1938" t="s">
        <v>70</v>
      </c>
      <c r="F1938" t="s">
        <v>5452</v>
      </c>
      <c r="G1938">
        <v>56813</v>
      </c>
      <c r="H1938">
        <v>381</v>
      </c>
      <c r="I1938" t="s">
        <v>16</v>
      </c>
      <c r="J1938" t="s">
        <v>17</v>
      </c>
      <c r="K1938" s="4">
        <v>22000000</v>
      </c>
      <c r="L1938">
        <v>2004</v>
      </c>
      <c r="M1938" s="2">
        <v>6.7</v>
      </c>
      <c r="N1938" s="4">
        <f>IMDB_Table[[#This Row],[gross]]-IMDB_Table[[#This Row],[budget]]</f>
        <v>-9215287</v>
      </c>
      <c r="O1938">
        <v>107</v>
      </c>
      <c r="P1938" s="36">
        <f>IMDB_Table[[#This Row],[net_profit]]/IMDB_Table[[#This Row],[budget]]*100</f>
        <v>-41.887668181818185</v>
      </c>
    </row>
    <row r="1939" spans="1:16" x14ac:dyDescent="0.3">
      <c r="A1939" t="s">
        <v>2092</v>
      </c>
      <c r="B1939">
        <v>75</v>
      </c>
      <c r="C1939" s="4">
        <v>10696210</v>
      </c>
      <c r="D1939" t="s">
        <v>365</v>
      </c>
      <c r="E1939" t="s">
        <v>15</v>
      </c>
      <c r="F1939" t="s">
        <v>7311</v>
      </c>
      <c r="G1939">
        <v>35018</v>
      </c>
      <c r="H1939">
        <v>180</v>
      </c>
      <c r="I1939" t="s">
        <v>16</v>
      </c>
      <c r="J1939" t="s">
        <v>17</v>
      </c>
      <c r="K1939" s="4">
        <v>23500000</v>
      </c>
      <c r="L1939">
        <v>1993</v>
      </c>
      <c r="M1939" s="2">
        <v>3.9</v>
      </c>
      <c r="N1939" s="4">
        <f>IMDB_Table[[#This Row],[gross]]-IMDB_Table[[#This Row],[budget]]</f>
        <v>-12803790</v>
      </c>
      <c r="O1939">
        <v>104</v>
      </c>
      <c r="P1939" s="36">
        <f>IMDB_Table[[#This Row],[net_profit]]/IMDB_Table[[#This Row],[budget]]*100</f>
        <v>-54.484212765957452</v>
      </c>
    </row>
    <row r="1940" spans="1:16" x14ac:dyDescent="0.3">
      <c r="A1940" t="s">
        <v>2093</v>
      </c>
      <c r="B1940">
        <v>18</v>
      </c>
      <c r="C1940" s="4">
        <v>5974653</v>
      </c>
      <c r="D1940" t="s">
        <v>85</v>
      </c>
      <c r="E1940" t="s">
        <v>813</v>
      </c>
      <c r="F1940" t="s">
        <v>5453</v>
      </c>
      <c r="G1940">
        <v>2253</v>
      </c>
      <c r="H1940">
        <v>111</v>
      </c>
      <c r="I1940" t="s">
        <v>16</v>
      </c>
      <c r="J1940" t="s">
        <v>17</v>
      </c>
      <c r="K1940" s="4">
        <v>22000000</v>
      </c>
      <c r="L1940">
        <v>2001</v>
      </c>
      <c r="M1940" s="2">
        <v>4.0999999999999996</v>
      </c>
      <c r="N1940" s="4">
        <f>IMDB_Table[[#This Row],[gross]]-IMDB_Table[[#This Row],[budget]]</f>
        <v>-16025347</v>
      </c>
      <c r="O1940">
        <v>104</v>
      </c>
      <c r="P1940" s="36">
        <f>IMDB_Table[[#This Row],[net_profit]]/IMDB_Table[[#This Row],[budget]]*100</f>
        <v>-72.842486363636354</v>
      </c>
    </row>
    <row r="1941" spans="1:16" x14ac:dyDescent="0.3">
      <c r="A1941" t="s">
        <v>2094</v>
      </c>
      <c r="B1941">
        <v>22</v>
      </c>
      <c r="C1941" s="4">
        <v>5000000</v>
      </c>
      <c r="D1941" t="s">
        <v>2095</v>
      </c>
      <c r="E1941" t="s">
        <v>2096</v>
      </c>
      <c r="F1941" t="s">
        <v>5454</v>
      </c>
      <c r="G1941">
        <v>1547</v>
      </c>
      <c r="H1941">
        <v>50</v>
      </c>
      <c r="I1941" t="s">
        <v>16</v>
      </c>
      <c r="J1941" t="s">
        <v>17</v>
      </c>
      <c r="K1941" s="4">
        <v>25000000</v>
      </c>
      <c r="L1941">
        <v>1970</v>
      </c>
      <c r="M1941" s="2">
        <v>6.2</v>
      </c>
      <c r="N1941" s="4">
        <f>IMDB_Table[[#This Row],[gross]]-IMDB_Table[[#This Row],[budget]]</f>
        <v>-20000000</v>
      </c>
      <c r="O1941">
        <v>143</v>
      </c>
      <c r="P1941" s="36">
        <f>IMDB_Table[[#This Row],[net_profit]]/IMDB_Table[[#This Row],[budget]]*100</f>
        <v>-80</v>
      </c>
    </row>
    <row r="1942" spans="1:16" x14ac:dyDescent="0.3">
      <c r="A1942" t="s">
        <v>1593</v>
      </c>
      <c r="B1942">
        <v>41</v>
      </c>
      <c r="C1942" s="4">
        <v>9694105</v>
      </c>
      <c r="D1942" t="s">
        <v>671</v>
      </c>
      <c r="E1942" t="s">
        <v>696</v>
      </c>
      <c r="F1942" t="s">
        <v>5455</v>
      </c>
      <c r="G1942">
        <v>8176</v>
      </c>
      <c r="H1942">
        <v>77</v>
      </c>
      <c r="I1942" t="s">
        <v>16</v>
      </c>
      <c r="J1942" t="s">
        <v>17</v>
      </c>
      <c r="K1942" s="4">
        <v>22000000</v>
      </c>
      <c r="L1942">
        <v>1999</v>
      </c>
      <c r="M1942" s="2">
        <v>3.8</v>
      </c>
      <c r="N1942" s="4">
        <f>IMDB_Table[[#This Row],[gross]]-IMDB_Table[[#This Row],[budget]]</f>
        <v>-12305895</v>
      </c>
      <c r="O1942">
        <v>77</v>
      </c>
      <c r="P1942" s="36">
        <f>IMDB_Table[[#This Row],[net_profit]]/IMDB_Table[[#This Row],[budget]]*100</f>
        <v>-55.935886363636364</v>
      </c>
    </row>
    <row r="1943" spans="1:16" x14ac:dyDescent="0.3">
      <c r="A1943" t="s">
        <v>1864</v>
      </c>
      <c r="B1943">
        <v>148</v>
      </c>
      <c r="C1943" s="4">
        <v>16027866</v>
      </c>
      <c r="D1943" t="s">
        <v>106</v>
      </c>
      <c r="E1943" t="s">
        <v>2097</v>
      </c>
      <c r="F1943" t="s">
        <v>5456</v>
      </c>
      <c r="G1943">
        <v>26767</v>
      </c>
      <c r="H1943">
        <v>121</v>
      </c>
      <c r="I1943" t="s">
        <v>16</v>
      </c>
      <c r="J1943" t="s">
        <v>490</v>
      </c>
      <c r="K1943" s="4">
        <v>25000000</v>
      </c>
      <c r="L1943">
        <v>2015</v>
      </c>
      <c r="M1943" s="2">
        <v>5.0999999999999996</v>
      </c>
      <c r="N1943" s="4">
        <f>IMDB_Table[[#This Row],[gross]]-IMDB_Table[[#This Row],[budget]]</f>
        <v>-8972134</v>
      </c>
      <c r="O1943">
        <v>96</v>
      </c>
      <c r="P1943" s="36">
        <f>IMDB_Table[[#This Row],[net_profit]]/IMDB_Table[[#This Row],[budget]]*100</f>
        <v>-35.888536000000002</v>
      </c>
    </row>
    <row r="1944" spans="1:16" x14ac:dyDescent="0.3">
      <c r="A1944" t="s">
        <v>339</v>
      </c>
      <c r="B1944">
        <v>231</v>
      </c>
      <c r="C1944" s="4">
        <v>4398392</v>
      </c>
      <c r="D1944" t="s">
        <v>1614</v>
      </c>
      <c r="E1944" t="s">
        <v>1620</v>
      </c>
      <c r="F1944" t="s">
        <v>5457</v>
      </c>
      <c r="G1944">
        <v>59507</v>
      </c>
      <c r="H1944">
        <v>232</v>
      </c>
      <c r="I1944" t="s">
        <v>2098</v>
      </c>
      <c r="J1944" t="s">
        <v>2099</v>
      </c>
      <c r="K1944" s="4">
        <v>21000000</v>
      </c>
      <c r="L1944">
        <v>2006</v>
      </c>
      <c r="M1944" s="2">
        <v>7.8</v>
      </c>
      <c r="N1944" s="4">
        <f>IMDB_Table[[#This Row],[gross]]-IMDB_Table[[#This Row],[budget]]</f>
        <v>-16601608</v>
      </c>
      <c r="O1944">
        <v>145</v>
      </c>
      <c r="P1944" s="36">
        <f>IMDB_Table[[#This Row],[net_profit]]/IMDB_Table[[#This Row],[budget]]*100</f>
        <v>-79.055276190476192</v>
      </c>
    </row>
    <row r="1945" spans="1:16" x14ac:dyDescent="0.3">
      <c r="A1945" t="s">
        <v>2100</v>
      </c>
      <c r="B1945">
        <v>115</v>
      </c>
      <c r="C1945" s="4">
        <v>1050445</v>
      </c>
      <c r="D1945" t="s">
        <v>2101</v>
      </c>
      <c r="E1945" t="s">
        <v>2102</v>
      </c>
      <c r="F1945" t="s">
        <v>5458</v>
      </c>
      <c r="G1945">
        <v>21394</v>
      </c>
      <c r="H1945">
        <v>147</v>
      </c>
      <c r="I1945" t="s">
        <v>708</v>
      </c>
      <c r="J1945" t="s">
        <v>490</v>
      </c>
      <c r="K1945" s="4">
        <v>22000000</v>
      </c>
      <c r="L1945">
        <v>2005</v>
      </c>
      <c r="M1945" s="2">
        <v>7.8</v>
      </c>
      <c r="N1945" s="4">
        <f>IMDB_Table[[#This Row],[gross]]-IMDB_Table[[#This Row],[budget]]</f>
        <v>-20949555</v>
      </c>
      <c r="O1945">
        <v>116</v>
      </c>
      <c r="P1945" s="36">
        <f>IMDB_Table[[#This Row],[net_profit]]/IMDB_Table[[#This Row],[budget]]*100</f>
        <v>-95.225249999999988</v>
      </c>
    </row>
    <row r="1946" spans="1:16" x14ac:dyDescent="0.3">
      <c r="A1946" t="s">
        <v>2103</v>
      </c>
      <c r="B1946">
        <v>176</v>
      </c>
      <c r="C1946" s="4">
        <v>13746550</v>
      </c>
      <c r="D1946" t="s">
        <v>372</v>
      </c>
      <c r="E1946" t="s">
        <v>193</v>
      </c>
      <c r="F1946" t="s">
        <v>7312</v>
      </c>
      <c r="G1946">
        <v>29322</v>
      </c>
      <c r="H1946">
        <v>104</v>
      </c>
      <c r="I1946" t="s">
        <v>16</v>
      </c>
      <c r="J1946" t="s">
        <v>17</v>
      </c>
      <c r="K1946" s="4">
        <v>2000000</v>
      </c>
      <c r="L1946">
        <v>2012</v>
      </c>
      <c r="M1946" s="2">
        <v>6.1</v>
      </c>
      <c r="N1946" s="4">
        <f>IMDB_Table[[#This Row],[gross]]-IMDB_Table[[#This Row],[budget]]</f>
        <v>11746550</v>
      </c>
      <c r="O1946">
        <v>100</v>
      </c>
      <c r="P1946" s="36">
        <f>IMDB_Table[[#This Row],[net_profit]]/IMDB_Table[[#This Row],[budget]]*100</f>
        <v>587.32749999999999</v>
      </c>
    </row>
    <row r="1947" spans="1:16" x14ac:dyDescent="0.3">
      <c r="A1947" t="s">
        <v>1872</v>
      </c>
      <c r="B1947">
        <v>98</v>
      </c>
      <c r="C1947" s="4">
        <v>20668843</v>
      </c>
      <c r="D1947" t="s">
        <v>1305</v>
      </c>
      <c r="E1947" t="s">
        <v>1099</v>
      </c>
      <c r="F1947" t="s">
        <v>5459</v>
      </c>
      <c r="G1947">
        <v>16831</v>
      </c>
      <c r="H1947">
        <v>54</v>
      </c>
      <c r="I1947" t="s">
        <v>16</v>
      </c>
      <c r="J1947" t="s">
        <v>17</v>
      </c>
      <c r="K1947" s="4">
        <v>22000000</v>
      </c>
      <c r="L1947">
        <v>2008</v>
      </c>
      <c r="M1947" s="2">
        <v>5.8</v>
      </c>
      <c r="N1947" s="4">
        <f>IMDB_Table[[#This Row],[gross]]-IMDB_Table[[#This Row],[budget]]</f>
        <v>-1331157</v>
      </c>
      <c r="O1947">
        <v>104</v>
      </c>
      <c r="P1947" s="36">
        <f>IMDB_Table[[#This Row],[net_profit]]/IMDB_Table[[#This Row],[budget]]*100</f>
        <v>-6.0507136363636356</v>
      </c>
    </row>
    <row r="1948" spans="1:16" x14ac:dyDescent="0.3">
      <c r="A1948" t="s">
        <v>2104</v>
      </c>
      <c r="B1948">
        <v>149</v>
      </c>
      <c r="C1948" s="4">
        <v>2963012</v>
      </c>
      <c r="D1948" t="s">
        <v>494</v>
      </c>
      <c r="E1948" t="s">
        <v>858</v>
      </c>
      <c r="F1948" t="s">
        <v>7313</v>
      </c>
      <c r="G1948">
        <v>48873</v>
      </c>
      <c r="H1948">
        <v>105</v>
      </c>
      <c r="I1948" t="s">
        <v>16</v>
      </c>
      <c r="J1948" t="s">
        <v>24</v>
      </c>
      <c r="K1948" s="4">
        <v>22000000</v>
      </c>
      <c r="L1948">
        <v>2014</v>
      </c>
      <c r="M1948" s="2">
        <v>6.3</v>
      </c>
      <c r="N1948" s="4">
        <f>IMDB_Table[[#This Row],[gross]]-IMDB_Table[[#This Row],[budget]]</f>
        <v>-19036988</v>
      </c>
      <c r="O1948">
        <v>92</v>
      </c>
      <c r="P1948" s="36">
        <f>IMDB_Table[[#This Row],[net_profit]]/IMDB_Table[[#This Row],[budget]]*100</f>
        <v>-86.531763636363635</v>
      </c>
    </row>
    <row r="1949" spans="1:16" x14ac:dyDescent="0.3">
      <c r="A1949" t="s">
        <v>2105</v>
      </c>
      <c r="B1949">
        <v>138</v>
      </c>
      <c r="C1949" s="4">
        <v>1796024</v>
      </c>
      <c r="D1949" t="s">
        <v>946</v>
      </c>
      <c r="E1949" t="s">
        <v>444</v>
      </c>
      <c r="F1949" t="s">
        <v>5460</v>
      </c>
      <c r="G1949">
        <v>34985</v>
      </c>
      <c r="H1949">
        <v>135</v>
      </c>
      <c r="I1949" t="s">
        <v>16</v>
      </c>
      <c r="J1949" t="s">
        <v>17</v>
      </c>
      <c r="K1949" s="4">
        <v>22000000</v>
      </c>
      <c r="L1949">
        <v>2010</v>
      </c>
      <c r="M1949" s="2">
        <v>5.4</v>
      </c>
      <c r="N1949" s="4">
        <f>IMDB_Table[[#This Row],[gross]]-IMDB_Table[[#This Row],[budget]]</f>
        <v>-20203976</v>
      </c>
      <c r="O1949">
        <v>105</v>
      </c>
      <c r="P1949" s="36">
        <f>IMDB_Table[[#This Row],[net_profit]]/IMDB_Table[[#This Row],[budget]]*100</f>
        <v>-91.836254545454537</v>
      </c>
    </row>
    <row r="1950" spans="1:16" x14ac:dyDescent="0.3">
      <c r="A1950" t="s">
        <v>2106</v>
      </c>
      <c r="B1950">
        <v>78</v>
      </c>
      <c r="C1950" s="4">
        <v>634277</v>
      </c>
      <c r="D1950" t="s">
        <v>2107</v>
      </c>
      <c r="E1950" t="s">
        <v>2108</v>
      </c>
      <c r="F1950" t="s">
        <v>7314</v>
      </c>
      <c r="G1950">
        <v>5166</v>
      </c>
      <c r="H1950">
        <v>27</v>
      </c>
      <c r="I1950" t="s">
        <v>708</v>
      </c>
      <c r="J1950" t="s">
        <v>490</v>
      </c>
      <c r="K1950" s="4">
        <v>16000000</v>
      </c>
      <c r="L1950">
        <v>2007</v>
      </c>
      <c r="M1950" s="2">
        <v>7.3</v>
      </c>
      <c r="N1950" s="4">
        <f>IMDB_Table[[#This Row],[gross]]-IMDB_Table[[#This Row],[budget]]</f>
        <v>-15365723</v>
      </c>
      <c r="O1950">
        <v>120</v>
      </c>
      <c r="P1950" s="36">
        <f>IMDB_Table[[#This Row],[net_profit]]/IMDB_Table[[#This Row],[budget]]*100</f>
        <v>-96.035768749999988</v>
      </c>
    </row>
    <row r="1951" spans="1:16" x14ac:dyDescent="0.3">
      <c r="A1951" t="s">
        <v>1115</v>
      </c>
      <c r="B1951">
        <v>288</v>
      </c>
      <c r="C1951" s="4">
        <v>11326836</v>
      </c>
      <c r="D1951" t="s">
        <v>552</v>
      </c>
      <c r="E1951" t="s">
        <v>104</v>
      </c>
      <c r="F1951" t="s">
        <v>7315</v>
      </c>
      <c r="G1951">
        <v>83171</v>
      </c>
      <c r="H1951">
        <v>231</v>
      </c>
      <c r="I1951" t="s">
        <v>16</v>
      </c>
      <c r="J1951" t="s">
        <v>17</v>
      </c>
      <c r="K1951" s="4">
        <v>22000000</v>
      </c>
      <c r="L1951">
        <v>2013</v>
      </c>
      <c r="M1951" s="2">
        <v>6.8</v>
      </c>
      <c r="N1951" s="4">
        <f>IMDB_Table[[#This Row],[gross]]-IMDB_Table[[#This Row],[budget]]</f>
        <v>-10673164</v>
      </c>
      <c r="O1951">
        <v>116</v>
      </c>
      <c r="P1951" s="36">
        <f>IMDB_Table[[#This Row],[net_profit]]/IMDB_Table[[#This Row],[budget]]*100</f>
        <v>-48.514381818181818</v>
      </c>
    </row>
    <row r="1952" spans="1:16" x14ac:dyDescent="0.3">
      <c r="A1952" t="s">
        <v>343</v>
      </c>
      <c r="B1952">
        <v>299</v>
      </c>
      <c r="C1952" s="4">
        <v>49024969</v>
      </c>
      <c r="D1952" t="s">
        <v>557</v>
      </c>
      <c r="E1952" t="s">
        <v>1081</v>
      </c>
      <c r="F1952" t="s">
        <v>5461</v>
      </c>
      <c r="G1952">
        <v>133367</v>
      </c>
      <c r="H1952">
        <v>363</v>
      </c>
      <c r="I1952" t="s">
        <v>16</v>
      </c>
      <c r="J1952" t="s">
        <v>17</v>
      </c>
      <c r="K1952" s="4">
        <v>25000000</v>
      </c>
      <c r="L1952">
        <v>2007</v>
      </c>
      <c r="M1952" s="2">
        <v>7.3</v>
      </c>
      <c r="N1952" s="4">
        <f>IMDB_Table[[#This Row],[gross]]-IMDB_Table[[#This Row],[budget]]</f>
        <v>24024969</v>
      </c>
      <c r="O1952">
        <v>119</v>
      </c>
      <c r="P1952" s="36">
        <f>IMDB_Table[[#This Row],[net_profit]]/IMDB_Table[[#This Row],[budget]]*100</f>
        <v>96.099875999999995</v>
      </c>
    </row>
    <row r="1953" spans="1:16" x14ac:dyDescent="0.3">
      <c r="A1953" t="s">
        <v>627</v>
      </c>
      <c r="B1953">
        <v>27</v>
      </c>
      <c r="C1953" s="4">
        <v>22294341</v>
      </c>
      <c r="D1953" t="s">
        <v>983</v>
      </c>
      <c r="E1953" t="s">
        <v>1520</v>
      </c>
      <c r="F1953" t="s">
        <v>5462</v>
      </c>
      <c r="G1953">
        <v>12278</v>
      </c>
      <c r="H1953">
        <v>71</v>
      </c>
      <c r="I1953" t="s">
        <v>16</v>
      </c>
      <c r="J1953" t="s">
        <v>17</v>
      </c>
      <c r="K1953" s="4">
        <v>21500000</v>
      </c>
      <c r="L1953">
        <v>1996</v>
      </c>
      <c r="M1953" s="2">
        <v>6.5</v>
      </c>
      <c r="N1953" s="4">
        <f>IMDB_Table[[#This Row],[gross]]-IMDB_Table[[#This Row],[budget]]</f>
        <v>794341</v>
      </c>
      <c r="O1953">
        <v>101</v>
      </c>
      <c r="P1953" s="36">
        <f>IMDB_Table[[#This Row],[net_profit]]/IMDB_Table[[#This Row],[budget]]*100</f>
        <v>3.6946093023255813</v>
      </c>
    </row>
    <row r="1954" spans="1:16" x14ac:dyDescent="0.3">
      <c r="A1954" t="s">
        <v>1333</v>
      </c>
      <c r="B1954">
        <v>155</v>
      </c>
      <c r="C1954" s="4">
        <v>24362501</v>
      </c>
      <c r="D1954" t="s">
        <v>552</v>
      </c>
      <c r="E1954" t="s">
        <v>96</v>
      </c>
      <c r="F1954" t="s">
        <v>5463</v>
      </c>
      <c r="G1954">
        <v>69980</v>
      </c>
      <c r="H1954">
        <v>591</v>
      </c>
      <c r="I1954" t="s">
        <v>16</v>
      </c>
      <c r="J1954" t="s">
        <v>17</v>
      </c>
      <c r="K1954" s="4">
        <v>21500000</v>
      </c>
      <c r="L1954">
        <v>1999</v>
      </c>
      <c r="M1954" s="2">
        <v>7.2</v>
      </c>
      <c r="N1954" s="4">
        <f>IMDB_Table[[#This Row],[gross]]-IMDB_Table[[#This Row],[budget]]</f>
        <v>2862501</v>
      </c>
      <c r="O1954">
        <v>117</v>
      </c>
      <c r="P1954" s="36">
        <f>IMDB_Table[[#This Row],[net_profit]]/IMDB_Table[[#This Row],[budget]]*100</f>
        <v>13.313958139534884</v>
      </c>
    </row>
    <row r="1955" spans="1:16" x14ac:dyDescent="0.3">
      <c r="A1955" t="s">
        <v>1734</v>
      </c>
      <c r="B1955">
        <v>275</v>
      </c>
      <c r="C1955" s="4">
        <v>16684352</v>
      </c>
      <c r="D1955" t="s">
        <v>429</v>
      </c>
      <c r="E1955" t="s">
        <v>2109</v>
      </c>
      <c r="F1955" t="s">
        <v>7316</v>
      </c>
      <c r="G1955">
        <v>67893</v>
      </c>
      <c r="H1955">
        <v>163</v>
      </c>
      <c r="I1955" t="s">
        <v>16</v>
      </c>
      <c r="J1955" t="s">
        <v>17</v>
      </c>
      <c r="K1955" s="4">
        <v>17000000</v>
      </c>
      <c r="L1955">
        <v>2012</v>
      </c>
      <c r="M1955" s="2">
        <v>6.3</v>
      </c>
      <c r="N1955" s="4">
        <f>IMDB_Table[[#This Row],[gross]]-IMDB_Table[[#This Row],[budget]]</f>
        <v>-315648</v>
      </c>
      <c r="O1955">
        <v>112</v>
      </c>
      <c r="P1955" s="36">
        <f>IMDB_Table[[#This Row],[net_profit]]/IMDB_Table[[#This Row],[budget]]*100</f>
        <v>-1.8567529411764705</v>
      </c>
    </row>
    <row r="1956" spans="1:16" x14ac:dyDescent="0.3">
      <c r="A1956" t="s">
        <v>873</v>
      </c>
      <c r="B1956">
        <v>43</v>
      </c>
      <c r="C1956" s="4">
        <v>46700000</v>
      </c>
      <c r="D1956" t="s">
        <v>22</v>
      </c>
      <c r="E1956" t="s">
        <v>873</v>
      </c>
      <c r="F1956" t="s">
        <v>5464</v>
      </c>
      <c r="G1956">
        <v>19832</v>
      </c>
      <c r="H1956">
        <v>98</v>
      </c>
      <c r="I1956" t="s">
        <v>16</v>
      </c>
      <c r="J1956" t="s">
        <v>17</v>
      </c>
      <c r="K1956" s="4">
        <v>21000000</v>
      </c>
      <c r="L1956">
        <v>1982</v>
      </c>
      <c r="M1956" s="2">
        <v>5.9</v>
      </c>
      <c r="N1956" s="4">
        <f>IMDB_Table[[#This Row],[gross]]-IMDB_Table[[#This Row],[budget]]</f>
        <v>25700000</v>
      </c>
      <c r="O1956">
        <v>136</v>
      </c>
      <c r="P1956" s="36">
        <f>IMDB_Table[[#This Row],[net_profit]]/IMDB_Table[[#This Row],[budget]]*100</f>
        <v>122.38095238095239</v>
      </c>
    </row>
    <row r="1957" spans="1:16" x14ac:dyDescent="0.3">
      <c r="A1957" t="s">
        <v>2110</v>
      </c>
      <c r="B1957">
        <v>163</v>
      </c>
      <c r="C1957" s="4">
        <v>52008288</v>
      </c>
      <c r="D1957" t="s">
        <v>2111</v>
      </c>
      <c r="E1957" t="s">
        <v>2040</v>
      </c>
      <c r="F1957" t="s">
        <v>5465</v>
      </c>
      <c r="G1957">
        <v>162037</v>
      </c>
      <c r="H1957">
        <v>928</v>
      </c>
      <c r="I1957" t="s">
        <v>16</v>
      </c>
      <c r="J1957" t="s">
        <v>17</v>
      </c>
      <c r="K1957" s="4">
        <v>21000000</v>
      </c>
      <c r="L1957">
        <v>1999</v>
      </c>
      <c r="M1957" s="2">
        <v>7.8</v>
      </c>
      <c r="N1957" s="4">
        <f>IMDB_Table[[#This Row],[gross]]-IMDB_Table[[#This Row],[budget]]</f>
        <v>31008288</v>
      </c>
      <c r="O1957">
        <v>81</v>
      </c>
      <c r="P1957" s="36">
        <f>IMDB_Table[[#This Row],[net_profit]]/IMDB_Table[[#This Row],[budget]]*100</f>
        <v>147.65851428571429</v>
      </c>
    </row>
    <row r="1958" spans="1:16" x14ac:dyDescent="0.3">
      <c r="A1958" t="s">
        <v>503</v>
      </c>
      <c r="B1958">
        <v>168</v>
      </c>
      <c r="C1958" s="4">
        <v>8579684</v>
      </c>
      <c r="D1958" t="s">
        <v>509</v>
      </c>
      <c r="E1958" t="s">
        <v>52</v>
      </c>
      <c r="F1958" t="s">
        <v>7317</v>
      </c>
      <c r="G1958">
        <v>89547</v>
      </c>
      <c r="H1958">
        <v>199</v>
      </c>
      <c r="I1958" t="s">
        <v>16</v>
      </c>
      <c r="J1958" t="s">
        <v>17</v>
      </c>
      <c r="K1958" s="4">
        <v>9000000</v>
      </c>
      <c r="L1958">
        <v>2007</v>
      </c>
      <c r="M1958" s="2">
        <v>7.4</v>
      </c>
      <c r="N1958" s="4">
        <f>IMDB_Table[[#This Row],[gross]]-IMDB_Table[[#This Row],[budget]]</f>
        <v>-420316</v>
      </c>
      <c r="O1958">
        <v>87</v>
      </c>
      <c r="P1958" s="36">
        <f>IMDB_Table[[#This Row],[net_profit]]/IMDB_Table[[#This Row],[budget]]*100</f>
        <v>-4.670177777777778</v>
      </c>
    </row>
    <row r="1959" spans="1:16" x14ac:dyDescent="0.3">
      <c r="A1959" t="s">
        <v>2112</v>
      </c>
      <c r="B1959">
        <v>60</v>
      </c>
      <c r="C1959" s="4">
        <v>42660000</v>
      </c>
      <c r="D1959" t="s">
        <v>55</v>
      </c>
      <c r="E1959" t="s">
        <v>2113</v>
      </c>
      <c r="F1959" t="s">
        <v>7318</v>
      </c>
      <c r="G1959">
        <v>25086</v>
      </c>
      <c r="H1959">
        <v>87</v>
      </c>
      <c r="I1959" t="s">
        <v>16</v>
      </c>
      <c r="J1959" t="s">
        <v>17</v>
      </c>
      <c r="K1959" s="4">
        <v>17000000</v>
      </c>
      <c r="L1959">
        <v>1993</v>
      </c>
      <c r="M1959" s="2">
        <v>4.8</v>
      </c>
      <c r="N1959" s="4">
        <f>IMDB_Table[[#This Row],[gross]]-IMDB_Table[[#This Row],[budget]]</f>
        <v>25660000</v>
      </c>
      <c r="O1959">
        <v>96</v>
      </c>
      <c r="P1959" s="36">
        <f>IMDB_Table[[#This Row],[net_profit]]/IMDB_Table[[#This Row],[budget]]*100</f>
        <v>150.94117647058823</v>
      </c>
    </row>
    <row r="1960" spans="1:16" x14ac:dyDescent="0.3">
      <c r="A1960" t="s">
        <v>951</v>
      </c>
      <c r="B1960">
        <v>85</v>
      </c>
      <c r="C1960" s="4">
        <v>40219708</v>
      </c>
      <c r="D1960" t="s">
        <v>888</v>
      </c>
      <c r="E1960" t="s">
        <v>174</v>
      </c>
      <c r="F1960" t="s">
        <v>5466</v>
      </c>
      <c r="G1960">
        <v>22649</v>
      </c>
      <c r="H1960">
        <v>131</v>
      </c>
      <c r="I1960" t="s">
        <v>16</v>
      </c>
      <c r="J1960" t="s">
        <v>17</v>
      </c>
      <c r="K1960" s="4">
        <v>21000000</v>
      </c>
      <c r="L1960">
        <v>2001</v>
      </c>
      <c r="M1960" s="2">
        <v>6.3</v>
      </c>
      <c r="N1960" s="4">
        <f>IMDB_Table[[#This Row],[gross]]-IMDB_Table[[#This Row],[budget]]</f>
        <v>19219708</v>
      </c>
      <c r="O1960">
        <v>106</v>
      </c>
      <c r="P1960" s="36">
        <f>IMDB_Table[[#This Row],[net_profit]]/IMDB_Table[[#This Row],[budget]]*100</f>
        <v>91.522419047619053</v>
      </c>
    </row>
    <row r="1961" spans="1:16" x14ac:dyDescent="0.3">
      <c r="A1961" t="s">
        <v>968</v>
      </c>
      <c r="B1961">
        <v>539</v>
      </c>
      <c r="C1961" s="4">
        <v>132088910</v>
      </c>
      <c r="D1961" t="s">
        <v>369</v>
      </c>
      <c r="E1961" t="s">
        <v>110</v>
      </c>
      <c r="F1961" t="s">
        <v>5467</v>
      </c>
      <c r="G1961">
        <v>533607</v>
      </c>
      <c r="H1961">
        <v>692</v>
      </c>
      <c r="I1961" t="s">
        <v>16</v>
      </c>
      <c r="J1961" t="s">
        <v>17</v>
      </c>
      <c r="K1961" s="4">
        <v>21000000</v>
      </c>
      <c r="L1961">
        <v>2012</v>
      </c>
      <c r="M1961" s="2">
        <v>7.8</v>
      </c>
      <c r="N1961" s="4">
        <f>IMDB_Table[[#This Row],[gross]]-IMDB_Table[[#This Row],[budget]]</f>
        <v>111088910</v>
      </c>
      <c r="O1961">
        <v>122</v>
      </c>
      <c r="P1961" s="36">
        <f>IMDB_Table[[#This Row],[net_profit]]/IMDB_Table[[#This Row],[budget]]*100</f>
        <v>528.99480952380952</v>
      </c>
    </row>
    <row r="1962" spans="1:16" x14ac:dyDescent="0.3">
      <c r="A1962" t="s">
        <v>3980</v>
      </c>
      <c r="B1962">
        <v>84</v>
      </c>
      <c r="C1962" s="4">
        <v>36581633</v>
      </c>
      <c r="D1962" t="s">
        <v>438</v>
      </c>
      <c r="E1962" t="s">
        <v>2114</v>
      </c>
      <c r="F1962" t="s">
        <v>5468</v>
      </c>
      <c r="G1962">
        <v>52533</v>
      </c>
      <c r="H1962">
        <v>235</v>
      </c>
      <c r="I1962" t="s">
        <v>16</v>
      </c>
      <c r="J1962" t="s">
        <v>221</v>
      </c>
      <c r="K1962" s="4">
        <v>21000000</v>
      </c>
      <c r="L1962">
        <v>2007</v>
      </c>
      <c r="M1962" s="2">
        <v>7.5</v>
      </c>
      <c r="N1962" s="4">
        <f>IMDB_Table[[#This Row],[gross]]-IMDB_Table[[#This Row],[budget]]</f>
        <v>15581633</v>
      </c>
      <c r="O1962">
        <v>123</v>
      </c>
      <c r="P1962" s="36">
        <f>IMDB_Table[[#This Row],[net_profit]]/IMDB_Table[[#This Row],[budget]]*100</f>
        <v>74.198252380952383</v>
      </c>
    </row>
    <row r="1963" spans="1:16" x14ac:dyDescent="0.3">
      <c r="A1963" t="s">
        <v>305</v>
      </c>
      <c r="B1963">
        <v>171</v>
      </c>
      <c r="C1963" s="4">
        <v>25296447</v>
      </c>
      <c r="D1963" t="s">
        <v>106</v>
      </c>
      <c r="E1963" t="s">
        <v>107</v>
      </c>
      <c r="F1963" t="s">
        <v>5469</v>
      </c>
      <c r="G1963">
        <v>237248</v>
      </c>
      <c r="H1963">
        <v>460</v>
      </c>
      <c r="I1963" t="s">
        <v>16</v>
      </c>
      <c r="J1963" t="s">
        <v>490</v>
      </c>
      <c r="K1963" s="4">
        <v>21000000</v>
      </c>
      <c r="L1963">
        <v>2002</v>
      </c>
      <c r="M1963" s="2">
        <v>6.8</v>
      </c>
      <c r="N1963" s="4">
        <f>IMDB_Table[[#This Row],[gross]]-IMDB_Table[[#This Row],[budget]]</f>
        <v>4296447</v>
      </c>
      <c r="O1963">
        <v>92</v>
      </c>
      <c r="P1963" s="36">
        <f>IMDB_Table[[#This Row],[net_profit]]/IMDB_Table[[#This Row],[budget]]*100</f>
        <v>20.45927142857143</v>
      </c>
    </row>
    <row r="1964" spans="1:16" x14ac:dyDescent="0.3">
      <c r="A1964" t="s">
        <v>1863</v>
      </c>
      <c r="B1964">
        <v>140</v>
      </c>
      <c r="C1964" s="4">
        <v>24848292</v>
      </c>
      <c r="D1964" t="s">
        <v>785</v>
      </c>
      <c r="E1964" t="s">
        <v>434</v>
      </c>
      <c r="F1964" t="s">
        <v>5470</v>
      </c>
      <c r="G1964">
        <v>80556</v>
      </c>
      <c r="H1964">
        <v>184</v>
      </c>
      <c r="I1964" t="s">
        <v>16</v>
      </c>
      <c r="J1964" t="s">
        <v>17</v>
      </c>
      <c r="K1964" s="4">
        <v>20000000</v>
      </c>
      <c r="L1964">
        <v>2008</v>
      </c>
      <c r="M1964" s="2">
        <v>6.6</v>
      </c>
      <c r="N1964" s="4">
        <f>IMDB_Table[[#This Row],[gross]]-IMDB_Table[[#This Row],[budget]]</f>
        <v>4848292</v>
      </c>
      <c r="O1964">
        <v>110</v>
      </c>
      <c r="P1964" s="36">
        <f>IMDB_Table[[#This Row],[net_profit]]/IMDB_Table[[#This Row],[budget]]*100</f>
        <v>24.24146</v>
      </c>
    </row>
    <row r="1965" spans="1:16" x14ac:dyDescent="0.3">
      <c r="A1965" t="s">
        <v>2115</v>
      </c>
      <c r="B1965">
        <v>85</v>
      </c>
      <c r="C1965" s="4">
        <v>17757087</v>
      </c>
      <c r="D1965" t="s">
        <v>1008</v>
      </c>
      <c r="E1965" t="s">
        <v>2116</v>
      </c>
      <c r="F1965" t="s">
        <v>5471</v>
      </c>
      <c r="G1965">
        <v>13065</v>
      </c>
      <c r="H1965">
        <v>253</v>
      </c>
      <c r="I1965" t="s">
        <v>16</v>
      </c>
      <c r="J1965" t="s">
        <v>17</v>
      </c>
      <c r="K1965" s="4">
        <v>21000000</v>
      </c>
      <c r="L1965">
        <v>1999</v>
      </c>
      <c r="M1965" s="2">
        <v>4.5999999999999996</v>
      </c>
      <c r="N1965" s="4">
        <f>IMDB_Table[[#This Row],[gross]]-IMDB_Table[[#This Row],[budget]]</f>
        <v>-3242913</v>
      </c>
      <c r="O1965">
        <v>104</v>
      </c>
      <c r="P1965" s="36">
        <f>IMDB_Table[[#This Row],[net_profit]]/IMDB_Table[[#This Row],[budget]]*100</f>
        <v>-15.442442857142858</v>
      </c>
    </row>
    <row r="1966" spans="1:16" x14ac:dyDescent="0.3">
      <c r="A1966" t="s">
        <v>21</v>
      </c>
      <c r="B1966">
        <v>217</v>
      </c>
      <c r="C1966" s="4">
        <v>9430988</v>
      </c>
      <c r="D1966" t="s">
        <v>369</v>
      </c>
      <c r="E1966" t="s">
        <v>459</v>
      </c>
      <c r="F1966" t="s">
        <v>5472</v>
      </c>
      <c r="G1966">
        <v>45992</v>
      </c>
      <c r="H1966">
        <v>115</v>
      </c>
      <c r="I1966" t="s">
        <v>16</v>
      </c>
      <c r="J1966" t="s">
        <v>17</v>
      </c>
      <c r="K1966" s="4">
        <v>17000000</v>
      </c>
      <c r="L1966">
        <v>2009</v>
      </c>
      <c r="M1966" s="2">
        <v>7.1</v>
      </c>
      <c r="N1966" s="4">
        <f>IMDB_Table[[#This Row],[gross]]-IMDB_Table[[#This Row],[budget]]</f>
        <v>-7569012</v>
      </c>
      <c r="O1966">
        <v>98</v>
      </c>
      <c r="P1966" s="36">
        <f>IMDB_Table[[#This Row],[net_profit]]/IMDB_Table[[#This Row],[budget]]*100</f>
        <v>-44.523600000000002</v>
      </c>
    </row>
    <row r="1967" spans="1:16" x14ac:dyDescent="0.3">
      <c r="A1967" t="s">
        <v>2117</v>
      </c>
      <c r="B1967">
        <v>131</v>
      </c>
      <c r="C1967" s="4">
        <v>16284360</v>
      </c>
      <c r="D1967" t="s">
        <v>641</v>
      </c>
      <c r="E1967" t="s">
        <v>1073</v>
      </c>
      <c r="F1967" t="s">
        <v>5473</v>
      </c>
      <c r="G1967">
        <v>15079</v>
      </c>
      <c r="H1967">
        <v>79</v>
      </c>
      <c r="I1967" t="s">
        <v>16</v>
      </c>
      <c r="J1967" t="s">
        <v>17</v>
      </c>
      <c r="K1967" s="4">
        <v>21000000</v>
      </c>
      <c r="L1967">
        <v>2008</v>
      </c>
      <c r="M1967" s="2">
        <v>6.1</v>
      </c>
      <c r="N1967" s="4">
        <f>IMDB_Table[[#This Row],[gross]]-IMDB_Table[[#This Row],[budget]]</f>
        <v>-4715640</v>
      </c>
      <c r="O1967">
        <v>120</v>
      </c>
      <c r="P1967" s="36">
        <f>IMDB_Table[[#This Row],[net_profit]]/IMDB_Table[[#This Row],[budget]]*100</f>
        <v>-22.45542857142857</v>
      </c>
    </row>
    <row r="1968" spans="1:16" x14ac:dyDescent="0.3">
      <c r="A1968" t="s">
        <v>476</v>
      </c>
      <c r="B1968">
        <v>111</v>
      </c>
      <c r="C1968" s="4">
        <v>6830957</v>
      </c>
      <c r="D1968" t="s">
        <v>71</v>
      </c>
      <c r="E1968" t="s">
        <v>117</v>
      </c>
      <c r="F1968" t="s">
        <v>5474</v>
      </c>
      <c r="G1968">
        <v>11983</v>
      </c>
      <c r="H1968">
        <v>147</v>
      </c>
      <c r="I1968" t="s">
        <v>16</v>
      </c>
      <c r="J1968" t="s">
        <v>17</v>
      </c>
      <c r="K1968" s="4">
        <v>21000000</v>
      </c>
      <c r="L1968">
        <v>2002</v>
      </c>
      <c r="M1968" s="2">
        <v>6.7</v>
      </c>
      <c r="N1968" s="4">
        <f>IMDB_Table[[#This Row],[gross]]-IMDB_Table[[#This Row],[budget]]</f>
        <v>-14169043</v>
      </c>
      <c r="O1968">
        <v>112</v>
      </c>
      <c r="P1968" s="36">
        <f>IMDB_Table[[#This Row],[net_profit]]/IMDB_Table[[#This Row],[budget]]*100</f>
        <v>-67.47163333333333</v>
      </c>
    </row>
    <row r="1969" spans="1:16" x14ac:dyDescent="0.3">
      <c r="A1969" t="s">
        <v>2118</v>
      </c>
      <c r="B1969">
        <v>466</v>
      </c>
      <c r="C1969" s="4">
        <v>24104113</v>
      </c>
      <c r="D1969" t="s">
        <v>494</v>
      </c>
      <c r="E1969" t="s">
        <v>112</v>
      </c>
      <c r="F1969" t="s">
        <v>5475</v>
      </c>
      <c r="G1969">
        <v>149066</v>
      </c>
      <c r="H1969">
        <v>517</v>
      </c>
      <c r="I1969" t="s">
        <v>16</v>
      </c>
      <c r="J1969" t="s">
        <v>490</v>
      </c>
      <c r="K1969" s="4">
        <v>20000000</v>
      </c>
      <c r="L1969">
        <v>2011</v>
      </c>
      <c r="M1969" s="2">
        <v>7.1</v>
      </c>
      <c r="N1969" s="4">
        <f>IMDB_Table[[#This Row],[gross]]-IMDB_Table[[#This Row],[budget]]</f>
        <v>4104113</v>
      </c>
      <c r="O1969">
        <v>127</v>
      </c>
      <c r="P1969" s="36">
        <f>IMDB_Table[[#This Row],[net_profit]]/IMDB_Table[[#This Row],[budget]]*100</f>
        <v>20.520564999999998</v>
      </c>
    </row>
    <row r="1970" spans="1:16" x14ac:dyDescent="0.3">
      <c r="A1970" t="s">
        <v>2119</v>
      </c>
      <c r="B1970">
        <v>16</v>
      </c>
      <c r="C1970" s="4">
        <v>15593</v>
      </c>
      <c r="D1970" t="s">
        <v>369</v>
      </c>
      <c r="E1970" t="s">
        <v>2120</v>
      </c>
      <c r="F1970" t="s">
        <v>5476</v>
      </c>
      <c r="G1970">
        <v>2295</v>
      </c>
      <c r="H1970">
        <v>40</v>
      </c>
      <c r="I1970" t="s">
        <v>16</v>
      </c>
      <c r="J1970" t="s">
        <v>17</v>
      </c>
      <c r="K1970" s="4">
        <v>21000000</v>
      </c>
      <c r="L1970">
        <v>1999</v>
      </c>
      <c r="M1970" s="2">
        <v>5.8</v>
      </c>
      <c r="N1970" s="4">
        <f>IMDB_Table[[#This Row],[gross]]-IMDB_Table[[#This Row],[budget]]</f>
        <v>-20984407</v>
      </c>
      <c r="O1970">
        <v>102</v>
      </c>
      <c r="P1970" s="36">
        <f>IMDB_Table[[#This Row],[net_profit]]/IMDB_Table[[#This Row],[budget]]*100</f>
        <v>-99.925747619047627</v>
      </c>
    </row>
    <row r="1971" spans="1:16" x14ac:dyDescent="0.3">
      <c r="A1971" t="s">
        <v>1887</v>
      </c>
      <c r="B1971">
        <v>276</v>
      </c>
      <c r="C1971" s="4">
        <v>958319</v>
      </c>
      <c r="D1971" t="s">
        <v>814</v>
      </c>
      <c r="E1971" t="s">
        <v>110</v>
      </c>
      <c r="F1971" t="s">
        <v>5477</v>
      </c>
      <c r="G1971">
        <v>39764</v>
      </c>
      <c r="H1971">
        <v>148</v>
      </c>
      <c r="I1971" t="s">
        <v>16</v>
      </c>
      <c r="J1971" t="s">
        <v>17</v>
      </c>
      <c r="K1971" s="4">
        <v>21000000</v>
      </c>
      <c r="L1971">
        <v>2011</v>
      </c>
      <c r="M1971" s="2">
        <v>6.7</v>
      </c>
      <c r="N1971" s="4">
        <f>IMDB_Table[[#This Row],[gross]]-IMDB_Table[[#This Row],[budget]]</f>
        <v>-20041681</v>
      </c>
      <c r="O1971">
        <v>91</v>
      </c>
      <c r="P1971" s="36">
        <f>IMDB_Table[[#This Row],[net_profit]]/IMDB_Table[[#This Row],[budget]]*100</f>
        <v>-95.436576190476188</v>
      </c>
    </row>
    <row r="1972" spans="1:16" x14ac:dyDescent="0.3">
      <c r="A1972" t="s">
        <v>2121</v>
      </c>
      <c r="B1972">
        <v>11</v>
      </c>
      <c r="C1972" s="4">
        <v>69700000</v>
      </c>
      <c r="D1972" t="s">
        <v>1299</v>
      </c>
      <c r="E1972" t="s">
        <v>1877</v>
      </c>
      <c r="F1972" t="s">
        <v>7319</v>
      </c>
      <c r="G1972">
        <v>7748</v>
      </c>
      <c r="H1972">
        <v>48</v>
      </c>
      <c r="I1972" t="s">
        <v>16</v>
      </c>
      <c r="J1972" t="s">
        <v>17</v>
      </c>
      <c r="K1972" s="4">
        <v>35000000</v>
      </c>
      <c r="L1972">
        <v>1982</v>
      </c>
      <c r="M1972" s="2">
        <v>5.8</v>
      </c>
      <c r="N1972" s="4">
        <f>IMDB_Table[[#This Row],[gross]]-IMDB_Table[[#This Row],[budget]]</f>
        <v>34700000</v>
      </c>
      <c r="O1972">
        <v>114</v>
      </c>
      <c r="P1972" s="36">
        <f>IMDB_Table[[#This Row],[net_profit]]/IMDB_Table[[#This Row],[budget]]*100</f>
        <v>99.142857142857139</v>
      </c>
    </row>
    <row r="1973" spans="1:16" x14ac:dyDescent="0.3">
      <c r="A1973" t="s">
        <v>1204</v>
      </c>
      <c r="B1973">
        <v>196</v>
      </c>
      <c r="C1973" s="4">
        <v>2840417</v>
      </c>
      <c r="D1973" t="s">
        <v>1008</v>
      </c>
      <c r="E1973" t="s">
        <v>1485</v>
      </c>
      <c r="F1973" t="s">
        <v>7320</v>
      </c>
      <c r="G1973">
        <v>77493</v>
      </c>
      <c r="H1973">
        <v>527</v>
      </c>
      <c r="I1973" t="s">
        <v>16</v>
      </c>
      <c r="J1973" t="s">
        <v>87</v>
      </c>
      <c r="K1973" s="4">
        <v>31000000</v>
      </c>
      <c r="L1973">
        <v>1999</v>
      </c>
      <c r="M1973" s="2">
        <v>6.8</v>
      </c>
      <c r="N1973" s="4">
        <f>IMDB_Table[[#This Row],[gross]]-IMDB_Table[[#This Row],[budget]]</f>
        <v>-28159583</v>
      </c>
      <c r="O1973">
        <v>115</v>
      </c>
      <c r="P1973" s="36">
        <f>IMDB_Table[[#This Row],[net_profit]]/IMDB_Table[[#This Row],[budget]]*100</f>
        <v>-90.837364516129043</v>
      </c>
    </row>
    <row r="1974" spans="1:16" x14ac:dyDescent="0.3">
      <c r="A1974" t="s">
        <v>119</v>
      </c>
      <c r="B1974">
        <v>234</v>
      </c>
      <c r="C1974" s="4">
        <v>242374454</v>
      </c>
      <c r="D1974" t="s">
        <v>47</v>
      </c>
      <c r="E1974" t="s">
        <v>120</v>
      </c>
      <c r="F1974" t="s">
        <v>7321</v>
      </c>
      <c r="G1974">
        <v>661017</v>
      </c>
      <c r="H1974">
        <v>771</v>
      </c>
      <c r="I1974" t="s">
        <v>16</v>
      </c>
      <c r="J1974" t="s">
        <v>17</v>
      </c>
      <c r="K1974" s="4">
        <v>18000000</v>
      </c>
      <c r="L1974">
        <v>1981</v>
      </c>
      <c r="M1974" s="2">
        <v>8.5</v>
      </c>
      <c r="N1974" s="4">
        <f>IMDB_Table[[#This Row],[gross]]-IMDB_Table[[#This Row],[budget]]</f>
        <v>224374454</v>
      </c>
      <c r="O1974">
        <v>115</v>
      </c>
      <c r="P1974" s="36">
        <f>IMDB_Table[[#This Row],[net_profit]]/IMDB_Table[[#This Row],[budget]]*100</f>
        <v>1246.5247444444444</v>
      </c>
    </row>
    <row r="1975" spans="1:16" x14ac:dyDescent="0.3">
      <c r="A1975" t="s">
        <v>331</v>
      </c>
      <c r="B1975">
        <v>37</v>
      </c>
      <c r="C1975" s="4">
        <v>173585516</v>
      </c>
      <c r="D1975" t="s">
        <v>603</v>
      </c>
      <c r="E1975" t="s">
        <v>1413</v>
      </c>
      <c r="F1975" t="s">
        <v>7322</v>
      </c>
      <c r="G1975">
        <v>200077</v>
      </c>
      <c r="H1975">
        <v>189</v>
      </c>
      <c r="I1975" t="s">
        <v>16</v>
      </c>
      <c r="J1975" t="s">
        <v>17</v>
      </c>
      <c r="K1975" s="4">
        <v>18000000</v>
      </c>
      <c r="L1975">
        <v>1992</v>
      </c>
      <c r="M1975" s="2">
        <v>6.6</v>
      </c>
      <c r="N1975" s="4">
        <f>IMDB_Table[[#This Row],[gross]]-IMDB_Table[[#This Row],[budget]]</f>
        <v>155585516</v>
      </c>
      <c r="O1975">
        <v>120</v>
      </c>
      <c r="P1975" s="36">
        <f>IMDB_Table[[#This Row],[net_profit]]/IMDB_Table[[#This Row],[budget]]*100</f>
        <v>864.36397777777779</v>
      </c>
    </row>
    <row r="1976" spans="1:16" x14ac:dyDescent="0.3">
      <c r="A1976" t="s">
        <v>119</v>
      </c>
      <c r="B1976">
        <v>171</v>
      </c>
      <c r="C1976" s="4">
        <v>128300000</v>
      </c>
      <c r="D1976" t="s">
        <v>470</v>
      </c>
      <c r="E1976" t="s">
        <v>2122</v>
      </c>
      <c r="F1976" t="s">
        <v>7323</v>
      </c>
      <c r="G1976">
        <v>139288</v>
      </c>
      <c r="H1976">
        <v>339</v>
      </c>
      <c r="I1976" t="s">
        <v>16</v>
      </c>
      <c r="J1976" t="s">
        <v>17</v>
      </c>
      <c r="K1976" s="4">
        <v>19400870</v>
      </c>
      <c r="L1976">
        <v>1977</v>
      </c>
      <c r="M1976" s="2">
        <v>7.7</v>
      </c>
      <c r="N1976" s="4">
        <f>IMDB_Table[[#This Row],[gross]]-IMDB_Table[[#This Row],[budget]]</f>
        <v>108899130</v>
      </c>
      <c r="O1976">
        <v>135</v>
      </c>
      <c r="P1976" s="36">
        <f>IMDB_Table[[#This Row],[net_profit]]/IMDB_Table[[#This Row],[budget]]*100</f>
        <v>561.31054947535858</v>
      </c>
    </row>
    <row r="1977" spans="1:16" x14ac:dyDescent="0.3">
      <c r="A1977" t="s">
        <v>2123</v>
      </c>
      <c r="B1977">
        <v>148</v>
      </c>
      <c r="C1977" s="4">
        <v>20259297</v>
      </c>
      <c r="D1977" t="s">
        <v>864</v>
      </c>
      <c r="E1977" t="s">
        <v>2124</v>
      </c>
      <c r="F1977" t="s">
        <v>5478</v>
      </c>
      <c r="G1977">
        <v>24969</v>
      </c>
      <c r="H1977">
        <v>258</v>
      </c>
      <c r="I1977" t="s">
        <v>16</v>
      </c>
      <c r="J1977" t="s">
        <v>17</v>
      </c>
      <c r="K1977" s="4">
        <v>20000000</v>
      </c>
      <c r="L1977">
        <v>2006</v>
      </c>
      <c r="M1977" s="2">
        <v>4.7</v>
      </c>
      <c r="N1977" s="4">
        <f>IMDB_Table[[#This Row],[gross]]-IMDB_Table[[#This Row],[budget]]</f>
        <v>259297</v>
      </c>
      <c r="O1977">
        <v>90</v>
      </c>
      <c r="P1977" s="36">
        <f>IMDB_Table[[#This Row],[net_profit]]/IMDB_Table[[#This Row],[budget]]*100</f>
        <v>1.2964850000000001</v>
      </c>
    </row>
    <row r="1978" spans="1:16" x14ac:dyDescent="0.3">
      <c r="A1978" t="s">
        <v>442</v>
      </c>
      <c r="B1978">
        <v>50</v>
      </c>
      <c r="C1978" s="4">
        <v>153665036</v>
      </c>
      <c r="D1978" t="s">
        <v>127</v>
      </c>
      <c r="E1978" t="s">
        <v>2125</v>
      </c>
      <c r="F1978" t="s">
        <v>7324</v>
      </c>
      <c r="G1978">
        <v>84824</v>
      </c>
      <c r="H1978">
        <v>95</v>
      </c>
      <c r="I1978" t="s">
        <v>16</v>
      </c>
      <c r="J1978" t="s">
        <v>17</v>
      </c>
      <c r="K1978" s="4">
        <v>28000000</v>
      </c>
      <c r="L1978">
        <v>1987</v>
      </c>
      <c r="M1978" s="2">
        <v>6.4</v>
      </c>
      <c r="N1978" s="4">
        <f>IMDB_Table[[#This Row],[gross]]-IMDB_Table[[#This Row],[budget]]</f>
        <v>125665036</v>
      </c>
      <c r="O1978">
        <v>100</v>
      </c>
      <c r="P1978" s="36">
        <f>IMDB_Table[[#This Row],[net_profit]]/IMDB_Table[[#This Row],[budget]]*100</f>
        <v>448.80370000000005</v>
      </c>
    </row>
    <row r="1979" spans="1:16" x14ac:dyDescent="0.3">
      <c r="A1979" t="s">
        <v>650</v>
      </c>
      <c r="B1979">
        <v>121</v>
      </c>
      <c r="C1979" s="4">
        <v>132541238</v>
      </c>
      <c r="D1979" t="s">
        <v>509</v>
      </c>
      <c r="E1979" t="s">
        <v>2126</v>
      </c>
      <c r="F1979" t="s">
        <v>7325</v>
      </c>
      <c r="G1979">
        <v>30058</v>
      </c>
      <c r="H1979">
        <v>236</v>
      </c>
      <c r="I1979" t="s">
        <v>16</v>
      </c>
      <c r="J1979" t="s">
        <v>17</v>
      </c>
      <c r="K1979" s="4">
        <v>33000000</v>
      </c>
      <c r="L1979">
        <v>2003</v>
      </c>
      <c r="M1979" s="2">
        <v>5.5</v>
      </c>
      <c r="N1979" s="4">
        <f>IMDB_Table[[#This Row],[gross]]-IMDB_Table[[#This Row],[budget]]</f>
        <v>99541238</v>
      </c>
      <c r="O1979">
        <v>105</v>
      </c>
      <c r="P1979" s="36">
        <f>IMDB_Table[[#This Row],[net_profit]]/IMDB_Table[[#This Row],[budget]]*100</f>
        <v>301.64011515151515</v>
      </c>
    </row>
    <row r="1980" spans="1:16" x14ac:dyDescent="0.3">
      <c r="A1980" t="s">
        <v>674</v>
      </c>
      <c r="B1980">
        <v>185</v>
      </c>
      <c r="C1980" s="4">
        <v>130727000</v>
      </c>
      <c r="D1980" t="s">
        <v>1435</v>
      </c>
      <c r="E1980" t="s">
        <v>220</v>
      </c>
      <c r="F1980" t="s">
        <v>7326</v>
      </c>
      <c r="G1980">
        <v>887467</v>
      </c>
      <c r="H1980">
        <v>916</v>
      </c>
      <c r="I1980" t="s">
        <v>16</v>
      </c>
      <c r="J1980" t="s">
        <v>17</v>
      </c>
      <c r="K1980" s="4">
        <v>19000000</v>
      </c>
      <c r="L1980">
        <v>1991</v>
      </c>
      <c r="M1980" s="2">
        <v>8.6</v>
      </c>
      <c r="N1980" s="4">
        <f>IMDB_Table[[#This Row],[gross]]-IMDB_Table[[#This Row],[budget]]</f>
        <v>111727000</v>
      </c>
      <c r="O1980">
        <v>138</v>
      </c>
      <c r="P1980" s="36">
        <f>IMDB_Table[[#This Row],[net_profit]]/IMDB_Table[[#This Row],[budget]]*100</f>
        <v>588.03684210526319</v>
      </c>
    </row>
    <row r="1981" spans="1:16" x14ac:dyDescent="0.3">
      <c r="A1981" t="s">
        <v>2127</v>
      </c>
      <c r="B1981">
        <v>61</v>
      </c>
      <c r="C1981" s="4">
        <v>121697350</v>
      </c>
      <c r="D1981" t="s">
        <v>1616</v>
      </c>
      <c r="E1981" t="s">
        <v>645</v>
      </c>
      <c r="F1981" t="s">
        <v>7327</v>
      </c>
      <c r="G1981">
        <v>114610</v>
      </c>
      <c r="H1981">
        <v>176</v>
      </c>
      <c r="I1981" t="s">
        <v>16</v>
      </c>
      <c r="J1981" t="s">
        <v>17</v>
      </c>
      <c r="K1981" s="4">
        <v>20000000</v>
      </c>
      <c r="L1981">
        <v>1992</v>
      </c>
      <c r="M1981" s="2">
        <v>7</v>
      </c>
      <c r="N1981" s="4">
        <f>IMDB_Table[[#This Row],[gross]]-IMDB_Table[[#This Row],[budget]]</f>
        <v>101697350</v>
      </c>
      <c r="O1981">
        <v>94</v>
      </c>
      <c r="P1981" s="36">
        <f>IMDB_Table[[#This Row],[net_profit]]/IMDB_Table[[#This Row],[budget]]*100</f>
        <v>508.48674999999997</v>
      </c>
    </row>
    <row r="1982" spans="1:16" x14ac:dyDescent="0.3">
      <c r="A1982" t="s">
        <v>2128</v>
      </c>
      <c r="B1982">
        <v>156</v>
      </c>
      <c r="C1982" s="4">
        <v>117224271</v>
      </c>
      <c r="D1982" t="s">
        <v>2129</v>
      </c>
      <c r="E1982" t="s">
        <v>2130</v>
      </c>
      <c r="F1982" t="s">
        <v>5479</v>
      </c>
      <c r="G1982">
        <v>47794</v>
      </c>
      <c r="H1982">
        <v>81</v>
      </c>
      <c r="I1982" t="s">
        <v>16</v>
      </c>
      <c r="J1982" t="s">
        <v>17</v>
      </c>
      <c r="K1982" s="4">
        <v>20000000</v>
      </c>
      <c r="L1982">
        <v>2010</v>
      </c>
      <c r="M1982" s="2">
        <v>7.1</v>
      </c>
      <c r="N1982" s="4">
        <f>IMDB_Table[[#This Row],[gross]]-IMDB_Table[[#This Row],[budget]]</f>
        <v>97224271</v>
      </c>
      <c r="O1982">
        <v>101</v>
      </c>
      <c r="P1982" s="36">
        <f>IMDB_Table[[#This Row],[net_profit]]/IMDB_Table[[#This Row],[budget]]*100</f>
        <v>486.12135500000005</v>
      </c>
    </row>
    <row r="1983" spans="1:16" x14ac:dyDescent="0.3">
      <c r="A1983" t="s">
        <v>2131</v>
      </c>
      <c r="B1983">
        <v>75</v>
      </c>
      <c r="C1983" s="4">
        <v>102922376</v>
      </c>
      <c r="D1983" t="s">
        <v>1789</v>
      </c>
      <c r="E1983" t="s">
        <v>2132</v>
      </c>
      <c r="F1983" t="s">
        <v>5480</v>
      </c>
      <c r="G1983">
        <v>51314</v>
      </c>
      <c r="H1983">
        <v>265</v>
      </c>
      <c r="I1983" t="s">
        <v>16</v>
      </c>
      <c r="J1983" t="s">
        <v>17</v>
      </c>
      <c r="K1983" s="4">
        <v>20000000</v>
      </c>
      <c r="L1983">
        <v>1978</v>
      </c>
      <c r="M1983" s="2">
        <v>5.7</v>
      </c>
      <c r="N1983" s="4">
        <f>IMDB_Table[[#This Row],[gross]]-IMDB_Table[[#This Row],[budget]]</f>
        <v>82922376</v>
      </c>
      <c r="O1983">
        <v>131</v>
      </c>
      <c r="P1983" s="36">
        <f>IMDB_Table[[#This Row],[net_profit]]/IMDB_Table[[#This Row],[budget]]*100</f>
        <v>414.61187999999999</v>
      </c>
    </row>
    <row r="1984" spans="1:16" x14ac:dyDescent="0.3">
      <c r="A1984" t="s">
        <v>406</v>
      </c>
      <c r="B1984">
        <v>100</v>
      </c>
      <c r="C1984" s="4">
        <v>94497271</v>
      </c>
      <c r="D1984" t="s">
        <v>2133</v>
      </c>
      <c r="E1984" t="s">
        <v>441</v>
      </c>
      <c r="F1984" t="s">
        <v>5481</v>
      </c>
      <c r="G1984">
        <v>17829</v>
      </c>
      <c r="H1984">
        <v>99</v>
      </c>
      <c r="I1984" t="s">
        <v>16</v>
      </c>
      <c r="J1984" t="s">
        <v>17</v>
      </c>
      <c r="K1984" s="4">
        <v>20000000</v>
      </c>
      <c r="L1984">
        <v>2008</v>
      </c>
      <c r="M1984" s="2">
        <v>3.7</v>
      </c>
      <c r="N1984" s="4">
        <f>IMDB_Table[[#This Row],[gross]]-IMDB_Table[[#This Row],[budget]]</f>
        <v>74497271</v>
      </c>
      <c r="O1984">
        <v>91</v>
      </c>
      <c r="P1984" s="36">
        <f>IMDB_Table[[#This Row],[net_profit]]/IMDB_Table[[#This Row],[budget]]*100</f>
        <v>372.486355</v>
      </c>
    </row>
    <row r="1985" spans="1:16" x14ac:dyDescent="0.3">
      <c r="A1985" t="s">
        <v>105</v>
      </c>
      <c r="B1985">
        <v>511</v>
      </c>
      <c r="C1985" s="4">
        <v>137387272</v>
      </c>
      <c r="D1985" t="s">
        <v>732</v>
      </c>
      <c r="E1985" t="s">
        <v>2134</v>
      </c>
      <c r="F1985" t="s">
        <v>5482</v>
      </c>
      <c r="G1985">
        <v>300110</v>
      </c>
      <c r="H1985">
        <v>807</v>
      </c>
      <c r="I1985" t="s">
        <v>16</v>
      </c>
      <c r="J1985" t="s">
        <v>17</v>
      </c>
      <c r="K1985" s="4">
        <v>20000000</v>
      </c>
      <c r="L1985">
        <v>2013</v>
      </c>
      <c r="M1985" s="2">
        <v>7.5</v>
      </c>
      <c r="N1985" s="4">
        <f>IMDB_Table[[#This Row],[gross]]-IMDB_Table[[#This Row],[budget]]</f>
        <v>117387272</v>
      </c>
      <c r="O1985">
        <v>112</v>
      </c>
      <c r="P1985" s="36">
        <f>IMDB_Table[[#This Row],[net_profit]]/IMDB_Table[[#This Row],[budget]]*100</f>
        <v>586.93635999999992</v>
      </c>
    </row>
    <row r="1986" spans="1:16" x14ac:dyDescent="0.3">
      <c r="A1986" t="s">
        <v>953</v>
      </c>
      <c r="B1986">
        <v>75</v>
      </c>
      <c r="C1986" s="4">
        <v>82301521</v>
      </c>
      <c r="D1986" t="s">
        <v>1985</v>
      </c>
      <c r="E1986" t="s">
        <v>1651</v>
      </c>
      <c r="F1986" t="s">
        <v>5483</v>
      </c>
      <c r="G1986">
        <v>22679</v>
      </c>
      <c r="H1986">
        <v>149</v>
      </c>
      <c r="I1986" t="s">
        <v>16</v>
      </c>
      <c r="J1986" t="s">
        <v>17</v>
      </c>
      <c r="K1986" s="4">
        <v>32000000</v>
      </c>
      <c r="L1986">
        <v>2005</v>
      </c>
      <c r="M1986" s="2">
        <v>4.5999999999999996</v>
      </c>
      <c r="N1986" s="4">
        <f>IMDB_Table[[#This Row],[gross]]-IMDB_Table[[#This Row],[budget]]</f>
        <v>50301521</v>
      </c>
      <c r="O1986">
        <v>95</v>
      </c>
      <c r="P1986" s="36">
        <f>IMDB_Table[[#This Row],[net_profit]]/IMDB_Table[[#This Row],[budget]]*100</f>
        <v>157.19225312500001</v>
      </c>
    </row>
    <row r="1987" spans="1:16" x14ac:dyDescent="0.3">
      <c r="A1987" t="s">
        <v>1823</v>
      </c>
      <c r="B1987">
        <v>148</v>
      </c>
      <c r="C1987" s="4">
        <v>84518155</v>
      </c>
      <c r="D1987" t="s">
        <v>509</v>
      </c>
      <c r="E1987" t="s">
        <v>822</v>
      </c>
      <c r="F1987" t="s">
        <v>5484</v>
      </c>
      <c r="G1987">
        <v>35965</v>
      </c>
      <c r="H1987">
        <v>144</v>
      </c>
      <c r="I1987" t="s">
        <v>16</v>
      </c>
      <c r="J1987" t="s">
        <v>17</v>
      </c>
      <c r="K1987" s="4">
        <v>20000000</v>
      </c>
      <c r="L1987">
        <v>2014</v>
      </c>
      <c r="M1987" s="2">
        <v>4.9000000000000004</v>
      </c>
      <c r="N1987" s="4">
        <f>IMDB_Table[[#This Row],[gross]]-IMDB_Table[[#This Row],[budget]]</f>
        <v>64518155</v>
      </c>
      <c r="O1987">
        <v>100</v>
      </c>
      <c r="P1987" s="36">
        <f>IMDB_Table[[#This Row],[net_profit]]/IMDB_Table[[#This Row],[budget]]*100</f>
        <v>322.59077500000001</v>
      </c>
    </row>
    <row r="1988" spans="1:16" x14ac:dyDescent="0.3">
      <c r="A1988" t="s">
        <v>1882</v>
      </c>
      <c r="B1988">
        <v>204</v>
      </c>
      <c r="C1988" s="4">
        <v>81257845</v>
      </c>
      <c r="D1988" t="s">
        <v>1616</v>
      </c>
      <c r="E1988" t="s">
        <v>2135</v>
      </c>
      <c r="F1988" t="s">
        <v>7328</v>
      </c>
      <c r="G1988">
        <v>210680</v>
      </c>
      <c r="H1988">
        <v>479</v>
      </c>
      <c r="I1988" t="s">
        <v>16</v>
      </c>
      <c r="J1988" t="s">
        <v>17</v>
      </c>
      <c r="K1988" s="4">
        <v>35000000</v>
      </c>
      <c r="L1988">
        <v>2003</v>
      </c>
      <c r="M1988" s="2">
        <v>7.1</v>
      </c>
      <c r="N1988" s="4">
        <f>IMDB_Table[[#This Row],[gross]]-IMDB_Table[[#This Row],[budget]]</f>
        <v>46257845</v>
      </c>
      <c r="O1988">
        <v>108</v>
      </c>
      <c r="P1988" s="36">
        <f>IMDB_Table[[#This Row],[net_profit]]/IMDB_Table[[#This Row],[budget]]*100</f>
        <v>132.16527142857143</v>
      </c>
    </row>
    <row r="1989" spans="1:16" x14ac:dyDescent="0.3">
      <c r="A1989" t="s">
        <v>597</v>
      </c>
      <c r="B1989">
        <v>72</v>
      </c>
      <c r="C1989" s="4">
        <v>70360285</v>
      </c>
      <c r="D1989" t="s">
        <v>85</v>
      </c>
      <c r="E1989" t="s">
        <v>1907</v>
      </c>
      <c r="F1989" t="s">
        <v>5485</v>
      </c>
      <c r="G1989">
        <v>81783</v>
      </c>
      <c r="H1989">
        <v>283</v>
      </c>
      <c r="I1989" t="s">
        <v>16</v>
      </c>
      <c r="J1989" t="s">
        <v>17</v>
      </c>
      <c r="K1989" s="4">
        <v>18000000</v>
      </c>
      <c r="L1989">
        <v>1995</v>
      </c>
      <c r="M1989" s="2">
        <v>5.8</v>
      </c>
      <c r="N1989" s="4">
        <f>IMDB_Table[[#This Row],[gross]]-IMDB_Table[[#This Row],[budget]]</f>
        <v>52360285</v>
      </c>
      <c r="O1989">
        <v>101</v>
      </c>
      <c r="P1989" s="36">
        <f>IMDB_Table[[#This Row],[net_profit]]/IMDB_Table[[#This Row],[budget]]*100</f>
        <v>290.89047222222223</v>
      </c>
    </row>
    <row r="1990" spans="1:16" x14ac:dyDescent="0.3">
      <c r="A1990" t="s">
        <v>908</v>
      </c>
      <c r="B1990">
        <v>62</v>
      </c>
      <c r="C1990" s="4">
        <v>69148997</v>
      </c>
      <c r="D1990" t="s">
        <v>279</v>
      </c>
      <c r="E1990" t="s">
        <v>1406</v>
      </c>
      <c r="F1990" t="s">
        <v>5486</v>
      </c>
      <c r="G1990">
        <v>98794</v>
      </c>
      <c r="H1990">
        <v>251</v>
      </c>
      <c r="I1990" t="s">
        <v>16</v>
      </c>
      <c r="J1990" t="s">
        <v>17</v>
      </c>
      <c r="K1990" s="4">
        <v>37000000</v>
      </c>
      <c r="L1990">
        <v>2004</v>
      </c>
      <c r="M1990" s="2">
        <v>5.4</v>
      </c>
      <c r="N1990" s="4">
        <f>IMDB_Table[[#This Row],[gross]]-IMDB_Table[[#This Row],[budget]]</f>
        <v>32148997</v>
      </c>
      <c r="O1990">
        <v>109</v>
      </c>
      <c r="P1990" s="36">
        <f>IMDB_Table[[#This Row],[net_profit]]/IMDB_Table[[#This Row],[budget]]*100</f>
        <v>86.889181081081077</v>
      </c>
    </row>
    <row r="1991" spans="1:16" x14ac:dyDescent="0.3">
      <c r="A1991" t="s">
        <v>1722</v>
      </c>
      <c r="B1991">
        <v>549</v>
      </c>
      <c r="C1991" s="4">
        <v>82624961</v>
      </c>
      <c r="D1991" t="s">
        <v>641</v>
      </c>
      <c r="E1991" t="s">
        <v>2136</v>
      </c>
      <c r="F1991" t="s">
        <v>5487</v>
      </c>
      <c r="G1991">
        <v>205284</v>
      </c>
      <c r="H1991">
        <v>439</v>
      </c>
      <c r="I1991" t="s">
        <v>16</v>
      </c>
      <c r="J1991" t="s">
        <v>17</v>
      </c>
      <c r="K1991" s="4">
        <v>20000000</v>
      </c>
      <c r="L1991">
        <v>2011</v>
      </c>
      <c r="M1991" s="2">
        <v>7.3</v>
      </c>
      <c r="N1991" s="4">
        <f>IMDB_Table[[#This Row],[gross]]-IMDB_Table[[#This Row],[budget]]</f>
        <v>62624961</v>
      </c>
      <c r="O1991">
        <v>115</v>
      </c>
      <c r="P1991" s="36">
        <f>IMDB_Table[[#This Row],[net_profit]]/IMDB_Table[[#This Row],[budget]]*100</f>
        <v>313.12480499999998</v>
      </c>
    </row>
    <row r="1992" spans="1:16" x14ac:dyDescent="0.3">
      <c r="A1992" t="s">
        <v>618</v>
      </c>
      <c r="B1992">
        <v>106</v>
      </c>
      <c r="C1992" s="4">
        <v>67325559</v>
      </c>
      <c r="D1992" t="s">
        <v>2137</v>
      </c>
      <c r="E1992" t="s">
        <v>388</v>
      </c>
      <c r="F1992" t="s">
        <v>5488</v>
      </c>
      <c r="G1992">
        <v>58222</v>
      </c>
      <c r="H1992">
        <v>331</v>
      </c>
      <c r="I1992" t="s">
        <v>16</v>
      </c>
      <c r="J1992" t="s">
        <v>17</v>
      </c>
      <c r="K1992" s="4">
        <v>20000000</v>
      </c>
      <c r="L1992">
        <v>2003</v>
      </c>
      <c r="M1992" s="2">
        <v>7.1</v>
      </c>
      <c r="N1992" s="4">
        <f>IMDB_Table[[#This Row],[gross]]-IMDB_Table[[#This Row],[budget]]</f>
        <v>47325559</v>
      </c>
      <c r="O1992">
        <v>117</v>
      </c>
      <c r="P1992" s="36">
        <f>IMDB_Table[[#This Row],[net_profit]]/IMDB_Table[[#This Row],[budget]]*100</f>
        <v>236.62779500000002</v>
      </c>
    </row>
    <row r="1993" spans="1:16" x14ac:dyDescent="0.3">
      <c r="A1993" t="s">
        <v>1342</v>
      </c>
      <c r="B1993">
        <v>123</v>
      </c>
      <c r="C1993" s="4">
        <v>62933793</v>
      </c>
      <c r="D1993" t="s">
        <v>2138</v>
      </c>
      <c r="E1993" t="s">
        <v>1036</v>
      </c>
      <c r="F1993" t="s">
        <v>5489</v>
      </c>
      <c r="G1993">
        <v>62421</v>
      </c>
      <c r="H1993">
        <v>185</v>
      </c>
      <c r="I1993" t="s">
        <v>16</v>
      </c>
      <c r="J1993" t="s">
        <v>17</v>
      </c>
      <c r="K1993" s="4">
        <v>20000000</v>
      </c>
      <c r="L1993">
        <v>2010</v>
      </c>
      <c r="M1993" s="2">
        <v>5.8</v>
      </c>
      <c r="N1993" s="4">
        <f>IMDB_Table[[#This Row],[gross]]-IMDB_Table[[#This Row],[budget]]</f>
        <v>42933793</v>
      </c>
      <c r="O1993">
        <v>107</v>
      </c>
      <c r="P1993" s="36">
        <f>IMDB_Table[[#This Row],[net_profit]]/IMDB_Table[[#This Row],[budget]]*100</f>
        <v>214.66896499999999</v>
      </c>
    </row>
    <row r="1994" spans="1:16" x14ac:dyDescent="0.3">
      <c r="A1994" t="s">
        <v>4000</v>
      </c>
      <c r="B1994">
        <v>597</v>
      </c>
      <c r="C1994" s="4">
        <v>56667870</v>
      </c>
      <c r="D1994" t="s">
        <v>1302</v>
      </c>
      <c r="E1994" t="s">
        <v>880</v>
      </c>
      <c r="F1994" t="s">
        <v>7329</v>
      </c>
      <c r="G1994">
        <v>439176</v>
      </c>
      <c r="H1994">
        <v>695</v>
      </c>
      <c r="I1994" t="s">
        <v>16</v>
      </c>
      <c r="J1994" t="s">
        <v>17</v>
      </c>
      <c r="K1994" s="4">
        <v>20000000</v>
      </c>
      <c r="L1994">
        <v>2013</v>
      </c>
      <c r="M1994" s="2">
        <v>8.1</v>
      </c>
      <c r="N1994" s="4">
        <f>IMDB_Table[[#This Row],[gross]]-IMDB_Table[[#This Row],[budget]]</f>
        <v>36667870</v>
      </c>
      <c r="O1994">
        <v>134</v>
      </c>
      <c r="P1994" s="36">
        <f>IMDB_Table[[#This Row],[net_profit]]/IMDB_Table[[#This Row],[budget]]*100</f>
        <v>183.33935</v>
      </c>
    </row>
    <row r="1995" spans="1:16" x14ac:dyDescent="0.3">
      <c r="A1995" t="s">
        <v>3993</v>
      </c>
      <c r="B1995">
        <v>64</v>
      </c>
      <c r="C1995" s="4">
        <v>56398162</v>
      </c>
      <c r="D1995" t="s">
        <v>1266</v>
      </c>
      <c r="E1995" t="s">
        <v>2139</v>
      </c>
      <c r="F1995" t="s">
        <v>5490</v>
      </c>
      <c r="G1995">
        <v>28649</v>
      </c>
      <c r="H1995">
        <v>185</v>
      </c>
      <c r="I1995" t="s">
        <v>16</v>
      </c>
      <c r="J1995" t="s">
        <v>17</v>
      </c>
      <c r="K1995" s="4">
        <v>20000000</v>
      </c>
      <c r="L1995">
        <v>2002</v>
      </c>
      <c r="M1995" s="2">
        <v>5.7</v>
      </c>
      <c r="N1995" s="4">
        <f>IMDB_Table[[#This Row],[gross]]-IMDB_Table[[#This Row],[budget]]</f>
        <v>36398162</v>
      </c>
      <c r="O1995">
        <v>118</v>
      </c>
      <c r="P1995" s="36">
        <f>IMDB_Table[[#This Row],[net_profit]]/IMDB_Table[[#This Row],[budget]]*100</f>
        <v>181.99080999999998</v>
      </c>
    </row>
    <row r="1996" spans="1:16" x14ac:dyDescent="0.3">
      <c r="A1996" t="s">
        <v>1937</v>
      </c>
      <c r="B1996">
        <v>40</v>
      </c>
      <c r="C1996" s="4">
        <v>60072596</v>
      </c>
      <c r="D1996" t="s">
        <v>369</v>
      </c>
      <c r="E1996" t="s">
        <v>1394</v>
      </c>
      <c r="F1996" t="s">
        <v>5491</v>
      </c>
      <c r="G1996">
        <v>7664</v>
      </c>
      <c r="H1996">
        <v>68</v>
      </c>
      <c r="I1996" t="s">
        <v>16</v>
      </c>
      <c r="J1996" t="s">
        <v>17</v>
      </c>
      <c r="K1996" s="4">
        <v>20000000</v>
      </c>
      <c r="L1996">
        <v>2010</v>
      </c>
      <c r="M1996" s="2">
        <v>4.4000000000000004</v>
      </c>
      <c r="N1996" s="4">
        <f>IMDB_Table[[#This Row],[gross]]-IMDB_Table[[#This Row],[budget]]</f>
        <v>40072596</v>
      </c>
      <c r="O1996">
        <v>121</v>
      </c>
      <c r="P1996" s="36">
        <f>IMDB_Table[[#This Row],[net_profit]]/IMDB_Table[[#This Row],[budget]]*100</f>
        <v>200.36298000000002</v>
      </c>
    </row>
    <row r="1997" spans="1:16" x14ac:dyDescent="0.3">
      <c r="A1997" t="s">
        <v>83</v>
      </c>
      <c r="B1997">
        <v>111</v>
      </c>
      <c r="C1997" s="4">
        <v>56362352</v>
      </c>
      <c r="D1997" t="s">
        <v>2140</v>
      </c>
      <c r="E1997" t="s">
        <v>20</v>
      </c>
      <c r="F1997" t="s">
        <v>5492</v>
      </c>
      <c r="G1997">
        <v>357581</v>
      </c>
      <c r="H1997">
        <v>588</v>
      </c>
      <c r="I1997" t="s">
        <v>16</v>
      </c>
      <c r="J1997" t="s">
        <v>17</v>
      </c>
      <c r="K1997" s="4">
        <v>20000000</v>
      </c>
      <c r="L1997">
        <v>1990</v>
      </c>
      <c r="M1997" s="2">
        <v>7.9</v>
      </c>
      <c r="N1997" s="4">
        <f>IMDB_Table[[#This Row],[gross]]-IMDB_Table[[#This Row],[budget]]</f>
        <v>36362352</v>
      </c>
      <c r="O1997">
        <v>105</v>
      </c>
      <c r="P1997" s="36">
        <f>IMDB_Table[[#This Row],[net_profit]]/IMDB_Table[[#This Row],[budget]]*100</f>
        <v>181.81175999999999</v>
      </c>
    </row>
    <row r="1998" spans="1:16" x14ac:dyDescent="0.3">
      <c r="A1998" t="s">
        <v>2141</v>
      </c>
      <c r="B1998">
        <v>151</v>
      </c>
      <c r="C1998" s="4">
        <v>56154094</v>
      </c>
      <c r="D1998" t="s">
        <v>71</v>
      </c>
      <c r="E1998" t="s">
        <v>2142</v>
      </c>
      <c r="F1998" t="s">
        <v>5493</v>
      </c>
      <c r="G1998">
        <v>44723</v>
      </c>
      <c r="H1998">
        <v>130</v>
      </c>
      <c r="I1998" t="s">
        <v>16</v>
      </c>
      <c r="J1998" t="s">
        <v>24</v>
      </c>
      <c r="K1998" s="4">
        <v>20000000</v>
      </c>
      <c r="L1998">
        <v>2016</v>
      </c>
      <c r="M1998" s="2">
        <v>7.6</v>
      </c>
      <c r="N1998" s="4">
        <f>IMDB_Table[[#This Row],[gross]]-IMDB_Table[[#This Row],[budget]]</f>
        <v>36154094</v>
      </c>
      <c r="O1998">
        <v>110</v>
      </c>
      <c r="P1998" s="36">
        <f>IMDB_Table[[#This Row],[net_profit]]/IMDB_Table[[#This Row],[budget]]*100</f>
        <v>180.77046999999999</v>
      </c>
    </row>
    <row r="1999" spans="1:16" x14ac:dyDescent="0.3">
      <c r="A1999" t="s">
        <v>1937</v>
      </c>
      <c r="B1999">
        <v>31</v>
      </c>
      <c r="C1999" s="4">
        <v>65623128</v>
      </c>
      <c r="D1999" t="s">
        <v>1889</v>
      </c>
      <c r="E1999" t="s">
        <v>2143</v>
      </c>
      <c r="F1999" t="s">
        <v>7330</v>
      </c>
      <c r="G1999">
        <v>7354</v>
      </c>
      <c r="H1999">
        <v>50</v>
      </c>
      <c r="I1999" t="s">
        <v>16</v>
      </c>
      <c r="J1999" t="s">
        <v>17</v>
      </c>
      <c r="K1999" s="4">
        <v>20000000</v>
      </c>
      <c r="L1999">
        <v>2012</v>
      </c>
      <c r="M1999" s="2">
        <v>4.8</v>
      </c>
      <c r="N1999" s="4">
        <f>IMDB_Table[[#This Row],[gross]]-IMDB_Table[[#This Row],[budget]]</f>
        <v>45623128</v>
      </c>
      <c r="O1999">
        <v>114</v>
      </c>
      <c r="P1999" s="36">
        <f>IMDB_Table[[#This Row],[net_profit]]/IMDB_Table[[#This Row],[budget]]*100</f>
        <v>228.11563999999998</v>
      </c>
    </row>
    <row r="2000" spans="1:16" x14ac:dyDescent="0.3">
      <c r="A2000" t="s">
        <v>2144</v>
      </c>
      <c r="B2000">
        <v>81</v>
      </c>
      <c r="C2000" s="4">
        <v>55461307</v>
      </c>
      <c r="D2000" t="s">
        <v>509</v>
      </c>
      <c r="E2000" t="s">
        <v>1064</v>
      </c>
      <c r="F2000" t="s">
        <v>5494</v>
      </c>
      <c r="G2000">
        <v>4654</v>
      </c>
      <c r="H2000">
        <v>46</v>
      </c>
      <c r="I2000" t="s">
        <v>16</v>
      </c>
      <c r="J2000" t="s">
        <v>17</v>
      </c>
      <c r="K2000" s="4">
        <v>20000000</v>
      </c>
      <c r="L2000">
        <v>2016</v>
      </c>
      <c r="M2000" s="2">
        <v>6.7</v>
      </c>
      <c r="N2000" s="4">
        <f>IMDB_Table[[#This Row],[gross]]-IMDB_Table[[#This Row],[budget]]</f>
        <v>35461307</v>
      </c>
      <c r="O2000">
        <v>100</v>
      </c>
      <c r="P2000" s="36">
        <f>IMDB_Table[[#This Row],[net_profit]]/IMDB_Table[[#This Row],[budget]]*100</f>
        <v>177.306535</v>
      </c>
    </row>
    <row r="2001" spans="1:16" x14ac:dyDescent="0.3">
      <c r="A2001" t="s">
        <v>2145</v>
      </c>
      <c r="B2001">
        <v>99</v>
      </c>
      <c r="C2001" s="4">
        <v>48546578</v>
      </c>
      <c r="D2001" t="s">
        <v>429</v>
      </c>
      <c r="E2001" t="s">
        <v>1063</v>
      </c>
      <c r="F2001" t="s">
        <v>5495</v>
      </c>
      <c r="G2001">
        <v>50415</v>
      </c>
      <c r="H2001">
        <v>613</v>
      </c>
      <c r="I2001" t="s">
        <v>16</v>
      </c>
      <c r="J2001" t="s">
        <v>17</v>
      </c>
      <c r="K2001" s="4">
        <v>20000000</v>
      </c>
      <c r="L2001">
        <v>2006</v>
      </c>
      <c r="M2001" s="2">
        <v>2.7</v>
      </c>
      <c r="N2001" s="4">
        <f>IMDB_Table[[#This Row],[gross]]-IMDB_Table[[#This Row],[budget]]</f>
        <v>28546578</v>
      </c>
      <c r="O2001">
        <v>85</v>
      </c>
      <c r="P2001" s="36">
        <f>IMDB_Table[[#This Row],[net_profit]]/IMDB_Table[[#This Row],[budget]]*100</f>
        <v>142.73289</v>
      </c>
    </row>
    <row r="2002" spans="1:16" x14ac:dyDescent="0.3">
      <c r="A2002" t="s">
        <v>2146</v>
      </c>
      <c r="B2002">
        <v>80</v>
      </c>
      <c r="C2002" s="4">
        <v>48423368</v>
      </c>
      <c r="D2002" t="s">
        <v>186</v>
      </c>
      <c r="E2002" t="s">
        <v>662</v>
      </c>
      <c r="F2002" t="s">
        <v>7331</v>
      </c>
      <c r="G2002">
        <v>13324</v>
      </c>
      <c r="H2002">
        <v>79</v>
      </c>
      <c r="I2002" t="s">
        <v>16</v>
      </c>
      <c r="J2002" t="s">
        <v>17</v>
      </c>
      <c r="K2002" s="4">
        <v>20000000</v>
      </c>
      <c r="L2002">
        <v>2002</v>
      </c>
      <c r="M2002" s="2">
        <v>5.8</v>
      </c>
      <c r="N2002" s="4">
        <f>IMDB_Table[[#This Row],[gross]]-IMDB_Table[[#This Row],[budget]]</f>
        <v>28423368</v>
      </c>
      <c r="O2002">
        <v>72</v>
      </c>
      <c r="P2002" s="36">
        <f>IMDB_Table[[#This Row],[net_profit]]/IMDB_Table[[#This Row],[budget]]*100</f>
        <v>142.11684</v>
      </c>
    </row>
    <row r="2003" spans="1:16" x14ac:dyDescent="0.3">
      <c r="A2003" t="s">
        <v>4001</v>
      </c>
      <c r="B2003">
        <v>364</v>
      </c>
      <c r="C2003" s="4">
        <v>52066000</v>
      </c>
      <c r="D2003" t="s">
        <v>1302</v>
      </c>
      <c r="E2003" t="s">
        <v>709</v>
      </c>
      <c r="F2003" t="s">
        <v>5496</v>
      </c>
      <c r="G2003">
        <v>61114</v>
      </c>
      <c r="H2003">
        <v>212</v>
      </c>
      <c r="I2003" t="s">
        <v>16</v>
      </c>
      <c r="J2003" t="s">
        <v>24</v>
      </c>
      <c r="K2003" s="4">
        <v>20000000</v>
      </c>
      <c r="L2003">
        <v>2014</v>
      </c>
      <c r="M2003" s="2">
        <v>7.5</v>
      </c>
      <c r="N2003" s="4">
        <f>IMDB_Table[[#This Row],[gross]]-IMDB_Table[[#This Row],[budget]]</f>
        <v>32066000</v>
      </c>
      <c r="O2003">
        <v>128</v>
      </c>
      <c r="P2003" s="36">
        <f>IMDB_Table[[#This Row],[net_profit]]/IMDB_Table[[#This Row],[budget]]*100</f>
        <v>160.32999999999998</v>
      </c>
    </row>
    <row r="2004" spans="1:16" x14ac:dyDescent="0.3">
      <c r="A2004" t="s">
        <v>2147</v>
      </c>
      <c r="B2004">
        <v>85</v>
      </c>
      <c r="C2004" s="4">
        <v>47887943</v>
      </c>
      <c r="D2004" t="s">
        <v>2148</v>
      </c>
      <c r="E2004" t="s">
        <v>567</v>
      </c>
      <c r="F2004" t="s">
        <v>5497</v>
      </c>
      <c r="G2004">
        <v>11634</v>
      </c>
      <c r="H2004">
        <v>58</v>
      </c>
      <c r="I2004" t="s">
        <v>16</v>
      </c>
      <c r="J2004" t="s">
        <v>17</v>
      </c>
      <c r="K2004" s="4">
        <v>20000000</v>
      </c>
      <c r="L2004">
        <v>2003</v>
      </c>
      <c r="M2004" s="2">
        <v>5.4</v>
      </c>
      <c r="N2004" s="4">
        <f>IMDB_Table[[#This Row],[gross]]-IMDB_Table[[#This Row],[budget]]</f>
        <v>27887943</v>
      </c>
      <c r="O2004">
        <v>72</v>
      </c>
      <c r="P2004" s="36">
        <f>IMDB_Table[[#This Row],[net_profit]]/IMDB_Table[[#This Row],[budget]]*100</f>
        <v>139.43971500000001</v>
      </c>
    </row>
    <row r="2005" spans="1:16" x14ac:dyDescent="0.3">
      <c r="A2005" t="s">
        <v>1451</v>
      </c>
      <c r="B2005">
        <v>140</v>
      </c>
      <c r="C2005" s="4">
        <v>46363118</v>
      </c>
      <c r="D2005" t="s">
        <v>1334</v>
      </c>
      <c r="E2005" t="s">
        <v>2149</v>
      </c>
      <c r="F2005" t="s">
        <v>5498</v>
      </c>
      <c r="G2005">
        <v>25960</v>
      </c>
      <c r="H2005">
        <v>389</v>
      </c>
      <c r="I2005" t="s">
        <v>16</v>
      </c>
      <c r="J2005" t="s">
        <v>17</v>
      </c>
      <c r="K2005" s="4">
        <v>20000000</v>
      </c>
      <c r="L2005">
        <v>2005</v>
      </c>
      <c r="M2005" s="2">
        <v>4.0999999999999996</v>
      </c>
      <c r="N2005" s="4">
        <f>IMDB_Table[[#This Row],[gross]]-IMDB_Table[[#This Row],[budget]]</f>
        <v>26363118</v>
      </c>
      <c r="O2005">
        <v>89</v>
      </c>
      <c r="P2005" s="36">
        <f>IMDB_Table[[#This Row],[net_profit]]/IMDB_Table[[#This Row],[budget]]*100</f>
        <v>131.81559000000001</v>
      </c>
    </row>
    <row r="2006" spans="1:16" x14ac:dyDescent="0.3">
      <c r="A2006" t="s">
        <v>2150</v>
      </c>
      <c r="B2006">
        <v>184</v>
      </c>
      <c r="C2006" s="4">
        <v>47852604</v>
      </c>
      <c r="D2006" t="s">
        <v>494</v>
      </c>
      <c r="E2006" t="s">
        <v>1651</v>
      </c>
      <c r="F2006" t="s">
        <v>5499</v>
      </c>
      <c r="G2006">
        <v>62364</v>
      </c>
      <c r="H2006">
        <v>337</v>
      </c>
      <c r="I2006" t="s">
        <v>16</v>
      </c>
      <c r="J2006" t="s">
        <v>17</v>
      </c>
      <c r="K2006" s="4">
        <v>20000000</v>
      </c>
      <c r="L2006">
        <v>2007</v>
      </c>
      <c r="M2006" s="2">
        <v>5.9</v>
      </c>
      <c r="N2006" s="4">
        <f>IMDB_Table[[#This Row],[gross]]-IMDB_Table[[#This Row],[budget]]</f>
        <v>27852604</v>
      </c>
      <c r="O2006">
        <v>96</v>
      </c>
      <c r="P2006" s="36">
        <f>IMDB_Table[[#This Row],[net_profit]]/IMDB_Table[[#This Row],[budget]]*100</f>
        <v>139.26301999999998</v>
      </c>
    </row>
    <row r="2007" spans="1:16" x14ac:dyDescent="0.3">
      <c r="A2007" t="s">
        <v>2151</v>
      </c>
      <c r="B2007">
        <v>89</v>
      </c>
      <c r="C2007" s="4">
        <v>45542421</v>
      </c>
      <c r="D2007" t="s">
        <v>2152</v>
      </c>
      <c r="E2007" t="s">
        <v>2153</v>
      </c>
      <c r="F2007" t="s">
        <v>5500</v>
      </c>
      <c r="G2007">
        <v>13319</v>
      </c>
      <c r="H2007">
        <v>53</v>
      </c>
      <c r="I2007" t="s">
        <v>16</v>
      </c>
      <c r="J2007" t="s">
        <v>17</v>
      </c>
      <c r="K2007" s="4">
        <v>30000000</v>
      </c>
      <c r="L2007">
        <v>2000</v>
      </c>
      <c r="M2007" s="2">
        <v>6.3</v>
      </c>
      <c r="N2007" s="4">
        <f>IMDB_Table[[#This Row],[gross]]-IMDB_Table[[#This Row],[budget]]</f>
        <v>15542421</v>
      </c>
      <c r="O2007">
        <v>77</v>
      </c>
      <c r="P2007" s="36">
        <f>IMDB_Table[[#This Row],[net_profit]]/IMDB_Table[[#This Row],[budget]]*100</f>
        <v>51.808069999999994</v>
      </c>
    </row>
    <row r="2008" spans="1:16" x14ac:dyDescent="0.3">
      <c r="A2008" t="s">
        <v>1666</v>
      </c>
      <c r="B2008">
        <v>61</v>
      </c>
      <c r="C2008" s="4">
        <v>42652003</v>
      </c>
      <c r="D2008" t="s">
        <v>1912</v>
      </c>
      <c r="E2008" t="s">
        <v>1487</v>
      </c>
      <c r="F2008" t="s">
        <v>5501</v>
      </c>
      <c r="G2008">
        <v>18915</v>
      </c>
      <c r="H2008">
        <v>87</v>
      </c>
      <c r="I2008" t="s">
        <v>16</v>
      </c>
      <c r="J2008" t="s">
        <v>17</v>
      </c>
      <c r="K2008" s="4">
        <v>20000000</v>
      </c>
      <c r="L2008">
        <v>2015</v>
      </c>
      <c r="M2008" s="2">
        <v>6.8</v>
      </c>
      <c r="N2008" s="4">
        <f>IMDB_Table[[#This Row],[gross]]-IMDB_Table[[#This Row],[budget]]</f>
        <v>22652003</v>
      </c>
      <c r="O2008">
        <v>111</v>
      </c>
      <c r="P2008" s="36">
        <f>IMDB_Table[[#This Row],[net_profit]]/IMDB_Table[[#This Row],[budget]]*100</f>
        <v>113.26001500000001</v>
      </c>
    </row>
    <row r="2009" spans="1:16" x14ac:dyDescent="0.3">
      <c r="A2009" t="s">
        <v>1753</v>
      </c>
      <c r="B2009">
        <v>112</v>
      </c>
      <c r="C2009" s="4">
        <v>39737645</v>
      </c>
      <c r="D2009" t="s">
        <v>983</v>
      </c>
      <c r="E2009" t="s">
        <v>1069</v>
      </c>
      <c r="F2009" t="s">
        <v>5502</v>
      </c>
      <c r="G2009">
        <v>89687</v>
      </c>
      <c r="H2009">
        <v>666</v>
      </c>
      <c r="I2009" t="s">
        <v>16</v>
      </c>
      <c r="J2009" t="s">
        <v>17</v>
      </c>
      <c r="K2009" s="4">
        <v>20000000</v>
      </c>
      <c r="L2009">
        <v>2007</v>
      </c>
      <c r="M2009" s="2">
        <v>2.2999999999999998</v>
      </c>
      <c r="N2009" s="4">
        <f>IMDB_Table[[#This Row],[gross]]-IMDB_Table[[#This Row],[budget]]</f>
        <v>19737645</v>
      </c>
      <c r="O2009">
        <v>93</v>
      </c>
      <c r="P2009" s="36">
        <f>IMDB_Table[[#This Row],[net_profit]]/IMDB_Table[[#This Row],[budget]]*100</f>
        <v>98.688225000000003</v>
      </c>
    </row>
    <row r="2010" spans="1:16" x14ac:dyDescent="0.3">
      <c r="A2010" t="s">
        <v>4002</v>
      </c>
      <c r="B2010">
        <v>474</v>
      </c>
      <c r="C2010" s="4">
        <v>44988180</v>
      </c>
      <c r="D2010" t="s">
        <v>2154</v>
      </c>
      <c r="E2010" t="s">
        <v>2155</v>
      </c>
      <c r="F2010" t="s">
        <v>5503</v>
      </c>
      <c r="G2010">
        <v>195333</v>
      </c>
      <c r="H2010">
        <v>409</v>
      </c>
      <c r="I2010" t="s">
        <v>16</v>
      </c>
      <c r="J2010" t="s">
        <v>17</v>
      </c>
      <c r="K2010" s="4">
        <v>20000000</v>
      </c>
      <c r="L2010">
        <v>2015</v>
      </c>
      <c r="M2010" s="2">
        <v>8.1</v>
      </c>
      <c r="N2010" s="4">
        <f>IMDB_Table[[#This Row],[gross]]-IMDB_Table[[#This Row],[budget]]</f>
        <v>24988180</v>
      </c>
      <c r="O2010">
        <v>128</v>
      </c>
      <c r="P2010" s="36">
        <f>IMDB_Table[[#This Row],[net_profit]]/IMDB_Table[[#This Row],[budget]]*100</f>
        <v>124.9409</v>
      </c>
    </row>
    <row r="2011" spans="1:16" x14ac:dyDescent="0.3">
      <c r="A2011" t="s">
        <v>3997</v>
      </c>
      <c r="B2011">
        <v>165</v>
      </c>
      <c r="C2011" s="4">
        <v>39263506</v>
      </c>
      <c r="D2011" t="s">
        <v>552</v>
      </c>
      <c r="E2011" t="s">
        <v>1487</v>
      </c>
      <c r="F2011" t="s">
        <v>5504</v>
      </c>
      <c r="G2011">
        <v>40469</v>
      </c>
      <c r="H2011">
        <v>135</v>
      </c>
      <c r="I2011" t="s">
        <v>16</v>
      </c>
      <c r="J2011" t="s">
        <v>17</v>
      </c>
      <c r="K2011" s="4">
        <v>22000000</v>
      </c>
      <c r="L2011">
        <v>2008</v>
      </c>
      <c r="M2011" s="2">
        <v>6.1</v>
      </c>
      <c r="N2011" s="4">
        <f>IMDB_Table[[#This Row],[gross]]-IMDB_Table[[#This Row],[budget]]</f>
        <v>17263506</v>
      </c>
      <c r="O2011">
        <v>110</v>
      </c>
      <c r="P2011" s="36">
        <f>IMDB_Table[[#This Row],[net_profit]]/IMDB_Table[[#This Row],[budget]]*100</f>
        <v>78.47048181818181</v>
      </c>
    </row>
    <row r="2012" spans="1:16" x14ac:dyDescent="0.3">
      <c r="A2012" t="s">
        <v>2156</v>
      </c>
      <c r="B2012">
        <v>131</v>
      </c>
      <c r="C2012" s="4">
        <v>39143839</v>
      </c>
      <c r="D2012" t="s">
        <v>1440</v>
      </c>
      <c r="E2012" t="s">
        <v>631</v>
      </c>
      <c r="F2012" t="s">
        <v>5505</v>
      </c>
      <c r="G2012">
        <v>38658</v>
      </c>
      <c r="H2012">
        <v>284</v>
      </c>
      <c r="I2012" t="s">
        <v>16</v>
      </c>
      <c r="J2012" t="s">
        <v>17</v>
      </c>
      <c r="K2012" s="4">
        <v>20000000</v>
      </c>
      <c r="L2012">
        <v>2006</v>
      </c>
      <c r="M2012" s="2">
        <v>5</v>
      </c>
      <c r="N2012" s="4">
        <f>IMDB_Table[[#This Row],[gross]]-IMDB_Table[[#This Row],[budget]]</f>
        <v>19143839</v>
      </c>
      <c r="O2012">
        <v>137</v>
      </c>
      <c r="P2012" s="36">
        <f>IMDB_Table[[#This Row],[net_profit]]/IMDB_Table[[#This Row],[budget]]*100</f>
        <v>95.719194999999999</v>
      </c>
    </row>
    <row r="2013" spans="1:16" x14ac:dyDescent="0.3">
      <c r="A2013" t="s">
        <v>1563</v>
      </c>
      <c r="B2013">
        <v>29</v>
      </c>
      <c r="C2013" s="4">
        <v>37672350</v>
      </c>
      <c r="D2013" t="s">
        <v>369</v>
      </c>
      <c r="E2013" t="s">
        <v>2157</v>
      </c>
      <c r="F2013" t="s">
        <v>5506</v>
      </c>
      <c r="G2013">
        <v>5427</v>
      </c>
      <c r="H2013">
        <v>51</v>
      </c>
      <c r="I2013" t="s">
        <v>16</v>
      </c>
      <c r="J2013" t="s">
        <v>17</v>
      </c>
      <c r="K2013" s="4">
        <v>20000000</v>
      </c>
      <c r="L2013">
        <v>1998</v>
      </c>
      <c r="M2013" s="2">
        <v>5.5</v>
      </c>
      <c r="N2013" s="4">
        <f>IMDB_Table[[#This Row],[gross]]-IMDB_Table[[#This Row],[budget]]</f>
        <v>17672350</v>
      </c>
      <c r="O2013">
        <v>124</v>
      </c>
      <c r="P2013" s="36">
        <f>IMDB_Table[[#This Row],[net_profit]]/IMDB_Table[[#This Row],[budget]]*100</f>
        <v>88.361750000000001</v>
      </c>
    </row>
    <row r="2014" spans="1:16" x14ac:dyDescent="0.3">
      <c r="A2014" t="s">
        <v>1152</v>
      </c>
      <c r="B2014">
        <v>43</v>
      </c>
      <c r="C2014" s="4">
        <v>38037513</v>
      </c>
      <c r="D2014" t="s">
        <v>2158</v>
      </c>
      <c r="E2014" t="s">
        <v>174</v>
      </c>
      <c r="F2014" t="s">
        <v>7332</v>
      </c>
      <c r="G2014">
        <v>49680</v>
      </c>
      <c r="H2014">
        <v>117</v>
      </c>
      <c r="I2014" t="s">
        <v>16</v>
      </c>
      <c r="J2014" t="s">
        <v>17</v>
      </c>
      <c r="K2014" s="4">
        <v>20000000</v>
      </c>
      <c r="L2014">
        <v>1991</v>
      </c>
      <c r="M2014" s="2">
        <v>6.2</v>
      </c>
      <c r="N2014" s="4">
        <f>IMDB_Table[[#This Row],[gross]]-IMDB_Table[[#This Row],[budget]]</f>
        <v>18037513</v>
      </c>
      <c r="O2014">
        <v>93</v>
      </c>
      <c r="P2014" s="36">
        <f>IMDB_Table[[#This Row],[net_profit]]/IMDB_Table[[#This Row],[budget]]*100</f>
        <v>90.187565000000006</v>
      </c>
    </row>
    <row r="2015" spans="1:16" x14ac:dyDescent="0.3">
      <c r="A2015" t="s">
        <v>750</v>
      </c>
      <c r="B2015">
        <v>111</v>
      </c>
      <c r="C2015" s="4">
        <v>37442180</v>
      </c>
      <c r="D2015" t="s">
        <v>1981</v>
      </c>
      <c r="E2015" t="s">
        <v>232</v>
      </c>
      <c r="F2015" t="s">
        <v>7333</v>
      </c>
      <c r="G2015">
        <v>28005</v>
      </c>
      <c r="H2015">
        <v>236</v>
      </c>
      <c r="I2015" t="s">
        <v>16</v>
      </c>
      <c r="J2015" t="s">
        <v>17</v>
      </c>
      <c r="K2015" s="4">
        <v>20000000</v>
      </c>
      <c r="L2015">
        <v>2006</v>
      </c>
      <c r="M2015" s="2">
        <v>6.2</v>
      </c>
      <c r="N2015" s="4">
        <f>IMDB_Table[[#This Row],[gross]]-IMDB_Table[[#This Row],[budget]]</f>
        <v>17442180</v>
      </c>
      <c r="O2015">
        <v>115</v>
      </c>
      <c r="P2015" s="36">
        <f>IMDB_Table[[#This Row],[net_profit]]/IMDB_Table[[#This Row],[budget]]*100</f>
        <v>87.210900000000009</v>
      </c>
    </row>
    <row r="2016" spans="1:16" x14ac:dyDescent="0.3">
      <c r="A2016" t="s">
        <v>2159</v>
      </c>
      <c r="B2016">
        <v>333</v>
      </c>
      <c r="C2016" s="4">
        <v>35596227</v>
      </c>
      <c r="D2016" t="s">
        <v>552</v>
      </c>
      <c r="E2016" t="s">
        <v>2160</v>
      </c>
      <c r="F2016" t="s">
        <v>5507</v>
      </c>
      <c r="G2016">
        <v>79461</v>
      </c>
      <c r="H2016">
        <v>463</v>
      </c>
      <c r="I2016" t="s">
        <v>16</v>
      </c>
      <c r="J2016" t="s">
        <v>17</v>
      </c>
      <c r="K2016" s="4">
        <v>20000000</v>
      </c>
      <c r="L2016">
        <v>2010</v>
      </c>
      <c r="M2016" s="2">
        <v>6.3</v>
      </c>
      <c r="N2016" s="4">
        <f>IMDB_Table[[#This Row],[gross]]-IMDB_Table[[#This Row],[budget]]</f>
        <v>15596227</v>
      </c>
      <c r="O2016">
        <v>105</v>
      </c>
      <c r="P2016" s="36">
        <f>IMDB_Table[[#This Row],[net_profit]]/IMDB_Table[[#This Row],[budget]]*100</f>
        <v>77.981134999999995</v>
      </c>
    </row>
    <row r="2017" spans="1:16" x14ac:dyDescent="0.3">
      <c r="A2017" t="s">
        <v>2161</v>
      </c>
      <c r="B2017">
        <v>37</v>
      </c>
      <c r="C2017" s="4">
        <v>35422828</v>
      </c>
      <c r="D2017" t="s">
        <v>999</v>
      </c>
      <c r="E2017" t="s">
        <v>2162</v>
      </c>
      <c r="F2017" t="s">
        <v>5508</v>
      </c>
      <c r="G2017">
        <v>19126</v>
      </c>
      <c r="H2017">
        <v>155</v>
      </c>
      <c r="I2017" t="s">
        <v>16</v>
      </c>
      <c r="J2017" t="s">
        <v>17</v>
      </c>
      <c r="K2017" s="4">
        <v>20000000</v>
      </c>
      <c r="L2017">
        <v>1997</v>
      </c>
      <c r="M2017" s="2">
        <v>6.7</v>
      </c>
      <c r="N2017" s="4">
        <f>IMDB_Table[[#This Row],[gross]]-IMDB_Table[[#This Row],[budget]]</f>
        <v>15422828</v>
      </c>
      <c r="O2017">
        <v>127</v>
      </c>
      <c r="P2017" s="36">
        <f>IMDB_Table[[#This Row],[net_profit]]/IMDB_Table[[#This Row],[budget]]*100</f>
        <v>77.114139999999992</v>
      </c>
    </row>
    <row r="2018" spans="1:16" x14ac:dyDescent="0.3">
      <c r="A2018" t="s">
        <v>1753</v>
      </c>
      <c r="B2018">
        <v>122</v>
      </c>
      <c r="C2018" s="4">
        <v>36658108</v>
      </c>
      <c r="D2018" t="s">
        <v>509</v>
      </c>
      <c r="E2018" t="s">
        <v>2163</v>
      </c>
      <c r="F2018" t="s">
        <v>5509</v>
      </c>
      <c r="G2018">
        <v>39095</v>
      </c>
      <c r="H2018">
        <v>187</v>
      </c>
      <c r="I2018" t="s">
        <v>16</v>
      </c>
      <c r="J2018" t="s">
        <v>17</v>
      </c>
      <c r="K2018" s="4">
        <v>20000000</v>
      </c>
      <c r="L2018">
        <v>2010</v>
      </c>
      <c r="M2018" s="2">
        <v>3.5</v>
      </c>
      <c r="N2018" s="4">
        <f>IMDB_Table[[#This Row],[gross]]-IMDB_Table[[#This Row],[budget]]</f>
        <v>16658108</v>
      </c>
      <c r="O2018">
        <v>82</v>
      </c>
      <c r="P2018" s="36">
        <f>IMDB_Table[[#This Row],[net_profit]]/IMDB_Table[[#This Row],[budget]]*100</f>
        <v>83.290540000000007</v>
      </c>
    </row>
    <row r="2019" spans="1:16" x14ac:dyDescent="0.3">
      <c r="A2019" t="s">
        <v>3960</v>
      </c>
      <c r="B2019">
        <v>285</v>
      </c>
      <c r="C2019" s="4">
        <v>34300771</v>
      </c>
      <c r="D2019" t="s">
        <v>814</v>
      </c>
      <c r="E2019" t="s">
        <v>199</v>
      </c>
      <c r="F2019" t="s">
        <v>5510</v>
      </c>
      <c r="G2019">
        <v>243799</v>
      </c>
      <c r="H2019">
        <v>908</v>
      </c>
      <c r="I2019" t="s">
        <v>16</v>
      </c>
      <c r="J2019" t="s">
        <v>490</v>
      </c>
      <c r="K2019" s="4">
        <v>25000000</v>
      </c>
      <c r="L2019">
        <v>2006</v>
      </c>
      <c r="M2019" s="2">
        <v>7.5</v>
      </c>
      <c r="N2019" s="4">
        <f>IMDB_Table[[#This Row],[gross]]-IMDB_Table[[#This Row],[budget]]</f>
        <v>9300771</v>
      </c>
      <c r="O2019">
        <v>143</v>
      </c>
      <c r="P2019" s="36">
        <f>IMDB_Table[[#This Row],[net_profit]]/IMDB_Table[[#This Row],[budget]]*100</f>
        <v>37.203083999999997</v>
      </c>
    </row>
    <row r="2020" spans="1:16" x14ac:dyDescent="0.3">
      <c r="A2020" t="s">
        <v>231</v>
      </c>
      <c r="B2020">
        <v>156</v>
      </c>
      <c r="C2020" s="4">
        <v>34290142</v>
      </c>
      <c r="D2020" t="s">
        <v>641</v>
      </c>
      <c r="E2020" t="s">
        <v>1730</v>
      </c>
      <c r="F2020" t="s">
        <v>5511</v>
      </c>
      <c r="G2020">
        <v>54242</v>
      </c>
      <c r="H2020">
        <v>145</v>
      </c>
      <c r="I2020" t="s">
        <v>16</v>
      </c>
      <c r="J2020" t="s">
        <v>17</v>
      </c>
      <c r="K2020" s="4">
        <v>19800000</v>
      </c>
      <c r="L2020">
        <v>2014</v>
      </c>
      <c r="M2020" s="2">
        <v>6.6</v>
      </c>
      <c r="N2020" s="4">
        <f>IMDB_Table[[#This Row],[gross]]-IMDB_Table[[#This Row],[budget]]</f>
        <v>14490142</v>
      </c>
      <c r="O2020">
        <v>103</v>
      </c>
      <c r="P2020" s="36">
        <f>IMDB_Table[[#This Row],[net_profit]]/IMDB_Table[[#This Row],[budget]]*100</f>
        <v>73.182535353535343</v>
      </c>
    </row>
    <row r="2021" spans="1:16" x14ac:dyDescent="0.3">
      <c r="A2021" t="s">
        <v>2164</v>
      </c>
      <c r="B2021">
        <v>293</v>
      </c>
      <c r="C2021" s="4">
        <v>33422556</v>
      </c>
      <c r="D2021" t="s">
        <v>1704</v>
      </c>
      <c r="E2021" t="s">
        <v>258</v>
      </c>
      <c r="F2021" t="s">
        <v>5512</v>
      </c>
      <c r="G2021">
        <v>99236</v>
      </c>
      <c r="H2021">
        <v>321</v>
      </c>
      <c r="I2021" t="s">
        <v>16</v>
      </c>
      <c r="J2021" t="s">
        <v>17</v>
      </c>
      <c r="K2021" s="4">
        <v>20000000</v>
      </c>
      <c r="L2021">
        <v>2008</v>
      </c>
      <c r="M2021" s="2">
        <v>7.5</v>
      </c>
      <c r="N2021" s="4">
        <f>IMDB_Table[[#This Row],[gross]]-IMDB_Table[[#This Row],[budget]]</f>
        <v>13422556</v>
      </c>
      <c r="O2021">
        <v>104</v>
      </c>
      <c r="P2021" s="36">
        <f>IMDB_Table[[#This Row],[net_profit]]/IMDB_Table[[#This Row],[budget]]*100</f>
        <v>67.112780000000001</v>
      </c>
    </row>
    <row r="2022" spans="1:16" x14ac:dyDescent="0.3">
      <c r="A2022" t="s">
        <v>2110</v>
      </c>
      <c r="B2022">
        <v>233</v>
      </c>
      <c r="C2022" s="4">
        <v>32774834</v>
      </c>
      <c r="D2022" t="s">
        <v>556</v>
      </c>
      <c r="E2022" t="s">
        <v>2165</v>
      </c>
      <c r="F2022" t="s">
        <v>5513</v>
      </c>
      <c r="G2022">
        <v>136048</v>
      </c>
      <c r="H2022">
        <v>700</v>
      </c>
      <c r="I2022" t="s">
        <v>16</v>
      </c>
      <c r="J2022" t="s">
        <v>17</v>
      </c>
      <c r="K2022" s="4">
        <v>30000000</v>
      </c>
      <c r="L2022">
        <v>2004</v>
      </c>
      <c r="M2022" s="2">
        <v>7.2</v>
      </c>
      <c r="N2022" s="4">
        <f>IMDB_Table[[#This Row],[gross]]-IMDB_Table[[#This Row],[budget]]</f>
        <v>2774834</v>
      </c>
      <c r="O2022">
        <v>98</v>
      </c>
      <c r="P2022" s="36">
        <f>IMDB_Table[[#This Row],[net_profit]]/IMDB_Table[[#This Row],[budget]]*100</f>
        <v>9.2494466666666657</v>
      </c>
    </row>
    <row r="2023" spans="1:16" x14ac:dyDescent="0.3">
      <c r="A2023" t="s">
        <v>1678</v>
      </c>
      <c r="B2023">
        <v>282</v>
      </c>
      <c r="C2023" s="4">
        <v>34334256</v>
      </c>
      <c r="D2023" t="s">
        <v>1440</v>
      </c>
      <c r="E2023" t="s">
        <v>2166</v>
      </c>
      <c r="F2023" t="s">
        <v>5514</v>
      </c>
      <c r="G2023">
        <v>35131</v>
      </c>
      <c r="H2023">
        <v>255</v>
      </c>
      <c r="I2023" t="s">
        <v>16</v>
      </c>
      <c r="J2023" t="s">
        <v>17</v>
      </c>
      <c r="K2023" s="4">
        <v>11000000</v>
      </c>
      <c r="L2023">
        <v>2013</v>
      </c>
      <c r="M2023" s="2">
        <v>4.8</v>
      </c>
      <c r="N2023" s="4">
        <f>IMDB_Table[[#This Row],[gross]]-IMDB_Table[[#This Row],[budget]]</f>
        <v>23334256</v>
      </c>
      <c r="O2023">
        <v>92</v>
      </c>
      <c r="P2023" s="36">
        <f>IMDB_Table[[#This Row],[net_profit]]/IMDB_Table[[#This Row],[budget]]*100</f>
        <v>212.12960000000001</v>
      </c>
    </row>
    <row r="2024" spans="1:16" x14ac:dyDescent="0.3">
      <c r="A2024" t="s">
        <v>626</v>
      </c>
      <c r="B2024">
        <v>57</v>
      </c>
      <c r="C2024" s="4">
        <v>32051917</v>
      </c>
      <c r="D2024" t="s">
        <v>557</v>
      </c>
      <c r="E2024" t="s">
        <v>2167</v>
      </c>
      <c r="F2024" t="s">
        <v>5515</v>
      </c>
      <c r="G2024">
        <v>42315</v>
      </c>
      <c r="H2024">
        <v>140</v>
      </c>
      <c r="I2024" t="s">
        <v>16</v>
      </c>
      <c r="J2024" t="s">
        <v>17</v>
      </c>
      <c r="K2024" s="4">
        <v>20000000</v>
      </c>
      <c r="L2024">
        <v>1995</v>
      </c>
      <c r="M2024" s="2">
        <v>6.6</v>
      </c>
      <c r="N2024" s="4">
        <f>IMDB_Table[[#This Row],[gross]]-IMDB_Table[[#This Row],[budget]]</f>
        <v>12051917</v>
      </c>
      <c r="O2024">
        <v>123</v>
      </c>
      <c r="P2024" s="36">
        <f>IMDB_Table[[#This Row],[net_profit]]/IMDB_Table[[#This Row],[budget]]*100</f>
        <v>60.259585000000001</v>
      </c>
    </row>
    <row r="2025" spans="1:16" x14ac:dyDescent="0.3">
      <c r="A2025" t="s">
        <v>1866</v>
      </c>
      <c r="B2025">
        <v>153</v>
      </c>
      <c r="C2025" s="4">
        <v>32014289</v>
      </c>
      <c r="D2025" t="s">
        <v>509</v>
      </c>
      <c r="E2025" t="s">
        <v>2168</v>
      </c>
      <c r="F2025" t="s">
        <v>5516</v>
      </c>
      <c r="G2025">
        <v>50337</v>
      </c>
      <c r="H2025">
        <v>177</v>
      </c>
      <c r="I2025" t="s">
        <v>16</v>
      </c>
      <c r="J2025" t="s">
        <v>17</v>
      </c>
      <c r="K2025" s="4">
        <v>20000000</v>
      </c>
      <c r="L2025">
        <v>2013</v>
      </c>
      <c r="M2025" s="2">
        <v>3.5</v>
      </c>
      <c r="N2025" s="4">
        <f>IMDB_Table[[#This Row],[gross]]-IMDB_Table[[#This Row],[budget]]</f>
        <v>12014289</v>
      </c>
      <c r="O2025">
        <v>88</v>
      </c>
      <c r="P2025" s="36">
        <f>IMDB_Table[[#This Row],[net_profit]]/IMDB_Table[[#This Row],[budget]]*100</f>
        <v>60.071445000000004</v>
      </c>
    </row>
    <row r="2026" spans="1:16" x14ac:dyDescent="0.3">
      <c r="A2026" t="s">
        <v>1321</v>
      </c>
      <c r="B2026">
        <v>324</v>
      </c>
      <c r="C2026" s="4">
        <v>31838002</v>
      </c>
      <c r="D2026" t="s">
        <v>1302</v>
      </c>
      <c r="E2026" t="s">
        <v>528</v>
      </c>
      <c r="F2026" t="s">
        <v>5517</v>
      </c>
      <c r="G2026">
        <v>136673</v>
      </c>
      <c r="H2026">
        <v>281</v>
      </c>
      <c r="I2026" t="s">
        <v>16</v>
      </c>
      <c r="J2026" t="s">
        <v>17</v>
      </c>
      <c r="K2026" s="4">
        <v>20000000</v>
      </c>
      <c r="L2026">
        <v>2008</v>
      </c>
      <c r="M2026" s="2">
        <v>7.6</v>
      </c>
      <c r="N2026" s="4">
        <f>IMDB_Table[[#This Row],[gross]]-IMDB_Table[[#This Row],[budget]]</f>
        <v>11838002</v>
      </c>
      <c r="O2026">
        <v>128</v>
      </c>
      <c r="P2026" s="36">
        <f>IMDB_Table[[#This Row],[net_profit]]/IMDB_Table[[#This Row],[budget]]*100</f>
        <v>59.190010000000001</v>
      </c>
    </row>
    <row r="2027" spans="1:16" x14ac:dyDescent="0.3">
      <c r="A2027" t="s">
        <v>158</v>
      </c>
      <c r="B2027">
        <v>122</v>
      </c>
      <c r="C2027" s="4">
        <v>36874745</v>
      </c>
      <c r="D2027" t="s">
        <v>2169</v>
      </c>
      <c r="E2027" t="s">
        <v>2170</v>
      </c>
      <c r="F2027" t="s">
        <v>5518</v>
      </c>
      <c r="G2027">
        <v>12276</v>
      </c>
      <c r="H2027">
        <v>117</v>
      </c>
      <c r="I2027" t="s">
        <v>16</v>
      </c>
      <c r="J2027" t="s">
        <v>17</v>
      </c>
      <c r="K2027" s="4">
        <v>20000000</v>
      </c>
      <c r="L2027">
        <v>2016</v>
      </c>
      <c r="M2027" s="2">
        <v>6.3</v>
      </c>
      <c r="N2027" s="4">
        <f>IMDB_Table[[#This Row],[gross]]-IMDB_Table[[#This Row],[budget]]</f>
        <v>16874745</v>
      </c>
      <c r="O2027">
        <v>107</v>
      </c>
      <c r="P2027" s="36">
        <f>IMDB_Table[[#This Row],[net_profit]]/IMDB_Table[[#This Row],[budget]]*100</f>
        <v>84.373724999999993</v>
      </c>
    </row>
    <row r="2028" spans="1:16" x14ac:dyDescent="0.3">
      <c r="A2028" t="s">
        <v>2171</v>
      </c>
      <c r="B2028">
        <v>156</v>
      </c>
      <c r="C2028" s="4">
        <v>30079316</v>
      </c>
      <c r="D2028" t="s">
        <v>1390</v>
      </c>
      <c r="E2028" t="s">
        <v>2172</v>
      </c>
      <c r="F2028" t="s">
        <v>5519</v>
      </c>
      <c r="G2028">
        <v>75920</v>
      </c>
      <c r="H2028">
        <v>474</v>
      </c>
      <c r="I2028" t="s">
        <v>16</v>
      </c>
      <c r="J2028" t="s">
        <v>17</v>
      </c>
      <c r="K2028" s="4">
        <v>35000000</v>
      </c>
      <c r="L2028">
        <v>2002</v>
      </c>
      <c r="M2028" s="2">
        <v>5.5</v>
      </c>
      <c r="N2028" s="4">
        <f>IMDB_Table[[#This Row],[gross]]-IMDB_Table[[#This Row],[budget]]</f>
        <v>-4920684</v>
      </c>
      <c r="O2028">
        <v>91</v>
      </c>
      <c r="P2028" s="36">
        <f>IMDB_Table[[#This Row],[net_profit]]/IMDB_Table[[#This Row],[budget]]*100</f>
        <v>-14.059097142857144</v>
      </c>
    </row>
    <row r="2029" spans="1:16" x14ac:dyDescent="0.3">
      <c r="A2029" t="s">
        <v>2173</v>
      </c>
      <c r="B2029">
        <v>161</v>
      </c>
      <c r="C2029" s="4">
        <v>35033759</v>
      </c>
      <c r="D2029" t="s">
        <v>983</v>
      </c>
      <c r="E2029" t="s">
        <v>1535</v>
      </c>
      <c r="F2029" t="s">
        <v>5520</v>
      </c>
      <c r="G2029">
        <v>55008</v>
      </c>
      <c r="H2029">
        <v>93</v>
      </c>
      <c r="I2029" t="s">
        <v>16</v>
      </c>
      <c r="J2029" t="s">
        <v>17</v>
      </c>
      <c r="K2029" s="4">
        <v>19000000</v>
      </c>
      <c r="L2029">
        <v>2011</v>
      </c>
      <c r="M2029" s="2">
        <v>6.3</v>
      </c>
      <c r="N2029" s="4">
        <f>IMDB_Table[[#This Row],[gross]]-IMDB_Table[[#This Row],[budget]]</f>
        <v>16033759</v>
      </c>
      <c r="O2029">
        <v>90</v>
      </c>
      <c r="P2029" s="36">
        <f>IMDB_Table[[#This Row],[net_profit]]/IMDB_Table[[#This Row],[budget]]*100</f>
        <v>84.388205263157886</v>
      </c>
    </row>
    <row r="2030" spans="1:16" x14ac:dyDescent="0.3">
      <c r="A2030" t="s">
        <v>4003</v>
      </c>
      <c r="B2030">
        <v>69</v>
      </c>
      <c r="C2030" s="4">
        <v>29753944</v>
      </c>
      <c r="D2030" t="s">
        <v>557</v>
      </c>
      <c r="E2030" t="s">
        <v>551</v>
      </c>
      <c r="F2030" t="s">
        <v>5521</v>
      </c>
      <c r="G2030">
        <v>90677</v>
      </c>
      <c r="H2030">
        <v>389</v>
      </c>
      <c r="I2030" t="s">
        <v>16</v>
      </c>
      <c r="J2030" t="s">
        <v>17</v>
      </c>
      <c r="K2030" s="4">
        <v>20000000</v>
      </c>
      <c r="L2030">
        <v>1998</v>
      </c>
      <c r="M2030" s="2">
        <v>6.5</v>
      </c>
      <c r="N2030" s="4">
        <f>IMDB_Table[[#This Row],[gross]]-IMDB_Table[[#This Row],[budget]]</f>
        <v>9753944</v>
      </c>
      <c r="O2030">
        <v>115</v>
      </c>
      <c r="P2030" s="36">
        <f>IMDB_Table[[#This Row],[net_profit]]/IMDB_Table[[#This Row],[budget]]*100</f>
        <v>48.76972</v>
      </c>
    </row>
    <row r="2031" spans="1:16" x14ac:dyDescent="0.3">
      <c r="A2031" t="s">
        <v>1050</v>
      </c>
      <c r="B2031">
        <v>258</v>
      </c>
      <c r="C2031" s="4">
        <v>31146570</v>
      </c>
      <c r="D2031" t="s">
        <v>946</v>
      </c>
      <c r="E2031" t="s">
        <v>1081</v>
      </c>
      <c r="F2031" t="s">
        <v>5522</v>
      </c>
      <c r="G2031">
        <v>55441</v>
      </c>
      <c r="H2031">
        <v>165</v>
      </c>
      <c r="I2031" t="s">
        <v>16</v>
      </c>
      <c r="J2031" t="s">
        <v>17</v>
      </c>
      <c r="K2031" s="4">
        <v>20000000</v>
      </c>
      <c r="L2031">
        <v>2010</v>
      </c>
      <c r="M2031" s="2">
        <v>6.9</v>
      </c>
      <c r="N2031" s="4">
        <f>IMDB_Table[[#This Row],[gross]]-IMDB_Table[[#This Row],[budget]]</f>
        <v>11146570</v>
      </c>
      <c r="O2031">
        <v>113</v>
      </c>
      <c r="P2031" s="36">
        <f>IMDB_Table[[#This Row],[net_profit]]/IMDB_Table[[#This Row],[budget]]*100</f>
        <v>55.732849999999999</v>
      </c>
    </row>
    <row r="2032" spans="1:16" x14ac:dyDescent="0.3">
      <c r="A2032" t="s">
        <v>1242</v>
      </c>
      <c r="B2032">
        <v>174</v>
      </c>
      <c r="C2032" s="4">
        <v>27277055</v>
      </c>
      <c r="D2032" t="s">
        <v>1266</v>
      </c>
      <c r="E2032" t="s">
        <v>1608</v>
      </c>
      <c r="F2032" t="s">
        <v>5523</v>
      </c>
      <c r="G2032">
        <v>143137</v>
      </c>
      <c r="H2032">
        <v>602</v>
      </c>
      <c r="I2032" t="s">
        <v>16</v>
      </c>
      <c r="J2032" t="s">
        <v>24</v>
      </c>
      <c r="K2032" s="4">
        <v>20000000</v>
      </c>
      <c r="L2032">
        <v>2000</v>
      </c>
      <c r="M2032" s="2">
        <v>7.6</v>
      </c>
      <c r="N2032" s="4">
        <f>IMDB_Table[[#This Row],[gross]]-IMDB_Table[[#This Row],[budget]]</f>
        <v>7277055</v>
      </c>
      <c r="O2032">
        <v>113</v>
      </c>
      <c r="P2032" s="36">
        <f>IMDB_Table[[#This Row],[net_profit]]/IMDB_Table[[#This Row],[budget]]*100</f>
        <v>36.385275</v>
      </c>
    </row>
    <row r="2033" spans="1:16" x14ac:dyDescent="0.3">
      <c r="A2033" t="s">
        <v>2174</v>
      </c>
      <c r="B2033">
        <v>141</v>
      </c>
      <c r="C2033" s="4">
        <v>26876529</v>
      </c>
      <c r="D2033" t="s">
        <v>1373</v>
      </c>
      <c r="E2033" t="s">
        <v>2175</v>
      </c>
      <c r="F2033" t="s">
        <v>5524</v>
      </c>
      <c r="G2033">
        <v>26624</v>
      </c>
      <c r="H2033">
        <v>189</v>
      </c>
      <c r="I2033" t="s">
        <v>16</v>
      </c>
      <c r="J2033" t="s">
        <v>722</v>
      </c>
      <c r="K2033" s="4">
        <v>27000000</v>
      </c>
      <c r="L2033">
        <v>2008</v>
      </c>
      <c r="M2033" s="2">
        <v>3.9</v>
      </c>
      <c r="N2033" s="4">
        <f>IMDB_Table[[#This Row],[gross]]-IMDB_Table[[#This Row],[budget]]</f>
        <v>-123471</v>
      </c>
      <c r="O2033">
        <v>87</v>
      </c>
      <c r="P2033" s="36">
        <f>IMDB_Table[[#This Row],[net_profit]]/IMDB_Table[[#This Row],[budget]]*100</f>
        <v>-0.45729999999999998</v>
      </c>
    </row>
    <row r="2034" spans="1:16" x14ac:dyDescent="0.3">
      <c r="A2034" t="s">
        <v>1995</v>
      </c>
      <c r="B2034">
        <v>31</v>
      </c>
      <c r="C2034" s="4">
        <v>53146000</v>
      </c>
      <c r="D2034" t="s">
        <v>552</v>
      </c>
      <c r="E2034" t="s">
        <v>99</v>
      </c>
      <c r="F2034" t="s">
        <v>7334</v>
      </c>
      <c r="G2034">
        <v>9845</v>
      </c>
      <c r="H2034">
        <v>77</v>
      </c>
      <c r="I2034" t="s">
        <v>16</v>
      </c>
      <c r="J2034" t="s">
        <v>17</v>
      </c>
      <c r="K2034" s="4">
        <v>20000000</v>
      </c>
      <c r="L2034">
        <v>1996</v>
      </c>
      <c r="M2034" s="2">
        <v>6.1</v>
      </c>
      <c r="N2034" s="4">
        <f>IMDB_Table[[#This Row],[gross]]-IMDB_Table[[#This Row],[budget]]</f>
        <v>33146000</v>
      </c>
      <c r="O2034">
        <v>101</v>
      </c>
      <c r="P2034" s="36">
        <f>IMDB_Table[[#This Row],[net_profit]]/IMDB_Table[[#This Row],[budget]]*100</f>
        <v>165.73</v>
      </c>
    </row>
    <row r="2035" spans="1:16" x14ac:dyDescent="0.3">
      <c r="A2035" t="s">
        <v>383</v>
      </c>
      <c r="B2035">
        <v>222</v>
      </c>
      <c r="C2035" s="4">
        <v>30028592</v>
      </c>
      <c r="D2035" t="s">
        <v>1185</v>
      </c>
      <c r="E2035" t="s">
        <v>107</v>
      </c>
      <c r="F2035" t="s">
        <v>5525</v>
      </c>
      <c r="G2035">
        <v>152247</v>
      </c>
      <c r="H2035">
        <v>189</v>
      </c>
      <c r="I2035" t="s">
        <v>16</v>
      </c>
      <c r="J2035" t="s">
        <v>24</v>
      </c>
      <c r="K2035" s="4">
        <v>20000000</v>
      </c>
      <c r="L2035">
        <v>2008</v>
      </c>
      <c r="M2035" s="2">
        <v>7.3</v>
      </c>
      <c r="N2035" s="4">
        <f>IMDB_Table[[#This Row],[gross]]-IMDB_Table[[#This Row],[budget]]</f>
        <v>10028592</v>
      </c>
      <c r="O2035">
        <v>111</v>
      </c>
      <c r="P2035" s="36">
        <f>IMDB_Table[[#This Row],[net_profit]]/IMDB_Table[[#This Row],[budget]]*100</f>
        <v>50.142960000000002</v>
      </c>
    </row>
    <row r="2036" spans="1:16" x14ac:dyDescent="0.3">
      <c r="A2036" t="s">
        <v>401</v>
      </c>
      <c r="B2036">
        <v>273</v>
      </c>
      <c r="C2036" s="4">
        <v>34126138</v>
      </c>
      <c r="D2036" t="s">
        <v>1496</v>
      </c>
      <c r="E2036" t="s">
        <v>398</v>
      </c>
      <c r="F2036" t="s">
        <v>7335</v>
      </c>
      <c r="G2036">
        <v>666937</v>
      </c>
      <c r="H2036">
        <v>1514</v>
      </c>
      <c r="I2036" t="s">
        <v>16</v>
      </c>
      <c r="J2036" t="s">
        <v>17</v>
      </c>
      <c r="K2036" s="4">
        <v>20000000</v>
      </c>
      <c r="L2036">
        <v>2004</v>
      </c>
      <c r="M2036" s="2">
        <v>8.3000000000000007</v>
      </c>
      <c r="N2036" s="4">
        <f>IMDB_Table[[#This Row],[gross]]-IMDB_Table[[#This Row],[budget]]</f>
        <v>14126138</v>
      </c>
      <c r="O2036">
        <v>108</v>
      </c>
      <c r="P2036" s="36">
        <f>IMDB_Table[[#This Row],[net_profit]]/IMDB_Table[[#This Row],[budget]]*100</f>
        <v>70.630690000000001</v>
      </c>
    </row>
    <row r="2037" spans="1:16" x14ac:dyDescent="0.3">
      <c r="A2037" t="s">
        <v>1156</v>
      </c>
      <c r="B2037">
        <v>91</v>
      </c>
      <c r="C2037" s="4">
        <v>25677801</v>
      </c>
      <c r="D2037" t="s">
        <v>671</v>
      </c>
      <c r="E2037" t="s">
        <v>441</v>
      </c>
      <c r="F2037" t="s">
        <v>5526</v>
      </c>
      <c r="G2037">
        <v>41273</v>
      </c>
      <c r="H2037">
        <v>136</v>
      </c>
      <c r="I2037" t="s">
        <v>16</v>
      </c>
      <c r="J2037" t="s">
        <v>17</v>
      </c>
      <c r="K2037" s="4">
        <v>20000000</v>
      </c>
      <c r="L2037">
        <v>2010</v>
      </c>
      <c r="M2037" s="2">
        <v>5.8</v>
      </c>
      <c r="N2037" s="4">
        <f>IMDB_Table[[#This Row],[gross]]-IMDB_Table[[#This Row],[budget]]</f>
        <v>5677801</v>
      </c>
      <c r="O2037">
        <v>105</v>
      </c>
      <c r="P2037" s="36">
        <f>IMDB_Table[[#This Row],[net_profit]]/IMDB_Table[[#This Row],[budget]]*100</f>
        <v>28.389005000000001</v>
      </c>
    </row>
    <row r="2038" spans="1:16" x14ac:dyDescent="0.3">
      <c r="A2038" t="s">
        <v>151</v>
      </c>
      <c r="B2038">
        <v>190</v>
      </c>
      <c r="C2038" s="4">
        <v>26415649</v>
      </c>
      <c r="D2038" t="s">
        <v>137</v>
      </c>
      <c r="E2038" t="s">
        <v>174</v>
      </c>
      <c r="F2038" t="s">
        <v>5527</v>
      </c>
      <c r="G2038">
        <v>94892</v>
      </c>
      <c r="H2038">
        <v>189</v>
      </c>
      <c r="I2038" t="s">
        <v>16</v>
      </c>
      <c r="J2038" t="s">
        <v>17</v>
      </c>
      <c r="K2038" s="4">
        <v>20000000</v>
      </c>
      <c r="L2038">
        <v>2008</v>
      </c>
      <c r="M2038" s="2">
        <v>6.8</v>
      </c>
      <c r="N2038" s="4">
        <f>IMDB_Table[[#This Row],[gross]]-IMDB_Table[[#This Row],[budget]]</f>
        <v>6415649</v>
      </c>
      <c r="O2038">
        <v>109</v>
      </c>
      <c r="P2038" s="36">
        <f>IMDB_Table[[#This Row],[net_profit]]/IMDB_Table[[#This Row],[budget]]*100</f>
        <v>32.078245000000003</v>
      </c>
    </row>
    <row r="2039" spans="1:16" x14ac:dyDescent="0.3">
      <c r="A2039" t="s">
        <v>623</v>
      </c>
      <c r="B2039">
        <v>427</v>
      </c>
      <c r="C2039" s="4">
        <v>26003149</v>
      </c>
      <c r="D2039" t="s">
        <v>487</v>
      </c>
      <c r="E2039" t="s">
        <v>901</v>
      </c>
      <c r="F2039" t="s">
        <v>7336</v>
      </c>
      <c r="G2039">
        <v>185587</v>
      </c>
      <c r="H2039">
        <v>401</v>
      </c>
      <c r="I2039" t="s">
        <v>16</v>
      </c>
      <c r="J2039" t="s">
        <v>24</v>
      </c>
      <c r="K2039" s="4">
        <v>20000000</v>
      </c>
      <c r="L2039">
        <v>2013</v>
      </c>
      <c r="M2039" s="2">
        <v>7</v>
      </c>
      <c r="N2039" s="4">
        <f>IMDB_Table[[#This Row],[gross]]-IMDB_Table[[#This Row],[budget]]</f>
        <v>6003149</v>
      </c>
      <c r="O2039">
        <v>109</v>
      </c>
      <c r="P2039" s="36">
        <f>IMDB_Table[[#This Row],[net_profit]]/IMDB_Table[[#This Row],[budget]]*100</f>
        <v>30.015744999999999</v>
      </c>
    </row>
    <row r="2040" spans="1:16" x14ac:dyDescent="0.3">
      <c r="A2040" t="s">
        <v>2176</v>
      </c>
      <c r="B2040">
        <v>93</v>
      </c>
      <c r="C2040" s="4">
        <v>25584685</v>
      </c>
      <c r="D2040" t="s">
        <v>2177</v>
      </c>
      <c r="E2040" t="s">
        <v>2178</v>
      </c>
      <c r="F2040" t="s">
        <v>5528</v>
      </c>
      <c r="G2040">
        <v>15877</v>
      </c>
      <c r="H2040">
        <v>102</v>
      </c>
      <c r="I2040" t="s">
        <v>16</v>
      </c>
      <c r="J2040" t="s">
        <v>17</v>
      </c>
      <c r="K2040" s="4">
        <v>20000000</v>
      </c>
      <c r="L2040">
        <v>2007</v>
      </c>
      <c r="M2040" s="2">
        <v>5.9</v>
      </c>
      <c r="N2040" s="4">
        <f>IMDB_Table[[#This Row],[gross]]-IMDB_Table[[#This Row],[budget]]</f>
        <v>5584685</v>
      </c>
      <c r="O2040">
        <v>99</v>
      </c>
      <c r="P2040" s="36">
        <f>IMDB_Table[[#This Row],[net_profit]]/IMDB_Table[[#This Row],[budget]]*100</f>
        <v>27.923425000000002</v>
      </c>
    </row>
    <row r="2041" spans="1:16" x14ac:dyDescent="0.3">
      <c r="A2041" t="s">
        <v>2179</v>
      </c>
      <c r="B2041">
        <v>292</v>
      </c>
      <c r="C2041" s="4">
        <v>29975979</v>
      </c>
      <c r="D2041" t="s">
        <v>571</v>
      </c>
      <c r="E2041" t="s">
        <v>2180</v>
      </c>
      <c r="F2041" t="s">
        <v>5529</v>
      </c>
      <c r="G2041">
        <v>105797</v>
      </c>
      <c r="H2041">
        <v>281</v>
      </c>
      <c r="I2041" t="s">
        <v>16</v>
      </c>
      <c r="J2041" t="s">
        <v>115</v>
      </c>
      <c r="K2041" s="4">
        <v>20000000</v>
      </c>
      <c r="L2041">
        <v>2009</v>
      </c>
      <c r="M2041" s="2">
        <v>6.5</v>
      </c>
      <c r="N2041" s="4">
        <f>IMDB_Table[[#This Row],[gross]]-IMDB_Table[[#This Row],[budget]]</f>
        <v>9975979</v>
      </c>
      <c r="O2041">
        <v>98</v>
      </c>
      <c r="P2041" s="36">
        <f>IMDB_Table[[#This Row],[net_profit]]/IMDB_Table[[#This Row],[budget]]*100</f>
        <v>49.879895000000005</v>
      </c>
    </row>
    <row r="2042" spans="1:16" x14ac:dyDescent="0.3">
      <c r="A2042" t="s">
        <v>2181</v>
      </c>
      <c r="B2042">
        <v>180</v>
      </c>
      <c r="C2042" s="4">
        <v>31584722</v>
      </c>
      <c r="D2042" t="s">
        <v>429</v>
      </c>
      <c r="E2042" t="s">
        <v>1923</v>
      </c>
      <c r="F2042" t="s">
        <v>7337</v>
      </c>
      <c r="G2042">
        <v>101730</v>
      </c>
      <c r="H2042">
        <v>131</v>
      </c>
      <c r="I2042" t="s">
        <v>16</v>
      </c>
      <c r="J2042" t="s">
        <v>17</v>
      </c>
      <c r="K2042" s="4">
        <v>20000000</v>
      </c>
      <c r="L2042">
        <v>2010</v>
      </c>
      <c r="M2042" s="2">
        <v>6.4</v>
      </c>
      <c r="N2042" s="4">
        <f>IMDB_Table[[#This Row],[gross]]-IMDB_Table[[#This Row],[budget]]</f>
        <v>11584722</v>
      </c>
      <c r="O2042">
        <v>104</v>
      </c>
      <c r="P2042" s="36">
        <f>IMDB_Table[[#This Row],[net_profit]]/IMDB_Table[[#This Row],[budget]]*100</f>
        <v>57.923610000000004</v>
      </c>
    </row>
    <row r="2043" spans="1:16" x14ac:dyDescent="0.3">
      <c r="A2043" t="s">
        <v>2182</v>
      </c>
      <c r="B2043">
        <v>94</v>
      </c>
      <c r="C2043" s="4">
        <v>23179303</v>
      </c>
      <c r="D2043" t="s">
        <v>1985</v>
      </c>
      <c r="E2043" t="s">
        <v>2183</v>
      </c>
      <c r="F2043" t="s">
        <v>5530</v>
      </c>
      <c r="G2043">
        <v>32951</v>
      </c>
      <c r="H2043">
        <v>44</v>
      </c>
      <c r="I2043" t="s">
        <v>16</v>
      </c>
      <c r="J2043" t="s">
        <v>2184</v>
      </c>
      <c r="K2043" s="4">
        <v>20000000</v>
      </c>
      <c r="L2043">
        <v>2011</v>
      </c>
      <c r="M2043" s="2">
        <v>5.8</v>
      </c>
      <c r="N2043" s="4">
        <f>IMDB_Table[[#This Row],[gross]]-IMDB_Table[[#This Row],[budget]]</f>
        <v>3179303</v>
      </c>
      <c r="O2043">
        <v>109</v>
      </c>
      <c r="P2043" s="36">
        <f>IMDB_Table[[#This Row],[net_profit]]/IMDB_Table[[#This Row],[budget]]*100</f>
        <v>15.896515000000001</v>
      </c>
    </row>
    <row r="2044" spans="1:16" x14ac:dyDescent="0.3">
      <c r="A2044" t="s">
        <v>2185</v>
      </c>
      <c r="B2044">
        <v>112</v>
      </c>
      <c r="C2044" s="4">
        <v>23078294</v>
      </c>
      <c r="D2044" t="s">
        <v>1440</v>
      </c>
      <c r="E2044" t="s">
        <v>701</v>
      </c>
      <c r="F2044" t="s">
        <v>5531</v>
      </c>
      <c r="G2044">
        <v>25870</v>
      </c>
      <c r="H2044">
        <v>281</v>
      </c>
      <c r="I2044" t="s">
        <v>16</v>
      </c>
      <c r="J2044" t="s">
        <v>17</v>
      </c>
      <c r="K2044" s="4">
        <v>9000000</v>
      </c>
      <c r="L2044">
        <v>2006</v>
      </c>
      <c r="M2044" s="2">
        <v>5.0999999999999996</v>
      </c>
      <c r="N2044" s="4">
        <f>IMDB_Table[[#This Row],[gross]]-IMDB_Table[[#This Row],[budget]]</f>
        <v>14078294</v>
      </c>
      <c r="O2044">
        <v>75</v>
      </c>
      <c r="P2044" s="36">
        <f>IMDB_Table[[#This Row],[net_profit]]/IMDB_Table[[#This Row],[budget]]*100</f>
        <v>156.42548888888891</v>
      </c>
    </row>
    <row r="2045" spans="1:16" x14ac:dyDescent="0.3">
      <c r="A2045" t="s">
        <v>1300</v>
      </c>
      <c r="B2045">
        <v>20</v>
      </c>
      <c r="C2045" s="4">
        <v>21413105</v>
      </c>
      <c r="D2045" t="s">
        <v>2186</v>
      </c>
      <c r="E2045" t="s">
        <v>41</v>
      </c>
      <c r="F2045" t="s">
        <v>5532</v>
      </c>
      <c r="G2045">
        <v>15230</v>
      </c>
      <c r="H2045">
        <v>97</v>
      </c>
      <c r="I2045" t="s">
        <v>16</v>
      </c>
      <c r="J2045" t="s">
        <v>115</v>
      </c>
      <c r="K2045" s="4">
        <v>20000000</v>
      </c>
      <c r="L2045">
        <v>1990</v>
      </c>
      <c r="M2045" s="2">
        <v>6.8</v>
      </c>
      <c r="N2045" s="4">
        <f>IMDB_Table[[#This Row],[gross]]-IMDB_Table[[#This Row],[budget]]</f>
        <v>1413105</v>
      </c>
      <c r="O2045">
        <v>119</v>
      </c>
      <c r="P2045" s="36">
        <f>IMDB_Table[[#This Row],[net_profit]]/IMDB_Table[[#This Row],[budget]]*100</f>
        <v>7.0655250000000001</v>
      </c>
    </row>
    <row r="2046" spans="1:16" x14ac:dyDescent="0.3">
      <c r="A2046" t="s">
        <v>2187</v>
      </c>
      <c r="B2046">
        <v>84</v>
      </c>
      <c r="C2046" s="4">
        <v>25077977</v>
      </c>
      <c r="D2046" t="s">
        <v>515</v>
      </c>
      <c r="E2046" t="s">
        <v>2188</v>
      </c>
      <c r="F2046" t="s">
        <v>7338</v>
      </c>
      <c r="G2046">
        <v>10986</v>
      </c>
      <c r="H2046">
        <v>84</v>
      </c>
      <c r="I2046" t="s">
        <v>16</v>
      </c>
      <c r="J2046" t="s">
        <v>17</v>
      </c>
      <c r="K2046" s="4">
        <v>20000000</v>
      </c>
      <c r="L2046">
        <v>2010</v>
      </c>
      <c r="M2046" s="2">
        <v>5.3</v>
      </c>
      <c r="N2046" s="4">
        <f>IMDB_Table[[#This Row],[gross]]-IMDB_Table[[#This Row],[budget]]</f>
        <v>5077977</v>
      </c>
      <c r="O2046">
        <v>90</v>
      </c>
      <c r="P2046" s="36">
        <f>IMDB_Table[[#This Row],[net_profit]]/IMDB_Table[[#This Row],[budget]]*100</f>
        <v>25.389885</v>
      </c>
    </row>
    <row r="2047" spans="1:16" x14ac:dyDescent="0.3">
      <c r="A2047" t="s">
        <v>537</v>
      </c>
      <c r="B2047">
        <v>120</v>
      </c>
      <c r="C2047" s="4">
        <v>23292105</v>
      </c>
      <c r="D2047" t="s">
        <v>1845</v>
      </c>
      <c r="E2047" t="s">
        <v>1994</v>
      </c>
      <c r="F2047" t="s">
        <v>5533</v>
      </c>
      <c r="G2047">
        <v>39541</v>
      </c>
      <c r="H2047">
        <v>334</v>
      </c>
      <c r="I2047" t="s">
        <v>16</v>
      </c>
      <c r="J2047" t="s">
        <v>17</v>
      </c>
      <c r="K2047" s="4">
        <v>20000000</v>
      </c>
      <c r="L2047">
        <v>2006</v>
      </c>
      <c r="M2047" s="2">
        <v>5.3</v>
      </c>
      <c r="N2047" s="4">
        <f>IMDB_Table[[#This Row],[gross]]-IMDB_Table[[#This Row],[budget]]</f>
        <v>3292105</v>
      </c>
      <c r="O2047">
        <v>97</v>
      </c>
      <c r="P2047" s="36">
        <f>IMDB_Table[[#This Row],[net_profit]]/IMDB_Table[[#This Row],[budget]]*100</f>
        <v>16.460525000000001</v>
      </c>
    </row>
    <row r="2048" spans="1:16" x14ac:dyDescent="0.3">
      <c r="A2048" t="s">
        <v>1116</v>
      </c>
      <c r="B2048">
        <v>103</v>
      </c>
      <c r="C2048" s="4">
        <v>20916309</v>
      </c>
      <c r="D2048" t="s">
        <v>154</v>
      </c>
      <c r="E2048" t="s">
        <v>155</v>
      </c>
      <c r="F2048" t="s">
        <v>5534</v>
      </c>
      <c r="G2048">
        <v>5332</v>
      </c>
      <c r="H2048">
        <v>37</v>
      </c>
      <c r="I2048" t="s">
        <v>16</v>
      </c>
      <c r="J2048" t="s">
        <v>17</v>
      </c>
      <c r="K2048" s="4">
        <v>40000000</v>
      </c>
      <c r="L2048">
        <v>2009</v>
      </c>
      <c r="M2048" s="2">
        <v>4.9000000000000004</v>
      </c>
      <c r="N2048" s="4">
        <f>IMDB_Table[[#This Row],[gross]]-IMDB_Table[[#This Row],[budget]]</f>
        <v>-19083691</v>
      </c>
      <c r="O2048">
        <v>89</v>
      </c>
      <c r="P2048" s="36">
        <f>IMDB_Table[[#This Row],[net_profit]]/IMDB_Table[[#This Row],[budget]]*100</f>
        <v>-47.709227500000004</v>
      </c>
    </row>
    <row r="2049" spans="1:16" x14ac:dyDescent="0.3">
      <c r="A2049" t="s">
        <v>1321</v>
      </c>
      <c r="B2049">
        <v>59</v>
      </c>
      <c r="C2049" s="4">
        <v>21200000</v>
      </c>
      <c r="D2049" t="s">
        <v>1889</v>
      </c>
      <c r="E2049" t="s">
        <v>2189</v>
      </c>
      <c r="F2049" t="s">
        <v>5535</v>
      </c>
      <c r="G2049">
        <v>34774</v>
      </c>
      <c r="H2049">
        <v>162</v>
      </c>
      <c r="I2049" t="s">
        <v>16</v>
      </c>
      <c r="J2049" t="s">
        <v>17</v>
      </c>
      <c r="K2049" s="4">
        <v>20000000</v>
      </c>
      <c r="L2049">
        <v>1995</v>
      </c>
      <c r="M2049" s="2">
        <v>6.8</v>
      </c>
      <c r="N2049" s="4">
        <f>IMDB_Table[[#This Row],[gross]]-IMDB_Table[[#This Row],[budget]]</f>
        <v>1200000</v>
      </c>
      <c r="O2049">
        <v>106</v>
      </c>
      <c r="P2049" s="36">
        <f>IMDB_Table[[#This Row],[net_profit]]/IMDB_Table[[#This Row],[budget]]*100</f>
        <v>6</v>
      </c>
    </row>
    <row r="2050" spans="1:16" x14ac:dyDescent="0.3">
      <c r="A2050" t="s">
        <v>2190</v>
      </c>
      <c r="B2050">
        <v>86</v>
      </c>
      <c r="C2050" s="4">
        <v>28876924</v>
      </c>
      <c r="D2050" t="s">
        <v>2191</v>
      </c>
      <c r="E2050" t="s">
        <v>2192</v>
      </c>
      <c r="F2050" t="s">
        <v>5536</v>
      </c>
      <c r="G2050">
        <v>4303</v>
      </c>
      <c r="H2050">
        <v>35</v>
      </c>
      <c r="I2050" t="s">
        <v>16</v>
      </c>
      <c r="J2050" t="s">
        <v>17</v>
      </c>
      <c r="K2050" s="4">
        <v>20000000</v>
      </c>
      <c r="L2050">
        <v>2016</v>
      </c>
      <c r="M2050" s="2">
        <v>7.1</v>
      </c>
      <c r="N2050" s="4">
        <f>IMDB_Table[[#This Row],[gross]]-IMDB_Table[[#This Row],[budget]]</f>
        <v>8876924</v>
      </c>
      <c r="O2050">
        <v>96</v>
      </c>
      <c r="P2050" s="36">
        <f>IMDB_Table[[#This Row],[net_profit]]/IMDB_Table[[#This Row],[budget]]*100</f>
        <v>44.384620000000005</v>
      </c>
    </row>
    <row r="2051" spans="1:16" x14ac:dyDescent="0.3">
      <c r="A2051" t="s">
        <v>1199</v>
      </c>
      <c r="B2051">
        <v>114</v>
      </c>
      <c r="C2051" s="4">
        <v>20241395</v>
      </c>
      <c r="D2051" t="s">
        <v>1117</v>
      </c>
      <c r="E2051" t="s">
        <v>2193</v>
      </c>
      <c r="F2051" t="s">
        <v>5537</v>
      </c>
      <c r="G2051">
        <v>42664</v>
      </c>
      <c r="H2051">
        <v>403</v>
      </c>
      <c r="I2051" t="s">
        <v>16</v>
      </c>
      <c r="J2051" t="s">
        <v>17</v>
      </c>
      <c r="K2051" s="4">
        <v>20000000</v>
      </c>
      <c r="L2051">
        <v>1998</v>
      </c>
      <c r="M2051" s="2">
        <v>6.1</v>
      </c>
      <c r="N2051" s="4">
        <f>IMDB_Table[[#This Row],[gross]]-IMDB_Table[[#This Row],[budget]]</f>
        <v>241395</v>
      </c>
      <c r="O2051">
        <v>104</v>
      </c>
      <c r="P2051" s="36">
        <f>IMDB_Table[[#This Row],[net_profit]]/IMDB_Table[[#This Row],[budget]]*100</f>
        <v>1.2069750000000001</v>
      </c>
    </row>
    <row r="2052" spans="1:16" x14ac:dyDescent="0.3">
      <c r="A2052" t="s">
        <v>2194</v>
      </c>
      <c r="B2052">
        <v>290</v>
      </c>
      <c r="C2052" s="4">
        <v>32000000</v>
      </c>
      <c r="D2052" t="s">
        <v>732</v>
      </c>
      <c r="E2052" t="s">
        <v>2195</v>
      </c>
      <c r="F2052" t="s">
        <v>5538</v>
      </c>
      <c r="G2052">
        <v>422432</v>
      </c>
      <c r="H2052">
        <v>1040</v>
      </c>
      <c r="I2052" t="s">
        <v>16</v>
      </c>
      <c r="J2052" t="s">
        <v>17</v>
      </c>
      <c r="K2052" s="4">
        <v>806947</v>
      </c>
      <c r="L2052">
        <v>1960</v>
      </c>
      <c r="M2052" s="2">
        <v>8.5</v>
      </c>
      <c r="N2052" s="4">
        <f>IMDB_Table[[#This Row],[gross]]-IMDB_Table[[#This Row],[budget]]</f>
        <v>31193053</v>
      </c>
      <c r="O2052">
        <v>108</v>
      </c>
      <c r="P2052" s="36">
        <f>IMDB_Table[[#This Row],[net_profit]]/IMDB_Table[[#This Row],[budget]]*100</f>
        <v>3865.5640333256088</v>
      </c>
    </row>
    <row r="2053" spans="1:16" x14ac:dyDescent="0.3">
      <c r="A2053" t="s">
        <v>1175</v>
      </c>
      <c r="B2053">
        <v>80</v>
      </c>
      <c r="C2053" s="4">
        <v>19151864</v>
      </c>
      <c r="D2053" t="s">
        <v>429</v>
      </c>
      <c r="E2053" t="s">
        <v>1448</v>
      </c>
      <c r="F2053" t="s">
        <v>7339</v>
      </c>
      <c r="G2053">
        <v>36983</v>
      </c>
      <c r="H2053">
        <v>100</v>
      </c>
      <c r="I2053" t="s">
        <v>16</v>
      </c>
      <c r="J2053" t="s">
        <v>17</v>
      </c>
      <c r="K2053" s="4">
        <v>40000000</v>
      </c>
      <c r="L2053">
        <v>2008</v>
      </c>
      <c r="M2053" s="2">
        <v>5.9</v>
      </c>
      <c r="N2053" s="4">
        <f>IMDB_Table[[#This Row],[gross]]-IMDB_Table[[#This Row],[budget]]</f>
        <v>-20848136</v>
      </c>
      <c r="O2053">
        <v>112</v>
      </c>
      <c r="P2053" s="36">
        <f>IMDB_Table[[#This Row],[net_profit]]/IMDB_Table[[#This Row],[budget]]*100</f>
        <v>-52.120339999999999</v>
      </c>
    </row>
    <row r="2054" spans="1:16" x14ac:dyDescent="0.3">
      <c r="A2054" t="s">
        <v>2196</v>
      </c>
      <c r="B2054">
        <v>98</v>
      </c>
      <c r="C2054" s="4">
        <v>23393765</v>
      </c>
      <c r="D2054" t="s">
        <v>71</v>
      </c>
      <c r="E2054" t="s">
        <v>1167</v>
      </c>
      <c r="F2054" t="s">
        <v>5539</v>
      </c>
      <c r="G2054">
        <v>31323</v>
      </c>
      <c r="H2054">
        <v>76</v>
      </c>
      <c r="I2054" t="s">
        <v>16</v>
      </c>
      <c r="J2054" t="s">
        <v>17</v>
      </c>
      <c r="K2054" s="4">
        <v>20000000</v>
      </c>
      <c r="L2054">
        <v>2014</v>
      </c>
      <c r="M2054" s="2">
        <v>6.3</v>
      </c>
      <c r="N2054" s="4">
        <f>IMDB_Table[[#This Row],[gross]]-IMDB_Table[[#This Row],[budget]]</f>
        <v>3393765</v>
      </c>
      <c r="O2054">
        <v>104</v>
      </c>
      <c r="P2054" s="36">
        <f>IMDB_Table[[#This Row],[net_profit]]/IMDB_Table[[#This Row],[budget]]*100</f>
        <v>16.968825000000002</v>
      </c>
    </row>
    <row r="2055" spans="1:16" x14ac:dyDescent="0.3">
      <c r="A2055" t="s">
        <v>793</v>
      </c>
      <c r="B2055">
        <v>88</v>
      </c>
      <c r="C2055" s="4">
        <v>18882880</v>
      </c>
      <c r="D2055" t="s">
        <v>641</v>
      </c>
      <c r="E2055" t="s">
        <v>1096</v>
      </c>
      <c r="F2055" t="s">
        <v>5540</v>
      </c>
      <c r="G2055">
        <v>20539</v>
      </c>
      <c r="H2055">
        <v>125</v>
      </c>
      <c r="I2055" t="s">
        <v>16</v>
      </c>
      <c r="J2055" t="s">
        <v>17</v>
      </c>
      <c r="K2055" s="4">
        <v>20000000</v>
      </c>
      <c r="L2055">
        <v>2007</v>
      </c>
      <c r="M2055" s="2">
        <v>5.9</v>
      </c>
      <c r="N2055" s="4">
        <f>IMDB_Table[[#This Row],[gross]]-IMDB_Table[[#This Row],[budget]]</f>
        <v>-1117120</v>
      </c>
      <c r="O2055">
        <v>113</v>
      </c>
      <c r="P2055" s="36">
        <f>IMDB_Table[[#This Row],[net_profit]]/IMDB_Table[[#This Row],[budget]]*100</f>
        <v>-5.5856000000000003</v>
      </c>
    </row>
    <row r="2056" spans="1:16" x14ac:dyDescent="0.3">
      <c r="A2056" t="s">
        <v>2197</v>
      </c>
      <c r="B2056">
        <v>13</v>
      </c>
      <c r="C2056" s="4">
        <v>8500000</v>
      </c>
      <c r="D2056" t="s">
        <v>509</v>
      </c>
      <c r="E2056" t="s">
        <v>2198</v>
      </c>
      <c r="F2056" t="s">
        <v>7340</v>
      </c>
      <c r="G2056">
        <v>2061</v>
      </c>
      <c r="H2056">
        <v>34</v>
      </c>
      <c r="I2056" t="s">
        <v>16</v>
      </c>
      <c r="J2056" t="s">
        <v>17</v>
      </c>
      <c r="K2056" s="4">
        <v>20000000</v>
      </c>
      <c r="L2056">
        <v>1981</v>
      </c>
      <c r="M2056" s="2">
        <v>5.4</v>
      </c>
      <c r="N2056" s="4">
        <f>IMDB_Table[[#This Row],[gross]]-IMDB_Table[[#This Row],[budget]]</f>
        <v>-11500000</v>
      </c>
      <c r="O2056">
        <v>98</v>
      </c>
      <c r="P2056" s="36">
        <f>IMDB_Table[[#This Row],[net_profit]]/IMDB_Table[[#This Row],[budget]]*100</f>
        <v>-57.499999999999993</v>
      </c>
    </row>
    <row r="2057" spans="1:16" x14ac:dyDescent="0.3">
      <c r="A2057" t="s">
        <v>354</v>
      </c>
      <c r="B2057">
        <v>60</v>
      </c>
      <c r="C2057" s="4">
        <v>18252684</v>
      </c>
      <c r="D2057" t="s">
        <v>921</v>
      </c>
      <c r="E2057" t="s">
        <v>130</v>
      </c>
      <c r="F2057" t="s">
        <v>5541</v>
      </c>
      <c r="G2057">
        <v>18366</v>
      </c>
      <c r="H2057">
        <v>219</v>
      </c>
      <c r="I2057" t="s">
        <v>16</v>
      </c>
      <c r="J2057" t="s">
        <v>17</v>
      </c>
      <c r="K2057" s="4">
        <v>30000000</v>
      </c>
      <c r="L2057">
        <v>1998</v>
      </c>
      <c r="M2057" s="2">
        <v>6.9</v>
      </c>
      <c r="N2057" s="4">
        <f>IMDB_Table[[#This Row],[gross]]-IMDB_Table[[#This Row],[budget]]</f>
        <v>-11747316</v>
      </c>
      <c r="O2057">
        <v>114</v>
      </c>
      <c r="P2057" s="36">
        <f>IMDB_Table[[#This Row],[net_profit]]/IMDB_Table[[#This Row],[budget]]*100</f>
        <v>-39.157720000000005</v>
      </c>
    </row>
    <row r="2058" spans="1:16" x14ac:dyDescent="0.3">
      <c r="A2058" t="s">
        <v>2199</v>
      </c>
      <c r="B2058">
        <v>154</v>
      </c>
      <c r="C2058" s="4">
        <v>19661987</v>
      </c>
      <c r="D2058" t="s">
        <v>814</v>
      </c>
      <c r="E2058" t="s">
        <v>565</v>
      </c>
      <c r="F2058" t="s">
        <v>5542</v>
      </c>
      <c r="G2058">
        <v>83786</v>
      </c>
      <c r="H2058">
        <v>231</v>
      </c>
      <c r="I2058" t="s">
        <v>16</v>
      </c>
      <c r="J2058" t="s">
        <v>17</v>
      </c>
      <c r="K2058" s="4">
        <v>20000000</v>
      </c>
      <c r="L2058">
        <v>2007</v>
      </c>
      <c r="M2058" s="2">
        <v>7.5</v>
      </c>
      <c r="N2058" s="4">
        <f>IMDB_Table[[#This Row],[gross]]-IMDB_Table[[#This Row],[budget]]</f>
        <v>-338013</v>
      </c>
      <c r="O2058">
        <v>124</v>
      </c>
      <c r="P2058" s="36">
        <f>IMDB_Table[[#This Row],[net_profit]]/IMDB_Table[[#This Row],[budget]]*100</f>
        <v>-1.6900649999999999</v>
      </c>
    </row>
    <row r="2059" spans="1:16" x14ac:dyDescent="0.3">
      <c r="A2059" t="s">
        <v>1296</v>
      </c>
      <c r="B2059">
        <v>274</v>
      </c>
      <c r="C2059" s="4">
        <v>18352454</v>
      </c>
      <c r="D2059" t="s">
        <v>2200</v>
      </c>
      <c r="E2059" t="s">
        <v>636</v>
      </c>
      <c r="F2059" t="s">
        <v>7341</v>
      </c>
      <c r="G2059">
        <v>426359</v>
      </c>
      <c r="H2059">
        <v>760</v>
      </c>
      <c r="I2059" t="s">
        <v>16</v>
      </c>
      <c r="J2059" t="s">
        <v>17</v>
      </c>
      <c r="K2059" s="4">
        <v>15000000</v>
      </c>
      <c r="L2059">
        <v>2007</v>
      </c>
      <c r="M2059" s="2">
        <v>8.1999999999999993</v>
      </c>
      <c r="N2059" s="4">
        <f>IMDB_Table[[#This Row],[gross]]-IMDB_Table[[#This Row],[budget]]</f>
        <v>3352454</v>
      </c>
      <c r="O2059">
        <v>148</v>
      </c>
      <c r="P2059" s="36">
        <f>IMDB_Table[[#This Row],[net_profit]]/IMDB_Table[[#This Row],[budget]]*100</f>
        <v>22.349693333333335</v>
      </c>
    </row>
    <row r="2060" spans="1:16" x14ac:dyDescent="0.3">
      <c r="A2060" t="s">
        <v>643</v>
      </c>
      <c r="B2060">
        <v>110</v>
      </c>
      <c r="C2060" s="4">
        <v>17803796</v>
      </c>
      <c r="D2060" t="s">
        <v>509</v>
      </c>
      <c r="E2060" t="s">
        <v>1040</v>
      </c>
      <c r="F2060" t="s">
        <v>7342</v>
      </c>
      <c r="G2060">
        <v>26100</v>
      </c>
      <c r="H2060">
        <v>97</v>
      </c>
      <c r="I2060" t="s">
        <v>16</v>
      </c>
      <c r="J2060" t="s">
        <v>17</v>
      </c>
      <c r="K2060" s="4">
        <v>20000000</v>
      </c>
      <c r="L2060">
        <v>2006</v>
      </c>
      <c r="M2060" s="2">
        <v>5.9</v>
      </c>
      <c r="N2060" s="4">
        <f>IMDB_Table[[#This Row],[gross]]-IMDB_Table[[#This Row],[budget]]</f>
        <v>-2196204</v>
      </c>
      <c r="O2060">
        <v>108</v>
      </c>
      <c r="P2060" s="36">
        <f>IMDB_Table[[#This Row],[net_profit]]/IMDB_Table[[#This Row],[budget]]*100</f>
        <v>-10.981019999999999</v>
      </c>
    </row>
    <row r="2061" spans="1:16" x14ac:dyDescent="0.3">
      <c r="A2061" t="s">
        <v>2201</v>
      </c>
      <c r="B2061">
        <v>173</v>
      </c>
      <c r="C2061" s="4">
        <v>17529157</v>
      </c>
      <c r="D2061" t="s">
        <v>2202</v>
      </c>
      <c r="E2061" t="s">
        <v>1174</v>
      </c>
      <c r="F2061" t="s">
        <v>5543</v>
      </c>
      <c r="G2061">
        <v>49888</v>
      </c>
      <c r="H2061">
        <v>220</v>
      </c>
      <c r="I2061" t="s">
        <v>16</v>
      </c>
      <c r="J2061" t="s">
        <v>490</v>
      </c>
      <c r="K2061" s="4">
        <v>20000000</v>
      </c>
      <c r="L2061">
        <v>2012</v>
      </c>
      <c r="M2061" s="2">
        <v>5</v>
      </c>
      <c r="N2061" s="4">
        <f>IMDB_Table[[#This Row],[gross]]-IMDB_Table[[#This Row],[budget]]</f>
        <v>-2470843</v>
      </c>
      <c r="O2061">
        <v>95</v>
      </c>
      <c r="P2061" s="36">
        <f>IMDB_Table[[#This Row],[net_profit]]/IMDB_Table[[#This Row],[budget]]*100</f>
        <v>-12.354215</v>
      </c>
    </row>
    <row r="2062" spans="1:16" x14ac:dyDescent="0.3">
      <c r="A2062" t="s">
        <v>1116</v>
      </c>
      <c r="B2062">
        <v>165</v>
      </c>
      <c r="C2062" s="4">
        <v>25753840</v>
      </c>
      <c r="D2062" t="s">
        <v>2203</v>
      </c>
      <c r="E2062" t="s">
        <v>449</v>
      </c>
      <c r="F2062" t="s">
        <v>5544</v>
      </c>
      <c r="G2062">
        <v>219091</v>
      </c>
      <c r="H2062">
        <v>592</v>
      </c>
      <c r="I2062" t="s">
        <v>16</v>
      </c>
      <c r="J2062" t="s">
        <v>17</v>
      </c>
      <c r="K2062" s="4">
        <v>19000000</v>
      </c>
      <c r="L2062">
        <v>1996</v>
      </c>
      <c r="M2062" s="2">
        <v>7.3</v>
      </c>
      <c r="N2062" s="4">
        <f>IMDB_Table[[#This Row],[gross]]-IMDB_Table[[#This Row],[budget]]</f>
        <v>6753840</v>
      </c>
      <c r="O2062">
        <v>108</v>
      </c>
      <c r="P2062" s="36">
        <f>IMDB_Table[[#This Row],[net_profit]]/IMDB_Table[[#This Row],[budget]]*100</f>
        <v>35.546526315789471</v>
      </c>
    </row>
    <row r="2063" spans="1:16" x14ac:dyDescent="0.3">
      <c r="A2063" t="s">
        <v>2204</v>
      </c>
      <c r="B2063">
        <v>45</v>
      </c>
      <c r="C2063" s="4">
        <v>18081626</v>
      </c>
      <c r="D2063" t="s">
        <v>2205</v>
      </c>
      <c r="E2063" t="s">
        <v>2153</v>
      </c>
      <c r="F2063" t="s">
        <v>7343</v>
      </c>
      <c r="G2063">
        <v>4180</v>
      </c>
      <c r="H2063">
        <v>32</v>
      </c>
      <c r="I2063" t="s">
        <v>16</v>
      </c>
      <c r="J2063" t="s">
        <v>17</v>
      </c>
      <c r="K2063" s="4">
        <v>20000000</v>
      </c>
      <c r="L2063">
        <v>2005</v>
      </c>
      <c r="M2063" s="2">
        <v>6.4</v>
      </c>
      <c r="N2063" s="4">
        <f>IMDB_Table[[#This Row],[gross]]-IMDB_Table[[#This Row],[budget]]</f>
        <v>-1918374</v>
      </c>
      <c r="O2063">
        <v>68</v>
      </c>
      <c r="P2063" s="36">
        <f>IMDB_Table[[#This Row],[net_profit]]/IMDB_Table[[#This Row],[budget]]*100</f>
        <v>-9.5918700000000001</v>
      </c>
    </row>
    <row r="2064" spans="1:16" x14ac:dyDescent="0.3">
      <c r="A2064" t="s">
        <v>1887</v>
      </c>
      <c r="B2064">
        <v>45</v>
      </c>
      <c r="C2064" s="4">
        <v>17518220</v>
      </c>
      <c r="D2064" t="s">
        <v>369</v>
      </c>
      <c r="E2064" t="s">
        <v>74</v>
      </c>
      <c r="F2064" t="s">
        <v>7344</v>
      </c>
      <c r="G2064">
        <v>9105</v>
      </c>
      <c r="H2064">
        <v>76</v>
      </c>
      <c r="I2064" t="s">
        <v>16</v>
      </c>
      <c r="J2064" t="s">
        <v>17</v>
      </c>
      <c r="K2064" s="4">
        <v>20000000</v>
      </c>
      <c r="L2064">
        <v>1995</v>
      </c>
      <c r="M2064" s="2">
        <v>6.6</v>
      </c>
      <c r="N2064" s="4">
        <f>IMDB_Table[[#This Row],[gross]]-IMDB_Table[[#This Row],[budget]]</f>
        <v>-2481780</v>
      </c>
      <c r="O2064">
        <v>103</v>
      </c>
      <c r="P2064" s="36">
        <f>IMDB_Table[[#This Row],[net_profit]]/IMDB_Table[[#This Row],[budget]]*100</f>
        <v>-12.408900000000001</v>
      </c>
    </row>
    <row r="2065" spans="1:16" x14ac:dyDescent="0.3">
      <c r="A2065" t="s">
        <v>2206</v>
      </c>
      <c r="B2065">
        <v>377</v>
      </c>
      <c r="C2065" s="4">
        <v>17104669</v>
      </c>
      <c r="D2065" t="s">
        <v>2207</v>
      </c>
      <c r="E2065" t="s">
        <v>2208</v>
      </c>
      <c r="F2065" t="s">
        <v>5545</v>
      </c>
      <c r="G2065">
        <v>99353</v>
      </c>
      <c r="H2065">
        <v>354</v>
      </c>
      <c r="I2065" t="s">
        <v>1557</v>
      </c>
      <c r="J2065" t="s">
        <v>903</v>
      </c>
      <c r="K2065" s="4">
        <v>20000000</v>
      </c>
      <c r="L2065">
        <v>2004</v>
      </c>
      <c r="M2065" s="2">
        <v>7.8</v>
      </c>
      <c r="N2065" s="4">
        <f>IMDB_Table[[#This Row],[gross]]-IMDB_Table[[#This Row],[budget]]</f>
        <v>-2895331</v>
      </c>
      <c r="O2065">
        <v>99</v>
      </c>
      <c r="P2065" s="36">
        <f>IMDB_Table[[#This Row],[net_profit]]/IMDB_Table[[#This Row],[budget]]*100</f>
        <v>-14.476654999999999</v>
      </c>
    </row>
    <row r="2066" spans="1:16" x14ac:dyDescent="0.3">
      <c r="A2066" t="s">
        <v>2209</v>
      </c>
      <c r="B2066">
        <v>43</v>
      </c>
      <c r="C2066" s="4">
        <v>16988996</v>
      </c>
      <c r="D2066" t="s">
        <v>2210</v>
      </c>
      <c r="E2066" t="s">
        <v>567</v>
      </c>
      <c r="F2066" t="s">
        <v>5546</v>
      </c>
      <c r="G2066">
        <v>3875</v>
      </c>
      <c r="H2066">
        <v>75</v>
      </c>
      <c r="I2066" t="s">
        <v>16</v>
      </c>
      <c r="J2066" t="s">
        <v>17</v>
      </c>
      <c r="K2066" s="4">
        <v>35000000</v>
      </c>
      <c r="L2066">
        <v>2002</v>
      </c>
      <c r="M2066" s="2">
        <v>4</v>
      </c>
      <c r="N2066" s="4">
        <f>IMDB_Table[[#This Row],[gross]]-IMDB_Table[[#This Row],[budget]]</f>
        <v>-18011004</v>
      </c>
      <c r="O2066">
        <v>88</v>
      </c>
      <c r="P2066" s="36">
        <f>IMDB_Table[[#This Row],[net_profit]]/IMDB_Table[[#This Row],[budget]]*100</f>
        <v>-51.460011428571427</v>
      </c>
    </row>
    <row r="2067" spans="1:16" x14ac:dyDescent="0.3">
      <c r="A2067" t="s">
        <v>46</v>
      </c>
      <c r="B2067">
        <v>201</v>
      </c>
      <c r="C2067" s="4">
        <v>15797907</v>
      </c>
      <c r="D2067" t="s">
        <v>814</v>
      </c>
      <c r="E2067" t="s">
        <v>2211</v>
      </c>
      <c r="F2067" t="s">
        <v>5547</v>
      </c>
      <c r="G2067">
        <v>68119</v>
      </c>
      <c r="H2067">
        <v>230</v>
      </c>
      <c r="I2067" t="s">
        <v>2212</v>
      </c>
      <c r="J2067" t="s">
        <v>17</v>
      </c>
      <c r="K2067" s="4">
        <v>20000000</v>
      </c>
      <c r="L2067">
        <v>2007</v>
      </c>
      <c r="M2067" s="2">
        <v>7.6</v>
      </c>
      <c r="N2067" s="4">
        <f>IMDB_Table[[#This Row],[gross]]-IMDB_Table[[#This Row],[budget]]</f>
        <v>-4202093</v>
      </c>
      <c r="O2067">
        <v>128</v>
      </c>
      <c r="P2067" s="36">
        <f>IMDB_Table[[#This Row],[net_profit]]/IMDB_Table[[#This Row],[budget]]*100</f>
        <v>-21.010465</v>
      </c>
    </row>
    <row r="2068" spans="1:16" x14ac:dyDescent="0.3">
      <c r="A2068" t="s">
        <v>3960</v>
      </c>
      <c r="B2068">
        <v>192</v>
      </c>
      <c r="C2068" s="4">
        <v>16248701</v>
      </c>
      <c r="D2068" t="s">
        <v>814</v>
      </c>
      <c r="E2068" t="s">
        <v>70</v>
      </c>
      <c r="F2068" t="s">
        <v>5548</v>
      </c>
      <c r="G2068">
        <v>189683</v>
      </c>
      <c r="H2068">
        <v>559</v>
      </c>
      <c r="I2068" t="s">
        <v>16</v>
      </c>
      <c r="J2068" t="s">
        <v>17</v>
      </c>
      <c r="K2068" s="4">
        <v>20000000</v>
      </c>
      <c r="L2068">
        <v>2003</v>
      </c>
      <c r="M2068" s="2">
        <v>7.7</v>
      </c>
      <c r="N2068" s="4">
        <f>IMDB_Table[[#This Row],[gross]]-IMDB_Table[[#This Row],[budget]]</f>
        <v>-3751299</v>
      </c>
      <c r="O2068">
        <v>124</v>
      </c>
      <c r="P2068" s="36">
        <f>IMDB_Table[[#This Row],[net_profit]]/IMDB_Table[[#This Row],[budget]]*100</f>
        <v>-18.756495000000001</v>
      </c>
    </row>
    <row r="2069" spans="1:16" x14ac:dyDescent="0.3">
      <c r="A2069" t="s">
        <v>2213</v>
      </c>
      <c r="B2069">
        <v>77</v>
      </c>
      <c r="C2069" s="4">
        <v>15712072</v>
      </c>
      <c r="D2069" t="s">
        <v>137</v>
      </c>
      <c r="E2069" t="s">
        <v>2214</v>
      </c>
      <c r="F2069" t="s">
        <v>5549</v>
      </c>
      <c r="G2069">
        <v>13210</v>
      </c>
      <c r="H2069">
        <v>138</v>
      </c>
      <c r="I2069" t="s">
        <v>16</v>
      </c>
      <c r="J2069" t="s">
        <v>17</v>
      </c>
      <c r="K2069" s="4">
        <v>20000000</v>
      </c>
      <c r="L2069">
        <v>2004</v>
      </c>
      <c r="M2069" s="2">
        <v>5.8</v>
      </c>
      <c r="N2069" s="4">
        <f>IMDB_Table[[#This Row],[gross]]-IMDB_Table[[#This Row],[budget]]</f>
        <v>-4287928</v>
      </c>
      <c r="O2069">
        <v>84</v>
      </c>
      <c r="P2069" s="36">
        <f>IMDB_Table[[#This Row],[net_profit]]/IMDB_Table[[#This Row],[budget]]*100</f>
        <v>-21.439639999999997</v>
      </c>
    </row>
    <row r="2070" spans="1:16" x14ac:dyDescent="0.3">
      <c r="A2070" t="s">
        <v>2215</v>
      </c>
      <c r="B2070">
        <v>81</v>
      </c>
      <c r="C2070" s="4">
        <v>15408822</v>
      </c>
      <c r="D2070" t="s">
        <v>429</v>
      </c>
      <c r="E2070" t="s">
        <v>2216</v>
      </c>
      <c r="F2070" t="s">
        <v>5550</v>
      </c>
      <c r="G2070">
        <v>14147</v>
      </c>
      <c r="H2070">
        <v>92</v>
      </c>
      <c r="I2070" t="s">
        <v>16</v>
      </c>
      <c r="J2070" t="s">
        <v>17</v>
      </c>
      <c r="K2070" s="4">
        <v>20000000</v>
      </c>
      <c r="L2070">
        <v>2003</v>
      </c>
      <c r="M2070" s="2">
        <v>5.6</v>
      </c>
      <c r="N2070" s="4">
        <f>IMDB_Table[[#This Row],[gross]]-IMDB_Table[[#This Row],[budget]]</f>
        <v>-4591178</v>
      </c>
      <c r="O2070">
        <v>101</v>
      </c>
      <c r="P2070" s="36">
        <f>IMDB_Table[[#This Row],[net_profit]]/IMDB_Table[[#This Row],[budget]]*100</f>
        <v>-22.95589</v>
      </c>
    </row>
    <row r="2071" spans="1:16" x14ac:dyDescent="0.3">
      <c r="A2071" t="s">
        <v>2217</v>
      </c>
      <c r="B2071">
        <v>81</v>
      </c>
      <c r="C2071" s="4">
        <v>15464026</v>
      </c>
      <c r="D2071" t="s">
        <v>429</v>
      </c>
      <c r="E2071" t="s">
        <v>2218</v>
      </c>
      <c r="F2071" t="s">
        <v>5551</v>
      </c>
      <c r="G2071">
        <v>23076</v>
      </c>
      <c r="H2071">
        <v>158</v>
      </c>
      <c r="I2071" t="s">
        <v>16</v>
      </c>
      <c r="J2071" t="s">
        <v>17</v>
      </c>
      <c r="K2071" s="4">
        <v>20000000</v>
      </c>
      <c r="L2071">
        <v>2000</v>
      </c>
      <c r="M2071" s="2">
        <v>5.3</v>
      </c>
      <c r="N2071" s="4">
        <f>IMDB_Table[[#This Row],[gross]]-IMDB_Table[[#This Row],[budget]]</f>
        <v>-4535974</v>
      </c>
      <c r="O2071">
        <v>98</v>
      </c>
      <c r="P2071" s="36">
        <f>IMDB_Table[[#This Row],[net_profit]]/IMDB_Table[[#This Row],[budget]]*100</f>
        <v>-22.679869999999998</v>
      </c>
    </row>
    <row r="2072" spans="1:16" x14ac:dyDescent="0.3">
      <c r="A2072" t="s">
        <v>2219</v>
      </c>
      <c r="B2072">
        <v>27</v>
      </c>
      <c r="C2072" s="4">
        <v>8000000</v>
      </c>
      <c r="D2072" t="s">
        <v>1302</v>
      </c>
      <c r="E2072" t="s">
        <v>784</v>
      </c>
      <c r="F2072" t="s">
        <v>5552</v>
      </c>
      <c r="G2072">
        <v>6484</v>
      </c>
      <c r="H2072">
        <v>100</v>
      </c>
      <c r="I2072" t="s">
        <v>16</v>
      </c>
      <c r="J2072" t="s">
        <v>17</v>
      </c>
      <c r="K2072" s="4">
        <v>20000000</v>
      </c>
      <c r="L2072">
        <v>1965</v>
      </c>
      <c r="M2072" s="2">
        <v>6.6</v>
      </c>
      <c r="N2072" s="4">
        <f>IMDB_Table[[#This Row],[gross]]-IMDB_Table[[#This Row],[budget]]</f>
        <v>-12000000</v>
      </c>
      <c r="O2072">
        <v>225</v>
      </c>
      <c r="P2072" s="36">
        <f>IMDB_Table[[#This Row],[net_profit]]/IMDB_Table[[#This Row],[budget]]*100</f>
        <v>-60</v>
      </c>
    </row>
    <row r="2073" spans="1:16" x14ac:dyDescent="0.3">
      <c r="A2073" t="s">
        <v>1753</v>
      </c>
      <c r="B2073">
        <v>111</v>
      </c>
      <c r="C2073" s="4">
        <v>14174654</v>
      </c>
      <c r="D2073" t="s">
        <v>509</v>
      </c>
      <c r="E2073" t="s">
        <v>1754</v>
      </c>
      <c r="F2073" t="s">
        <v>5553</v>
      </c>
      <c r="G2073">
        <v>74945</v>
      </c>
      <c r="H2073">
        <v>359</v>
      </c>
      <c r="I2073" t="s">
        <v>16</v>
      </c>
      <c r="J2073" t="s">
        <v>17</v>
      </c>
      <c r="K2073" s="4">
        <v>25000000</v>
      </c>
      <c r="L2073">
        <v>2008</v>
      </c>
      <c r="M2073" s="2">
        <v>1.9</v>
      </c>
      <c r="N2073" s="4">
        <f>IMDB_Table[[#This Row],[gross]]-IMDB_Table[[#This Row],[budget]]</f>
        <v>-10825346</v>
      </c>
      <c r="O2073">
        <v>88</v>
      </c>
      <c r="P2073" s="36">
        <f>IMDB_Table[[#This Row],[net_profit]]/IMDB_Table[[#This Row],[budget]]*100</f>
        <v>-43.301383999999999</v>
      </c>
    </row>
    <row r="2074" spans="1:16" x14ac:dyDescent="0.3">
      <c r="A2074" t="s">
        <v>3984</v>
      </c>
      <c r="B2074">
        <v>107</v>
      </c>
      <c r="C2074" s="4">
        <v>15988876</v>
      </c>
      <c r="D2074" t="s">
        <v>106</v>
      </c>
      <c r="E2074" t="s">
        <v>2220</v>
      </c>
      <c r="F2074" t="s">
        <v>5554</v>
      </c>
      <c r="G2074">
        <v>26236</v>
      </c>
      <c r="H2074">
        <v>110</v>
      </c>
      <c r="I2074" t="s">
        <v>16</v>
      </c>
      <c r="J2074" t="s">
        <v>17</v>
      </c>
      <c r="K2074" s="4">
        <v>27000000</v>
      </c>
      <c r="L2074">
        <v>2009</v>
      </c>
      <c r="M2074" s="2">
        <v>5.7</v>
      </c>
      <c r="N2074" s="4">
        <f>IMDB_Table[[#This Row],[gross]]-IMDB_Table[[#This Row],[budget]]</f>
        <v>-11011124</v>
      </c>
      <c r="O2074">
        <v>88</v>
      </c>
      <c r="P2074" s="36">
        <f>IMDB_Table[[#This Row],[net_profit]]/IMDB_Table[[#This Row],[budget]]*100</f>
        <v>-40.781940740740744</v>
      </c>
    </row>
    <row r="2075" spans="1:16" x14ac:dyDescent="0.3">
      <c r="A2075" t="s">
        <v>626</v>
      </c>
      <c r="B2075">
        <v>34</v>
      </c>
      <c r="C2075" s="4">
        <v>13801755</v>
      </c>
      <c r="D2075" t="s">
        <v>127</v>
      </c>
      <c r="E2075" t="s">
        <v>551</v>
      </c>
      <c r="F2075" t="s">
        <v>5555</v>
      </c>
      <c r="G2075">
        <v>23928</v>
      </c>
      <c r="H2075">
        <v>100</v>
      </c>
      <c r="I2075" t="s">
        <v>16</v>
      </c>
      <c r="J2075" t="s">
        <v>17</v>
      </c>
      <c r="K2075" s="4">
        <v>20000000</v>
      </c>
      <c r="L2075">
        <v>1997</v>
      </c>
      <c r="M2075" s="2">
        <v>6.6</v>
      </c>
      <c r="N2075" s="4">
        <f>IMDB_Table[[#This Row],[gross]]-IMDB_Table[[#This Row],[budget]]</f>
        <v>-6198245</v>
      </c>
      <c r="O2075">
        <v>94</v>
      </c>
      <c r="P2075" s="36">
        <f>IMDB_Table[[#This Row],[net_profit]]/IMDB_Table[[#This Row],[budget]]*100</f>
        <v>-30.991225</v>
      </c>
    </row>
    <row r="2076" spans="1:16" x14ac:dyDescent="0.3">
      <c r="A2076" t="s">
        <v>2221</v>
      </c>
      <c r="B2076">
        <v>151</v>
      </c>
      <c r="C2076" s="4">
        <v>13987482</v>
      </c>
      <c r="D2076" t="s">
        <v>429</v>
      </c>
      <c r="E2076" t="s">
        <v>297</v>
      </c>
      <c r="F2076" t="s">
        <v>7345</v>
      </c>
      <c r="G2076">
        <v>58957</v>
      </c>
      <c r="H2076">
        <v>91</v>
      </c>
      <c r="I2076" t="s">
        <v>16</v>
      </c>
      <c r="J2076" t="s">
        <v>17</v>
      </c>
      <c r="K2076" s="4">
        <v>20000000</v>
      </c>
      <c r="L2076">
        <v>2011</v>
      </c>
      <c r="M2076" s="2">
        <v>6</v>
      </c>
      <c r="N2076" s="4">
        <f>IMDB_Table[[#This Row],[gross]]-IMDB_Table[[#This Row],[budget]]</f>
        <v>-6012518</v>
      </c>
      <c r="O2076">
        <v>117</v>
      </c>
      <c r="P2076" s="36">
        <f>IMDB_Table[[#This Row],[net_profit]]/IMDB_Table[[#This Row],[budget]]*100</f>
        <v>-30.06259</v>
      </c>
    </row>
    <row r="2077" spans="1:16" x14ac:dyDescent="0.3">
      <c r="A2077" t="s">
        <v>2222</v>
      </c>
      <c r="B2077">
        <v>289</v>
      </c>
      <c r="C2077" s="4">
        <v>14291570</v>
      </c>
      <c r="D2077" t="s">
        <v>76</v>
      </c>
      <c r="E2077" t="s">
        <v>1249</v>
      </c>
      <c r="F2077" t="s">
        <v>5556</v>
      </c>
      <c r="G2077">
        <v>82082</v>
      </c>
      <c r="H2077">
        <v>236</v>
      </c>
      <c r="I2077" t="s">
        <v>16</v>
      </c>
      <c r="J2077" t="s">
        <v>490</v>
      </c>
      <c r="K2077" s="4">
        <v>20000000</v>
      </c>
      <c r="L2077">
        <v>2012</v>
      </c>
      <c r="M2077" s="2">
        <v>6.1</v>
      </c>
      <c r="N2077" s="4">
        <f>IMDB_Table[[#This Row],[gross]]-IMDB_Table[[#This Row],[budget]]</f>
        <v>-5708430</v>
      </c>
      <c r="O2077">
        <v>95</v>
      </c>
      <c r="P2077" s="36">
        <f>IMDB_Table[[#This Row],[net_profit]]/IMDB_Table[[#This Row],[budget]]*100</f>
        <v>-28.542149999999999</v>
      </c>
    </row>
    <row r="2078" spans="1:16" x14ac:dyDescent="0.3">
      <c r="A2078" t="s">
        <v>750</v>
      </c>
      <c r="B2078">
        <v>76</v>
      </c>
      <c r="C2078" s="4">
        <v>12181484</v>
      </c>
      <c r="D2078" t="s">
        <v>509</v>
      </c>
      <c r="E2078" t="s">
        <v>142</v>
      </c>
      <c r="F2078" t="s">
        <v>5557</v>
      </c>
      <c r="G2078">
        <v>26390</v>
      </c>
      <c r="H2078">
        <v>176</v>
      </c>
      <c r="I2078" t="s">
        <v>16</v>
      </c>
      <c r="J2078" t="s">
        <v>17</v>
      </c>
      <c r="K2078" s="4">
        <v>40000000</v>
      </c>
      <c r="L2078">
        <v>2004</v>
      </c>
      <c r="M2078" s="2">
        <v>4.8</v>
      </c>
      <c r="N2078" s="4">
        <f>IMDB_Table[[#This Row],[gross]]-IMDB_Table[[#This Row],[budget]]</f>
        <v>-27818516</v>
      </c>
      <c r="O2078">
        <v>99</v>
      </c>
      <c r="P2078" s="36">
        <f>IMDB_Table[[#This Row],[net_profit]]/IMDB_Table[[#This Row],[budget]]*100</f>
        <v>-69.546289999999999</v>
      </c>
    </row>
    <row r="2079" spans="1:16" x14ac:dyDescent="0.3">
      <c r="A2079" t="s">
        <v>1049</v>
      </c>
      <c r="B2079">
        <v>150</v>
      </c>
      <c r="C2079" s="4">
        <v>13630226</v>
      </c>
      <c r="D2079" t="s">
        <v>365</v>
      </c>
      <c r="E2079" t="s">
        <v>107</v>
      </c>
      <c r="F2079" t="s">
        <v>5558</v>
      </c>
      <c r="G2079">
        <v>112516</v>
      </c>
      <c r="H2079">
        <v>223</v>
      </c>
      <c r="I2079" t="s">
        <v>16</v>
      </c>
      <c r="J2079" t="s">
        <v>17</v>
      </c>
      <c r="K2079" s="4">
        <v>20000000</v>
      </c>
      <c r="L2079">
        <v>2009</v>
      </c>
      <c r="M2079" s="2">
        <v>6.2</v>
      </c>
      <c r="N2079" s="4">
        <f>IMDB_Table[[#This Row],[gross]]-IMDB_Table[[#This Row],[budget]]</f>
        <v>-6369774</v>
      </c>
      <c r="O2079">
        <v>96</v>
      </c>
      <c r="P2079" s="36">
        <f>IMDB_Table[[#This Row],[net_profit]]/IMDB_Table[[#This Row],[budget]]*100</f>
        <v>-31.848870000000002</v>
      </c>
    </row>
    <row r="2080" spans="1:16" x14ac:dyDescent="0.3">
      <c r="A2080" t="s">
        <v>1734</v>
      </c>
      <c r="B2080">
        <v>67</v>
      </c>
      <c r="C2080" s="4">
        <v>13383737</v>
      </c>
      <c r="D2080" t="s">
        <v>279</v>
      </c>
      <c r="E2080" t="s">
        <v>136</v>
      </c>
      <c r="F2080" t="s">
        <v>5559</v>
      </c>
      <c r="G2080">
        <v>29385</v>
      </c>
      <c r="H2080">
        <v>86</v>
      </c>
      <c r="I2080" t="s">
        <v>16</v>
      </c>
      <c r="J2080" t="s">
        <v>17</v>
      </c>
      <c r="K2080" s="4">
        <v>20000000</v>
      </c>
      <c r="L2080">
        <v>1994</v>
      </c>
      <c r="M2080" s="2">
        <v>7.5</v>
      </c>
      <c r="N2080" s="4">
        <f>IMDB_Table[[#This Row],[gross]]-IMDB_Table[[#This Row],[budget]]</f>
        <v>-6616263</v>
      </c>
      <c r="O2080">
        <v>98</v>
      </c>
      <c r="P2080" s="36">
        <f>IMDB_Table[[#This Row],[net_profit]]/IMDB_Table[[#This Row],[budget]]*100</f>
        <v>-33.081315000000004</v>
      </c>
    </row>
    <row r="2081" spans="1:16" x14ac:dyDescent="0.3">
      <c r="A2081" t="s">
        <v>2223</v>
      </c>
      <c r="B2081">
        <v>36</v>
      </c>
      <c r="C2081" s="4">
        <v>13391174</v>
      </c>
      <c r="D2081" t="s">
        <v>1302</v>
      </c>
      <c r="E2081" t="s">
        <v>2224</v>
      </c>
      <c r="F2081" t="s">
        <v>7346</v>
      </c>
      <c r="G2081">
        <v>5796</v>
      </c>
      <c r="H2081">
        <v>177</v>
      </c>
      <c r="I2081" t="s">
        <v>16</v>
      </c>
      <c r="J2081" t="s">
        <v>17</v>
      </c>
      <c r="K2081" s="4">
        <v>20000000</v>
      </c>
      <c r="L2081">
        <v>2006</v>
      </c>
      <c r="M2081" s="2">
        <v>6.3</v>
      </c>
      <c r="N2081" s="4">
        <f>IMDB_Table[[#This Row],[gross]]-IMDB_Table[[#This Row],[budget]]</f>
        <v>-6608826</v>
      </c>
      <c r="O2081">
        <v>123</v>
      </c>
      <c r="P2081" s="36">
        <f>IMDB_Table[[#This Row],[net_profit]]/IMDB_Table[[#This Row],[budget]]*100</f>
        <v>-33.044130000000003</v>
      </c>
    </row>
    <row r="2082" spans="1:16" x14ac:dyDescent="0.3">
      <c r="A2082" t="s">
        <v>320</v>
      </c>
      <c r="B2082">
        <v>149</v>
      </c>
      <c r="C2082" s="4">
        <v>12987647</v>
      </c>
      <c r="D2082" t="s">
        <v>2225</v>
      </c>
      <c r="E2082" t="s">
        <v>696</v>
      </c>
      <c r="F2082" t="s">
        <v>5560</v>
      </c>
      <c r="G2082">
        <v>24019</v>
      </c>
      <c r="H2082">
        <v>199</v>
      </c>
      <c r="I2082" t="s">
        <v>16</v>
      </c>
      <c r="J2082" t="s">
        <v>24</v>
      </c>
      <c r="K2082" s="4">
        <v>30000000</v>
      </c>
      <c r="L2082">
        <v>2002</v>
      </c>
      <c r="M2082" s="2">
        <v>7.1</v>
      </c>
      <c r="N2082" s="4">
        <f>IMDB_Table[[#This Row],[gross]]-IMDB_Table[[#This Row],[budget]]</f>
        <v>-17012353</v>
      </c>
      <c r="O2082">
        <v>101</v>
      </c>
      <c r="P2082" s="36">
        <f>IMDB_Table[[#This Row],[net_profit]]/IMDB_Table[[#This Row],[budget]]*100</f>
        <v>-56.707843333333329</v>
      </c>
    </row>
    <row r="2083" spans="1:16" x14ac:dyDescent="0.3">
      <c r="A2083" t="s">
        <v>18</v>
      </c>
      <c r="B2083">
        <v>156</v>
      </c>
      <c r="C2083" s="4">
        <v>12469811</v>
      </c>
      <c r="D2083" t="s">
        <v>641</v>
      </c>
      <c r="E2083" t="s">
        <v>204</v>
      </c>
      <c r="F2083" t="s">
        <v>5561</v>
      </c>
      <c r="G2083">
        <v>69172</v>
      </c>
      <c r="H2083">
        <v>316</v>
      </c>
      <c r="I2083" t="s">
        <v>16</v>
      </c>
      <c r="J2083" t="s">
        <v>17</v>
      </c>
      <c r="K2083" s="4">
        <v>22000000</v>
      </c>
      <c r="L2083">
        <v>2005</v>
      </c>
      <c r="M2083" s="2">
        <v>6.6</v>
      </c>
      <c r="N2083" s="4">
        <f>IMDB_Table[[#This Row],[gross]]-IMDB_Table[[#This Row],[budget]]</f>
        <v>-9530189</v>
      </c>
      <c r="O2083">
        <v>102</v>
      </c>
      <c r="P2083" s="36">
        <f>IMDB_Table[[#This Row],[net_profit]]/IMDB_Table[[#This Row],[budget]]*100</f>
        <v>-43.319040909090909</v>
      </c>
    </row>
    <row r="2084" spans="1:16" x14ac:dyDescent="0.3">
      <c r="A2084" t="s">
        <v>1015</v>
      </c>
      <c r="B2084">
        <v>64</v>
      </c>
      <c r="C2084" s="4">
        <v>12398628</v>
      </c>
      <c r="D2084" t="s">
        <v>2226</v>
      </c>
      <c r="E2084" t="s">
        <v>1343</v>
      </c>
      <c r="F2084" t="s">
        <v>5562</v>
      </c>
      <c r="G2084">
        <v>21542</v>
      </c>
      <c r="H2084">
        <v>88</v>
      </c>
      <c r="I2084" t="s">
        <v>16</v>
      </c>
      <c r="J2084" t="s">
        <v>17</v>
      </c>
      <c r="K2084" s="4">
        <v>20000000</v>
      </c>
      <c r="L2084">
        <v>2002</v>
      </c>
      <c r="M2084" s="2">
        <v>6.1</v>
      </c>
      <c r="N2084" s="4">
        <f>IMDB_Table[[#This Row],[gross]]-IMDB_Table[[#This Row],[budget]]</f>
        <v>-7601372</v>
      </c>
      <c r="O2084">
        <v>94</v>
      </c>
      <c r="P2084" s="36">
        <f>IMDB_Table[[#This Row],[net_profit]]/IMDB_Table[[#This Row],[budget]]*100</f>
        <v>-38.006859999999996</v>
      </c>
    </row>
    <row r="2085" spans="1:16" x14ac:dyDescent="0.3">
      <c r="A2085" t="s">
        <v>1028</v>
      </c>
      <c r="B2085">
        <v>210</v>
      </c>
      <c r="C2085" s="4">
        <v>13214030</v>
      </c>
      <c r="D2085" t="s">
        <v>634</v>
      </c>
      <c r="E2085" t="s">
        <v>2227</v>
      </c>
      <c r="F2085" t="s">
        <v>5563</v>
      </c>
      <c r="G2085">
        <v>60516</v>
      </c>
      <c r="H2085">
        <v>147</v>
      </c>
      <c r="I2085" t="s">
        <v>16</v>
      </c>
      <c r="J2085" t="s">
        <v>17</v>
      </c>
      <c r="K2085" s="4">
        <v>20000000</v>
      </c>
      <c r="L2085">
        <v>2008</v>
      </c>
      <c r="M2085" s="2">
        <v>6.7</v>
      </c>
      <c r="N2085" s="4">
        <f>IMDB_Table[[#This Row],[gross]]-IMDB_Table[[#This Row],[budget]]</f>
        <v>-6785970</v>
      </c>
      <c r="O2085">
        <v>102</v>
      </c>
      <c r="P2085" s="36">
        <f>IMDB_Table[[#This Row],[net_profit]]/IMDB_Table[[#This Row],[budget]]*100</f>
        <v>-33.929850000000002</v>
      </c>
    </row>
    <row r="2086" spans="1:16" x14ac:dyDescent="0.3">
      <c r="A2086" t="s">
        <v>537</v>
      </c>
      <c r="B2086">
        <v>113</v>
      </c>
      <c r="C2086" s="4">
        <v>12232937</v>
      </c>
      <c r="D2086" t="s">
        <v>106</v>
      </c>
      <c r="E2086" t="s">
        <v>2228</v>
      </c>
      <c r="F2086" t="s">
        <v>5564</v>
      </c>
      <c r="G2086">
        <v>22823</v>
      </c>
      <c r="H2086">
        <v>113</v>
      </c>
      <c r="I2086" t="s">
        <v>16</v>
      </c>
      <c r="J2086" t="s">
        <v>17</v>
      </c>
      <c r="K2086" s="4">
        <v>22000000</v>
      </c>
      <c r="L2086">
        <v>2009</v>
      </c>
      <c r="M2086" s="2">
        <v>5.6</v>
      </c>
      <c r="N2086" s="4">
        <f>IMDB_Table[[#This Row],[gross]]-IMDB_Table[[#This Row],[budget]]</f>
        <v>-9767063</v>
      </c>
      <c r="O2086">
        <v>108</v>
      </c>
      <c r="P2086" s="36">
        <f>IMDB_Table[[#This Row],[net_profit]]/IMDB_Table[[#This Row],[budget]]*100</f>
        <v>-44.395740909090911</v>
      </c>
    </row>
    <row r="2087" spans="1:16" x14ac:dyDescent="0.3">
      <c r="A2087" t="s">
        <v>170</v>
      </c>
      <c r="B2087">
        <v>390</v>
      </c>
      <c r="C2087" s="4">
        <v>12134420</v>
      </c>
      <c r="D2087" t="s">
        <v>2229</v>
      </c>
      <c r="E2087" t="s">
        <v>146</v>
      </c>
      <c r="F2087" t="s">
        <v>5565</v>
      </c>
      <c r="G2087">
        <v>92237</v>
      </c>
      <c r="H2087">
        <v>366</v>
      </c>
      <c r="I2087" t="s">
        <v>16</v>
      </c>
      <c r="J2087" t="s">
        <v>24</v>
      </c>
      <c r="K2087" s="4">
        <v>20000000</v>
      </c>
      <c r="L2087">
        <v>2010</v>
      </c>
      <c r="M2087" s="2">
        <v>7.2</v>
      </c>
      <c r="N2087" s="4">
        <f>IMDB_Table[[#This Row],[gross]]-IMDB_Table[[#This Row],[budget]]</f>
        <v>-7865580</v>
      </c>
      <c r="O2087">
        <v>116</v>
      </c>
      <c r="P2087" s="36">
        <f>IMDB_Table[[#This Row],[net_profit]]/IMDB_Table[[#This Row],[budget]]*100</f>
        <v>-39.3279</v>
      </c>
    </row>
    <row r="2088" spans="1:16" x14ac:dyDescent="0.3">
      <c r="A2088" t="s">
        <v>2230</v>
      </c>
      <c r="B2088">
        <v>5</v>
      </c>
      <c r="C2088" s="4">
        <v>11784000</v>
      </c>
      <c r="D2088" t="s">
        <v>1855</v>
      </c>
      <c r="E2088" t="s">
        <v>2007</v>
      </c>
      <c r="F2088" t="s">
        <v>5566</v>
      </c>
      <c r="G2088">
        <v>6701</v>
      </c>
      <c r="H2088">
        <v>26</v>
      </c>
      <c r="I2088" t="s">
        <v>16</v>
      </c>
      <c r="J2088" t="s">
        <v>17</v>
      </c>
      <c r="K2088" s="4">
        <v>20000000</v>
      </c>
      <c r="L2088">
        <v>1994</v>
      </c>
      <c r="M2088" s="2">
        <v>4.3</v>
      </c>
      <c r="N2088" s="4">
        <f>IMDB_Table[[#This Row],[gross]]-IMDB_Table[[#This Row],[budget]]</f>
        <v>-8216000</v>
      </c>
      <c r="O2088">
        <v>93</v>
      </c>
      <c r="P2088" s="36">
        <f>IMDB_Table[[#This Row],[net_profit]]/IMDB_Table[[#This Row],[budget]]*100</f>
        <v>-41.08</v>
      </c>
    </row>
    <row r="2089" spans="1:16" x14ac:dyDescent="0.3">
      <c r="A2089" t="s">
        <v>401</v>
      </c>
      <c r="B2089">
        <v>248</v>
      </c>
      <c r="C2089" s="4">
        <v>11169531</v>
      </c>
      <c r="D2089" t="s">
        <v>509</v>
      </c>
      <c r="E2089" t="s">
        <v>2231</v>
      </c>
      <c r="F2089" t="s">
        <v>5567</v>
      </c>
      <c r="G2089">
        <v>79855</v>
      </c>
      <c r="H2089">
        <v>235</v>
      </c>
      <c r="I2089" t="s">
        <v>16</v>
      </c>
      <c r="J2089" t="s">
        <v>24</v>
      </c>
      <c r="K2089" s="4">
        <v>20000000</v>
      </c>
      <c r="L2089">
        <v>2008</v>
      </c>
      <c r="M2089" s="2">
        <v>6.4</v>
      </c>
      <c r="N2089" s="4">
        <f>IMDB_Table[[#This Row],[gross]]-IMDB_Table[[#This Row],[budget]]</f>
        <v>-8830469</v>
      </c>
      <c r="O2089">
        <v>102</v>
      </c>
      <c r="P2089" s="36">
        <f>IMDB_Table[[#This Row],[net_profit]]/IMDB_Table[[#This Row],[budget]]*100</f>
        <v>-44.152344999999997</v>
      </c>
    </row>
    <row r="2090" spans="1:16" x14ac:dyDescent="0.3">
      <c r="A2090" t="s">
        <v>1242</v>
      </c>
      <c r="B2090">
        <v>137</v>
      </c>
      <c r="C2090" s="4">
        <v>11034436</v>
      </c>
      <c r="D2090" t="s">
        <v>2232</v>
      </c>
      <c r="E2090" t="s">
        <v>611</v>
      </c>
      <c r="F2090" t="s">
        <v>5568</v>
      </c>
      <c r="G2090">
        <v>13505</v>
      </c>
      <c r="H2090">
        <v>180</v>
      </c>
      <c r="I2090" t="s">
        <v>16</v>
      </c>
      <c r="J2090" t="s">
        <v>24</v>
      </c>
      <c r="K2090" s="4">
        <v>20000000</v>
      </c>
      <c r="L2090">
        <v>2005</v>
      </c>
      <c r="M2090" s="2">
        <v>7.1</v>
      </c>
      <c r="N2090" s="4">
        <f>IMDB_Table[[#This Row],[gross]]-IMDB_Table[[#This Row],[budget]]</f>
        <v>-8965564</v>
      </c>
      <c r="O2090">
        <v>103</v>
      </c>
      <c r="P2090" s="36">
        <f>IMDB_Table[[#This Row],[net_profit]]/IMDB_Table[[#This Row],[budget]]*100</f>
        <v>-44.827820000000003</v>
      </c>
    </row>
    <row r="2091" spans="1:16" x14ac:dyDescent="0.3">
      <c r="A2091" t="s">
        <v>2019</v>
      </c>
      <c r="B2091">
        <v>214</v>
      </c>
      <c r="C2091" s="4">
        <v>12626905</v>
      </c>
      <c r="D2091" t="s">
        <v>137</v>
      </c>
      <c r="E2091" t="s">
        <v>398</v>
      </c>
      <c r="F2091" t="s">
        <v>5569</v>
      </c>
      <c r="G2091">
        <v>32567</v>
      </c>
      <c r="H2091">
        <v>106</v>
      </c>
      <c r="I2091" t="s">
        <v>16</v>
      </c>
      <c r="J2091" t="s">
        <v>17</v>
      </c>
      <c r="K2091" s="4">
        <v>20000000</v>
      </c>
      <c r="L2091">
        <v>2016</v>
      </c>
      <c r="M2091" s="2">
        <v>6.3</v>
      </c>
      <c r="N2091" s="4">
        <f>IMDB_Table[[#This Row],[gross]]-IMDB_Table[[#This Row],[budget]]</f>
        <v>-7373095</v>
      </c>
      <c r="O2091">
        <v>115</v>
      </c>
      <c r="P2091" s="36">
        <f>IMDB_Table[[#This Row],[net_profit]]/IMDB_Table[[#This Row],[budget]]*100</f>
        <v>-36.865474999999996</v>
      </c>
    </row>
    <row r="2092" spans="1:16" x14ac:dyDescent="0.3">
      <c r="A2092" t="s">
        <v>1734</v>
      </c>
      <c r="B2092">
        <v>104</v>
      </c>
      <c r="C2092" s="4">
        <v>10569071</v>
      </c>
      <c r="D2092" t="s">
        <v>509</v>
      </c>
      <c r="E2092" t="s">
        <v>1734</v>
      </c>
      <c r="F2092" t="s">
        <v>5570</v>
      </c>
      <c r="G2092">
        <v>35586</v>
      </c>
      <c r="H2092">
        <v>131</v>
      </c>
      <c r="I2092" t="s">
        <v>16</v>
      </c>
      <c r="J2092" t="s">
        <v>17</v>
      </c>
      <c r="K2092" s="4">
        <v>20000000</v>
      </c>
      <c r="L2092">
        <v>1997</v>
      </c>
      <c r="M2092" s="2">
        <v>7.4</v>
      </c>
      <c r="N2092" s="4">
        <f>IMDB_Table[[#This Row],[gross]]-IMDB_Table[[#This Row],[budget]]</f>
        <v>-9430929</v>
      </c>
      <c r="O2092">
        <v>96</v>
      </c>
      <c r="P2092" s="36">
        <f>IMDB_Table[[#This Row],[net_profit]]/IMDB_Table[[#This Row],[budget]]*100</f>
        <v>-47.154645000000002</v>
      </c>
    </row>
    <row r="2093" spans="1:16" x14ac:dyDescent="0.3">
      <c r="A2093" t="s">
        <v>2233</v>
      </c>
      <c r="B2093">
        <v>81</v>
      </c>
      <c r="C2093" s="4">
        <v>10544143</v>
      </c>
      <c r="D2093" t="s">
        <v>429</v>
      </c>
      <c r="E2093" t="s">
        <v>1388</v>
      </c>
      <c r="F2093" t="s">
        <v>7347</v>
      </c>
      <c r="G2093">
        <v>16372</v>
      </c>
      <c r="H2093">
        <v>121</v>
      </c>
      <c r="I2093" t="s">
        <v>16</v>
      </c>
      <c r="J2093" t="s">
        <v>115</v>
      </c>
      <c r="K2093" s="4">
        <v>20000000</v>
      </c>
      <c r="L2093">
        <v>1999</v>
      </c>
      <c r="M2093" s="2">
        <v>6.1</v>
      </c>
      <c r="N2093" s="4">
        <f>IMDB_Table[[#This Row],[gross]]-IMDB_Table[[#This Row],[budget]]</f>
        <v>-9455857</v>
      </c>
      <c r="O2093">
        <v>98</v>
      </c>
      <c r="P2093" s="36">
        <f>IMDB_Table[[#This Row],[net_profit]]/IMDB_Table[[#This Row],[budget]]*100</f>
        <v>-47.279285000000002</v>
      </c>
    </row>
    <row r="2094" spans="1:16" x14ac:dyDescent="0.3">
      <c r="A2094" t="s">
        <v>1971</v>
      </c>
      <c r="B2094">
        <v>175</v>
      </c>
      <c r="C2094" s="4">
        <v>13650738</v>
      </c>
      <c r="D2094" t="s">
        <v>641</v>
      </c>
      <c r="E2094" t="s">
        <v>193</v>
      </c>
      <c r="F2094" t="s">
        <v>5571</v>
      </c>
      <c r="G2094">
        <v>61360</v>
      </c>
      <c r="H2094">
        <v>129</v>
      </c>
      <c r="I2094" t="s">
        <v>16</v>
      </c>
      <c r="J2094" t="s">
        <v>17</v>
      </c>
      <c r="K2094" s="4">
        <v>20000000</v>
      </c>
      <c r="L2094">
        <v>2015</v>
      </c>
      <c r="M2094" s="2">
        <v>6.6</v>
      </c>
      <c r="N2094" s="4">
        <f>IMDB_Table[[#This Row],[gross]]-IMDB_Table[[#This Row],[budget]]</f>
        <v>-6349262</v>
      </c>
      <c r="O2094">
        <v>101</v>
      </c>
      <c r="P2094" s="36">
        <f>IMDB_Table[[#This Row],[net_profit]]/IMDB_Table[[#This Row],[budget]]*100</f>
        <v>-31.746310000000001</v>
      </c>
    </row>
    <row r="2095" spans="1:16" x14ac:dyDescent="0.3">
      <c r="A2095" t="s">
        <v>1143</v>
      </c>
      <c r="B2095">
        <v>20</v>
      </c>
      <c r="C2095" s="4">
        <v>10555348</v>
      </c>
      <c r="D2095" t="s">
        <v>279</v>
      </c>
      <c r="E2095" t="s">
        <v>444</v>
      </c>
      <c r="F2095" t="s">
        <v>7348</v>
      </c>
      <c r="G2095">
        <v>17349</v>
      </c>
      <c r="H2095">
        <v>42</v>
      </c>
      <c r="I2095" t="s">
        <v>16</v>
      </c>
      <c r="J2095" t="s">
        <v>17</v>
      </c>
      <c r="K2095" s="4">
        <v>20000000</v>
      </c>
      <c r="L2095">
        <v>1989</v>
      </c>
      <c r="M2095" s="2">
        <v>6</v>
      </c>
      <c r="N2095" s="4">
        <f>IMDB_Table[[#This Row],[gross]]-IMDB_Table[[#This Row],[budget]]</f>
        <v>-9444652</v>
      </c>
      <c r="O2095">
        <v>106</v>
      </c>
      <c r="P2095" s="36">
        <f>IMDB_Table[[#This Row],[net_profit]]/IMDB_Table[[#This Row],[budget]]*100</f>
        <v>-47.223260000000003</v>
      </c>
    </row>
    <row r="2096" spans="1:16" x14ac:dyDescent="0.3">
      <c r="A2096" t="s">
        <v>1734</v>
      </c>
      <c r="B2096">
        <v>69</v>
      </c>
      <c r="C2096" s="4">
        <v>9714482</v>
      </c>
      <c r="D2096" t="s">
        <v>2234</v>
      </c>
      <c r="E2096" t="s">
        <v>1258</v>
      </c>
      <c r="F2096" t="s">
        <v>5572</v>
      </c>
      <c r="G2096">
        <v>30083</v>
      </c>
      <c r="H2096">
        <v>140</v>
      </c>
      <c r="I2096" t="s">
        <v>16</v>
      </c>
      <c r="J2096" t="s">
        <v>17</v>
      </c>
      <c r="K2096" s="4">
        <v>20000000</v>
      </c>
      <c r="L2096">
        <v>1996</v>
      </c>
      <c r="M2096" s="2">
        <v>6.8</v>
      </c>
      <c r="N2096" s="4">
        <f>IMDB_Table[[#This Row],[gross]]-IMDB_Table[[#This Row],[budget]]</f>
        <v>-10285518</v>
      </c>
      <c r="O2096">
        <v>101</v>
      </c>
      <c r="P2096" s="36">
        <f>IMDB_Table[[#This Row],[net_profit]]/IMDB_Table[[#This Row],[budget]]*100</f>
        <v>-51.427590000000002</v>
      </c>
    </row>
    <row r="2097" spans="1:16" x14ac:dyDescent="0.3">
      <c r="A2097" t="s">
        <v>105</v>
      </c>
      <c r="B2097">
        <v>166</v>
      </c>
      <c r="C2097" s="4">
        <v>9525276</v>
      </c>
      <c r="D2097" t="s">
        <v>106</v>
      </c>
      <c r="E2097" t="s">
        <v>2235</v>
      </c>
      <c r="F2097" t="s">
        <v>5573</v>
      </c>
      <c r="G2097">
        <v>60156</v>
      </c>
      <c r="H2097">
        <v>299</v>
      </c>
      <c r="I2097" t="s">
        <v>16</v>
      </c>
      <c r="J2097" t="s">
        <v>17</v>
      </c>
      <c r="K2097" s="4">
        <v>20000000</v>
      </c>
      <c r="L2097">
        <v>2007</v>
      </c>
      <c r="M2097" s="2">
        <v>6.8</v>
      </c>
      <c r="N2097" s="4">
        <f>IMDB_Table[[#This Row],[gross]]-IMDB_Table[[#This Row],[budget]]</f>
        <v>-10474724</v>
      </c>
      <c r="O2097">
        <v>111</v>
      </c>
      <c r="P2097" s="36">
        <f>IMDB_Table[[#This Row],[net_profit]]/IMDB_Table[[#This Row],[budget]]*100</f>
        <v>-52.373619999999995</v>
      </c>
    </row>
    <row r="2098" spans="1:16" x14ac:dyDescent="0.3">
      <c r="A2098" t="s">
        <v>1531</v>
      </c>
      <c r="B2098">
        <v>160</v>
      </c>
      <c r="C2098" s="4">
        <v>8855646</v>
      </c>
      <c r="D2098" t="s">
        <v>1518</v>
      </c>
      <c r="E2098" t="s">
        <v>444</v>
      </c>
      <c r="F2098" t="s">
        <v>7349</v>
      </c>
      <c r="G2098">
        <v>49855</v>
      </c>
      <c r="H2098">
        <v>117</v>
      </c>
      <c r="I2098" t="s">
        <v>16</v>
      </c>
      <c r="J2098" t="s">
        <v>17</v>
      </c>
      <c r="K2098" s="4">
        <v>21000000</v>
      </c>
      <c r="L2098">
        <v>2009</v>
      </c>
      <c r="M2098" s="2">
        <v>7.2</v>
      </c>
      <c r="N2098" s="4">
        <f>IMDB_Table[[#This Row],[gross]]-IMDB_Table[[#This Row],[budget]]</f>
        <v>-12144354</v>
      </c>
      <c r="O2098">
        <v>99</v>
      </c>
      <c r="P2098" s="36">
        <f>IMDB_Table[[#This Row],[net_profit]]/IMDB_Table[[#This Row],[budget]]*100</f>
        <v>-57.830257142857143</v>
      </c>
    </row>
    <row r="2099" spans="1:16" x14ac:dyDescent="0.3">
      <c r="A2099" t="s">
        <v>2236</v>
      </c>
      <c r="B2099">
        <v>32</v>
      </c>
      <c r="C2099" s="4">
        <v>9109322</v>
      </c>
      <c r="D2099" t="s">
        <v>657</v>
      </c>
      <c r="E2099" t="s">
        <v>2237</v>
      </c>
      <c r="F2099" t="s">
        <v>5574</v>
      </c>
      <c r="G2099">
        <v>25371</v>
      </c>
      <c r="H2099">
        <v>129</v>
      </c>
      <c r="I2099" t="s">
        <v>16</v>
      </c>
      <c r="J2099" t="s">
        <v>221</v>
      </c>
      <c r="K2099" s="4">
        <v>20000000</v>
      </c>
      <c r="L2099">
        <v>2004</v>
      </c>
      <c r="M2099" s="2">
        <v>1.9</v>
      </c>
      <c r="N2099" s="4">
        <f>IMDB_Table[[#This Row],[gross]]-IMDB_Table[[#This Row],[budget]]</f>
        <v>-10890678</v>
      </c>
      <c r="O2099">
        <v>88</v>
      </c>
      <c r="P2099" s="36">
        <f>IMDB_Table[[#This Row],[net_profit]]/IMDB_Table[[#This Row],[budget]]*100</f>
        <v>-54.453389999999999</v>
      </c>
    </row>
    <row r="2100" spans="1:16" x14ac:dyDescent="0.3">
      <c r="A2100" t="s">
        <v>656</v>
      </c>
      <c r="B2100">
        <v>72</v>
      </c>
      <c r="C2100" s="4">
        <v>8326035</v>
      </c>
      <c r="D2100" t="s">
        <v>445</v>
      </c>
      <c r="E2100" t="s">
        <v>336</v>
      </c>
      <c r="F2100" t="s">
        <v>5575</v>
      </c>
      <c r="G2100">
        <v>21933</v>
      </c>
      <c r="H2100">
        <v>76</v>
      </c>
      <c r="I2100" t="s">
        <v>16</v>
      </c>
      <c r="J2100" t="s">
        <v>221</v>
      </c>
      <c r="K2100" s="4">
        <v>33000000</v>
      </c>
      <c r="L2100">
        <v>2005</v>
      </c>
      <c r="M2100" s="2">
        <v>5.5</v>
      </c>
      <c r="N2100" s="4">
        <f>IMDB_Table[[#This Row],[gross]]-IMDB_Table[[#This Row],[budget]]</f>
        <v>-24673965</v>
      </c>
      <c r="O2100">
        <v>83</v>
      </c>
      <c r="P2100" s="36">
        <f>IMDB_Table[[#This Row],[net_profit]]/IMDB_Table[[#This Row],[budget]]*100</f>
        <v>-74.769590909090908</v>
      </c>
    </row>
    <row r="2101" spans="1:16" x14ac:dyDescent="0.3">
      <c r="A2101" t="s">
        <v>656</v>
      </c>
      <c r="B2101">
        <v>53</v>
      </c>
      <c r="C2101" s="4">
        <v>8104069</v>
      </c>
      <c r="D2101" t="s">
        <v>445</v>
      </c>
      <c r="E2101" t="s">
        <v>1683</v>
      </c>
      <c r="F2101" t="s">
        <v>5576</v>
      </c>
      <c r="G2101">
        <v>9785</v>
      </c>
      <c r="H2101">
        <v>26</v>
      </c>
      <c r="I2101" t="s">
        <v>16</v>
      </c>
      <c r="J2101" t="s">
        <v>17</v>
      </c>
      <c r="K2101" s="4">
        <v>20000000</v>
      </c>
      <c r="L2101">
        <v>2007</v>
      </c>
      <c r="M2101" s="2">
        <v>4.5</v>
      </c>
      <c r="N2101" s="4">
        <f>IMDB_Table[[#This Row],[gross]]-IMDB_Table[[#This Row],[budget]]</f>
        <v>-11895931</v>
      </c>
      <c r="O2101">
        <v>91</v>
      </c>
      <c r="P2101" s="36">
        <f>IMDB_Table[[#This Row],[net_profit]]/IMDB_Table[[#This Row],[budget]]*100</f>
        <v>-59.479655000000001</v>
      </c>
    </row>
    <row r="2102" spans="1:16" x14ac:dyDescent="0.3">
      <c r="A2102" t="s">
        <v>866</v>
      </c>
      <c r="B2102">
        <v>76</v>
      </c>
      <c r="C2102" s="4">
        <v>8054280</v>
      </c>
      <c r="D2102" t="s">
        <v>742</v>
      </c>
      <c r="E2102" t="s">
        <v>2238</v>
      </c>
      <c r="F2102" t="s">
        <v>7350</v>
      </c>
      <c r="G2102">
        <v>6838</v>
      </c>
      <c r="H2102">
        <v>117</v>
      </c>
      <c r="I2102" t="s">
        <v>16</v>
      </c>
      <c r="J2102" t="s">
        <v>17</v>
      </c>
      <c r="K2102" s="4">
        <v>20000000</v>
      </c>
      <c r="L2102">
        <v>2004</v>
      </c>
      <c r="M2102" s="2">
        <v>6.3</v>
      </c>
      <c r="N2102" s="4">
        <f>IMDB_Table[[#This Row],[gross]]-IMDB_Table[[#This Row],[budget]]</f>
        <v>-11945720</v>
      </c>
      <c r="O2102">
        <v>108</v>
      </c>
      <c r="P2102" s="36">
        <f>IMDB_Table[[#This Row],[net_profit]]/IMDB_Table[[#This Row],[budget]]*100</f>
        <v>-59.7286</v>
      </c>
    </row>
    <row r="2103" spans="1:16" x14ac:dyDescent="0.3">
      <c r="A2103" t="s">
        <v>1527</v>
      </c>
      <c r="B2103">
        <v>401</v>
      </c>
      <c r="C2103" s="4">
        <v>8093318</v>
      </c>
      <c r="D2103" t="s">
        <v>2239</v>
      </c>
      <c r="E2103" t="s">
        <v>2240</v>
      </c>
      <c r="F2103" t="s">
        <v>5577</v>
      </c>
      <c r="G2103">
        <v>61935</v>
      </c>
      <c r="H2103">
        <v>242</v>
      </c>
      <c r="I2103" t="s">
        <v>16</v>
      </c>
      <c r="J2103" t="s">
        <v>17</v>
      </c>
      <c r="K2103" s="4">
        <v>20000000</v>
      </c>
      <c r="L2103">
        <v>2014</v>
      </c>
      <c r="M2103" s="2">
        <v>6.7</v>
      </c>
      <c r="N2103" s="4">
        <f>IMDB_Table[[#This Row],[gross]]-IMDB_Table[[#This Row],[budget]]</f>
        <v>-11906682</v>
      </c>
      <c r="O2103">
        <v>148</v>
      </c>
      <c r="P2103" s="36">
        <f>IMDB_Table[[#This Row],[net_profit]]/IMDB_Table[[#This Row],[budget]]*100</f>
        <v>-59.533409999999996</v>
      </c>
    </row>
    <row r="2104" spans="1:16" x14ac:dyDescent="0.3">
      <c r="A2104" t="s">
        <v>2241</v>
      </c>
      <c r="B2104">
        <v>31</v>
      </c>
      <c r="C2104" s="4">
        <v>7382993</v>
      </c>
      <c r="D2104" t="s">
        <v>89</v>
      </c>
      <c r="E2104" t="s">
        <v>1426</v>
      </c>
      <c r="F2104" t="s">
        <v>5578</v>
      </c>
      <c r="G2104">
        <v>3851</v>
      </c>
      <c r="H2104">
        <v>114</v>
      </c>
      <c r="I2104" t="s">
        <v>16</v>
      </c>
      <c r="J2104" t="s">
        <v>17</v>
      </c>
      <c r="K2104" s="4">
        <v>20000000</v>
      </c>
      <c r="L2104">
        <v>2006</v>
      </c>
      <c r="M2104" s="2">
        <v>2.8</v>
      </c>
      <c r="N2104" s="4">
        <f>IMDB_Table[[#This Row],[gross]]-IMDB_Table[[#This Row],[budget]]</f>
        <v>-12617007</v>
      </c>
      <c r="O2104">
        <v>77</v>
      </c>
      <c r="P2104" s="36">
        <f>IMDB_Table[[#This Row],[net_profit]]/IMDB_Table[[#This Row],[budget]]*100</f>
        <v>-63.085034999999998</v>
      </c>
    </row>
    <row r="2105" spans="1:16" x14ac:dyDescent="0.3">
      <c r="A2105" t="s">
        <v>2242</v>
      </c>
      <c r="B2105">
        <v>65</v>
      </c>
      <c r="C2105" s="4">
        <v>8888355</v>
      </c>
      <c r="D2105" t="s">
        <v>1349</v>
      </c>
      <c r="E2105" t="s">
        <v>2243</v>
      </c>
      <c r="F2105" t="s">
        <v>7351</v>
      </c>
      <c r="G2105">
        <v>7894</v>
      </c>
      <c r="H2105">
        <v>25</v>
      </c>
      <c r="I2105" t="s">
        <v>16</v>
      </c>
      <c r="J2105" t="s">
        <v>17</v>
      </c>
      <c r="K2105" s="4">
        <v>20000000</v>
      </c>
      <c r="L2105">
        <v>2013</v>
      </c>
      <c r="M2105" s="2">
        <v>5</v>
      </c>
      <c r="N2105" s="4">
        <f>IMDB_Table[[#This Row],[gross]]-IMDB_Table[[#This Row],[budget]]</f>
        <v>-11111645</v>
      </c>
      <c r="O2105">
        <v>110</v>
      </c>
      <c r="P2105" s="36">
        <f>IMDB_Table[[#This Row],[net_profit]]/IMDB_Table[[#This Row],[budget]]*100</f>
        <v>-55.558225000000007</v>
      </c>
    </row>
    <row r="2106" spans="1:16" x14ac:dyDescent="0.3">
      <c r="A2106" t="s">
        <v>1251</v>
      </c>
      <c r="B2106">
        <v>45</v>
      </c>
      <c r="C2106" s="4">
        <v>7001720</v>
      </c>
      <c r="D2106" t="s">
        <v>684</v>
      </c>
      <c r="E2106" t="s">
        <v>2244</v>
      </c>
      <c r="F2106" t="s">
        <v>5579</v>
      </c>
      <c r="G2106">
        <v>8560</v>
      </c>
      <c r="H2106">
        <v>205</v>
      </c>
      <c r="I2106" t="s">
        <v>16</v>
      </c>
      <c r="J2106" t="s">
        <v>17</v>
      </c>
      <c r="K2106" s="4">
        <v>12000000</v>
      </c>
      <c r="L2106">
        <v>2008</v>
      </c>
      <c r="M2106" s="2">
        <v>4.3</v>
      </c>
      <c r="N2106" s="4">
        <f>IMDB_Table[[#This Row],[gross]]-IMDB_Table[[#This Row],[budget]]</f>
        <v>-4998280</v>
      </c>
      <c r="O2106">
        <v>83</v>
      </c>
      <c r="P2106" s="36">
        <f>IMDB_Table[[#This Row],[net_profit]]/IMDB_Table[[#This Row],[budget]]*100</f>
        <v>-41.652333333333338</v>
      </c>
    </row>
    <row r="2107" spans="1:16" x14ac:dyDescent="0.3">
      <c r="A2107" t="s">
        <v>1116</v>
      </c>
      <c r="B2107">
        <v>260</v>
      </c>
      <c r="C2107" s="4">
        <v>7268659</v>
      </c>
      <c r="D2107" t="s">
        <v>127</v>
      </c>
      <c r="E2107" t="s">
        <v>1291</v>
      </c>
      <c r="F2107" t="s">
        <v>5580</v>
      </c>
      <c r="G2107">
        <v>59248</v>
      </c>
      <c r="H2107">
        <v>164</v>
      </c>
      <c r="I2107" t="s">
        <v>16</v>
      </c>
      <c r="J2107" t="s">
        <v>2245</v>
      </c>
      <c r="K2107" s="4">
        <v>20000000</v>
      </c>
      <c r="L2107">
        <v>2013</v>
      </c>
      <c r="M2107" s="2">
        <v>5.6</v>
      </c>
      <c r="N2107" s="4">
        <f>IMDB_Table[[#This Row],[gross]]-IMDB_Table[[#This Row],[budget]]</f>
        <v>-12731341</v>
      </c>
      <c r="O2107">
        <v>107</v>
      </c>
      <c r="P2107" s="36">
        <f>IMDB_Table[[#This Row],[net_profit]]/IMDB_Table[[#This Row],[budget]]*100</f>
        <v>-63.656705000000002</v>
      </c>
    </row>
    <row r="2108" spans="1:16" x14ac:dyDescent="0.3">
      <c r="A2108" t="s">
        <v>2246</v>
      </c>
      <c r="B2108">
        <v>129</v>
      </c>
      <c r="C2108" s="4">
        <v>6852144</v>
      </c>
      <c r="D2108" t="s">
        <v>864</v>
      </c>
      <c r="E2108" t="s">
        <v>1664</v>
      </c>
      <c r="F2108" t="s">
        <v>5581</v>
      </c>
      <c r="G2108">
        <v>15169</v>
      </c>
      <c r="H2108">
        <v>213</v>
      </c>
      <c r="I2108" t="s">
        <v>16</v>
      </c>
      <c r="J2108" t="s">
        <v>87</v>
      </c>
      <c r="K2108" s="4">
        <v>22000000</v>
      </c>
      <c r="L2108">
        <v>2003</v>
      </c>
      <c r="M2108" s="2">
        <v>6.2</v>
      </c>
      <c r="N2108" s="4">
        <f>IMDB_Table[[#This Row],[gross]]-IMDB_Table[[#This Row],[budget]]</f>
        <v>-15147856</v>
      </c>
      <c r="O2108">
        <v>100</v>
      </c>
      <c r="P2108" s="36">
        <f>IMDB_Table[[#This Row],[net_profit]]/IMDB_Table[[#This Row],[budget]]*100</f>
        <v>-68.853890909090907</v>
      </c>
    </row>
    <row r="2109" spans="1:16" x14ac:dyDescent="0.3">
      <c r="A2109" t="s">
        <v>1949</v>
      </c>
      <c r="B2109">
        <v>58</v>
      </c>
      <c r="C2109" s="4">
        <v>6563357</v>
      </c>
      <c r="D2109" t="s">
        <v>983</v>
      </c>
      <c r="E2109" t="s">
        <v>2247</v>
      </c>
      <c r="F2109" t="s">
        <v>5582</v>
      </c>
      <c r="G2109">
        <v>18571</v>
      </c>
      <c r="H2109">
        <v>120</v>
      </c>
      <c r="I2109" t="s">
        <v>16</v>
      </c>
      <c r="J2109" t="s">
        <v>17</v>
      </c>
      <c r="K2109" s="4">
        <v>20000000</v>
      </c>
      <c r="L2109">
        <v>2008</v>
      </c>
      <c r="M2109" s="2">
        <v>5.3</v>
      </c>
      <c r="N2109" s="4">
        <f>IMDB_Table[[#This Row],[gross]]-IMDB_Table[[#This Row],[budget]]</f>
        <v>-13436643</v>
      </c>
      <c r="O2109">
        <v>87</v>
      </c>
      <c r="P2109" s="36">
        <f>IMDB_Table[[#This Row],[net_profit]]/IMDB_Table[[#This Row],[budget]]*100</f>
        <v>-67.18321499999999</v>
      </c>
    </row>
    <row r="2110" spans="1:16" x14ac:dyDescent="0.3">
      <c r="A2110" t="s">
        <v>2248</v>
      </c>
      <c r="B2110">
        <v>103</v>
      </c>
      <c r="C2110" s="4">
        <v>6201757</v>
      </c>
      <c r="D2110" t="s">
        <v>2249</v>
      </c>
      <c r="E2110" t="s">
        <v>136</v>
      </c>
      <c r="F2110" t="s">
        <v>5583</v>
      </c>
      <c r="G2110">
        <v>10037</v>
      </c>
      <c r="H2110">
        <v>202</v>
      </c>
      <c r="I2110" t="s">
        <v>16</v>
      </c>
      <c r="J2110" t="s">
        <v>24</v>
      </c>
      <c r="K2110" s="4">
        <v>10000000</v>
      </c>
      <c r="L2110">
        <v>1999</v>
      </c>
      <c r="M2110" s="2">
        <v>7.4</v>
      </c>
      <c r="N2110" s="4">
        <f>IMDB_Table[[#This Row],[gross]]-IMDB_Table[[#This Row],[budget]]</f>
        <v>-3798243</v>
      </c>
      <c r="O2110">
        <v>154</v>
      </c>
      <c r="P2110" s="36">
        <f>IMDB_Table[[#This Row],[net_profit]]/IMDB_Table[[#This Row],[budget]]*100</f>
        <v>-37.982430000000001</v>
      </c>
    </row>
    <row r="2111" spans="1:16" x14ac:dyDescent="0.3">
      <c r="A2111" t="s">
        <v>2250</v>
      </c>
      <c r="B2111">
        <v>45</v>
      </c>
      <c r="C2111" s="4">
        <v>6420319</v>
      </c>
      <c r="D2111" t="s">
        <v>810</v>
      </c>
      <c r="E2111" t="s">
        <v>1081</v>
      </c>
      <c r="F2111" t="s">
        <v>5584</v>
      </c>
      <c r="G2111">
        <v>15978</v>
      </c>
      <c r="H2111">
        <v>122</v>
      </c>
      <c r="I2111" t="s">
        <v>16</v>
      </c>
      <c r="J2111" t="s">
        <v>2251</v>
      </c>
      <c r="K2111" s="4">
        <v>20000000</v>
      </c>
      <c r="L2111">
        <v>2015</v>
      </c>
      <c r="M2111" s="2">
        <v>7.4</v>
      </c>
      <c r="N2111" s="4">
        <f>IMDB_Table[[#This Row],[gross]]-IMDB_Table[[#This Row],[budget]]</f>
        <v>-13579681</v>
      </c>
      <c r="O2111">
        <v>106</v>
      </c>
      <c r="P2111" s="36">
        <f>IMDB_Table[[#This Row],[net_profit]]/IMDB_Table[[#This Row],[budget]]*100</f>
        <v>-67.898404999999997</v>
      </c>
    </row>
    <row r="2112" spans="1:16" x14ac:dyDescent="0.3">
      <c r="A2112" t="s">
        <v>1204</v>
      </c>
      <c r="B2112">
        <v>345</v>
      </c>
      <c r="C2112" s="4">
        <v>5702083</v>
      </c>
      <c r="D2112" t="s">
        <v>852</v>
      </c>
      <c r="E2112" t="s">
        <v>359</v>
      </c>
      <c r="F2112" t="s">
        <v>5585</v>
      </c>
      <c r="G2112">
        <v>80617</v>
      </c>
      <c r="H2112">
        <v>190</v>
      </c>
      <c r="I2112" t="s">
        <v>16</v>
      </c>
      <c r="J2112" t="s">
        <v>24</v>
      </c>
      <c r="K2112" s="4">
        <v>15000000</v>
      </c>
      <c r="L2112">
        <v>2011</v>
      </c>
      <c r="M2112" s="2">
        <v>6.5</v>
      </c>
      <c r="N2112" s="4">
        <f>IMDB_Table[[#This Row],[gross]]-IMDB_Table[[#This Row],[budget]]</f>
        <v>-9297917</v>
      </c>
      <c r="O2112">
        <v>99</v>
      </c>
      <c r="P2112" s="36">
        <f>IMDB_Table[[#This Row],[net_profit]]/IMDB_Table[[#This Row],[budget]]*100</f>
        <v>-61.986113333333336</v>
      </c>
    </row>
    <row r="2113" spans="1:16" x14ac:dyDescent="0.3">
      <c r="A2113" t="s">
        <v>1882</v>
      </c>
      <c r="B2113">
        <v>232</v>
      </c>
      <c r="C2113" s="4">
        <v>5480996</v>
      </c>
      <c r="D2113" t="s">
        <v>2252</v>
      </c>
      <c r="E2113" t="s">
        <v>74</v>
      </c>
      <c r="F2113" t="s">
        <v>5586</v>
      </c>
      <c r="G2113">
        <v>89383</v>
      </c>
      <c r="H2113">
        <v>293</v>
      </c>
      <c r="I2113" t="s">
        <v>16</v>
      </c>
      <c r="J2113" t="s">
        <v>17</v>
      </c>
      <c r="K2113" s="4">
        <v>8700000</v>
      </c>
      <c r="L2113">
        <v>2006</v>
      </c>
      <c r="M2113" s="2">
        <v>7.1</v>
      </c>
      <c r="N2113" s="4">
        <f>IMDB_Table[[#This Row],[gross]]-IMDB_Table[[#This Row],[budget]]</f>
        <v>-3219004</v>
      </c>
      <c r="O2113">
        <v>100</v>
      </c>
      <c r="P2113" s="36">
        <f>IMDB_Table[[#This Row],[net_profit]]/IMDB_Table[[#This Row],[budget]]*100</f>
        <v>-37.000045977011489</v>
      </c>
    </row>
    <row r="2114" spans="1:16" x14ac:dyDescent="0.3">
      <c r="A2114" t="s">
        <v>213</v>
      </c>
      <c r="B2114">
        <v>116</v>
      </c>
      <c r="C2114" s="4">
        <v>6002756</v>
      </c>
      <c r="D2114" t="s">
        <v>419</v>
      </c>
      <c r="E2114" t="s">
        <v>188</v>
      </c>
      <c r="F2114" t="s">
        <v>5587</v>
      </c>
      <c r="G2114">
        <v>24997</v>
      </c>
      <c r="H2114">
        <v>75</v>
      </c>
      <c r="I2114" t="s">
        <v>16</v>
      </c>
      <c r="J2114" t="s">
        <v>17</v>
      </c>
      <c r="K2114" s="4">
        <v>20000000</v>
      </c>
      <c r="L2114">
        <v>2012</v>
      </c>
      <c r="M2114" s="2">
        <v>7.2</v>
      </c>
      <c r="N2114" s="4">
        <f>IMDB_Table[[#This Row],[gross]]-IMDB_Table[[#This Row],[budget]]</f>
        <v>-13997244</v>
      </c>
      <c r="O2114">
        <v>116</v>
      </c>
      <c r="P2114" s="36">
        <f>IMDB_Table[[#This Row],[net_profit]]/IMDB_Table[[#This Row],[budget]]*100</f>
        <v>-69.986220000000003</v>
      </c>
    </row>
    <row r="2115" spans="1:16" x14ac:dyDescent="0.3">
      <c r="A2115" t="s">
        <v>1030</v>
      </c>
      <c r="B2115">
        <v>148</v>
      </c>
      <c r="C2115" s="4">
        <v>5132655</v>
      </c>
      <c r="D2115" t="s">
        <v>2055</v>
      </c>
      <c r="E2115" t="s">
        <v>2253</v>
      </c>
      <c r="F2115" t="s">
        <v>7352</v>
      </c>
      <c r="G2115">
        <v>37626</v>
      </c>
      <c r="H2115">
        <v>521</v>
      </c>
      <c r="I2115" t="s">
        <v>16</v>
      </c>
      <c r="J2115" t="s">
        <v>87</v>
      </c>
      <c r="K2115" s="4">
        <v>20000000</v>
      </c>
      <c r="L2115">
        <v>2005</v>
      </c>
      <c r="M2115" s="2">
        <v>2.2999999999999998</v>
      </c>
      <c r="N2115" s="4">
        <f>IMDB_Table[[#This Row],[gross]]-IMDB_Table[[#This Row],[budget]]</f>
        <v>-14867345</v>
      </c>
      <c r="O2115">
        <v>94</v>
      </c>
      <c r="P2115" s="36">
        <f>IMDB_Table[[#This Row],[net_profit]]/IMDB_Table[[#This Row],[budget]]*100</f>
        <v>-74.336725000000001</v>
      </c>
    </row>
    <row r="2116" spans="1:16" x14ac:dyDescent="0.3">
      <c r="A2116" t="s">
        <v>1876</v>
      </c>
      <c r="B2116">
        <v>79</v>
      </c>
      <c r="C2116" s="4">
        <v>5205343</v>
      </c>
      <c r="D2116" t="s">
        <v>1716</v>
      </c>
      <c r="E2116" t="s">
        <v>367</v>
      </c>
      <c r="F2116" t="s">
        <v>5588</v>
      </c>
      <c r="G2116">
        <v>11958</v>
      </c>
      <c r="H2116">
        <v>39</v>
      </c>
      <c r="I2116" t="s">
        <v>16</v>
      </c>
      <c r="J2116" t="s">
        <v>17</v>
      </c>
      <c r="K2116" s="4">
        <v>20000000</v>
      </c>
      <c r="L2116">
        <v>2009</v>
      </c>
      <c r="M2116" s="2">
        <v>6.4</v>
      </c>
      <c r="N2116" s="4">
        <f>IMDB_Table[[#This Row],[gross]]-IMDB_Table[[#This Row],[budget]]</f>
        <v>-14794657</v>
      </c>
      <c r="O2116">
        <v>111</v>
      </c>
      <c r="P2116" s="36">
        <f>IMDB_Table[[#This Row],[net_profit]]/IMDB_Table[[#This Row],[budget]]*100</f>
        <v>-73.973285000000004</v>
      </c>
    </row>
    <row r="2117" spans="1:16" x14ac:dyDescent="0.3">
      <c r="A2117" t="s">
        <v>2254</v>
      </c>
      <c r="B2117">
        <v>167</v>
      </c>
      <c r="C2117" s="4">
        <v>5005883</v>
      </c>
      <c r="D2117" t="s">
        <v>788</v>
      </c>
      <c r="E2117" t="s">
        <v>2255</v>
      </c>
      <c r="F2117" t="s">
        <v>5589</v>
      </c>
      <c r="G2117">
        <v>29649</v>
      </c>
      <c r="H2117">
        <v>361</v>
      </c>
      <c r="I2117" t="s">
        <v>16</v>
      </c>
      <c r="J2117" t="s">
        <v>17</v>
      </c>
      <c r="K2117" s="4">
        <v>20000000</v>
      </c>
      <c r="L2117">
        <v>2004</v>
      </c>
      <c r="M2117" s="2">
        <v>6.1</v>
      </c>
      <c r="N2117" s="4">
        <f>IMDB_Table[[#This Row],[gross]]-IMDB_Table[[#This Row],[budget]]</f>
        <v>-14994117</v>
      </c>
      <c r="O2117">
        <v>100</v>
      </c>
      <c r="P2117" s="36">
        <f>IMDB_Table[[#This Row],[net_profit]]/IMDB_Table[[#This Row],[budget]]*100</f>
        <v>-74.970585</v>
      </c>
    </row>
    <row r="2118" spans="1:16" x14ac:dyDescent="0.3">
      <c r="A2118" t="s">
        <v>2256</v>
      </c>
      <c r="B2118">
        <v>350</v>
      </c>
      <c r="C2118" s="4">
        <v>5749134</v>
      </c>
      <c r="D2118" t="s">
        <v>137</v>
      </c>
      <c r="E2118" t="s">
        <v>709</v>
      </c>
      <c r="F2118" t="s">
        <v>5590</v>
      </c>
      <c r="G2118">
        <v>45799</v>
      </c>
      <c r="H2118">
        <v>180</v>
      </c>
      <c r="I2118" t="s">
        <v>16</v>
      </c>
      <c r="J2118" t="s">
        <v>17</v>
      </c>
      <c r="K2118" s="4">
        <v>20000000</v>
      </c>
      <c r="L2118">
        <v>2014</v>
      </c>
      <c r="M2118" s="2">
        <v>7</v>
      </c>
      <c r="N2118" s="4">
        <f>IMDB_Table[[#This Row],[gross]]-IMDB_Table[[#This Row],[budget]]</f>
        <v>-14250866</v>
      </c>
      <c r="O2118">
        <v>125</v>
      </c>
      <c r="P2118" s="36">
        <f>IMDB_Table[[#This Row],[net_profit]]/IMDB_Table[[#This Row],[budget]]*100</f>
        <v>-71.254329999999996</v>
      </c>
    </row>
    <row r="2119" spans="1:16" x14ac:dyDescent="0.3">
      <c r="A2119" t="s">
        <v>2257</v>
      </c>
      <c r="B2119">
        <v>99</v>
      </c>
      <c r="C2119" s="4">
        <v>4234040</v>
      </c>
      <c r="D2119" t="s">
        <v>399</v>
      </c>
      <c r="E2119" t="s">
        <v>2258</v>
      </c>
      <c r="F2119" t="s">
        <v>7353</v>
      </c>
      <c r="G2119">
        <v>14301</v>
      </c>
      <c r="H2119">
        <v>45</v>
      </c>
      <c r="I2119" t="s">
        <v>16</v>
      </c>
      <c r="J2119" t="s">
        <v>17</v>
      </c>
      <c r="K2119" s="4">
        <v>20000000</v>
      </c>
      <c r="L2119">
        <v>2008</v>
      </c>
      <c r="M2119" s="2">
        <v>7</v>
      </c>
      <c r="N2119" s="4">
        <f>IMDB_Table[[#This Row],[gross]]-IMDB_Table[[#This Row],[budget]]</f>
        <v>-15765960</v>
      </c>
      <c r="O2119">
        <v>119</v>
      </c>
      <c r="P2119" s="36">
        <f>IMDB_Table[[#This Row],[net_profit]]/IMDB_Table[[#This Row],[budget]]*100</f>
        <v>-78.829800000000006</v>
      </c>
    </row>
    <row r="2120" spans="1:16" x14ac:dyDescent="0.3">
      <c r="A2120" t="s">
        <v>2259</v>
      </c>
      <c r="B2120">
        <v>231</v>
      </c>
      <c r="C2120" s="4">
        <v>4001121</v>
      </c>
      <c r="D2120" t="s">
        <v>999</v>
      </c>
      <c r="E2120" t="s">
        <v>104</v>
      </c>
      <c r="F2120" t="s">
        <v>7354</v>
      </c>
      <c r="G2120">
        <v>48346</v>
      </c>
      <c r="H2120">
        <v>230</v>
      </c>
      <c r="I2120" t="s">
        <v>16</v>
      </c>
      <c r="J2120" t="s">
        <v>17</v>
      </c>
      <c r="K2120" s="4">
        <v>20000000</v>
      </c>
      <c r="L2120">
        <v>2007</v>
      </c>
      <c r="M2120" s="2">
        <v>7</v>
      </c>
      <c r="N2120" s="4">
        <f>IMDB_Table[[#This Row],[gross]]-IMDB_Table[[#This Row],[budget]]</f>
        <v>-15998879</v>
      </c>
      <c r="O2120">
        <v>135</v>
      </c>
      <c r="P2120" s="36">
        <f>IMDB_Table[[#This Row],[net_profit]]/IMDB_Table[[#This Row],[budget]]*100</f>
        <v>-79.994394999999997</v>
      </c>
    </row>
    <row r="2121" spans="1:16" x14ac:dyDescent="0.3">
      <c r="A2121" t="s">
        <v>2260</v>
      </c>
      <c r="B2121">
        <v>119</v>
      </c>
      <c r="C2121" s="4">
        <v>3749061</v>
      </c>
      <c r="D2121" t="s">
        <v>26</v>
      </c>
      <c r="E2121" t="s">
        <v>43</v>
      </c>
      <c r="F2121" t="s">
        <v>7355</v>
      </c>
      <c r="G2121">
        <v>28629</v>
      </c>
      <c r="H2121">
        <v>113</v>
      </c>
      <c r="I2121" t="s">
        <v>16</v>
      </c>
      <c r="J2121" t="s">
        <v>17</v>
      </c>
      <c r="K2121" s="4">
        <v>20000000</v>
      </c>
      <c r="L2121">
        <v>2012</v>
      </c>
      <c r="M2121" s="2">
        <v>4.9000000000000004</v>
      </c>
      <c r="N2121" s="4">
        <f>IMDB_Table[[#This Row],[gross]]-IMDB_Table[[#This Row],[budget]]</f>
        <v>-16250939</v>
      </c>
      <c r="O2121">
        <v>93</v>
      </c>
      <c r="P2121" s="36">
        <f>IMDB_Table[[#This Row],[net_profit]]/IMDB_Table[[#This Row],[budget]]*100</f>
        <v>-81.254694999999998</v>
      </c>
    </row>
    <row r="2122" spans="1:16" x14ac:dyDescent="0.3">
      <c r="A2122" t="s">
        <v>1727</v>
      </c>
      <c r="B2122">
        <v>182</v>
      </c>
      <c r="C2122" s="4">
        <v>3519627</v>
      </c>
      <c r="D2122" t="s">
        <v>2261</v>
      </c>
      <c r="E2122" t="s">
        <v>2087</v>
      </c>
      <c r="F2122" t="s">
        <v>5591</v>
      </c>
      <c r="G2122">
        <v>41737</v>
      </c>
      <c r="H2122">
        <v>105</v>
      </c>
      <c r="I2122" t="s">
        <v>16</v>
      </c>
      <c r="J2122" t="s">
        <v>17</v>
      </c>
      <c r="K2122" s="4">
        <v>20000000</v>
      </c>
      <c r="L2122">
        <v>2008</v>
      </c>
      <c r="M2122" s="2">
        <v>6.9</v>
      </c>
      <c r="N2122" s="4">
        <f>IMDB_Table[[#This Row],[gross]]-IMDB_Table[[#This Row],[budget]]</f>
        <v>-16480373</v>
      </c>
      <c r="O2122">
        <v>114</v>
      </c>
      <c r="P2122" s="36">
        <f>IMDB_Table[[#This Row],[net_profit]]/IMDB_Table[[#This Row],[budget]]*100</f>
        <v>-82.401865000000001</v>
      </c>
    </row>
    <row r="2123" spans="1:16" x14ac:dyDescent="0.3">
      <c r="A2123" t="s">
        <v>2262</v>
      </c>
      <c r="B2123">
        <v>245</v>
      </c>
      <c r="C2123" s="4">
        <v>3081925</v>
      </c>
      <c r="D2123" t="s">
        <v>369</v>
      </c>
      <c r="E2123" t="s">
        <v>258</v>
      </c>
      <c r="F2123" t="s">
        <v>5592</v>
      </c>
      <c r="G2123">
        <v>55842</v>
      </c>
      <c r="H2123">
        <v>274</v>
      </c>
      <c r="I2123" t="s">
        <v>16</v>
      </c>
      <c r="J2123" t="s">
        <v>17</v>
      </c>
      <c r="K2123" s="4">
        <v>21000000</v>
      </c>
      <c r="L2123">
        <v>2008</v>
      </c>
      <c r="M2123" s="2">
        <v>7.5</v>
      </c>
      <c r="N2123" s="4">
        <f>IMDB_Table[[#This Row],[gross]]-IMDB_Table[[#This Row],[budget]]</f>
        <v>-17918075</v>
      </c>
      <c r="O2123">
        <v>124</v>
      </c>
      <c r="P2123" s="36">
        <f>IMDB_Table[[#This Row],[net_profit]]/IMDB_Table[[#This Row],[budget]]*100</f>
        <v>-85.32416666666667</v>
      </c>
    </row>
    <row r="2124" spans="1:16" x14ac:dyDescent="0.3">
      <c r="A2124" t="s">
        <v>1642</v>
      </c>
      <c r="B2124">
        <v>174</v>
      </c>
      <c r="C2124" s="4">
        <v>2298191</v>
      </c>
      <c r="D2124" t="s">
        <v>2263</v>
      </c>
      <c r="E2124" t="s">
        <v>2040</v>
      </c>
      <c r="F2124" t="s">
        <v>5593</v>
      </c>
      <c r="G2124">
        <v>221552</v>
      </c>
      <c r="H2124">
        <v>570</v>
      </c>
      <c r="I2124" t="s">
        <v>1644</v>
      </c>
      <c r="J2124" t="s">
        <v>722</v>
      </c>
      <c r="K2124" s="4">
        <v>2400000000</v>
      </c>
      <c r="L2124">
        <v>1997</v>
      </c>
      <c r="M2124" s="2">
        <v>8.4</v>
      </c>
      <c r="N2124" s="4">
        <f>IMDB_Table[[#This Row],[gross]]-IMDB_Table[[#This Row],[budget]]</f>
        <v>-2397701809</v>
      </c>
      <c r="O2124">
        <v>134</v>
      </c>
      <c r="P2124" s="36">
        <f>IMDB_Table[[#This Row],[net_profit]]/IMDB_Table[[#This Row],[budget]]*100</f>
        <v>-99.904242041666663</v>
      </c>
    </row>
    <row r="2125" spans="1:16" x14ac:dyDescent="0.3">
      <c r="A2125" t="s">
        <v>2264</v>
      </c>
      <c r="B2125">
        <v>69</v>
      </c>
      <c r="C2125" s="4">
        <v>2353728</v>
      </c>
      <c r="D2125" t="s">
        <v>2265</v>
      </c>
      <c r="E2125" t="s">
        <v>2266</v>
      </c>
      <c r="F2125" t="s">
        <v>7356</v>
      </c>
      <c r="G2125">
        <v>4293</v>
      </c>
      <c r="H2125">
        <v>53</v>
      </c>
      <c r="I2125" t="s">
        <v>708</v>
      </c>
      <c r="J2125" t="s">
        <v>490</v>
      </c>
      <c r="K2125" s="4">
        <v>20000000</v>
      </c>
      <c r="L2125">
        <v>2003</v>
      </c>
      <c r="M2125" s="2">
        <v>6.9</v>
      </c>
      <c r="N2125" s="4">
        <f>IMDB_Table[[#This Row],[gross]]-IMDB_Table[[#This Row],[budget]]</f>
        <v>-17646272</v>
      </c>
      <c r="O2125">
        <v>114</v>
      </c>
      <c r="P2125" s="36">
        <f>IMDB_Table[[#This Row],[net_profit]]/IMDB_Table[[#This Row],[budget]]*100</f>
        <v>-88.231360000000009</v>
      </c>
    </row>
    <row r="2126" spans="1:16" x14ac:dyDescent="0.3">
      <c r="A2126" t="s">
        <v>2267</v>
      </c>
      <c r="B2126">
        <v>26</v>
      </c>
      <c r="C2126" s="4">
        <v>2000000</v>
      </c>
      <c r="D2126" t="s">
        <v>2268</v>
      </c>
      <c r="E2126" t="s">
        <v>2269</v>
      </c>
      <c r="F2126" t="s">
        <v>7357</v>
      </c>
      <c r="G2126">
        <v>2998</v>
      </c>
      <c r="H2126">
        <v>74</v>
      </c>
      <c r="I2126" t="s">
        <v>16</v>
      </c>
      <c r="J2126" t="s">
        <v>17</v>
      </c>
      <c r="K2126" s="4">
        <v>20000000</v>
      </c>
      <c r="L2126">
        <v>1980</v>
      </c>
      <c r="M2126" s="2">
        <v>4.5</v>
      </c>
      <c r="N2126" s="4">
        <f>IMDB_Table[[#This Row],[gross]]-IMDB_Table[[#This Row],[budget]]</f>
        <v>-18000000</v>
      </c>
      <c r="O2126">
        <v>124</v>
      </c>
      <c r="P2126" s="36">
        <f>IMDB_Table[[#This Row],[net_profit]]/IMDB_Table[[#This Row],[budget]]*100</f>
        <v>-90</v>
      </c>
    </row>
    <row r="2127" spans="1:16" x14ac:dyDescent="0.3">
      <c r="A2127" t="s">
        <v>2019</v>
      </c>
      <c r="B2127">
        <v>168</v>
      </c>
      <c r="C2127" s="4">
        <v>1900725</v>
      </c>
      <c r="D2127" t="s">
        <v>2270</v>
      </c>
      <c r="E2127" t="s">
        <v>482</v>
      </c>
      <c r="F2127" t="s">
        <v>5594</v>
      </c>
      <c r="G2127">
        <v>43205</v>
      </c>
      <c r="H2127">
        <v>232</v>
      </c>
      <c r="I2127" t="s">
        <v>16</v>
      </c>
      <c r="J2127" t="s">
        <v>115</v>
      </c>
      <c r="K2127" s="4">
        <v>2000000</v>
      </c>
      <c r="L2127">
        <v>2005</v>
      </c>
      <c r="M2127" s="2">
        <v>7.4</v>
      </c>
      <c r="N2127" s="4">
        <f>IMDB_Table[[#This Row],[gross]]-IMDB_Table[[#This Row],[budget]]</f>
        <v>-99275</v>
      </c>
      <c r="O2127">
        <v>104</v>
      </c>
      <c r="P2127" s="36">
        <f>IMDB_Table[[#This Row],[net_profit]]/IMDB_Table[[#This Row],[budget]]*100</f>
        <v>-4.9637500000000001</v>
      </c>
    </row>
    <row r="2128" spans="1:16" x14ac:dyDescent="0.3">
      <c r="A2128" t="s">
        <v>2271</v>
      </c>
      <c r="B2128">
        <v>27</v>
      </c>
      <c r="C2128" s="4">
        <v>2246000</v>
      </c>
      <c r="D2128" t="s">
        <v>419</v>
      </c>
      <c r="E2128" t="s">
        <v>2272</v>
      </c>
      <c r="F2128" t="s">
        <v>5595</v>
      </c>
      <c r="G2128">
        <v>2302</v>
      </c>
      <c r="H2128">
        <v>20</v>
      </c>
      <c r="I2128" t="s">
        <v>16</v>
      </c>
      <c r="J2128" t="s">
        <v>17</v>
      </c>
      <c r="K2128" s="4">
        <v>20000000</v>
      </c>
      <c r="L2128">
        <v>2015</v>
      </c>
      <c r="M2128" s="2">
        <v>7</v>
      </c>
      <c r="N2128" s="4">
        <f>IMDB_Table[[#This Row],[gross]]-IMDB_Table[[#This Row],[budget]]</f>
        <v>-17754000</v>
      </c>
      <c r="O2128">
        <v>118</v>
      </c>
      <c r="P2128" s="36">
        <f>IMDB_Table[[#This Row],[net_profit]]/IMDB_Table[[#This Row],[budget]]*100</f>
        <v>-88.77000000000001</v>
      </c>
    </row>
    <row r="2129" spans="1:16" x14ac:dyDescent="0.3">
      <c r="A2129" t="s">
        <v>2015</v>
      </c>
      <c r="B2129">
        <v>28</v>
      </c>
      <c r="C2129" s="4">
        <v>1646664</v>
      </c>
      <c r="D2129" t="s">
        <v>1616</v>
      </c>
      <c r="E2129" t="s">
        <v>2273</v>
      </c>
      <c r="F2129" t="s">
        <v>5596</v>
      </c>
      <c r="G2129">
        <v>4518</v>
      </c>
      <c r="H2129">
        <v>66</v>
      </c>
      <c r="I2129" t="s">
        <v>16</v>
      </c>
      <c r="J2129" t="s">
        <v>17</v>
      </c>
      <c r="K2129" s="4">
        <v>20000000</v>
      </c>
      <c r="L2129">
        <v>2003</v>
      </c>
      <c r="M2129" s="2">
        <v>2.8</v>
      </c>
      <c r="N2129" s="4">
        <f>IMDB_Table[[#This Row],[gross]]-IMDB_Table[[#This Row],[budget]]</f>
        <v>-18353336</v>
      </c>
      <c r="O2129">
        <v>80</v>
      </c>
      <c r="P2129" s="36">
        <f>IMDB_Table[[#This Row],[net_profit]]/IMDB_Table[[#This Row],[budget]]*100</f>
        <v>-91.766679999999994</v>
      </c>
    </row>
    <row r="2130" spans="1:16" x14ac:dyDescent="0.3">
      <c r="A2130" t="s">
        <v>1778</v>
      </c>
      <c r="B2130">
        <v>146</v>
      </c>
      <c r="C2130" s="4">
        <v>1190018</v>
      </c>
      <c r="D2130" t="s">
        <v>362</v>
      </c>
      <c r="E2130" t="s">
        <v>104</v>
      </c>
      <c r="F2130" t="s">
        <v>5597</v>
      </c>
      <c r="G2130">
        <v>261317</v>
      </c>
      <c r="H2130">
        <v>1137</v>
      </c>
      <c r="I2130" t="s">
        <v>16</v>
      </c>
      <c r="J2130" t="s">
        <v>17</v>
      </c>
      <c r="K2130" s="4">
        <v>20000000</v>
      </c>
      <c r="L2130">
        <v>2002</v>
      </c>
      <c r="M2130" s="2">
        <v>7.5</v>
      </c>
      <c r="N2130" s="4">
        <f>IMDB_Table[[#This Row],[gross]]-IMDB_Table[[#This Row],[budget]]</f>
        <v>-18809982</v>
      </c>
      <c r="O2130">
        <v>107</v>
      </c>
      <c r="P2130" s="36">
        <f>IMDB_Table[[#This Row],[net_profit]]/IMDB_Table[[#This Row],[budget]]*100</f>
        <v>-94.049909999999997</v>
      </c>
    </row>
    <row r="2131" spans="1:16" x14ac:dyDescent="0.3">
      <c r="A2131" t="s">
        <v>392</v>
      </c>
      <c r="B2131">
        <v>67</v>
      </c>
      <c r="C2131" s="4">
        <v>1027749</v>
      </c>
      <c r="D2131" t="s">
        <v>810</v>
      </c>
      <c r="E2131" t="s">
        <v>1174</v>
      </c>
      <c r="F2131" t="s">
        <v>7358</v>
      </c>
      <c r="G2131">
        <v>8087</v>
      </c>
      <c r="H2131">
        <v>33</v>
      </c>
      <c r="I2131" t="s">
        <v>16</v>
      </c>
      <c r="J2131" t="s">
        <v>115</v>
      </c>
      <c r="K2131" s="4">
        <v>40000000</v>
      </c>
      <c r="L2131">
        <v>2008</v>
      </c>
      <c r="M2131" s="2">
        <v>7.1</v>
      </c>
      <c r="N2131" s="4">
        <f>IMDB_Table[[#This Row],[gross]]-IMDB_Table[[#This Row],[budget]]</f>
        <v>-38972251</v>
      </c>
      <c r="O2131">
        <v>125</v>
      </c>
      <c r="P2131" s="36">
        <f>IMDB_Table[[#This Row],[net_profit]]/IMDB_Table[[#This Row],[budget]]*100</f>
        <v>-97.4306275</v>
      </c>
    </row>
    <row r="2132" spans="1:16" x14ac:dyDescent="0.3">
      <c r="A2132" t="s">
        <v>1849</v>
      </c>
      <c r="B2132">
        <v>93</v>
      </c>
      <c r="C2132" s="4">
        <v>882710</v>
      </c>
      <c r="D2132" t="s">
        <v>1185</v>
      </c>
      <c r="E2132" t="s">
        <v>679</v>
      </c>
      <c r="F2132" t="s">
        <v>5598</v>
      </c>
      <c r="G2132">
        <v>16215</v>
      </c>
      <c r="H2132">
        <v>138</v>
      </c>
      <c r="I2132" t="s">
        <v>16</v>
      </c>
      <c r="J2132" t="s">
        <v>17</v>
      </c>
      <c r="K2132" s="4">
        <v>24000000</v>
      </c>
      <c r="L2132">
        <v>2000</v>
      </c>
      <c r="M2132" s="2">
        <v>6.4</v>
      </c>
      <c r="N2132" s="4">
        <f>IMDB_Table[[#This Row],[gross]]-IMDB_Table[[#This Row],[budget]]</f>
        <v>-23117290</v>
      </c>
      <c r="O2132">
        <v>115</v>
      </c>
      <c r="P2132" s="36">
        <f>IMDB_Table[[#This Row],[net_profit]]/IMDB_Table[[#This Row],[budget]]*100</f>
        <v>-96.322041666666664</v>
      </c>
    </row>
    <row r="2133" spans="1:16" x14ac:dyDescent="0.3">
      <c r="A2133" t="s">
        <v>2274</v>
      </c>
      <c r="B2133">
        <v>28</v>
      </c>
      <c r="C2133" s="4">
        <v>1064277</v>
      </c>
      <c r="D2133" t="s">
        <v>1990</v>
      </c>
      <c r="E2133" t="s">
        <v>423</v>
      </c>
      <c r="F2133" t="s">
        <v>7359</v>
      </c>
      <c r="G2133">
        <v>14015</v>
      </c>
      <c r="H2133">
        <v>83</v>
      </c>
      <c r="I2133" t="s">
        <v>16</v>
      </c>
      <c r="J2133" t="s">
        <v>17</v>
      </c>
      <c r="K2133" s="4">
        <v>20000000</v>
      </c>
      <c r="L2133">
        <v>2012</v>
      </c>
      <c r="M2133" s="2">
        <v>6.7</v>
      </c>
      <c r="N2133" s="4">
        <f>IMDB_Table[[#This Row],[gross]]-IMDB_Table[[#This Row],[budget]]</f>
        <v>-18935723</v>
      </c>
      <c r="O2133">
        <v>88</v>
      </c>
      <c r="P2133" s="36">
        <f>IMDB_Table[[#This Row],[net_profit]]/IMDB_Table[[#This Row],[budget]]*100</f>
        <v>-94.678614999999994</v>
      </c>
    </row>
    <row r="2134" spans="1:16" x14ac:dyDescent="0.3">
      <c r="A2134" t="s">
        <v>169</v>
      </c>
      <c r="B2134">
        <v>131</v>
      </c>
      <c r="C2134" s="4">
        <v>531009</v>
      </c>
      <c r="D2134" t="s">
        <v>71</v>
      </c>
      <c r="E2134" t="s">
        <v>199</v>
      </c>
      <c r="F2134" t="s">
        <v>7360</v>
      </c>
      <c r="G2134">
        <v>7976</v>
      </c>
      <c r="H2134">
        <v>61</v>
      </c>
      <c r="I2134" t="s">
        <v>16</v>
      </c>
      <c r="J2134" t="s">
        <v>17</v>
      </c>
      <c r="K2134" s="4">
        <v>10000000</v>
      </c>
      <c r="L2134">
        <v>2015</v>
      </c>
      <c r="M2134" s="2">
        <v>5.3</v>
      </c>
      <c r="N2134" s="4">
        <f>IMDB_Table[[#This Row],[gross]]-IMDB_Table[[#This Row],[budget]]</f>
        <v>-9468991</v>
      </c>
      <c r="O2134">
        <v>122</v>
      </c>
      <c r="P2134" s="36">
        <f>IMDB_Table[[#This Row],[net_profit]]/IMDB_Table[[#This Row],[budget]]*100</f>
        <v>-94.689909999999998</v>
      </c>
    </row>
    <row r="2135" spans="1:16" x14ac:dyDescent="0.3">
      <c r="A2135" t="s">
        <v>4004</v>
      </c>
      <c r="B2135">
        <v>105</v>
      </c>
      <c r="C2135" s="4">
        <v>410388</v>
      </c>
      <c r="D2135" t="s">
        <v>2275</v>
      </c>
      <c r="E2135" t="s">
        <v>2276</v>
      </c>
      <c r="F2135" t="s">
        <v>5599</v>
      </c>
      <c r="G2135">
        <v>13727</v>
      </c>
      <c r="H2135">
        <v>79</v>
      </c>
      <c r="I2135" t="s">
        <v>1644</v>
      </c>
      <c r="J2135" t="s">
        <v>722</v>
      </c>
      <c r="K2135" s="4">
        <v>2127519898</v>
      </c>
      <c r="L2135">
        <v>2004</v>
      </c>
      <c r="M2135" s="2">
        <v>6.9</v>
      </c>
      <c r="N2135" s="4">
        <f>IMDB_Table[[#This Row],[gross]]-IMDB_Table[[#This Row],[budget]]</f>
        <v>-2127109510</v>
      </c>
      <c r="O2135">
        <v>103</v>
      </c>
      <c r="P2135" s="36">
        <f>IMDB_Table[[#This Row],[net_profit]]/IMDB_Table[[#This Row],[budget]]*100</f>
        <v>-99.980710497683916</v>
      </c>
    </row>
    <row r="2136" spans="1:16" x14ac:dyDescent="0.3">
      <c r="A2136" t="s">
        <v>2277</v>
      </c>
      <c r="B2136">
        <v>21</v>
      </c>
      <c r="C2136" s="4">
        <v>375474</v>
      </c>
      <c r="D2136" t="s">
        <v>594</v>
      </c>
      <c r="E2136" t="s">
        <v>188</v>
      </c>
      <c r="F2136" t="s">
        <v>7361</v>
      </c>
      <c r="G2136">
        <v>2613</v>
      </c>
      <c r="H2136">
        <v>46</v>
      </c>
      <c r="I2136" t="s">
        <v>16</v>
      </c>
      <c r="J2136" t="s">
        <v>17</v>
      </c>
      <c r="K2136" s="4">
        <v>20000000</v>
      </c>
      <c r="L2136">
        <v>2005</v>
      </c>
      <c r="M2136" s="2">
        <v>6.2</v>
      </c>
      <c r="N2136" s="4">
        <f>IMDB_Table[[#This Row],[gross]]-IMDB_Table[[#This Row],[budget]]</f>
        <v>-19624526</v>
      </c>
      <c r="O2136">
        <v>101</v>
      </c>
      <c r="P2136" s="36">
        <f>IMDB_Table[[#This Row],[net_profit]]/IMDB_Table[[#This Row],[budget]]*100</f>
        <v>-98.122630000000001</v>
      </c>
    </row>
    <row r="2137" spans="1:16" x14ac:dyDescent="0.3">
      <c r="A2137" t="s">
        <v>158</v>
      </c>
      <c r="B2137">
        <v>9</v>
      </c>
      <c r="C2137" s="4">
        <v>305070</v>
      </c>
      <c r="D2137" t="s">
        <v>710</v>
      </c>
      <c r="E2137" t="s">
        <v>2278</v>
      </c>
      <c r="F2137" t="s">
        <v>5600</v>
      </c>
      <c r="G2137">
        <v>3843</v>
      </c>
      <c r="H2137">
        <v>25</v>
      </c>
      <c r="I2137" t="s">
        <v>16</v>
      </c>
      <c r="J2137" t="s">
        <v>17</v>
      </c>
      <c r="K2137" s="4">
        <v>20000000</v>
      </c>
      <c r="L2137">
        <v>1994</v>
      </c>
      <c r="M2137" s="2">
        <v>6.4</v>
      </c>
      <c r="N2137" s="4">
        <f>IMDB_Table[[#This Row],[gross]]-IMDB_Table[[#This Row],[budget]]</f>
        <v>-19694930</v>
      </c>
      <c r="O2137">
        <v>107</v>
      </c>
      <c r="P2137" s="36">
        <f>IMDB_Table[[#This Row],[net_profit]]/IMDB_Table[[#This Row],[budget]]*100</f>
        <v>-98.474649999999997</v>
      </c>
    </row>
    <row r="2138" spans="1:16" x14ac:dyDescent="0.3">
      <c r="A2138" t="s">
        <v>3985</v>
      </c>
      <c r="B2138">
        <v>8</v>
      </c>
      <c r="C2138" s="4">
        <v>146072</v>
      </c>
      <c r="D2138" t="s">
        <v>2279</v>
      </c>
      <c r="E2138" t="s">
        <v>2280</v>
      </c>
      <c r="F2138" t="s">
        <v>7362</v>
      </c>
      <c r="G2138">
        <v>7147</v>
      </c>
      <c r="H2138">
        <v>16</v>
      </c>
      <c r="I2138" t="s">
        <v>708</v>
      </c>
      <c r="J2138" t="s">
        <v>490</v>
      </c>
      <c r="K2138" s="4">
        <v>140000000</v>
      </c>
      <c r="L2138">
        <v>1998</v>
      </c>
      <c r="M2138" s="2">
        <v>6</v>
      </c>
      <c r="N2138" s="4">
        <f>IMDB_Table[[#This Row],[gross]]-IMDB_Table[[#This Row],[budget]]</f>
        <v>-139853928</v>
      </c>
      <c r="O2138">
        <v>118</v>
      </c>
      <c r="P2138" s="36">
        <f>IMDB_Table[[#This Row],[net_profit]]/IMDB_Table[[#This Row],[budget]]*100</f>
        <v>-99.895662857142852</v>
      </c>
    </row>
    <row r="2139" spans="1:16" x14ac:dyDescent="0.3">
      <c r="A2139" t="s">
        <v>1571</v>
      </c>
      <c r="B2139">
        <v>138</v>
      </c>
      <c r="C2139" s="4">
        <v>1183354</v>
      </c>
      <c r="D2139" t="s">
        <v>2281</v>
      </c>
      <c r="E2139" t="s">
        <v>2282</v>
      </c>
      <c r="F2139" t="s">
        <v>7363</v>
      </c>
      <c r="G2139">
        <v>13026</v>
      </c>
      <c r="H2139">
        <v>75</v>
      </c>
      <c r="I2139" t="s">
        <v>16</v>
      </c>
      <c r="J2139" t="s">
        <v>17</v>
      </c>
      <c r="K2139" s="4">
        <v>20000000</v>
      </c>
      <c r="L2139">
        <v>2010</v>
      </c>
      <c r="M2139" s="2">
        <v>5.0999999999999996</v>
      </c>
      <c r="N2139" s="4">
        <f>IMDB_Table[[#This Row],[gross]]-IMDB_Table[[#This Row],[budget]]</f>
        <v>-18816646</v>
      </c>
      <c r="O2139">
        <v>107</v>
      </c>
      <c r="P2139" s="36">
        <f>IMDB_Table[[#This Row],[net_profit]]/IMDB_Table[[#This Row],[budget]]*100</f>
        <v>-94.08323</v>
      </c>
    </row>
    <row r="2140" spans="1:16" x14ac:dyDescent="0.3">
      <c r="A2140" t="s">
        <v>2283</v>
      </c>
      <c r="B2140">
        <v>42</v>
      </c>
      <c r="C2140" s="4">
        <v>121972</v>
      </c>
      <c r="D2140" t="s">
        <v>2284</v>
      </c>
      <c r="E2140" t="s">
        <v>607</v>
      </c>
      <c r="F2140" t="s">
        <v>5601</v>
      </c>
      <c r="G2140">
        <v>9868</v>
      </c>
      <c r="H2140">
        <v>81</v>
      </c>
      <c r="I2140" t="s">
        <v>16</v>
      </c>
      <c r="J2140" t="s">
        <v>17</v>
      </c>
      <c r="K2140" s="4">
        <v>22000000</v>
      </c>
      <c r="L2140">
        <v>2002</v>
      </c>
      <c r="M2140" s="2">
        <v>5.5</v>
      </c>
      <c r="N2140" s="4">
        <f>IMDB_Table[[#This Row],[gross]]-IMDB_Table[[#This Row],[budget]]</f>
        <v>-21878028</v>
      </c>
      <c r="O2140">
        <v>100</v>
      </c>
      <c r="P2140" s="36">
        <f>IMDB_Table[[#This Row],[net_profit]]/IMDB_Table[[#This Row],[budget]]*100</f>
        <v>-99.445581818181822</v>
      </c>
    </row>
    <row r="2141" spans="1:16" x14ac:dyDescent="0.3">
      <c r="A2141" t="s">
        <v>1286</v>
      </c>
      <c r="B2141">
        <v>92</v>
      </c>
      <c r="C2141" s="4">
        <v>263365</v>
      </c>
      <c r="D2141" t="s">
        <v>634</v>
      </c>
      <c r="E2141" t="s">
        <v>434</v>
      </c>
      <c r="F2141" t="s">
        <v>5602</v>
      </c>
      <c r="G2141">
        <v>6147</v>
      </c>
      <c r="H2141">
        <v>36</v>
      </c>
      <c r="I2141" t="s">
        <v>16</v>
      </c>
      <c r="J2141" t="s">
        <v>17</v>
      </c>
      <c r="K2141" s="4">
        <v>20000000</v>
      </c>
      <c r="L2141">
        <v>2010</v>
      </c>
      <c r="M2141" s="2">
        <v>5.4</v>
      </c>
      <c r="N2141" s="4">
        <f>IMDB_Table[[#This Row],[gross]]-IMDB_Table[[#This Row],[budget]]</f>
        <v>-19736635</v>
      </c>
      <c r="O2141">
        <v>110</v>
      </c>
      <c r="P2141" s="36">
        <f>IMDB_Table[[#This Row],[net_profit]]/IMDB_Table[[#This Row],[budget]]*100</f>
        <v>-98.683175000000006</v>
      </c>
    </row>
    <row r="2142" spans="1:16" x14ac:dyDescent="0.3">
      <c r="A2142" t="s">
        <v>2105</v>
      </c>
      <c r="B2142">
        <v>143</v>
      </c>
      <c r="C2142" s="4">
        <v>8047690</v>
      </c>
      <c r="D2142" t="s">
        <v>71</v>
      </c>
      <c r="E2142" t="s">
        <v>324</v>
      </c>
      <c r="F2142" t="s">
        <v>5603</v>
      </c>
      <c r="G2142">
        <v>77656</v>
      </c>
      <c r="H2142">
        <v>220</v>
      </c>
      <c r="I2142" t="s">
        <v>500</v>
      </c>
      <c r="J2142" t="s">
        <v>250</v>
      </c>
      <c r="K2142" s="4">
        <v>19400000</v>
      </c>
      <c r="L2142">
        <v>2006</v>
      </c>
      <c r="M2142" s="2">
        <v>7.5</v>
      </c>
      <c r="N2142" s="4">
        <f>IMDB_Table[[#This Row],[gross]]-IMDB_Table[[#This Row],[budget]]</f>
        <v>-11352310</v>
      </c>
      <c r="O2142">
        <v>125</v>
      </c>
      <c r="P2142" s="36">
        <f>IMDB_Table[[#This Row],[net_profit]]/IMDB_Table[[#This Row],[budget]]*100</f>
        <v>-58.517061855670107</v>
      </c>
    </row>
    <row r="2143" spans="1:16" x14ac:dyDescent="0.3">
      <c r="A2143" t="s">
        <v>2091</v>
      </c>
      <c r="B2143">
        <v>160</v>
      </c>
      <c r="C2143" s="4">
        <v>476270</v>
      </c>
      <c r="D2143" t="s">
        <v>1817</v>
      </c>
      <c r="E2143" t="s">
        <v>2285</v>
      </c>
      <c r="F2143" t="s">
        <v>5604</v>
      </c>
      <c r="G2143">
        <v>29602</v>
      </c>
      <c r="H2143">
        <v>110</v>
      </c>
      <c r="I2143" t="s">
        <v>2286</v>
      </c>
      <c r="J2143" t="s">
        <v>221</v>
      </c>
      <c r="K2143" s="4">
        <v>20000000</v>
      </c>
      <c r="L2143">
        <v>2008</v>
      </c>
      <c r="M2143" s="2">
        <v>7.4</v>
      </c>
      <c r="N2143" s="4">
        <f>IMDB_Table[[#This Row],[gross]]-IMDB_Table[[#This Row],[budget]]</f>
        <v>-19523730</v>
      </c>
      <c r="O2143">
        <v>184</v>
      </c>
      <c r="P2143" s="36">
        <f>IMDB_Table[[#This Row],[net_profit]]/IMDB_Table[[#This Row],[budget]]*100</f>
        <v>-97.618650000000002</v>
      </c>
    </row>
    <row r="2144" spans="1:16" x14ac:dyDescent="0.3">
      <c r="A2144" t="s">
        <v>699</v>
      </c>
      <c r="B2144">
        <v>92</v>
      </c>
      <c r="C2144" s="4">
        <v>184208848</v>
      </c>
      <c r="D2144" t="s">
        <v>1320</v>
      </c>
      <c r="E2144" t="s">
        <v>2287</v>
      </c>
      <c r="F2144" t="s">
        <v>7364</v>
      </c>
      <c r="G2144">
        <v>186485</v>
      </c>
      <c r="H2144">
        <v>382</v>
      </c>
      <c r="I2144" t="s">
        <v>16</v>
      </c>
      <c r="J2144" t="s">
        <v>17</v>
      </c>
      <c r="K2144" s="4">
        <v>22000000</v>
      </c>
      <c r="L2144">
        <v>1990</v>
      </c>
      <c r="M2144" s="2">
        <v>8</v>
      </c>
      <c r="N2144" s="4">
        <f>IMDB_Table[[#This Row],[gross]]-IMDB_Table[[#This Row],[budget]]</f>
        <v>162208848</v>
      </c>
      <c r="O2144">
        <v>236</v>
      </c>
      <c r="P2144" s="36">
        <f>IMDB_Table[[#This Row],[net_profit]]/IMDB_Table[[#This Row],[budget]]*100</f>
        <v>737.31294545454546</v>
      </c>
    </row>
    <row r="2145" spans="1:16" x14ac:dyDescent="0.3">
      <c r="A2145" t="s">
        <v>1420</v>
      </c>
      <c r="B2145">
        <v>286</v>
      </c>
      <c r="C2145" s="4">
        <v>100292856</v>
      </c>
      <c r="D2145" t="s">
        <v>509</v>
      </c>
      <c r="E2145" t="s">
        <v>209</v>
      </c>
      <c r="F2145" t="s">
        <v>5605</v>
      </c>
      <c r="G2145">
        <v>160418</v>
      </c>
      <c r="H2145">
        <v>296</v>
      </c>
      <c r="I2145" t="s">
        <v>16</v>
      </c>
      <c r="J2145" t="s">
        <v>17</v>
      </c>
      <c r="K2145" s="4">
        <v>20000000</v>
      </c>
      <c r="L2145">
        <v>2011</v>
      </c>
      <c r="M2145" s="2">
        <v>5.7</v>
      </c>
      <c r="N2145" s="4">
        <f>IMDB_Table[[#This Row],[gross]]-IMDB_Table[[#This Row],[budget]]</f>
        <v>80292856</v>
      </c>
      <c r="O2145">
        <v>97</v>
      </c>
      <c r="P2145" s="36">
        <f>IMDB_Table[[#This Row],[net_profit]]/IMDB_Table[[#This Row],[budget]]*100</f>
        <v>401.46427999999997</v>
      </c>
    </row>
    <row r="2146" spans="1:16" x14ac:dyDescent="0.3">
      <c r="A2146" t="s">
        <v>998</v>
      </c>
      <c r="B2146">
        <v>43</v>
      </c>
      <c r="C2146" s="4">
        <v>58571513</v>
      </c>
      <c r="D2146" t="s">
        <v>557</v>
      </c>
      <c r="E2146" t="s">
        <v>607</v>
      </c>
      <c r="F2146" t="s">
        <v>7365</v>
      </c>
      <c r="G2146">
        <v>30213</v>
      </c>
      <c r="H2146">
        <v>112</v>
      </c>
      <c r="I2146" t="s">
        <v>16</v>
      </c>
      <c r="J2146" t="s">
        <v>17</v>
      </c>
      <c r="K2146" s="4">
        <v>19000000</v>
      </c>
      <c r="L2146">
        <v>1989</v>
      </c>
      <c r="M2146" s="2">
        <v>6.8</v>
      </c>
      <c r="N2146" s="4">
        <f>IMDB_Table[[#This Row],[gross]]-IMDB_Table[[#This Row],[budget]]</f>
        <v>39571513</v>
      </c>
      <c r="O2146">
        <v>113</v>
      </c>
      <c r="P2146" s="36">
        <f>IMDB_Table[[#This Row],[net_profit]]/IMDB_Table[[#This Row],[budget]]*100</f>
        <v>208.27112105263157</v>
      </c>
    </row>
    <row r="2147" spans="1:16" x14ac:dyDescent="0.3">
      <c r="A2147" t="s">
        <v>2288</v>
      </c>
      <c r="B2147">
        <v>69</v>
      </c>
      <c r="C2147" s="4">
        <v>51431160</v>
      </c>
      <c r="D2147" t="s">
        <v>671</v>
      </c>
      <c r="E2147" t="s">
        <v>2289</v>
      </c>
      <c r="F2147" t="s">
        <v>5606</v>
      </c>
      <c r="G2147">
        <v>62861</v>
      </c>
      <c r="H2147">
        <v>232</v>
      </c>
      <c r="I2147" t="s">
        <v>16</v>
      </c>
      <c r="J2147" t="s">
        <v>17</v>
      </c>
      <c r="K2147" s="4">
        <v>20000000</v>
      </c>
      <c r="L2147">
        <v>2004</v>
      </c>
      <c r="M2147" s="2">
        <v>5.9</v>
      </c>
      <c r="N2147" s="4">
        <f>IMDB_Table[[#This Row],[gross]]-IMDB_Table[[#This Row],[budget]]</f>
        <v>31431160</v>
      </c>
      <c r="O2147">
        <v>95</v>
      </c>
      <c r="P2147" s="36">
        <f>IMDB_Table[[#This Row],[net_profit]]/IMDB_Table[[#This Row],[budget]]*100</f>
        <v>157.1558</v>
      </c>
    </row>
    <row r="2148" spans="1:16" x14ac:dyDescent="0.3">
      <c r="A2148" t="s">
        <v>1372</v>
      </c>
      <c r="B2148">
        <v>242</v>
      </c>
      <c r="C2148" s="4">
        <v>103001286</v>
      </c>
      <c r="D2148" t="s">
        <v>1373</v>
      </c>
      <c r="E2148" t="s">
        <v>2290</v>
      </c>
      <c r="F2148" t="s">
        <v>5607</v>
      </c>
      <c r="G2148">
        <v>222018</v>
      </c>
      <c r="H2148">
        <v>869</v>
      </c>
      <c r="I2148" t="s">
        <v>16</v>
      </c>
      <c r="J2148" t="s">
        <v>17</v>
      </c>
      <c r="K2148" s="4">
        <v>15000000</v>
      </c>
      <c r="L2148">
        <v>1996</v>
      </c>
      <c r="M2148" s="2">
        <v>7.2</v>
      </c>
      <c r="N2148" s="4">
        <f>IMDB_Table[[#This Row],[gross]]-IMDB_Table[[#This Row],[budget]]</f>
        <v>88001286</v>
      </c>
      <c r="O2148">
        <v>103</v>
      </c>
      <c r="P2148" s="36">
        <f>IMDB_Table[[#This Row],[net_profit]]/IMDB_Table[[#This Row],[budget]]*100</f>
        <v>586.67524000000003</v>
      </c>
    </row>
    <row r="2149" spans="1:16" x14ac:dyDescent="0.3">
      <c r="A2149" t="s">
        <v>2171</v>
      </c>
      <c r="B2149">
        <v>149</v>
      </c>
      <c r="C2149" s="4">
        <v>41867960</v>
      </c>
      <c r="D2149" t="s">
        <v>1390</v>
      </c>
      <c r="E2149" t="s">
        <v>1612</v>
      </c>
      <c r="F2149" t="s">
        <v>7366</v>
      </c>
      <c r="G2149">
        <v>65512</v>
      </c>
      <c r="H2149">
        <v>478</v>
      </c>
      <c r="I2149" t="s">
        <v>16</v>
      </c>
      <c r="J2149" t="s">
        <v>17</v>
      </c>
      <c r="K2149" s="4">
        <v>20000000</v>
      </c>
      <c r="L2149">
        <v>2001</v>
      </c>
      <c r="M2149" s="2">
        <v>5.5</v>
      </c>
      <c r="N2149" s="4">
        <f>IMDB_Table[[#This Row],[gross]]-IMDB_Table[[#This Row],[budget]]</f>
        <v>21867960</v>
      </c>
      <c r="O2149">
        <v>91</v>
      </c>
      <c r="P2149" s="36">
        <f>IMDB_Table[[#This Row],[net_profit]]/IMDB_Table[[#This Row],[budget]]*100</f>
        <v>109.33980000000001</v>
      </c>
    </row>
    <row r="2150" spans="1:16" x14ac:dyDescent="0.3">
      <c r="A2150" t="s">
        <v>131</v>
      </c>
      <c r="B2150">
        <v>198</v>
      </c>
      <c r="C2150" s="4">
        <v>210609762</v>
      </c>
      <c r="D2150" t="s">
        <v>477</v>
      </c>
      <c r="E2150" t="s">
        <v>1361</v>
      </c>
      <c r="F2150" t="s">
        <v>7367</v>
      </c>
      <c r="G2150">
        <v>732212</v>
      </c>
      <c r="H2150">
        <v>809</v>
      </c>
      <c r="I2150" t="s">
        <v>16</v>
      </c>
      <c r="J2150" t="s">
        <v>17</v>
      </c>
      <c r="K2150" s="4">
        <v>19000000</v>
      </c>
      <c r="L2150">
        <v>1985</v>
      </c>
      <c r="M2150" s="2">
        <v>8.5</v>
      </c>
      <c r="N2150" s="4">
        <f>IMDB_Table[[#This Row],[gross]]-IMDB_Table[[#This Row],[budget]]</f>
        <v>191609762</v>
      </c>
      <c r="O2150">
        <v>116</v>
      </c>
      <c r="P2150" s="36">
        <f>IMDB_Table[[#This Row],[net_profit]]/IMDB_Table[[#This Row],[budget]]*100</f>
        <v>1008.4724315789474</v>
      </c>
    </row>
    <row r="2151" spans="1:16" x14ac:dyDescent="0.3">
      <c r="A2151" t="s">
        <v>1466</v>
      </c>
      <c r="B2151">
        <v>147</v>
      </c>
      <c r="C2151" s="4">
        <v>40846082</v>
      </c>
      <c r="D2151" t="s">
        <v>732</v>
      </c>
      <c r="E2151" t="s">
        <v>2291</v>
      </c>
      <c r="F2151" t="s">
        <v>7368</v>
      </c>
      <c r="G2151">
        <v>45317</v>
      </c>
      <c r="H2151">
        <v>536</v>
      </c>
      <c r="I2151" t="s">
        <v>16</v>
      </c>
      <c r="J2151" t="s">
        <v>17</v>
      </c>
      <c r="K2151" s="4">
        <v>19000000</v>
      </c>
      <c r="L2151">
        <v>1999</v>
      </c>
      <c r="M2151" s="2">
        <v>5.6</v>
      </c>
      <c r="N2151" s="4">
        <f>IMDB_Table[[#This Row],[gross]]-IMDB_Table[[#This Row],[budget]]</f>
        <v>21846082</v>
      </c>
      <c r="O2151">
        <v>93</v>
      </c>
      <c r="P2151" s="36">
        <f>IMDB_Table[[#This Row],[net_profit]]/IMDB_Table[[#This Row],[budget]]*100</f>
        <v>114.97937894736843</v>
      </c>
    </row>
    <row r="2152" spans="1:16" x14ac:dyDescent="0.3">
      <c r="A2152" t="s">
        <v>1937</v>
      </c>
      <c r="B2152">
        <v>36</v>
      </c>
      <c r="C2152" s="4">
        <v>51697449</v>
      </c>
      <c r="D2152" t="s">
        <v>641</v>
      </c>
      <c r="E2152" t="s">
        <v>2292</v>
      </c>
      <c r="F2152" t="s">
        <v>7369</v>
      </c>
      <c r="G2152">
        <v>8346</v>
      </c>
      <c r="H2152">
        <v>59</v>
      </c>
      <c r="I2152" t="s">
        <v>16</v>
      </c>
      <c r="J2152" t="s">
        <v>17</v>
      </c>
      <c r="K2152" s="4">
        <v>13000000</v>
      </c>
      <c r="L2152">
        <v>2009</v>
      </c>
      <c r="M2152" s="2">
        <v>4.0999999999999996</v>
      </c>
      <c r="N2152" s="4">
        <f>IMDB_Table[[#This Row],[gross]]-IMDB_Table[[#This Row],[budget]]</f>
        <v>38697449</v>
      </c>
      <c r="O2152">
        <v>113</v>
      </c>
      <c r="P2152" s="36">
        <f>IMDB_Table[[#This Row],[net_profit]]/IMDB_Table[[#This Row],[budget]]*100</f>
        <v>297.67268461538464</v>
      </c>
    </row>
    <row r="2153" spans="1:16" x14ac:dyDescent="0.3">
      <c r="A2153" t="s">
        <v>917</v>
      </c>
      <c r="B2153">
        <v>181</v>
      </c>
      <c r="C2153" s="4">
        <v>27758465</v>
      </c>
      <c r="D2153" t="s">
        <v>369</v>
      </c>
      <c r="E2153" t="s">
        <v>2293</v>
      </c>
      <c r="F2153" t="s">
        <v>5608</v>
      </c>
      <c r="G2153">
        <v>77987</v>
      </c>
      <c r="H2153">
        <v>120</v>
      </c>
      <c r="I2153" t="s">
        <v>16</v>
      </c>
      <c r="J2153" t="s">
        <v>17</v>
      </c>
      <c r="K2153" s="4">
        <v>19000000</v>
      </c>
      <c r="L2153">
        <v>2010</v>
      </c>
      <c r="M2153" s="2">
        <v>6.1</v>
      </c>
      <c r="N2153" s="4">
        <f>IMDB_Table[[#This Row],[gross]]-IMDB_Table[[#This Row],[budget]]</f>
        <v>8758465</v>
      </c>
      <c r="O2153">
        <v>101</v>
      </c>
      <c r="P2153" s="36">
        <f>IMDB_Table[[#This Row],[net_profit]]/IMDB_Table[[#This Row],[budget]]*100</f>
        <v>46.097184210526315</v>
      </c>
    </row>
    <row r="2154" spans="1:16" x14ac:dyDescent="0.3">
      <c r="A2154" t="s">
        <v>231</v>
      </c>
      <c r="B2154">
        <v>97</v>
      </c>
      <c r="C2154" s="4">
        <v>56127162</v>
      </c>
      <c r="D2154" t="s">
        <v>429</v>
      </c>
      <c r="E2154" t="s">
        <v>2294</v>
      </c>
      <c r="F2154" t="s">
        <v>5609</v>
      </c>
      <c r="G2154">
        <v>57479</v>
      </c>
      <c r="H2154">
        <v>205</v>
      </c>
      <c r="I2154" t="s">
        <v>16</v>
      </c>
      <c r="J2154" t="s">
        <v>17</v>
      </c>
      <c r="K2154" s="4">
        <v>18000000</v>
      </c>
      <c r="L2154">
        <v>2003</v>
      </c>
      <c r="M2154" s="2">
        <v>5.4</v>
      </c>
      <c r="N2154" s="4">
        <f>IMDB_Table[[#This Row],[gross]]-IMDB_Table[[#This Row],[budget]]</f>
        <v>38127162</v>
      </c>
      <c r="O2154">
        <v>95</v>
      </c>
      <c r="P2154" s="36">
        <f>IMDB_Table[[#This Row],[net_profit]]/IMDB_Table[[#This Row],[budget]]*100</f>
        <v>211.81756666666666</v>
      </c>
    </row>
    <row r="2155" spans="1:16" x14ac:dyDescent="0.3">
      <c r="A2155" t="s">
        <v>268</v>
      </c>
      <c r="B2155">
        <v>167</v>
      </c>
      <c r="C2155" s="4">
        <v>1357042</v>
      </c>
      <c r="D2155" t="s">
        <v>852</v>
      </c>
      <c r="E2155" t="s">
        <v>2295</v>
      </c>
      <c r="F2155" t="s">
        <v>7370</v>
      </c>
      <c r="G2155">
        <v>53977</v>
      </c>
      <c r="H2155">
        <v>125</v>
      </c>
      <c r="I2155" t="s">
        <v>16</v>
      </c>
      <c r="J2155" t="s">
        <v>1654</v>
      </c>
      <c r="K2155" s="4">
        <v>15000000</v>
      </c>
      <c r="L2155">
        <v>2011</v>
      </c>
      <c r="M2155" s="2">
        <v>7.1</v>
      </c>
      <c r="N2155" s="4">
        <f>IMDB_Table[[#This Row],[gross]]-IMDB_Table[[#This Row],[budget]]</f>
        <v>-13642958</v>
      </c>
      <c r="O2155">
        <v>109</v>
      </c>
      <c r="P2155" s="36">
        <f>IMDB_Table[[#This Row],[net_profit]]/IMDB_Table[[#This Row],[budget]]*100</f>
        <v>-90.95305333333333</v>
      </c>
    </row>
    <row r="2156" spans="1:16" x14ac:dyDescent="0.3">
      <c r="A2156" t="s">
        <v>2296</v>
      </c>
      <c r="B2156">
        <v>47</v>
      </c>
      <c r="C2156" s="4">
        <v>15911333</v>
      </c>
      <c r="D2156" t="s">
        <v>621</v>
      </c>
      <c r="E2156" t="s">
        <v>1857</v>
      </c>
      <c r="F2156" t="s">
        <v>7371</v>
      </c>
      <c r="G2156">
        <v>2855</v>
      </c>
      <c r="H2156">
        <v>119</v>
      </c>
      <c r="I2156" t="s">
        <v>16</v>
      </c>
      <c r="J2156" t="s">
        <v>24</v>
      </c>
      <c r="K2156" s="4">
        <v>19000000</v>
      </c>
      <c r="L2156">
        <v>2000</v>
      </c>
      <c r="M2156" s="2">
        <v>3.6</v>
      </c>
      <c r="N2156" s="4">
        <f>IMDB_Table[[#This Row],[gross]]-IMDB_Table[[#This Row],[budget]]</f>
        <v>-3088667</v>
      </c>
      <c r="O2156">
        <v>85</v>
      </c>
      <c r="P2156" s="36">
        <f>IMDB_Table[[#This Row],[net_profit]]/IMDB_Table[[#This Row],[budget]]*100</f>
        <v>-16.256142105263159</v>
      </c>
    </row>
    <row r="2157" spans="1:16" x14ac:dyDescent="0.3">
      <c r="A2157" t="s">
        <v>293</v>
      </c>
      <c r="B2157">
        <v>308</v>
      </c>
      <c r="C2157" s="4">
        <v>39103378</v>
      </c>
      <c r="D2157" t="s">
        <v>1440</v>
      </c>
      <c r="E2157" t="s">
        <v>1174</v>
      </c>
      <c r="F2157" t="s">
        <v>5610</v>
      </c>
      <c r="G2157">
        <v>93272</v>
      </c>
      <c r="H2157">
        <v>251</v>
      </c>
      <c r="I2157" t="s">
        <v>16</v>
      </c>
      <c r="J2157" t="s">
        <v>17</v>
      </c>
      <c r="K2157" s="4">
        <v>20000000</v>
      </c>
      <c r="L2157">
        <v>2010</v>
      </c>
      <c r="M2157" s="2">
        <v>6.5</v>
      </c>
      <c r="N2157" s="4">
        <f>IMDB_Table[[#This Row],[gross]]-IMDB_Table[[#This Row],[budget]]</f>
        <v>19103378</v>
      </c>
      <c r="O2157">
        <v>101</v>
      </c>
      <c r="P2157" s="36">
        <f>IMDB_Table[[#This Row],[net_profit]]/IMDB_Table[[#This Row],[budget]]*100</f>
        <v>95.516890000000004</v>
      </c>
    </row>
    <row r="2158" spans="1:16" x14ac:dyDescent="0.3">
      <c r="A2158" t="s">
        <v>1642</v>
      </c>
      <c r="B2158">
        <v>246</v>
      </c>
      <c r="C2158" s="4">
        <v>10049886</v>
      </c>
      <c r="D2158" t="s">
        <v>186</v>
      </c>
      <c r="E2158" t="s">
        <v>2297</v>
      </c>
      <c r="F2158" t="s">
        <v>5611</v>
      </c>
      <c r="G2158">
        <v>417971</v>
      </c>
      <c r="H2158">
        <v>902</v>
      </c>
      <c r="I2158" t="s">
        <v>1644</v>
      </c>
      <c r="J2158" t="s">
        <v>722</v>
      </c>
      <c r="K2158" s="4">
        <v>19000000</v>
      </c>
      <c r="L2158">
        <v>2001</v>
      </c>
      <c r="M2158" s="2">
        <v>8.6</v>
      </c>
      <c r="N2158" s="4">
        <f>IMDB_Table[[#This Row],[gross]]-IMDB_Table[[#This Row],[budget]]</f>
        <v>-8950114</v>
      </c>
      <c r="O2158">
        <v>125</v>
      </c>
      <c r="P2158" s="36">
        <f>IMDB_Table[[#This Row],[net_profit]]/IMDB_Table[[#This Row],[budget]]*100</f>
        <v>-47.105863157894738</v>
      </c>
    </row>
    <row r="2159" spans="1:16" x14ac:dyDescent="0.3">
      <c r="A2159" t="s">
        <v>383</v>
      </c>
      <c r="B2159">
        <v>29</v>
      </c>
      <c r="C2159" s="4">
        <v>8600000</v>
      </c>
      <c r="D2159" t="s">
        <v>710</v>
      </c>
      <c r="E2159" t="s">
        <v>77</v>
      </c>
      <c r="F2159" t="s">
        <v>5612</v>
      </c>
      <c r="G2159">
        <v>17982</v>
      </c>
      <c r="H2159">
        <v>95</v>
      </c>
      <c r="I2159" t="s">
        <v>16</v>
      </c>
      <c r="J2159" t="s">
        <v>24</v>
      </c>
      <c r="K2159" s="4">
        <v>25000000</v>
      </c>
      <c r="L2159">
        <v>1984</v>
      </c>
      <c r="M2159" s="2">
        <v>7</v>
      </c>
      <c r="N2159" s="4">
        <f>IMDB_Table[[#This Row],[gross]]-IMDB_Table[[#This Row],[budget]]</f>
        <v>-16400000</v>
      </c>
      <c r="O2159">
        <v>132</v>
      </c>
      <c r="P2159" s="36">
        <f>IMDB_Table[[#This Row],[net_profit]]/IMDB_Table[[#This Row],[budget]]*100</f>
        <v>-65.600000000000009</v>
      </c>
    </row>
    <row r="2160" spans="1:16" x14ac:dyDescent="0.3">
      <c r="A2160" t="s">
        <v>2298</v>
      </c>
      <c r="B2160">
        <v>252</v>
      </c>
      <c r="C2160" s="4">
        <v>21483154</v>
      </c>
      <c r="D2160" t="s">
        <v>810</v>
      </c>
      <c r="E2160" t="s">
        <v>1809</v>
      </c>
      <c r="F2160" t="s">
        <v>5613</v>
      </c>
      <c r="G2160">
        <v>98741</v>
      </c>
      <c r="H2160">
        <v>236</v>
      </c>
      <c r="I2160" t="s">
        <v>16</v>
      </c>
      <c r="J2160" t="s">
        <v>17</v>
      </c>
      <c r="K2160" s="4">
        <v>19000000</v>
      </c>
      <c r="L2160">
        <v>2013</v>
      </c>
      <c r="M2160" s="2">
        <v>7.6</v>
      </c>
      <c r="N2160" s="4">
        <f>IMDB_Table[[#This Row],[gross]]-IMDB_Table[[#This Row],[budget]]</f>
        <v>2483154</v>
      </c>
      <c r="O2160">
        <v>131</v>
      </c>
      <c r="P2160" s="36">
        <f>IMDB_Table[[#This Row],[net_profit]]/IMDB_Table[[#This Row],[budget]]*100</f>
        <v>13.069231578947369</v>
      </c>
    </row>
    <row r="2161" spans="1:16" x14ac:dyDescent="0.3">
      <c r="A2161" t="s">
        <v>1047</v>
      </c>
      <c r="B2161">
        <v>102</v>
      </c>
      <c r="C2161" s="4">
        <v>8396942</v>
      </c>
      <c r="D2161" t="s">
        <v>2299</v>
      </c>
      <c r="E2161" t="s">
        <v>2300</v>
      </c>
      <c r="F2161" t="s">
        <v>5614</v>
      </c>
      <c r="G2161">
        <v>72715</v>
      </c>
      <c r="H2161">
        <v>103</v>
      </c>
      <c r="I2161" t="s">
        <v>16</v>
      </c>
      <c r="J2161" t="s">
        <v>17</v>
      </c>
      <c r="K2161" s="4">
        <v>19000000</v>
      </c>
      <c r="L2161">
        <v>2008</v>
      </c>
      <c r="M2161" s="2">
        <v>6.5</v>
      </c>
      <c r="N2161" s="4">
        <f>IMDB_Table[[#This Row],[gross]]-IMDB_Table[[#This Row],[budget]]</f>
        <v>-10603058</v>
      </c>
      <c r="O2161">
        <v>129</v>
      </c>
      <c r="P2161" s="36">
        <f>IMDB_Table[[#This Row],[net_profit]]/IMDB_Table[[#This Row],[budget]]*100</f>
        <v>-55.805568421052634</v>
      </c>
    </row>
    <row r="2162" spans="1:16" x14ac:dyDescent="0.3">
      <c r="A2162" t="s">
        <v>2301</v>
      </c>
      <c r="B2162">
        <v>134</v>
      </c>
      <c r="C2162" s="4">
        <v>12561</v>
      </c>
      <c r="D2162" t="s">
        <v>429</v>
      </c>
      <c r="E2162" t="s">
        <v>549</v>
      </c>
      <c r="F2162" t="s">
        <v>5615</v>
      </c>
      <c r="G2162">
        <v>71276</v>
      </c>
      <c r="H2162">
        <v>181</v>
      </c>
      <c r="I2162" t="s">
        <v>16</v>
      </c>
      <c r="J2162" t="s">
        <v>17</v>
      </c>
      <c r="K2162" s="4">
        <v>19000000</v>
      </c>
      <c r="L2162">
        <v>2010</v>
      </c>
      <c r="M2162" s="2">
        <v>6.4</v>
      </c>
      <c r="N2162" s="4">
        <f>IMDB_Table[[#This Row],[gross]]-IMDB_Table[[#This Row],[budget]]</f>
        <v>-18987439</v>
      </c>
      <c r="O2162">
        <v>100</v>
      </c>
      <c r="P2162" s="36">
        <f>IMDB_Table[[#This Row],[net_profit]]/IMDB_Table[[#This Row],[budget]]*100</f>
        <v>-99.933889473684218</v>
      </c>
    </row>
    <row r="2163" spans="1:16" x14ac:dyDescent="0.3">
      <c r="A2163" t="s">
        <v>2302</v>
      </c>
      <c r="B2163">
        <v>136</v>
      </c>
      <c r="C2163" s="4">
        <v>6923891</v>
      </c>
      <c r="D2163" t="s">
        <v>369</v>
      </c>
      <c r="E2163" t="s">
        <v>1400</v>
      </c>
      <c r="F2163" t="s">
        <v>5616</v>
      </c>
      <c r="G2163">
        <v>43867</v>
      </c>
      <c r="H2163">
        <v>83</v>
      </c>
      <c r="I2163" t="s">
        <v>16</v>
      </c>
      <c r="J2163" t="s">
        <v>17</v>
      </c>
      <c r="K2163" s="4">
        <v>23000000</v>
      </c>
      <c r="L2163">
        <v>2011</v>
      </c>
      <c r="M2163" s="2">
        <v>6.3</v>
      </c>
      <c r="N2163" s="4">
        <f>IMDB_Table[[#This Row],[gross]]-IMDB_Table[[#This Row],[budget]]</f>
        <v>-16076109</v>
      </c>
      <c r="O2163">
        <v>97</v>
      </c>
      <c r="P2163" s="36">
        <f>IMDB_Table[[#This Row],[net_profit]]/IMDB_Table[[#This Row],[budget]]*100</f>
        <v>-69.896126086956528</v>
      </c>
    </row>
    <row r="2164" spans="1:16" x14ac:dyDescent="0.3">
      <c r="A2164" t="s">
        <v>2303</v>
      </c>
      <c r="B2164">
        <v>10</v>
      </c>
      <c r="C2164" s="4">
        <v>2119994</v>
      </c>
      <c r="D2164" t="s">
        <v>2304</v>
      </c>
      <c r="E2164" t="s">
        <v>2305</v>
      </c>
      <c r="F2164" t="s">
        <v>5617</v>
      </c>
      <c r="G2164">
        <v>1153</v>
      </c>
      <c r="H2164">
        <v>15</v>
      </c>
      <c r="I2164" t="s">
        <v>16</v>
      </c>
      <c r="J2164" t="s">
        <v>17</v>
      </c>
      <c r="K2164" s="4">
        <v>19000000</v>
      </c>
      <c r="L2164">
        <v>1993</v>
      </c>
      <c r="M2164" s="2">
        <v>5.7</v>
      </c>
      <c r="N2164" s="4">
        <f>IMDB_Table[[#This Row],[gross]]-IMDB_Table[[#This Row],[budget]]</f>
        <v>-16880006</v>
      </c>
      <c r="O2164">
        <v>92</v>
      </c>
      <c r="P2164" s="36">
        <f>IMDB_Table[[#This Row],[net_profit]]/IMDB_Table[[#This Row],[budget]]*100</f>
        <v>-88.842136842105262</v>
      </c>
    </row>
    <row r="2165" spans="1:16" x14ac:dyDescent="0.3">
      <c r="A2165" t="s">
        <v>2306</v>
      </c>
      <c r="B2165">
        <v>31</v>
      </c>
      <c r="C2165" s="4">
        <v>1292527</v>
      </c>
      <c r="D2165" t="s">
        <v>2307</v>
      </c>
      <c r="E2165" t="s">
        <v>90</v>
      </c>
      <c r="F2165" t="s">
        <v>5618</v>
      </c>
      <c r="G2165">
        <v>3536</v>
      </c>
      <c r="H2165">
        <v>44</v>
      </c>
      <c r="I2165" t="s">
        <v>16</v>
      </c>
      <c r="J2165" t="s">
        <v>490</v>
      </c>
      <c r="K2165" s="4">
        <v>19000000</v>
      </c>
      <c r="L2165">
        <v>1996</v>
      </c>
      <c r="M2165" s="2">
        <v>6.3</v>
      </c>
      <c r="N2165" s="4">
        <f>IMDB_Table[[#This Row],[gross]]-IMDB_Table[[#This Row],[budget]]</f>
        <v>-17707473</v>
      </c>
      <c r="O2165">
        <v>116</v>
      </c>
      <c r="P2165" s="36">
        <f>IMDB_Table[[#This Row],[net_profit]]/IMDB_Table[[#This Row],[budget]]*100</f>
        <v>-93.197226315789479</v>
      </c>
    </row>
    <row r="2166" spans="1:16" x14ac:dyDescent="0.3">
      <c r="A2166" t="s">
        <v>2308</v>
      </c>
      <c r="B2166">
        <v>220</v>
      </c>
      <c r="C2166" s="4">
        <v>64255243</v>
      </c>
      <c r="D2166" t="s">
        <v>1334</v>
      </c>
      <c r="E2166" t="s">
        <v>155</v>
      </c>
      <c r="F2166" t="s">
        <v>5619</v>
      </c>
      <c r="G2166">
        <v>80903</v>
      </c>
      <c r="H2166">
        <v>518</v>
      </c>
      <c r="I2166" t="s">
        <v>16</v>
      </c>
      <c r="J2166" t="s">
        <v>17</v>
      </c>
      <c r="K2166" s="4">
        <v>19000000</v>
      </c>
      <c r="L2166">
        <v>2005</v>
      </c>
      <c r="M2166" s="2">
        <v>6</v>
      </c>
      <c r="N2166" s="4">
        <f>IMDB_Table[[#This Row],[gross]]-IMDB_Table[[#This Row],[budget]]</f>
        <v>45255243</v>
      </c>
      <c r="O2166">
        <v>90</v>
      </c>
      <c r="P2166" s="36">
        <f>IMDB_Table[[#This Row],[net_profit]]/IMDB_Table[[#This Row],[budget]]*100</f>
        <v>238.18548947368421</v>
      </c>
    </row>
    <row r="2167" spans="1:16" x14ac:dyDescent="0.3">
      <c r="A2167" t="s">
        <v>458</v>
      </c>
      <c r="B2167">
        <v>241</v>
      </c>
      <c r="C2167" s="4">
        <v>22245861</v>
      </c>
      <c r="D2167" t="s">
        <v>641</v>
      </c>
      <c r="E2167" t="s">
        <v>204</v>
      </c>
      <c r="F2167" t="s">
        <v>5620</v>
      </c>
      <c r="G2167">
        <v>143251</v>
      </c>
      <c r="H2167">
        <v>710</v>
      </c>
      <c r="I2167" t="s">
        <v>16</v>
      </c>
      <c r="J2167" t="s">
        <v>17</v>
      </c>
      <c r="K2167" s="4">
        <v>19000000</v>
      </c>
      <c r="L2167">
        <v>2002</v>
      </c>
      <c r="M2167" s="2">
        <v>7.7</v>
      </c>
      <c r="N2167" s="4">
        <f>IMDB_Table[[#This Row],[gross]]-IMDB_Table[[#This Row],[budget]]</f>
        <v>3245861</v>
      </c>
      <c r="O2167">
        <v>81</v>
      </c>
      <c r="P2167" s="36">
        <f>IMDB_Table[[#This Row],[net_profit]]/IMDB_Table[[#This Row],[budget]]*100</f>
        <v>17.083478947368423</v>
      </c>
    </row>
    <row r="2168" spans="1:16" x14ac:dyDescent="0.3">
      <c r="A2168" t="s">
        <v>2309</v>
      </c>
      <c r="B2168">
        <v>252</v>
      </c>
      <c r="C2168" s="4">
        <v>20433940</v>
      </c>
      <c r="D2168" t="s">
        <v>1390</v>
      </c>
      <c r="E2168" t="s">
        <v>2310</v>
      </c>
      <c r="F2168" t="s">
        <v>7372</v>
      </c>
      <c r="G2168">
        <v>78883</v>
      </c>
      <c r="H2168">
        <v>662</v>
      </c>
      <c r="I2168" t="s">
        <v>16</v>
      </c>
      <c r="J2168" t="s">
        <v>87</v>
      </c>
      <c r="K2168" s="4">
        <v>15000000</v>
      </c>
      <c r="L2168">
        <v>2005</v>
      </c>
      <c r="M2168" s="2">
        <v>6.2</v>
      </c>
      <c r="N2168" s="4">
        <f>IMDB_Table[[#This Row],[gross]]-IMDB_Table[[#This Row],[budget]]</f>
        <v>5433940</v>
      </c>
      <c r="O2168">
        <v>97</v>
      </c>
      <c r="P2168" s="36">
        <f>IMDB_Table[[#This Row],[net_profit]]/IMDB_Table[[#This Row],[budget]]*100</f>
        <v>36.226266666666668</v>
      </c>
    </row>
    <row r="2169" spans="1:16" x14ac:dyDescent="0.3">
      <c r="A2169" t="s">
        <v>685</v>
      </c>
      <c r="B2169">
        <v>156</v>
      </c>
      <c r="C2169" s="4">
        <v>10562387</v>
      </c>
      <c r="D2169" t="s">
        <v>1201</v>
      </c>
      <c r="E2169" t="s">
        <v>20</v>
      </c>
      <c r="F2169" t="s">
        <v>7373</v>
      </c>
      <c r="G2169">
        <v>213226</v>
      </c>
      <c r="H2169">
        <v>648</v>
      </c>
      <c r="I2169" t="s">
        <v>16</v>
      </c>
      <c r="J2169" t="s">
        <v>17</v>
      </c>
      <c r="K2169" s="4">
        <v>18500000</v>
      </c>
      <c r="L2169">
        <v>1998</v>
      </c>
      <c r="M2169" s="2">
        <v>7.7</v>
      </c>
      <c r="N2169" s="4">
        <f>IMDB_Table[[#This Row],[gross]]-IMDB_Table[[#This Row],[budget]]</f>
        <v>-7937613</v>
      </c>
      <c r="O2169">
        <v>118</v>
      </c>
      <c r="P2169" s="36">
        <f>IMDB_Table[[#This Row],[net_profit]]/IMDB_Table[[#This Row],[budget]]*100</f>
        <v>-42.906016216216216</v>
      </c>
    </row>
    <row r="2170" spans="1:16" x14ac:dyDescent="0.3">
      <c r="A2170" t="s">
        <v>2311</v>
      </c>
      <c r="B2170">
        <v>192</v>
      </c>
      <c r="C2170" s="4">
        <v>18439082</v>
      </c>
      <c r="D2170" t="s">
        <v>861</v>
      </c>
      <c r="E2170" t="s">
        <v>216</v>
      </c>
      <c r="F2170" t="s">
        <v>7374</v>
      </c>
      <c r="G2170">
        <v>94292</v>
      </c>
      <c r="H2170">
        <v>287</v>
      </c>
      <c r="I2170" t="s">
        <v>16</v>
      </c>
      <c r="J2170" t="s">
        <v>17</v>
      </c>
      <c r="K2170" s="4">
        <v>18500000</v>
      </c>
      <c r="L2170">
        <v>2009</v>
      </c>
      <c r="M2170" s="2">
        <v>6.4</v>
      </c>
      <c r="N2170" s="4">
        <f>IMDB_Table[[#This Row],[gross]]-IMDB_Table[[#This Row],[budget]]</f>
        <v>-60918</v>
      </c>
      <c r="O2170">
        <v>100</v>
      </c>
      <c r="P2170" s="36">
        <f>IMDB_Table[[#This Row],[net_profit]]/IMDB_Table[[#This Row],[budget]]*100</f>
        <v>-0.32928648648648651</v>
      </c>
    </row>
    <row r="2171" spans="1:16" x14ac:dyDescent="0.3">
      <c r="A2171" t="s">
        <v>1573</v>
      </c>
      <c r="B2171">
        <v>351</v>
      </c>
      <c r="C2171" s="4">
        <v>150056505</v>
      </c>
      <c r="D2171" t="s">
        <v>509</v>
      </c>
      <c r="E2171" t="s">
        <v>2312</v>
      </c>
      <c r="F2171" t="s">
        <v>5621</v>
      </c>
      <c r="G2171">
        <v>216581</v>
      </c>
      <c r="H2171">
        <v>397</v>
      </c>
      <c r="I2171" t="s">
        <v>16</v>
      </c>
      <c r="J2171" t="s">
        <v>17</v>
      </c>
      <c r="K2171" s="4">
        <v>18000000</v>
      </c>
      <c r="L2171">
        <v>2014</v>
      </c>
      <c r="M2171" s="2">
        <v>6.4</v>
      </c>
      <c r="N2171" s="4">
        <f>IMDB_Table[[#This Row],[gross]]-IMDB_Table[[#This Row],[budget]]</f>
        <v>132056505</v>
      </c>
      <c r="O2171">
        <v>97</v>
      </c>
      <c r="P2171" s="36">
        <f>IMDB_Table[[#This Row],[net_profit]]/IMDB_Table[[#This Row],[budget]]*100</f>
        <v>733.64724999999999</v>
      </c>
    </row>
    <row r="2172" spans="1:16" x14ac:dyDescent="0.3">
      <c r="A2172" t="s">
        <v>446</v>
      </c>
      <c r="B2172">
        <v>57</v>
      </c>
      <c r="C2172" s="4">
        <v>119938730</v>
      </c>
      <c r="D2172" t="s">
        <v>2207</v>
      </c>
      <c r="E2172" t="s">
        <v>966</v>
      </c>
      <c r="F2172" t="s">
        <v>5622</v>
      </c>
      <c r="G2172">
        <v>265818</v>
      </c>
      <c r="H2172">
        <v>213</v>
      </c>
      <c r="I2172" t="s">
        <v>16</v>
      </c>
      <c r="J2172" t="s">
        <v>17</v>
      </c>
      <c r="K2172" s="4">
        <v>18000000</v>
      </c>
      <c r="L2172">
        <v>1994</v>
      </c>
      <c r="M2172" s="2">
        <v>6.9</v>
      </c>
      <c r="N2172" s="4">
        <f>IMDB_Table[[#This Row],[gross]]-IMDB_Table[[#This Row],[budget]]</f>
        <v>101938730</v>
      </c>
      <c r="O2172">
        <v>114</v>
      </c>
      <c r="P2172" s="36">
        <f>IMDB_Table[[#This Row],[net_profit]]/IMDB_Table[[#This Row],[budget]]*100</f>
        <v>566.32627777777782</v>
      </c>
    </row>
    <row r="2173" spans="1:16" x14ac:dyDescent="0.3">
      <c r="A2173" t="s">
        <v>1239</v>
      </c>
      <c r="B2173">
        <v>99</v>
      </c>
      <c r="C2173" s="4">
        <v>114968774</v>
      </c>
      <c r="D2173" t="s">
        <v>1387</v>
      </c>
      <c r="E2173" t="s">
        <v>103</v>
      </c>
      <c r="F2173" t="s">
        <v>5623</v>
      </c>
      <c r="G2173">
        <v>153468</v>
      </c>
      <c r="H2173">
        <v>204</v>
      </c>
      <c r="I2173" t="s">
        <v>16</v>
      </c>
      <c r="J2173" t="s">
        <v>17</v>
      </c>
      <c r="K2173" s="4">
        <v>18000000</v>
      </c>
      <c r="L2173">
        <v>1988</v>
      </c>
      <c r="M2173" s="2">
        <v>7.3</v>
      </c>
      <c r="N2173" s="4">
        <f>IMDB_Table[[#This Row],[gross]]-IMDB_Table[[#This Row],[budget]]</f>
        <v>96968774</v>
      </c>
      <c r="O2173">
        <v>130</v>
      </c>
      <c r="P2173" s="36">
        <f>IMDB_Table[[#This Row],[net_profit]]/IMDB_Table[[#This Row],[budget]]*100</f>
        <v>538.71541111111117</v>
      </c>
    </row>
    <row r="2174" spans="1:16" x14ac:dyDescent="0.3">
      <c r="A2174" t="s">
        <v>875</v>
      </c>
      <c r="B2174">
        <v>343</v>
      </c>
      <c r="C2174" s="4">
        <v>128505958</v>
      </c>
      <c r="D2174" t="s">
        <v>509</v>
      </c>
      <c r="E2174" t="s">
        <v>2313</v>
      </c>
      <c r="F2174" t="s">
        <v>7375</v>
      </c>
      <c r="G2174">
        <v>297014</v>
      </c>
      <c r="H2174">
        <v>1198</v>
      </c>
      <c r="I2174" t="s">
        <v>16</v>
      </c>
      <c r="J2174" t="s">
        <v>17</v>
      </c>
      <c r="K2174" s="4">
        <v>18000000</v>
      </c>
      <c r="L2174">
        <v>2006</v>
      </c>
      <c r="M2174" s="2">
        <v>7.3</v>
      </c>
      <c r="N2174" s="4">
        <f>IMDB_Table[[#This Row],[gross]]-IMDB_Table[[#This Row],[budget]]</f>
        <v>110505958</v>
      </c>
      <c r="O2174">
        <v>82</v>
      </c>
      <c r="P2174" s="36">
        <f>IMDB_Table[[#This Row],[net_profit]]/IMDB_Table[[#This Row],[budget]]*100</f>
        <v>613.92198888888879</v>
      </c>
    </row>
    <row r="2175" spans="1:16" x14ac:dyDescent="0.3">
      <c r="A2175" t="s">
        <v>745</v>
      </c>
      <c r="B2175">
        <v>163</v>
      </c>
      <c r="C2175" s="4">
        <v>95001351</v>
      </c>
      <c r="D2175" t="s">
        <v>429</v>
      </c>
      <c r="E2175" t="s">
        <v>2314</v>
      </c>
      <c r="F2175" t="s">
        <v>5624</v>
      </c>
      <c r="G2175">
        <v>131801</v>
      </c>
      <c r="H2175">
        <v>548</v>
      </c>
      <c r="I2175" t="s">
        <v>16</v>
      </c>
      <c r="J2175" t="s">
        <v>17</v>
      </c>
      <c r="K2175" s="4">
        <v>18000000</v>
      </c>
      <c r="L2175">
        <v>2001</v>
      </c>
      <c r="M2175" s="2">
        <v>6.2</v>
      </c>
      <c r="N2175" s="4">
        <f>IMDB_Table[[#This Row],[gross]]-IMDB_Table[[#This Row],[budget]]</f>
        <v>77001351</v>
      </c>
      <c r="O2175">
        <v>96</v>
      </c>
      <c r="P2175" s="36">
        <f>IMDB_Table[[#This Row],[net_profit]]/IMDB_Table[[#This Row],[budget]]*100</f>
        <v>427.78528333333333</v>
      </c>
    </row>
    <row r="2176" spans="1:16" x14ac:dyDescent="0.3">
      <c r="A2176" t="s">
        <v>559</v>
      </c>
      <c r="B2176">
        <v>110</v>
      </c>
      <c r="C2176" s="4">
        <v>76400000</v>
      </c>
      <c r="D2176" t="s">
        <v>29</v>
      </c>
      <c r="E2176" t="s">
        <v>559</v>
      </c>
      <c r="F2176" t="s">
        <v>7376</v>
      </c>
      <c r="G2176">
        <v>58743</v>
      </c>
      <c r="H2176">
        <v>192</v>
      </c>
      <c r="I2176" t="s">
        <v>16</v>
      </c>
      <c r="J2176" t="s">
        <v>17</v>
      </c>
      <c r="K2176" s="4">
        <v>17000000</v>
      </c>
      <c r="L2176">
        <v>1984</v>
      </c>
      <c r="M2176" s="2">
        <v>6.6</v>
      </c>
      <c r="N2176" s="4">
        <f>IMDB_Table[[#This Row],[gross]]-IMDB_Table[[#This Row],[budget]]</f>
        <v>59400000</v>
      </c>
      <c r="O2176">
        <v>105</v>
      </c>
      <c r="P2176" s="36">
        <f>IMDB_Table[[#This Row],[net_profit]]/IMDB_Table[[#This Row],[budget]]*100</f>
        <v>349.41176470588238</v>
      </c>
    </row>
    <row r="2177" spans="1:16" x14ac:dyDescent="0.3">
      <c r="A2177" t="s">
        <v>663</v>
      </c>
      <c r="B2177">
        <v>233</v>
      </c>
      <c r="C2177" s="4">
        <v>75072454</v>
      </c>
      <c r="D2177" t="s">
        <v>1025</v>
      </c>
      <c r="E2177" t="s">
        <v>1081</v>
      </c>
      <c r="F2177" t="s">
        <v>7377</v>
      </c>
      <c r="G2177">
        <v>96569</v>
      </c>
      <c r="H2177">
        <v>522</v>
      </c>
      <c r="I2177" t="s">
        <v>16</v>
      </c>
      <c r="J2177" t="s">
        <v>17</v>
      </c>
      <c r="K2177" s="4">
        <v>20000000</v>
      </c>
      <c r="L2177">
        <v>2005</v>
      </c>
      <c r="M2177" s="2">
        <v>6.7</v>
      </c>
      <c r="N2177" s="4">
        <f>IMDB_Table[[#This Row],[gross]]-IMDB_Table[[#This Row],[budget]]</f>
        <v>55072454</v>
      </c>
      <c r="O2177">
        <v>122</v>
      </c>
      <c r="P2177" s="36">
        <f>IMDB_Table[[#This Row],[net_profit]]/IMDB_Table[[#This Row],[budget]]*100</f>
        <v>275.36227000000002</v>
      </c>
    </row>
    <row r="2178" spans="1:16" x14ac:dyDescent="0.3">
      <c r="A2178" t="s">
        <v>175</v>
      </c>
      <c r="B2178">
        <v>91</v>
      </c>
      <c r="C2178" s="4">
        <v>65535067</v>
      </c>
      <c r="D2178" t="s">
        <v>429</v>
      </c>
      <c r="E2178" t="s">
        <v>142</v>
      </c>
      <c r="F2178" t="s">
        <v>5625</v>
      </c>
      <c r="G2178">
        <v>59380</v>
      </c>
      <c r="H2178">
        <v>202</v>
      </c>
      <c r="I2178" t="s">
        <v>16</v>
      </c>
      <c r="J2178" t="s">
        <v>17</v>
      </c>
      <c r="K2178" s="4">
        <v>17000000</v>
      </c>
      <c r="L2178">
        <v>1999</v>
      </c>
      <c r="M2178" s="2">
        <v>5.7</v>
      </c>
      <c r="N2178" s="4">
        <f>IMDB_Table[[#This Row],[gross]]-IMDB_Table[[#This Row],[budget]]</f>
        <v>48535067</v>
      </c>
      <c r="O2178">
        <v>88</v>
      </c>
      <c r="P2178" s="36">
        <f>IMDB_Table[[#This Row],[net_profit]]/IMDB_Table[[#This Row],[budget]]*100</f>
        <v>285.50039411764703</v>
      </c>
    </row>
    <row r="2179" spans="1:16" x14ac:dyDescent="0.3">
      <c r="A2179" t="s">
        <v>2315</v>
      </c>
      <c r="B2179">
        <v>169</v>
      </c>
      <c r="C2179" s="4">
        <v>13998282</v>
      </c>
      <c r="D2179" t="s">
        <v>2316</v>
      </c>
      <c r="E2179" t="s">
        <v>204</v>
      </c>
      <c r="F2179" t="s">
        <v>5626</v>
      </c>
      <c r="G2179">
        <v>24854</v>
      </c>
      <c r="H2179">
        <v>374</v>
      </c>
      <c r="I2179" t="s">
        <v>16</v>
      </c>
      <c r="J2179" t="s">
        <v>17</v>
      </c>
      <c r="K2179" s="4">
        <v>16000000</v>
      </c>
      <c r="L2179">
        <v>2014</v>
      </c>
      <c r="M2179" s="2">
        <v>3.1</v>
      </c>
      <c r="N2179" s="4">
        <f>IMDB_Table[[#This Row],[gross]]-IMDB_Table[[#This Row],[budget]]</f>
        <v>-2001718</v>
      </c>
      <c r="O2179">
        <v>110</v>
      </c>
      <c r="P2179" s="36">
        <f>IMDB_Table[[#This Row],[net_profit]]/IMDB_Table[[#This Row],[budget]]*100</f>
        <v>-12.510737499999999</v>
      </c>
    </row>
    <row r="2180" spans="1:16" x14ac:dyDescent="0.3">
      <c r="A2180" t="s">
        <v>2182</v>
      </c>
      <c r="B2180">
        <v>142</v>
      </c>
      <c r="C2180" s="4">
        <v>6061759</v>
      </c>
      <c r="D2180" t="s">
        <v>369</v>
      </c>
      <c r="E2180" t="s">
        <v>2317</v>
      </c>
      <c r="F2180" t="s">
        <v>5627</v>
      </c>
      <c r="G2180">
        <v>49077</v>
      </c>
      <c r="H2180">
        <v>475</v>
      </c>
      <c r="I2180" t="s">
        <v>16</v>
      </c>
      <c r="J2180" t="s">
        <v>17</v>
      </c>
      <c r="K2180" s="4">
        <v>17000000</v>
      </c>
      <c r="L2180">
        <v>2005</v>
      </c>
      <c r="M2180" s="2">
        <v>6.3</v>
      </c>
      <c r="N2180" s="4">
        <f>IMDB_Table[[#This Row],[gross]]-IMDB_Table[[#This Row],[budget]]</f>
        <v>-10938241</v>
      </c>
      <c r="O2180">
        <v>103</v>
      </c>
      <c r="P2180" s="36">
        <f>IMDB_Table[[#This Row],[net_profit]]/IMDB_Table[[#This Row],[budget]]*100</f>
        <v>-64.342594117647053</v>
      </c>
    </row>
    <row r="2181" spans="1:16" x14ac:dyDescent="0.3">
      <c r="A2181" t="s">
        <v>1563</v>
      </c>
      <c r="B2181">
        <v>50</v>
      </c>
      <c r="C2181" s="4">
        <v>64955956</v>
      </c>
      <c r="D2181" t="s">
        <v>641</v>
      </c>
      <c r="E2181" t="s">
        <v>1885</v>
      </c>
      <c r="F2181" t="s">
        <v>7378</v>
      </c>
      <c r="G2181">
        <v>10104</v>
      </c>
      <c r="H2181">
        <v>69</v>
      </c>
      <c r="I2181" t="s">
        <v>16</v>
      </c>
      <c r="J2181" t="s">
        <v>17</v>
      </c>
      <c r="K2181" s="4">
        <v>18000000</v>
      </c>
      <c r="L2181">
        <v>2004</v>
      </c>
      <c r="M2181" s="2">
        <v>5.7</v>
      </c>
      <c r="N2181" s="4">
        <f>IMDB_Table[[#This Row],[gross]]-IMDB_Table[[#This Row],[budget]]</f>
        <v>46955956</v>
      </c>
      <c r="O2181">
        <v>106</v>
      </c>
      <c r="P2181" s="36">
        <f>IMDB_Table[[#This Row],[net_profit]]/IMDB_Table[[#This Row],[budget]]*100</f>
        <v>260.86642222222218</v>
      </c>
    </row>
    <row r="2182" spans="1:16" x14ac:dyDescent="0.3">
      <c r="A2182" t="s">
        <v>2318</v>
      </c>
      <c r="B2182">
        <v>195</v>
      </c>
      <c r="C2182" s="4">
        <v>60057639</v>
      </c>
      <c r="D2182" t="s">
        <v>1889</v>
      </c>
      <c r="E2182" t="s">
        <v>230</v>
      </c>
      <c r="F2182" t="s">
        <v>5628</v>
      </c>
      <c r="G2182">
        <v>107815</v>
      </c>
      <c r="H2182">
        <v>485</v>
      </c>
      <c r="I2182" t="s">
        <v>16</v>
      </c>
      <c r="J2182" t="s">
        <v>17</v>
      </c>
      <c r="K2182" s="4">
        <v>18000000</v>
      </c>
      <c r="L2182">
        <v>2003</v>
      </c>
      <c r="M2182" s="2">
        <v>7.1</v>
      </c>
      <c r="N2182" s="4">
        <f>IMDB_Table[[#This Row],[gross]]-IMDB_Table[[#This Row],[budget]]</f>
        <v>42057639</v>
      </c>
      <c r="O2182">
        <v>98</v>
      </c>
      <c r="P2182" s="36">
        <f>IMDB_Table[[#This Row],[net_profit]]/IMDB_Table[[#This Row],[budget]]*100</f>
        <v>233.65355</v>
      </c>
    </row>
    <row r="2183" spans="1:16" x14ac:dyDescent="0.3">
      <c r="A2183" t="s">
        <v>508</v>
      </c>
      <c r="B2183">
        <v>129</v>
      </c>
      <c r="C2183" s="4">
        <v>53868030</v>
      </c>
      <c r="D2183" t="s">
        <v>279</v>
      </c>
      <c r="E2183" t="s">
        <v>478</v>
      </c>
      <c r="F2183" t="s">
        <v>7379</v>
      </c>
      <c r="G2183">
        <v>183425</v>
      </c>
      <c r="H2183">
        <v>425</v>
      </c>
      <c r="I2183" t="s">
        <v>16</v>
      </c>
      <c r="J2183" t="s">
        <v>17</v>
      </c>
      <c r="K2183" s="4">
        <v>17000000</v>
      </c>
      <c r="L2183">
        <v>1997</v>
      </c>
      <c r="M2183" s="2">
        <v>7</v>
      </c>
      <c r="N2183" s="4">
        <f>IMDB_Table[[#This Row],[gross]]-IMDB_Table[[#This Row],[budget]]</f>
        <v>36868030</v>
      </c>
      <c r="O2183">
        <v>68</v>
      </c>
      <c r="P2183" s="36">
        <f>IMDB_Table[[#This Row],[net_profit]]/IMDB_Table[[#This Row],[budget]]*100</f>
        <v>216.87076470588232</v>
      </c>
    </row>
    <row r="2184" spans="1:16" x14ac:dyDescent="0.3">
      <c r="A2184" t="s">
        <v>1531</v>
      </c>
      <c r="B2184">
        <v>156</v>
      </c>
      <c r="C2184" s="4">
        <v>59573085</v>
      </c>
      <c r="D2184" t="s">
        <v>671</v>
      </c>
      <c r="E2184" t="s">
        <v>2319</v>
      </c>
      <c r="F2184" t="s">
        <v>5629</v>
      </c>
      <c r="G2184">
        <v>13562</v>
      </c>
      <c r="H2184">
        <v>103</v>
      </c>
      <c r="I2184" t="s">
        <v>16</v>
      </c>
      <c r="J2184" t="s">
        <v>17</v>
      </c>
      <c r="K2184" s="4">
        <v>18000000</v>
      </c>
      <c r="L2184">
        <v>2016</v>
      </c>
      <c r="M2184" s="2">
        <v>6.1</v>
      </c>
      <c r="N2184" s="4">
        <f>IMDB_Table[[#This Row],[gross]]-IMDB_Table[[#This Row],[budget]]</f>
        <v>41573085</v>
      </c>
      <c r="O2184">
        <v>94</v>
      </c>
      <c r="P2184" s="36">
        <f>IMDB_Table[[#This Row],[net_profit]]/IMDB_Table[[#This Row],[budget]]*100</f>
        <v>230.96158333333335</v>
      </c>
    </row>
    <row r="2185" spans="1:16" x14ac:dyDescent="0.3">
      <c r="A2185" t="s">
        <v>262</v>
      </c>
      <c r="B2185">
        <v>103</v>
      </c>
      <c r="C2185" s="4">
        <v>52691009</v>
      </c>
      <c r="D2185" t="s">
        <v>735</v>
      </c>
      <c r="E2185" t="s">
        <v>2087</v>
      </c>
      <c r="F2185" t="s">
        <v>7380</v>
      </c>
      <c r="G2185">
        <v>18727</v>
      </c>
      <c r="H2185">
        <v>45</v>
      </c>
      <c r="I2185" t="s">
        <v>16</v>
      </c>
      <c r="J2185" t="s">
        <v>17</v>
      </c>
      <c r="K2185" s="4">
        <v>21000000</v>
      </c>
      <c r="L2185">
        <v>2011</v>
      </c>
      <c r="M2185" s="2">
        <v>6.6</v>
      </c>
      <c r="N2185" s="4">
        <f>IMDB_Table[[#This Row],[gross]]-IMDB_Table[[#This Row],[budget]]</f>
        <v>31691009</v>
      </c>
      <c r="O2185">
        <v>99</v>
      </c>
      <c r="P2185" s="36">
        <f>IMDB_Table[[#This Row],[net_profit]]/IMDB_Table[[#This Row],[budget]]*100</f>
        <v>150.90956666666665</v>
      </c>
    </row>
    <row r="2186" spans="1:16" x14ac:dyDescent="0.3">
      <c r="A2186" t="s">
        <v>3963</v>
      </c>
      <c r="B2186">
        <v>217</v>
      </c>
      <c r="C2186" s="4">
        <v>59735548</v>
      </c>
      <c r="D2186" t="s">
        <v>972</v>
      </c>
      <c r="E2186" t="s">
        <v>82</v>
      </c>
      <c r="F2186" t="s">
        <v>5630</v>
      </c>
      <c r="G2186">
        <v>290949</v>
      </c>
      <c r="H2186">
        <v>629</v>
      </c>
      <c r="I2186" t="s">
        <v>16</v>
      </c>
      <c r="J2186" t="s">
        <v>17</v>
      </c>
      <c r="K2186" s="4">
        <v>15000000</v>
      </c>
      <c r="L2186">
        <v>1987</v>
      </c>
      <c r="M2186" s="2">
        <v>7.8</v>
      </c>
      <c r="N2186" s="4">
        <f>IMDB_Table[[#This Row],[gross]]-IMDB_Table[[#This Row],[budget]]</f>
        <v>44735548</v>
      </c>
      <c r="O2186">
        <v>107</v>
      </c>
      <c r="P2186" s="36">
        <f>IMDB_Table[[#This Row],[net_profit]]/IMDB_Table[[#This Row],[budget]]*100</f>
        <v>298.23698666666667</v>
      </c>
    </row>
    <row r="2187" spans="1:16" x14ac:dyDescent="0.3">
      <c r="A2187" t="s">
        <v>1128</v>
      </c>
      <c r="B2187">
        <v>134</v>
      </c>
      <c r="C2187" s="4">
        <v>51600000</v>
      </c>
      <c r="D2187" t="s">
        <v>2320</v>
      </c>
      <c r="E2187" t="s">
        <v>2321</v>
      </c>
      <c r="F2187" t="s">
        <v>5631</v>
      </c>
      <c r="G2187">
        <v>270790</v>
      </c>
      <c r="H2187">
        <v>549</v>
      </c>
      <c r="I2187" t="s">
        <v>16</v>
      </c>
      <c r="J2187" t="s">
        <v>17</v>
      </c>
      <c r="K2187" s="4">
        <v>18000000</v>
      </c>
      <c r="L2187">
        <v>1984</v>
      </c>
      <c r="M2187" s="2">
        <v>8.3000000000000007</v>
      </c>
      <c r="N2187" s="4">
        <f>IMDB_Table[[#This Row],[gross]]-IMDB_Table[[#This Row],[budget]]</f>
        <v>33600000</v>
      </c>
      <c r="O2187">
        <v>180</v>
      </c>
      <c r="P2187" s="36">
        <f>IMDB_Table[[#This Row],[net_profit]]/IMDB_Table[[#This Row],[budget]]*100</f>
        <v>186.66666666666666</v>
      </c>
    </row>
    <row r="2188" spans="1:16" x14ac:dyDescent="0.3">
      <c r="A2188" t="s">
        <v>4005</v>
      </c>
      <c r="B2188">
        <v>146</v>
      </c>
      <c r="C2188" s="4">
        <v>43818159</v>
      </c>
      <c r="D2188" t="s">
        <v>1373</v>
      </c>
      <c r="E2188" t="s">
        <v>555</v>
      </c>
      <c r="F2188" t="s">
        <v>5632</v>
      </c>
      <c r="G2188">
        <v>27664</v>
      </c>
      <c r="H2188">
        <v>260</v>
      </c>
      <c r="I2188" t="s">
        <v>16</v>
      </c>
      <c r="J2188" t="s">
        <v>17</v>
      </c>
      <c r="K2188" s="4">
        <v>20000000</v>
      </c>
      <c r="L2188">
        <v>2008</v>
      </c>
      <c r="M2188" s="2">
        <v>3.9</v>
      </c>
      <c r="N2188" s="4">
        <f>IMDB_Table[[#This Row],[gross]]-IMDB_Table[[#This Row],[budget]]</f>
        <v>23818159</v>
      </c>
      <c r="O2188">
        <v>89</v>
      </c>
      <c r="P2188" s="36">
        <f>IMDB_Table[[#This Row],[net_profit]]/IMDB_Table[[#This Row],[budget]]*100</f>
        <v>119.090795</v>
      </c>
    </row>
    <row r="2189" spans="1:16" x14ac:dyDescent="0.3">
      <c r="A2189" t="s">
        <v>529</v>
      </c>
      <c r="B2189">
        <v>159</v>
      </c>
      <c r="C2189" s="4">
        <v>86049418</v>
      </c>
      <c r="D2189" t="s">
        <v>509</v>
      </c>
      <c r="E2189" t="s">
        <v>1730</v>
      </c>
      <c r="F2189" t="s">
        <v>5633</v>
      </c>
      <c r="G2189">
        <v>245989</v>
      </c>
      <c r="H2189">
        <v>554</v>
      </c>
      <c r="I2189" t="s">
        <v>16</v>
      </c>
      <c r="J2189" t="s">
        <v>17</v>
      </c>
      <c r="K2189" s="4">
        <v>17000000</v>
      </c>
      <c r="L2189">
        <v>2004</v>
      </c>
      <c r="M2189" s="2">
        <v>7</v>
      </c>
      <c r="N2189" s="4">
        <f>IMDB_Table[[#This Row],[gross]]-IMDB_Table[[#This Row],[budget]]</f>
        <v>69049418</v>
      </c>
      <c r="O2189">
        <v>97</v>
      </c>
      <c r="P2189" s="36">
        <f>IMDB_Table[[#This Row],[net_profit]]/IMDB_Table[[#This Row],[budget]]*100</f>
        <v>406.1730470588235</v>
      </c>
    </row>
    <row r="2190" spans="1:16" x14ac:dyDescent="0.3">
      <c r="A2190" t="s">
        <v>2322</v>
      </c>
      <c r="B2190">
        <v>111</v>
      </c>
      <c r="C2190" s="4">
        <v>43601508</v>
      </c>
      <c r="D2190" t="s">
        <v>369</v>
      </c>
      <c r="E2190" t="s">
        <v>2323</v>
      </c>
      <c r="F2190" t="s">
        <v>7381</v>
      </c>
      <c r="G2190">
        <v>35718</v>
      </c>
      <c r="H2190">
        <v>317</v>
      </c>
      <c r="I2190" t="s">
        <v>16</v>
      </c>
      <c r="J2190" t="s">
        <v>17</v>
      </c>
      <c r="K2190" s="4">
        <v>18000000</v>
      </c>
      <c r="L2190">
        <v>2003</v>
      </c>
      <c r="M2190" s="2">
        <v>6.7</v>
      </c>
      <c r="N2190" s="4">
        <f>IMDB_Table[[#This Row],[gross]]-IMDB_Table[[#This Row],[budget]]</f>
        <v>25601508</v>
      </c>
      <c r="O2190">
        <v>113</v>
      </c>
      <c r="P2190" s="36">
        <f>IMDB_Table[[#This Row],[net_profit]]/IMDB_Table[[#This Row],[budget]]*100</f>
        <v>142.23060000000001</v>
      </c>
    </row>
    <row r="2191" spans="1:16" x14ac:dyDescent="0.3">
      <c r="A2191" t="s">
        <v>2306</v>
      </c>
      <c r="B2191">
        <v>187</v>
      </c>
      <c r="C2191" s="4">
        <v>41300105</v>
      </c>
      <c r="D2191" t="s">
        <v>1704</v>
      </c>
      <c r="E2191" t="s">
        <v>2324</v>
      </c>
      <c r="F2191" t="s">
        <v>5634</v>
      </c>
      <c r="G2191">
        <v>65201</v>
      </c>
      <c r="H2191">
        <v>651</v>
      </c>
      <c r="I2191" t="s">
        <v>16</v>
      </c>
      <c r="J2191" t="s">
        <v>24</v>
      </c>
      <c r="K2191" s="4">
        <v>19800000</v>
      </c>
      <c r="L2191">
        <v>2001</v>
      </c>
      <c r="M2191" s="2">
        <v>7.3</v>
      </c>
      <c r="N2191" s="4">
        <f>IMDB_Table[[#This Row],[gross]]-IMDB_Table[[#This Row],[budget]]</f>
        <v>21500105</v>
      </c>
      <c r="O2191">
        <v>131</v>
      </c>
      <c r="P2191" s="36">
        <f>IMDB_Table[[#This Row],[net_profit]]/IMDB_Table[[#This Row],[budget]]*100</f>
        <v>108.58638888888889</v>
      </c>
    </row>
    <row r="2192" spans="1:16" x14ac:dyDescent="0.3">
      <c r="A2192" t="s">
        <v>1107</v>
      </c>
      <c r="B2192">
        <v>44</v>
      </c>
      <c r="C2192" s="4">
        <v>41382841</v>
      </c>
      <c r="D2192" t="s">
        <v>634</v>
      </c>
      <c r="E2192" t="s">
        <v>204</v>
      </c>
      <c r="F2192" t="s">
        <v>5635</v>
      </c>
      <c r="G2192">
        <v>27149</v>
      </c>
      <c r="H2192">
        <v>96</v>
      </c>
      <c r="I2192" t="s">
        <v>16</v>
      </c>
      <c r="J2192" t="s">
        <v>17</v>
      </c>
      <c r="K2192" s="4">
        <v>18000000</v>
      </c>
      <c r="L2192">
        <v>1986</v>
      </c>
      <c r="M2192" s="2">
        <v>6.3</v>
      </c>
      <c r="N2192" s="4">
        <f>IMDB_Table[[#This Row],[gross]]-IMDB_Table[[#This Row],[budget]]</f>
        <v>23382841</v>
      </c>
      <c r="O2192">
        <v>103</v>
      </c>
      <c r="P2192" s="36">
        <f>IMDB_Table[[#This Row],[net_profit]]/IMDB_Table[[#This Row],[budget]]*100</f>
        <v>129.90467222222222</v>
      </c>
    </row>
    <row r="2193" spans="1:16" x14ac:dyDescent="0.3">
      <c r="A2193" t="s">
        <v>3960</v>
      </c>
      <c r="B2193">
        <v>588</v>
      </c>
      <c r="C2193" s="4">
        <v>42335698</v>
      </c>
      <c r="D2193" t="s">
        <v>369</v>
      </c>
      <c r="E2193" t="s">
        <v>62</v>
      </c>
      <c r="F2193" t="s">
        <v>7382</v>
      </c>
      <c r="G2193">
        <v>395087</v>
      </c>
      <c r="H2193">
        <v>1101</v>
      </c>
      <c r="I2193" t="s">
        <v>16</v>
      </c>
      <c r="J2193" t="s">
        <v>17</v>
      </c>
      <c r="K2193" s="4">
        <v>18000000</v>
      </c>
      <c r="L2193">
        <v>2014</v>
      </c>
      <c r="M2193" s="2">
        <v>7.8</v>
      </c>
      <c r="N2193" s="4">
        <f>IMDB_Table[[#This Row],[gross]]-IMDB_Table[[#This Row],[budget]]</f>
        <v>24335698</v>
      </c>
      <c r="O2193">
        <v>119</v>
      </c>
      <c r="P2193" s="36">
        <f>IMDB_Table[[#This Row],[net_profit]]/IMDB_Table[[#This Row],[budget]]*100</f>
        <v>135.1983222222222</v>
      </c>
    </row>
    <row r="2194" spans="1:16" x14ac:dyDescent="0.3">
      <c r="A2194" t="s">
        <v>1734</v>
      </c>
      <c r="B2194">
        <v>415</v>
      </c>
      <c r="C2194" s="4">
        <v>33404871</v>
      </c>
      <c r="D2194" t="s">
        <v>814</v>
      </c>
      <c r="E2194" t="s">
        <v>2325</v>
      </c>
      <c r="F2194" t="s">
        <v>5636</v>
      </c>
      <c r="G2194">
        <v>150082</v>
      </c>
      <c r="H2194">
        <v>384</v>
      </c>
      <c r="I2194" t="s">
        <v>16</v>
      </c>
      <c r="J2194" t="s">
        <v>17</v>
      </c>
      <c r="K2194" s="4">
        <v>18000000</v>
      </c>
      <c r="L2194">
        <v>2013</v>
      </c>
      <c r="M2194" s="2">
        <v>7.3</v>
      </c>
      <c r="N2194" s="4">
        <f>IMDB_Table[[#This Row],[gross]]-IMDB_Table[[#This Row],[budget]]</f>
        <v>15404871</v>
      </c>
      <c r="O2194">
        <v>98</v>
      </c>
      <c r="P2194" s="36">
        <f>IMDB_Table[[#This Row],[net_profit]]/IMDB_Table[[#This Row],[budget]]*100</f>
        <v>85.582616666666667</v>
      </c>
    </row>
    <row r="2195" spans="1:16" x14ac:dyDescent="0.3">
      <c r="A2195" t="s">
        <v>310</v>
      </c>
      <c r="B2195">
        <v>279</v>
      </c>
      <c r="C2195" s="4">
        <v>31471430</v>
      </c>
      <c r="D2195" t="s">
        <v>688</v>
      </c>
      <c r="E2195" t="s">
        <v>2326</v>
      </c>
      <c r="F2195" t="s">
        <v>5637</v>
      </c>
      <c r="G2195">
        <v>83374</v>
      </c>
      <c r="H2195">
        <v>828</v>
      </c>
      <c r="I2195" t="s">
        <v>16</v>
      </c>
      <c r="J2195" t="s">
        <v>17</v>
      </c>
      <c r="K2195" s="4">
        <v>15000000</v>
      </c>
      <c r="L2195">
        <v>2006</v>
      </c>
      <c r="M2195" s="2">
        <v>7.6</v>
      </c>
      <c r="N2195" s="4">
        <f>IMDB_Table[[#This Row],[gross]]-IMDB_Table[[#This Row],[budget]]</f>
        <v>16471430</v>
      </c>
      <c r="O2195">
        <v>111</v>
      </c>
      <c r="P2195" s="36">
        <f>IMDB_Table[[#This Row],[net_profit]]/IMDB_Table[[#This Row],[budget]]*100</f>
        <v>109.80953333333335</v>
      </c>
    </row>
    <row r="2196" spans="1:16" x14ac:dyDescent="0.3">
      <c r="A2196" t="s">
        <v>2327</v>
      </c>
      <c r="B2196">
        <v>97</v>
      </c>
      <c r="C2196" s="4">
        <v>30222640</v>
      </c>
      <c r="D2196" t="s">
        <v>1657</v>
      </c>
      <c r="E2196" t="s">
        <v>2328</v>
      </c>
      <c r="F2196" t="s">
        <v>5638</v>
      </c>
      <c r="G2196">
        <v>36666</v>
      </c>
      <c r="H2196">
        <v>144</v>
      </c>
      <c r="I2196" t="s">
        <v>16</v>
      </c>
      <c r="J2196" t="s">
        <v>17</v>
      </c>
      <c r="K2196" s="4">
        <v>25000000</v>
      </c>
      <c r="L2196">
        <v>2003</v>
      </c>
      <c r="M2196" s="2">
        <v>5.3</v>
      </c>
      <c r="N2196" s="4">
        <f>IMDB_Table[[#This Row],[gross]]-IMDB_Table[[#This Row],[budget]]</f>
        <v>5222640</v>
      </c>
      <c r="O2196">
        <v>94</v>
      </c>
      <c r="P2196" s="36">
        <f>IMDB_Table[[#This Row],[net_profit]]/IMDB_Table[[#This Row],[budget]]*100</f>
        <v>20.890560000000001</v>
      </c>
    </row>
    <row r="2197" spans="1:16" x14ac:dyDescent="0.3">
      <c r="A2197" t="s">
        <v>2329</v>
      </c>
      <c r="B2197">
        <v>27</v>
      </c>
      <c r="C2197" s="4">
        <v>26906039</v>
      </c>
      <c r="D2197" t="s">
        <v>556</v>
      </c>
      <c r="E2197" t="s">
        <v>2330</v>
      </c>
      <c r="F2197" t="s">
        <v>5639</v>
      </c>
      <c r="G2197">
        <v>29621</v>
      </c>
      <c r="H2197">
        <v>76</v>
      </c>
      <c r="I2197" t="s">
        <v>16</v>
      </c>
      <c r="J2197" t="s">
        <v>17</v>
      </c>
      <c r="K2197" s="4">
        <v>18000000</v>
      </c>
      <c r="L2197">
        <v>1996</v>
      </c>
      <c r="M2197" s="2">
        <v>5.3</v>
      </c>
      <c r="N2197" s="4">
        <f>IMDB_Table[[#This Row],[gross]]-IMDB_Table[[#This Row],[budget]]</f>
        <v>8906039</v>
      </c>
      <c r="O2197">
        <v>81</v>
      </c>
      <c r="P2197" s="36">
        <f>IMDB_Table[[#This Row],[net_profit]]/IMDB_Table[[#This Row],[budget]]*100</f>
        <v>49.477994444444448</v>
      </c>
    </row>
    <row r="2198" spans="1:16" x14ac:dyDescent="0.3">
      <c r="A2198" t="s">
        <v>1199</v>
      </c>
      <c r="B2198">
        <v>212</v>
      </c>
      <c r="C2198" s="4">
        <v>21378000</v>
      </c>
      <c r="D2198" t="s">
        <v>1580</v>
      </c>
      <c r="E2198" t="s">
        <v>441</v>
      </c>
      <c r="F2198" t="s">
        <v>5640</v>
      </c>
      <c r="G2198">
        <v>46492</v>
      </c>
      <c r="H2198">
        <v>335</v>
      </c>
      <c r="I2198" t="s">
        <v>16</v>
      </c>
      <c r="J2198" t="s">
        <v>17</v>
      </c>
      <c r="K2198" s="4">
        <v>1000000</v>
      </c>
      <c r="L2198">
        <v>1980</v>
      </c>
      <c r="M2198" s="2">
        <v>6.8</v>
      </c>
      <c r="N2198" s="4">
        <f>IMDB_Table[[#This Row],[gross]]-IMDB_Table[[#This Row],[budget]]</f>
        <v>20378000</v>
      </c>
      <c r="O2198">
        <v>89</v>
      </c>
      <c r="P2198" s="36">
        <f>IMDB_Table[[#This Row],[net_profit]]/IMDB_Table[[#This Row],[budget]]*100</f>
        <v>2037.8</v>
      </c>
    </row>
    <row r="2199" spans="1:16" x14ac:dyDescent="0.3">
      <c r="A2199" t="s">
        <v>4006</v>
      </c>
      <c r="B2199">
        <v>110</v>
      </c>
      <c r="C2199" s="4">
        <v>43853424</v>
      </c>
      <c r="D2199" t="s">
        <v>2331</v>
      </c>
      <c r="E2199" t="s">
        <v>534</v>
      </c>
      <c r="F2199" t="s">
        <v>5641</v>
      </c>
      <c r="G2199">
        <v>35514</v>
      </c>
      <c r="H2199">
        <v>114</v>
      </c>
      <c r="I2199" t="s">
        <v>16</v>
      </c>
      <c r="J2199" t="s">
        <v>17</v>
      </c>
      <c r="K2199" s="4">
        <v>18000000</v>
      </c>
      <c r="L2199">
        <v>2011</v>
      </c>
      <c r="M2199" s="2">
        <v>7.1</v>
      </c>
      <c r="N2199" s="4">
        <f>IMDB_Table[[#This Row],[gross]]-IMDB_Table[[#This Row],[budget]]</f>
        <v>25853424</v>
      </c>
      <c r="O2199">
        <v>106</v>
      </c>
      <c r="P2199" s="36">
        <f>IMDB_Table[[#This Row],[net_profit]]/IMDB_Table[[#This Row],[budget]]*100</f>
        <v>143.63013333333333</v>
      </c>
    </row>
    <row r="2200" spans="1:16" x14ac:dyDescent="0.3">
      <c r="A2200" t="s">
        <v>2332</v>
      </c>
      <c r="B2200">
        <v>190</v>
      </c>
      <c r="C2200" s="4">
        <v>23993605</v>
      </c>
      <c r="D2200" t="s">
        <v>1889</v>
      </c>
      <c r="E2200" t="s">
        <v>2333</v>
      </c>
      <c r="F2200" t="s">
        <v>7383</v>
      </c>
      <c r="G2200">
        <v>52467</v>
      </c>
      <c r="H2200">
        <v>248</v>
      </c>
      <c r="I2200" t="s">
        <v>16</v>
      </c>
      <c r="J2200" t="s">
        <v>17</v>
      </c>
      <c r="K2200" s="4">
        <v>18000000</v>
      </c>
      <c r="L2200">
        <v>2009</v>
      </c>
      <c r="M2200" s="2">
        <v>5.8</v>
      </c>
      <c r="N2200" s="4">
        <f>IMDB_Table[[#This Row],[gross]]-IMDB_Table[[#This Row],[budget]]</f>
        <v>5993605</v>
      </c>
      <c r="O2200">
        <v>86</v>
      </c>
      <c r="P2200" s="36">
        <f>IMDB_Table[[#This Row],[net_profit]]/IMDB_Table[[#This Row],[budget]]*100</f>
        <v>33.297805555555556</v>
      </c>
    </row>
    <row r="2201" spans="1:16" x14ac:dyDescent="0.3">
      <c r="A2201" t="s">
        <v>1963</v>
      </c>
      <c r="B2201">
        <v>77</v>
      </c>
      <c r="C2201" s="4">
        <v>26400000</v>
      </c>
      <c r="D2201" t="s">
        <v>19</v>
      </c>
      <c r="E2201" t="s">
        <v>2198</v>
      </c>
      <c r="F2201" t="s">
        <v>7384</v>
      </c>
      <c r="G2201">
        <v>62009</v>
      </c>
      <c r="H2201">
        <v>109</v>
      </c>
      <c r="I2201" t="s">
        <v>16</v>
      </c>
      <c r="J2201" t="s">
        <v>17</v>
      </c>
      <c r="K2201" s="4">
        <v>18000000</v>
      </c>
      <c r="L2201">
        <v>1984</v>
      </c>
      <c r="M2201" s="2">
        <v>5.8</v>
      </c>
      <c r="N2201" s="4">
        <f>IMDB_Table[[#This Row],[gross]]-IMDB_Table[[#This Row],[budget]]</f>
        <v>8400000</v>
      </c>
      <c r="O2201">
        <v>103</v>
      </c>
      <c r="P2201" s="36">
        <f>IMDB_Table[[#This Row],[net_profit]]/IMDB_Table[[#This Row],[budget]]*100</f>
        <v>46.666666666666664</v>
      </c>
    </row>
    <row r="2202" spans="1:16" x14ac:dyDescent="0.3">
      <c r="A2202" t="s">
        <v>144</v>
      </c>
      <c r="B2202">
        <v>151</v>
      </c>
      <c r="C2202" s="4">
        <v>45250</v>
      </c>
      <c r="D2202" t="s">
        <v>419</v>
      </c>
      <c r="E2202" t="s">
        <v>444</v>
      </c>
      <c r="F2202" t="s">
        <v>5642</v>
      </c>
      <c r="G2202">
        <v>235133</v>
      </c>
      <c r="H2202">
        <v>494</v>
      </c>
      <c r="I2202" t="s">
        <v>16</v>
      </c>
      <c r="J2202" t="s">
        <v>17</v>
      </c>
      <c r="K2202" s="4">
        <v>18000000</v>
      </c>
      <c r="L2202">
        <v>1980</v>
      </c>
      <c r="M2202" s="2">
        <v>8.3000000000000007</v>
      </c>
      <c r="N2202" s="4">
        <f>IMDB_Table[[#This Row],[gross]]-IMDB_Table[[#This Row],[budget]]</f>
        <v>-17954750</v>
      </c>
      <c r="O2202">
        <v>121</v>
      </c>
      <c r="P2202" s="36">
        <f>IMDB_Table[[#This Row],[net_profit]]/IMDB_Table[[#This Row],[budget]]*100</f>
        <v>-99.748611111111103</v>
      </c>
    </row>
    <row r="2203" spans="1:16" x14ac:dyDescent="0.3">
      <c r="A2203" t="s">
        <v>2334</v>
      </c>
      <c r="B2203">
        <v>111</v>
      </c>
      <c r="C2203" s="4">
        <v>22927390</v>
      </c>
      <c r="D2203" t="s">
        <v>71</v>
      </c>
      <c r="E2203" t="s">
        <v>179</v>
      </c>
      <c r="F2203" t="s">
        <v>5643</v>
      </c>
      <c r="G2203">
        <v>25344</v>
      </c>
      <c r="H2203">
        <v>77</v>
      </c>
      <c r="I2203" t="s">
        <v>16</v>
      </c>
      <c r="J2203" t="s">
        <v>17</v>
      </c>
      <c r="K2203" s="4">
        <v>18000000</v>
      </c>
      <c r="L2203">
        <v>2009</v>
      </c>
      <c r="M2203" s="2">
        <v>5.6</v>
      </c>
      <c r="N2203" s="4">
        <f>IMDB_Table[[#This Row],[gross]]-IMDB_Table[[#This Row],[budget]]</f>
        <v>4927390</v>
      </c>
      <c r="O2203">
        <v>109</v>
      </c>
      <c r="P2203" s="36">
        <f>IMDB_Table[[#This Row],[net_profit]]/IMDB_Table[[#This Row],[budget]]*100</f>
        <v>27.374388888888891</v>
      </c>
    </row>
    <row r="2204" spans="1:16" x14ac:dyDescent="0.3">
      <c r="A2204" t="s">
        <v>750</v>
      </c>
      <c r="B2204">
        <v>64</v>
      </c>
      <c r="C2204" s="4">
        <v>4250320</v>
      </c>
      <c r="D2204" t="s">
        <v>2335</v>
      </c>
      <c r="E2204" t="s">
        <v>2336</v>
      </c>
      <c r="F2204" t="s">
        <v>5644</v>
      </c>
      <c r="G2204">
        <v>14870</v>
      </c>
      <c r="H2204">
        <v>86</v>
      </c>
      <c r="I2204" t="s">
        <v>16</v>
      </c>
      <c r="J2204" t="s">
        <v>17</v>
      </c>
      <c r="K2204" s="4">
        <v>18000000</v>
      </c>
      <c r="L2204">
        <v>1985</v>
      </c>
      <c r="M2204" s="2">
        <v>6.8</v>
      </c>
      <c r="N2204" s="4">
        <f>IMDB_Table[[#This Row],[gross]]-IMDB_Table[[#This Row],[budget]]</f>
        <v>-13749680</v>
      </c>
      <c r="O2204">
        <v>109</v>
      </c>
      <c r="P2204" s="36">
        <f>IMDB_Table[[#This Row],[net_profit]]/IMDB_Table[[#This Row],[budget]]*100</f>
        <v>-76.387111111111111</v>
      </c>
    </row>
    <row r="2205" spans="1:16" x14ac:dyDescent="0.3">
      <c r="A2205" t="s">
        <v>2337</v>
      </c>
      <c r="B2205">
        <v>134</v>
      </c>
      <c r="C2205" s="4">
        <v>22452209</v>
      </c>
      <c r="D2205" t="s">
        <v>825</v>
      </c>
      <c r="E2205" t="s">
        <v>2338</v>
      </c>
      <c r="F2205" t="s">
        <v>5645</v>
      </c>
      <c r="G2205">
        <v>14062</v>
      </c>
      <c r="H2205">
        <v>82</v>
      </c>
      <c r="I2205" t="s">
        <v>16</v>
      </c>
      <c r="J2205" t="s">
        <v>17</v>
      </c>
      <c r="K2205" s="4">
        <v>18000000</v>
      </c>
      <c r="L2205">
        <v>2009</v>
      </c>
      <c r="M2205" s="2">
        <v>5</v>
      </c>
      <c r="N2205" s="4">
        <f>IMDB_Table[[#This Row],[gross]]-IMDB_Table[[#This Row],[budget]]</f>
        <v>4452209</v>
      </c>
      <c r="O2205">
        <v>123</v>
      </c>
      <c r="P2205" s="36">
        <f>IMDB_Table[[#This Row],[net_profit]]/IMDB_Table[[#This Row],[budget]]*100</f>
        <v>24.734494444444444</v>
      </c>
    </row>
    <row r="2206" spans="1:16" x14ac:dyDescent="0.3">
      <c r="A2206" t="s">
        <v>1188</v>
      </c>
      <c r="B2206">
        <v>450</v>
      </c>
      <c r="C2206" s="4">
        <v>18329466</v>
      </c>
      <c r="D2206" t="s">
        <v>1629</v>
      </c>
      <c r="E2206" t="s">
        <v>528</v>
      </c>
      <c r="F2206" t="s">
        <v>5646</v>
      </c>
      <c r="G2206">
        <v>279179</v>
      </c>
      <c r="H2206">
        <v>440</v>
      </c>
      <c r="I2206" t="s">
        <v>16</v>
      </c>
      <c r="J2206" t="s">
        <v>17</v>
      </c>
      <c r="K2206" s="4">
        <v>18000000</v>
      </c>
      <c r="L2206">
        <v>2010</v>
      </c>
      <c r="M2206" s="2">
        <v>7.6</v>
      </c>
      <c r="N2206" s="4">
        <f>IMDB_Table[[#This Row],[gross]]-IMDB_Table[[#This Row],[budget]]</f>
        <v>329466</v>
      </c>
      <c r="O2206">
        <v>94</v>
      </c>
      <c r="P2206" s="36">
        <f>IMDB_Table[[#This Row],[net_profit]]/IMDB_Table[[#This Row],[budget]]*100</f>
        <v>1.8303666666666667</v>
      </c>
    </row>
    <row r="2207" spans="1:16" x14ac:dyDescent="0.3">
      <c r="A2207" t="s">
        <v>1734</v>
      </c>
      <c r="B2207">
        <v>128</v>
      </c>
      <c r="C2207" s="4">
        <v>17071230</v>
      </c>
      <c r="D2207" t="s">
        <v>279</v>
      </c>
      <c r="E2207" t="s">
        <v>1734</v>
      </c>
      <c r="F2207" t="s">
        <v>5647</v>
      </c>
      <c r="G2207">
        <v>31169</v>
      </c>
      <c r="H2207">
        <v>192</v>
      </c>
      <c r="I2207" t="s">
        <v>16</v>
      </c>
      <c r="J2207" t="s">
        <v>17</v>
      </c>
      <c r="K2207" s="4">
        <v>18000000</v>
      </c>
      <c r="L2207">
        <v>2000</v>
      </c>
      <c r="M2207" s="2">
        <v>6.7</v>
      </c>
      <c r="N2207" s="4">
        <f>IMDB_Table[[#This Row],[gross]]-IMDB_Table[[#This Row],[budget]]</f>
        <v>-928770</v>
      </c>
      <c r="O2207">
        <v>94</v>
      </c>
      <c r="P2207" s="36">
        <f>IMDB_Table[[#This Row],[net_profit]]/IMDB_Table[[#This Row],[budget]]*100</f>
        <v>-5.1598333333333333</v>
      </c>
    </row>
    <row r="2208" spans="1:16" x14ac:dyDescent="0.3">
      <c r="A2208" t="s">
        <v>2339</v>
      </c>
      <c r="B2208">
        <v>68</v>
      </c>
      <c r="C2208" s="4">
        <v>17174870</v>
      </c>
      <c r="D2208" t="s">
        <v>1657</v>
      </c>
      <c r="E2208" t="s">
        <v>2340</v>
      </c>
      <c r="F2208" t="s">
        <v>5648</v>
      </c>
      <c r="G2208">
        <v>15817</v>
      </c>
      <c r="H2208">
        <v>210</v>
      </c>
      <c r="I2208" t="s">
        <v>16</v>
      </c>
      <c r="J2208" t="s">
        <v>17</v>
      </c>
      <c r="K2208" s="4">
        <v>18000000</v>
      </c>
      <c r="L2208">
        <v>2000</v>
      </c>
      <c r="M2208" s="2">
        <v>6.7</v>
      </c>
      <c r="N2208" s="4">
        <f>IMDB_Table[[#This Row],[gross]]-IMDB_Table[[#This Row],[budget]]</f>
        <v>-825130</v>
      </c>
      <c r="O2208">
        <v>115</v>
      </c>
      <c r="P2208" s="36">
        <f>IMDB_Table[[#This Row],[net_profit]]/IMDB_Table[[#This Row],[budget]]*100</f>
        <v>-4.5840555555555556</v>
      </c>
    </row>
    <row r="2209" spans="1:16" x14ac:dyDescent="0.3">
      <c r="A2209" t="s">
        <v>2079</v>
      </c>
      <c r="B2209">
        <v>97</v>
      </c>
      <c r="C2209" s="4">
        <v>26284475</v>
      </c>
      <c r="D2209" t="s">
        <v>509</v>
      </c>
      <c r="E2209" t="s">
        <v>984</v>
      </c>
      <c r="F2209" t="s">
        <v>7385</v>
      </c>
      <c r="G2209">
        <v>9051</v>
      </c>
      <c r="H2209">
        <v>68</v>
      </c>
      <c r="I2209" t="s">
        <v>16</v>
      </c>
      <c r="J2209" t="s">
        <v>17</v>
      </c>
      <c r="K2209" s="4">
        <v>17000000</v>
      </c>
      <c r="L2209">
        <v>2015</v>
      </c>
      <c r="M2209" s="2">
        <v>5.7</v>
      </c>
      <c r="N2209" s="4">
        <f>IMDB_Table[[#This Row],[gross]]-IMDB_Table[[#This Row],[budget]]</f>
        <v>9284475</v>
      </c>
      <c r="O2209">
        <v>107</v>
      </c>
      <c r="P2209" s="36">
        <f>IMDB_Table[[#This Row],[net_profit]]/IMDB_Table[[#This Row],[budget]]*100</f>
        <v>54.614558823529414</v>
      </c>
    </row>
    <row r="2210" spans="1:16" x14ac:dyDescent="0.3">
      <c r="A2210" t="s">
        <v>2341</v>
      </c>
      <c r="B2210">
        <v>54</v>
      </c>
      <c r="C2210" s="4">
        <v>16702864</v>
      </c>
      <c r="D2210" t="s">
        <v>279</v>
      </c>
      <c r="E2210" t="s">
        <v>636</v>
      </c>
      <c r="F2210" t="s">
        <v>5649</v>
      </c>
      <c r="G2210">
        <v>8023</v>
      </c>
      <c r="H2210">
        <v>49</v>
      </c>
      <c r="I2210" t="s">
        <v>16</v>
      </c>
      <c r="J2210" t="s">
        <v>17</v>
      </c>
      <c r="K2210" s="4">
        <v>18000000</v>
      </c>
      <c r="L2210">
        <v>2004</v>
      </c>
      <c r="M2210" s="2">
        <v>5.2</v>
      </c>
      <c r="N2210" s="4">
        <f>IMDB_Table[[#This Row],[gross]]-IMDB_Table[[#This Row],[budget]]</f>
        <v>-1297136</v>
      </c>
      <c r="O2210">
        <v>91</v>
      </c>
      <c r="P2210" s="36">
        <f>IMDB_Table[[#This Row],[net_profit]]/IMDB_Table[[#This Row],[budget]]*100</f>
        <v>-7.2063111111111109</v>
      </c>
    </row>
    <row r="2211" spans="1:16" x14ac:dyDescent="0.3">
      <c r="A2211" t="s">
        <v>1445</v>
      </c>
      <c r="B2211">
        <v>99</v>
      </c>
      <c r="C2211" s="4">
        <v>15561627</v>
      </c>
      <c r="D2211" t="s">
        <v>814</v>
      </c>
      <c r="E2211" t="s">
        <v>2124</v>
      </c>
      <c r="F2211" t="s">
        <v>7386</v>
      </c>
      <c r="G2211">
        <v>39105</v>
      </c>
      <c r="H2211">
        <v>359</v>
      </c>
      <c r="I2211" t="s">
        <v>16</v>
      </c>
      <c r="J2211" t="s">
        <v>17</v>
      </c>
      <c r="K2211" s="4">
        <v>18000000</v>
      </c>
      <c r="L2211">
        <v>2001</v>
      </c>
      <c r="M2211" s="2">
        <v>7.5</v>
      </c>
      <c r="N2211" s="4">
        <f>IMDB_Table[[#This Row],[gross]]-IMDB_Table[[#This Row],[budget]]</f>
        <v>-2438373</v>
      </c>
      <c r="O2211">
        <v>125</v>
      </c>
      <c r="P2211" s="36">
        <f>IMDB_Table[[#This Row],[net_profit]]/IMDB_Table[[#This Row],[budget]]*100</f>
        <v>-13.546516666666667</v>
      </c>
    </row>
    <row r="2212" spans="1:16" x14ac:dyDescent="0.3">
      <c r="A2212" t="s">
        <v>1188</v>
      </c>
      <c r="B2212">
        <v>412</v>
      </c>
      <c r="C2212" s="4">
        <v>17750583</v>
      </c>
      <c r="D2212" t="s">
        <v>399</v>
      </c>
      <c r="E2212" t="s">
        <v>398</v>
      </c>
      <c r="F2212" t="s">
        <v>5650</v>
      </c>
      <c r="G2212">
        <v>93548</v>
      </c>
      <c r="H2212">
        <v>307</v>
      </c>
      <c r="I2212" t="s">
        <v>16</v>
      </c>
      <c r="J2212" t="s">
        <v>24</v>
      </c>
      <c r="K2212" s="4">
        <v>30000000</v>
      </c>
      <c r="L2212">
        <v>2015</v>
      </c>
      <c r="M2212" s="2">
        <v>7.2</v>
      </c>
      <c r="N2212" s="4">
        <f>IMDB_Table[[#This Row],[gross]]-IMDB_Table[[#This Row],[budget]]</f>
        <v>-12249417</v>
      </c>
      <c r="O2212">
        <v>122</v>
      </c>
      <c r="P2212" s="36">
        <f>IMDB_Table[[#This Row],[net_profit]]/IMDB_Table[[#This Row],[budget]]*100</f>
        <v>-40.831389999999999</v>
      </c>
    </row>
    <row r="2213" spans="1:16" x14ac:dyDescent="0.3">
      <c r="A2213" t="s">
        <v>331</v>
      </c>
      <c r="B2213">
        <v>107</v>
      </c>
      <c r="C2213" s="4">
        <v>14793904</v>
      </c>
      <c r="D2213" t="s">
        <v>429</v>
      </c>
      <c r="E2213" t="s">
        <v>2342</v>
      </c>
      <c r="F2213" t="s">
        <v>5651</v>
      </c>
      <c r="G2213">
        <v>28209</v>
      </c>
      <c r="H2213">
        <v>80</v>
      </c>
      <c r="I2213" t="s">
        <v>16</v>
      </c>
      <c r="J2213" t="s">
        <v>87</v>
      </c>
      <c r="K2213" s="4">
        <v>18000000</v>
      </c>
      <c r="L2213">
        <v>2009</v>
      </c>
      <c r="M2213" s="2">
        <v>5.3</v>
      </c>
      <c r="N2213" s="4">
        <f>IMDB_Table[[#This Row],[gross]]-IMDB_Table[[#This Row],[budget]]</f>
        <v>-3206096</v>
      </c>
      <c r="O2213">
        <v>102</v>
      </c>
      <c r="P2213" s="36">
        <f>IMDB_Table[[#This Row],[net_profit]]/IMDB_Table[[#This Row],[budget]]*100</f>
        <v>-17.811644444444443</v>
      </c>
    </row>
    <row r="2214" spans="1:16" x14ac:dyDescent="0.3">
      <c r="A2214" t="s">
        <v>1846</v>
      </c>
      <c r="B2214">
        <v>192</v>
      </c>
      <c r="C2214" s="4">
        <v>15281286</v>
      </c>
      <c r="D2214" t="s">
        <v>369</v>
      </c>
      <c r="E2214" t="s">
        <v>90</v>
      </c>
      <c r="F2214" t="s">
        <v>7387</v>
      </c>
      <c r="G2214">
        <v>64646</v>
      </c>
      <c r="H2214">
        <v>105</v>
      </c>
      <c r="I2214" t="s">
        <v>16</v>
      </c>
      <c r="J2214" t="s">
        <v>17</v>
      </c>
      <c r="K2214" s="4">
        <v>18000000</v>
      </c>
      <c r="L2214">
        <v>2009</v>
      </c>
      <c r="M2214" s="2">
        <v>6.5</v>
      </c>
      <c r="N2214" s="4">
        <f>IMDB_Table[[#This Row],[gross]]-IMDB_Table[[#This Row],[budget]]</f>
        <v>-2718714</v>
      </c>
      <c r="O2214">
        <v>90</v>
      </c>
      <c r="P2214" s="36">
        <f>IMDB_Table[[#This Row],[net_profit]]/IMDB_Table[[#This Row],[budget]]*100</f>
        <v>-15.103966666666665</v>
      </c>
    </row>
    <row r="2215" spans="1:16" x14ac:dyDescent="0.3">
      <c r="A2215" t="s">
        <v>2343</v>
      </c>
      <c r="B2215">
        <v>25</v>
      </c>
      <c r="C2215" s="4">
        <v>8000000</v>
      </c>
      <c r="D2215" t="s">
        <v>49</v>
      </c>
      <c r="E2215" t="s">
        <v>2344</v>
      </c>
      <c r="F2215" t="s">
        <v>7388</v>
      </c>
      <c r="G2215">
        <v>1400</v>
      </c>
      <c r="H2215">
        <v>41</v>
      </c>
      <c r="I2215" t="s">
        <v>16</v>
      </c>
      <c r="J2215" t="s">
        <v>17</v>
      </c>
      <c r="K2215" s="4">
        <v>18000000</v>
      </c>
      <c r="L2215">
        <v>1981</v>
      </c>
      <c r="M2215" s="2">
        <v>5</v>
      </c>
      <c r="N2215" s="4">
        <f>IMDB_Table[[#This Row],[gross]]-IMDB_Table[[#This Row],[budget]]</f>
        <v>-10000000</v>
      </c>
      <c r="O2215">
        <v>98</v>
      </c>
      <c r="P2215" s="36">
        <f>IMDB_Table[[#This Row],[net_profit]]/IMDB_Table[[#This Row],[budget]]*100</f>
        <v>-55.555555555555557</v>
      </c>
    </row>
    <row r="2216" spans="1:16" x14ac:dyDescent="0.3">
      <c r="A2216" t="s">
        <v>2345</v>
      </c>
      <c r="B2216">
        <v>104</v>
      </c>
      <c r="C2216" s="4">
        <v>13491653</v>
      </c>
      <c r="D2216" t="s">
        <v>946</v>
      </c>
      <c r="E2216" t="s">
        <v>325</v>
      </c>
      <c r="F2216" t="s">
        <v>7389</v>
      </c>
      <c r="G2216">
        <v>23728</v>
      </c>
      <c r="H2216">
        <v>213</v>
      </c>
      <c r="I2216" t="s">
        <v>16</v>
      </c>
      <c r="J2216" t="s">
        <v>17</v>
      </c>
      <c r="K2216" s="4">
        <v>18000000</v>
      </c>
      <c r="L2216">
        <v>2001</v>
      </c>
      <c r="M2216" s="2">
        <v>6.1</v>
      </c>
      <c r="N2216" s="4">
        <f>IMDB_Table[[#This Row],[gross]]-IMDB_Table[[#This Row],[budget]]</f>
        <v>-4508347</v>
      </c>
      <c r="O2216">
        <v>109</v>
      </c>
      <c r="P2216" s="36">
        <f>IMDB_Table[[#This Row],[net_profit]]/IMDB_Table[[#This Row],[budget]]*100</f>
        <v>-25.046372222222224</v>
      </c>
    </row>
    <row r="2217" spans="1:16" x14ac:dyDescent="0.3">
      <c r="A2217" t="s">
        <v>2346</v>
      </c>
      <c r="B2217">
        <v>146</v>
      </c>
      <c r="C2217" s="4">
        <v>10494494</v>
      </c>
      <c r="D2217" t="s">
        <v>106</v>
      </c>
      <c r="E2217" t="s">
        <v>2347</v>
      </c>
      <c r="F2217" t="s">
        <v>5652</v>
      </c>
      <c r="G2217">
        <v>19586</v>
      </c>
      <c r="H2217">
        <v>109</v>
      </c>
      <c r="I2217" t="s">
        <v>16</v>
      </c>
      <c r="J2217" t="s">
        <v>17</v>
      </c>
      <c r="K2217" s="4">
        <v>18000000</v>
      </c>
      <c r="L2217">
        <v>2013</v>
      </c>
      <c r="M2217" s="2">
        <v>4.4000000000000004</v>
      </c>
      <c r="N2217" s="4">
        <f>IMDB_Table[[#This Row],[gross]]-IMDB_Table[[#This Row],[budget]]</f>
        <v>-7505506</v>
      </c>
      <c r="O2217">
        <v>90</v>
      </c>
      <c r="P2217" s="36">
        <f>IMDB_Table[[#This Row],[net_profit]]/IMDB_Table[[#This Row],[budget]]*100</f>
        <v>-41.697255555555557</v>
      </c>
    </row>
    <row r="2218" spans="1:16" x14ac:dyDescent="0.3">
      <c r="A2218" t="s">
        <v>290</v>
      </c>
      <c r="B2218">
        <v>124</v>
      </c>
      <c r="C2218" s="4">
        <v>7837632</v>
      </c>
      <c r="D2218" t="s">
        <v>814</v>
      </c>
      <c r="E2218" t="s">
        <v>2348</v>
      </c>
      <c r="F2218" t="s">
        <v>5653</v>
      </c>
      <c r="G2218">
        <v>46396</v>
      </c>
      <c r="H2218">
        <v>287</v>
      </c>
      <c r="I2218" t="s">
        <v>16</v>
      </c>
      <c r="J2218" t="s">
        <v>17</v>
      </c>
      <c r="K2218" s="4">
        <v>18000000</v>
      </c>
      <c r="L2218">
        <v>1997</v>
      </c>
      <c r="M2218" s="2">
        <v>7.5</v>
      </c>
      <c r="N2218" s="4">
        <f>IMDB_Table[[#This Row],[gross]]-IMDB_Table[[#This Row],[budget]]</f>
        <v>-10162368</v>
      </c>
      <c r="O2218">
        <v>112</v>
      </c>
      <c r="P2218" s="36">
        <f>IMDB_Table[[#This Row],[net_profit]]/IMDB_Table[[#This Row],[budget]]*100</f>
        <v>-56.457599999999999</v>
      </c>
    </row>
    <row r="2219" spans="1:16" x14ac:dyDescent="0.3">
      <c r="A2219" t="s">
        <v>910</v>
      </c>
      <c r="B2219">
        <v>107</v>
      </c>
      <c r="C2219" s="4">
        <v>15155772</v>
      </c>
      <c r="D2219" t="s">
        <v>369</v>
      </c>
      <c r="E2219" t="s">
        <v>2349</v>
      </c>
      <c r="F2219" t="s">
        <v>5654</v>
      </c>
      <c r="G2219">
        <v>8895</v>
      </c>
      <c r="H2219">
        <v>48</v>
      </c>
      <c r="I2219" t="s">
        <v>16</v>
      </c>
      <c r="J2219" t="s">
        <v>17</v>
      </c>
      <c r="K2219" s="4">
        <v>18000000</v>
      </c>
      <c r="L2219">
        <v>2014</v>
      </c>
      <c r="M2219" s="2">
        <v>5.7</v>
      </c>
      <c r="N2219" s="4">
        <f>IMDB_Table[[#This Row],[gross]]-IMDB_Table[[#This Row],[budget]]</f>
        <v>-2844228</v>
      </c>
      <c r="O2219">
        <v>94</v>
      </c>
      <c r="P2219" s="36">
        <f>IMDB_Table[[#This Row],[net_profit]]/IMDB_Table[[#This Row],[budget]]*100</f>
        <v>-15.801266666666667</v>
      </c>
    </row>
    <row r="2220" spans="1:16" x14ac:dyDescent="0.3">
      <c r="A2220" t="s">
        <v>2350</v>
      </c>
      <c r="B2220">
        <v>11</v>
      </c>
      <c r="C2220" s="4">
        <v>8508843</v>
      </c>
      <c r="D2220" t="s">
        <v>983</v>
      </c>
      <c r="E2220" t="s">
        <v>2317</v>
      </c>
      <c r="F2220" t="s">
        <v>5655</v>
      </c>
      <c r="G2220">
        <v>7470</v>
      </c>
      <c r="H2220">
        <v>35</v>
      </c>
      <c r="I2220" t="s">
        <v>16</v>
      </c>
      <c r="J2220" t="s">
        <v>17</v>
      </c>
      <c r="K2220" s="4">
        <v>18000000</v>
      </c>
      <c r="L2220">
        <v>1989</v>
      </c>
      <c r="M2220" s="2">
        <v>5.5</v>
      </c>
      <c r="N2220" s="4">
        <f>IMDB_Table[[#This Row],[gross]]-IMDB_Table[[#This Row],[budget]]</f>
        <v>-9491157</v>
      </c>
      <c r="O2220">
        <v>105</v>
      </c>
      <c r="P2220" s="36">
        <f>IMDB_Table[[#This Row],[net_profit]]/IMDB_Table[[#This Row],[budget]]*100</f>
        <v>-52.728650000000002</v>
      </c>
    </row>
    <row r="2221" spans="1:16" x14ac:dyDescent="0.3">
      <c r="A2221" t="s">
        <v>4007</v>
      </c>
      <c r="B2221">
        <v>93</v>
      </c>
      <c r="C2221" s="4">
        <v>7739049</v>
      </c>
      <c r="D2221" t="s">
        <v>369</v>
      </c>
      <c r="E2221" t="s">
        <v>1417</v>
      </c>
      <c r="F2221" t="s">
        <v>5656</v>
      </c>
      <c r="G2221">
        <v>10680</v>
      </c>
      <c r="H2221">
        <v>112</v>
      </c>
      <c r="I2221" t="s">
        <v>16</v>
      </c>
      <c r="J2221" t="s">
        <v>87</v>
      </c>
      <c r="K2221" s="4">
        <v>18000000</v>
      </c>
      <c r="L2221">
        <v>2004</v>
      </c>
      <c r="M2221" s="2">
        <v>7.1</v>
      </c>
      <c r="N2221" s="4">
        <f>IMDB_Table[[#This Row],[gross]]-IMDB_Table[[#This Row],[budget]]</f>
        <v>-10260951</v>
      </c>
      <c r="O2221">
        <v>104</v>
      </c>
      <c r="P2221" s="36">
        <f>IMDB_Table[[#This Row],[net_profit]]/IMDB_Table[[#This Row],[budget]]*100</f>
        <v>-57.005283333333331</v>
      </c>
    </row>
    <row r="2222" spans="1:16" x14ac:dyDescent="0.3">
      <c r="A2222" t="s">
        <v>1165</v>
      </c>
      <c r="B2222">
        <v>38</v>
      </c>
      <c r="C2222" s="4">
        <v>6734844</v>
      </c>
      <c r="D2222" t="s">
        <v>71</v>
      </c>
      <c r="E2222" t="s">
        <v>2351</v>
      </c>
      <c r="F2222" t="s">
        <v>5657</v>
      </c>
      <c r="G2222">
        <v>29591</v>
      </c>
      <c r="H2222">
        <v>118</v>
      </c>
      <c r="I2222" t="s">
        <v>16</v>
      </c>
      <c r="J2222" t="s">
        <v>17</v>
      </c>
      <c r="K2222" s="4">
        <v>17000000</v>
      </c>
      <c r="L2222">
        <v>1986</v>
      </c>
      <c r="M2222" s="2">
        <v>5.9</v>
      </c>
      <c r="N2222" s="4">
        <f>IMDB_Table[[#This Row],[gross]]-IMDB_Table[[#This Row],[budget]]</f>
        <v>-10265156</v>
      </c>
      <c r="O2222">
        <v>112</v>
      </c>
      <c r="P2222" s="36">
        <f>IMDB_Table[[#This Row],[net_profit]]/IMDB_Table[[#This Row],[budget]]*100</f>
        <v>-60.383270588235291</v>
      </c>
    </row>
    <row r="2223" spans="1:16" x14ac:dyDescent="0.3">
      <c r="A2223" t="s">
        <v>2352</v>
      </c>
      <c r="B2223">
        <v>60</v>
      </c>
      <c r="C2223" s="4">
        <v>6000000</v>
      </c>
      <c r="D2223" t="s">
        <v>19</v>
      </c>
      <c r="E2223" t="s">
        <v>2353</v>
      </c>
      <c r="F2223" t="s">
        <v>5658</v>
      </c>
      <c r="G2223">
        <v>10832</v>
      </c>
      <c r="H2223">
        <v>102</v>
      </c>
      <c r="I2223" t="s">
        <v>16</v>
      </c>
      <c r="J2223" t="s">
        <v>17</v>
      </c>
      <c r="K2223" s="4">
        <v>18000000</v>
      </c>
      <c r="L2223">
        <v>1981</v>
      </c>
      <c r="M2223" s="2">
        <v>6.7</v>
      </c>
      <c r="N2223" s="4">
        <f>IMDB_Table[[#This Row],[gross]]-IMDB_Table[[#This Row],[budget]]</f>
        <v>-12000000</v>
      </c>
      <c r="O2223">
        <v>108</v>
      </c>
      <c r="P2223" s="36">
        <f>IMDB_Table[[#This Row],[net_profit]]/IMDB_Table[[#This Row],[budget]]*100</f>
        <v>-66.666666666666657</v>
      </c>
    </row>
    <row r="2224" spans="1:16" x14ac:dyDescent="0.3">
      <c r="A2224" t="s">
        <v>1918</v>
      </c>
      <c r="B2224">
        <v>184</v>
      </c>
      <c r="C2224" s="4">
        <v>6615578</v>
      </c>
      <c r="D2224" t="s">
        <v>1378</v>
      </c>
      <c r="E2224" t="s">
        <v>2354</v>
      </c>
      <c r="F2224" t="s">
        <v>5659</v>
      </c>
      <c r="G2224">
        <v>15352</v>
      </c>
      <c r="H2224">
        <v>82</v>
      </c>
      <c r="I2224" t="s">
        <v>16</v>
      </c>
      <c r="J2224" t="s">
        <v>221</v>
      </c>
      <c r="K2224" s="4">
        <v>13000000</v>
      </c>
      <c r="L2224">
        <v>2009</v>
      </c>
      <c r="M2224" s="2">
        <v>7</v>
      </c>
      <c r="N2224" s="4">
        <f>IMDB_Table[[#This Row],[gross]]-IMDB_Table[[#This Row],[budget]]</f>
        <v>-6384422</v>
      </c>
      <c r="O2224">
        <v>112</v>
      </c>
      <c r="P2224" s="36">
        <f>IMDB_Table[[#This Row],[net_profit]]/IMDB_Table[[#This Row],[budget]]*100</f>
        <v>-49.11093846153846</v>
      </c>
    </row>
    <row r="2225" spans="1:16" x14ac:dyDescent="0.3">
      <c r="A2225" t="s">
        <v>83</v>
      </c>
      <c r="B2225">
        <v>148</v>
      </c>
      <c r="C2225" s="4">
        <v>5887457</v>
      </c>
      <c r="D2225" t="s">
        <v>969</v>
      </c>
      <c r="E2225" t="s">
        <v>20</v>
      </c>
      <c r="F2225" t="s">
        <v>5660</v>
      </c>
      <c r="G2225">
        <v>142416</v>
      </c>
      <c r="H2225">
        <v>420</v>
      </c>
      <c r="I2225" t="s">
        <v>16</v>
      </c>
      <c r="J2225" t="s">
        <v>17</v>
      </c>
      <c r="K2225" s="4">
        <v>18000000</v>
      </c>
      <c r="L2225">
        <v>1994</v>
      </c>
      <c r="M2225" s="2">
        <v>7.9</v>
      </c>
      <c r="N2225" s="4">
        <f>IMDB_Table[[#This Row],[gross]]-IMDB_Table[[#This Row],[budget]]</f>
        <v>-12112543</v>
      </c>
      <c r="O2225">
        <v>127</v>
      </c>
      <c r="P2225" s="36">
        <f>IMDB_Table[[#This Row],[net_profit]]/IMDB_Table[[#This Row],[budget]]*100</f>
        <v>-67.291905555555559</v>
      </c>
    </row>
    <row r="2226" spans="1:16" x14ac:dyDescent="0.3">
      <c r="A2226" t="s">
        <v>1721</v>
      </c>
      <c r="B2226">
        <v>217</v>
      </c>
      <c r="C2226" s="4">
        <v>13362308</v>
      </c>
      <c r="D2226" t="s">
        <v>814</v>
      </c>
      <c r="E2226" t="s">
        <v>33</v>
      </c>
      <c r="F2226" t="s">
        <v>5661</v>
      </c>
      <c r="G2226">
        <v>31898</v>
      </c>
      <c r="H2226">
        <v>111</v>
      </c>
      <c r="I2226" t="s">
        <v>16</v>
      </c>
      <c r="J2226" t="s">
        <v>17</v>
      </c>
      <c r="K2226" s="4">
        <v>18000000</v>
      </c>
      <c r="L2226">
        <v>2013</v>
      </c>
      <c r="M2226" s="2">
        <v>6.9</v>
      </c>
      <c r="N2226" s="4">
        <f>IMDB_Table[[#This Row],[gross]]-IMDB_Table[[#This Row],[budget]]</f>
        <v>-4637692</v>
      </c>
      <c r="O2226">
        <v>111</v>
      </c>
      <c r="P2226" s="36">
        <f>IMDB_Table[[#This Row],[net_profit]]/IMDB_Table[[#This Row],[budget]]*100</f>
        <v>-25.764955555555559</v>
      </c>
    </row>
    <row r="2227" spans="1:16" x14ac:dyDescent="0.3">
      <c r="A2227" t="s">
        <v>523</v>
      </c>
      <c r="B2227">
        <v>160</v>
      </c>
      <c r="C2227" s="4">
        <v>5701643</v>
      </c>
      <c r="D2227" t="s">
        <v>819</v>
      </c>
      <c r="E2227" t="s">
        <v>2355</v>
      </c>
      <c r="F2227" t="s">
        <v>7390</v>
      </c>
      <c r="G2227">
        <v>37635</v>
      </c>
      <c r="H2227">
        <v>165</v>
      </c>
      <c r="I2227" t="s">
        <v>2356</v>
      </c>
      <c r="J2227" t="s">
        <v>2245</v>
      </c>
      <c r="K2227" s="4">
        <v>20000000</v>
      </c>
      <c r="L2227">
        <v>2007</v>
      </c>
      <c r="M2227" s="2">
        <v>7.3</v>
      </c>
      <c r="N2227" s="4">
        <f>IMDB_Table[[#This Row],[gross]]-IMDB_Table[[#This Row],[budget]]</f>
        <v>-14298357</v>
      </c>
      <c r="O2227">
        <v>126</v>
      </c>
      <c r="P2227" s="36">
        <f>IMDB_Table[[#This Row],[net_profit]]/IMDB_Table[[#This Row],[budget]]*100</f>
        <v>-71.491784999999993</v>
      </c>
    </row>
    <row r="2228" spans="1:16" x14ac:dyDescent="0.3">
      <c r="A2228" t="s">
        <v>337</v>
      </c>
      <c r="B2228">
        <v>209</v>
      </c>
      <c r="C2228" s="4">
        <v>5694401</v>
      </c>
      <c r="D2228" t="s">
        <v>106</v>
      </c>
      <c r="E2228" t="s">
        <v>27</v>
      </c>
      <c r="F2228" t="s">
        <v>7391</v>
      </c>
      <c r="G2228">
        <v>194489</v>
      </c>
      <c r="H2228">
        <v>192</v>
      </c>
      <c r="I2228" t="s">
        <v>16</v>
      </c>
      <c r="J2228" t="s">
        <v>24</v>
      </c>
      <c r="K2228" s="4">
        <v>18000000</v>
      </c>
      <c r="L2228">
        <v>2008</v>
      </c>
      <c r="M2228" s="2">
        <v>7.3</v>
      </c>
      <c r="N2228" s="4">
        <f>IMDB_Table[[#This Row],[gross]]-IMDB_Table[[#This Row],[budget]]</f>
        <v>-12305599</v>
      </c>
      <c r="O2228">
        <v>114</v>
      </c>
      <c r="P2228" s="36">
        <f>IMDB_Table[[#This Row],[net_profit]]/IMDB_Table[[#This Row],[budget]]*100</f>
        <v>-68.364438888888884</v>
      </c>
    </row>
    <row r="2229" spans="1:16" x14ac:dyDescent="0.3">
      <c r="A2229" t="s">
        <v>2357</v>
      </c>
      <c r="B2229">
        <v>40</v>
      </c>
      <c r="C2229" s="4">
        <v>5333658</v>
      </c>
      <c r="D2229" t="s">
        <v>190</v>
      </c>
      <c r="E2229" t="s">
        <v>2358</v>
      </c>
      <c r="F2229" t="s">
        <v>5662</v>
      </c>
      <c r="G2229">
        <v>2541</v>
      </c>
      <c r="H2229">
        <v>54</v>
      </c>
      <c r="I2229" t="s">
        <v>16</v>
      </c>
      <c r="J2229" t="s">
        <v>17</v>
      </c>
      <c r="K2229" s="4">
        <v>20000000</v>
      </c>
      <c r="L2229">
        <v>1982</v>
      </c>
      <c r="M2229" s="2">
        <v>3.5</v>
      </c>
      <c r="N2229" s="4">
        <f>IMDB_Table[[#This Row],[gross]]-IMDB_Table[[#This Row],[budget]]</f>
        <v>-14666342</v>
      </c>
      <c r="O2229">
        <v>99</v>
      </c>
      <c r="P2229" s="36">
        <f>IMDB_Table[[#This Row],[net_profit]]/IMDB_Table[[#This Row],[budget]]*100</f>
        <v>-73.331710000000001</v>
      </c>
    </row>
    <row r="2230" spans="1:16" x14ac:dyDescent="0.3">
      <c r="A2230" t="s">
        <v>242</v>
      </c>
      <c r="B2230">
        <v>85</v>
      </c>
      <c r="C2230" s="4">
        <v>4414535</v>
      </c>
      <c r="D2230" t="s">
        <v>814</v>
      </c>
      <c r="E2230" t="s">
        <v>2359</v>
      </c>
      <c r="F2230" t="s">
        <v>5663</v>
      </c>
      <c r="G2230">
        <v>30618</v>
      </c>
      <c r="H2230">
        <v>224</v>
      </c>
      <c r="I2230" t="s">
        <v>16</v>
      </c>
      <c r="J2230" t="s">
        <v>24</v>
      </c>
      <c r="K2230" s="4">
        <v>18000000</v>
      </c>
      <c r="L2230">
        <v>1996</v>
      </c>
      <c r="M2230" s="2">
        <v>7.8</v>
      </c>
      <c r="N2230" s="4">
        <f>IMDB_Table[[#This Row],[gross]]-IMDB_Table[[#This Row],[budget]]</f>
        <v>-13585465</v>
      </c>
      <c r="O2230">
        <v>150</v>
      </c>
      <c r="P2230" s="36">
        <f>IMDB_Table[[#This Row],[net_profit]]/IMDB_Table[[#This Row],[budget]]*100</f>
        <v>-75.474805555555562</v>
      </c>
    </row>
    <row r="2231" spans="1:16" x14ac:dyDescent="0.3">
      <c r="A2231" t="s">
        <v>2360</v>
      </c>
      <c r="B2231">
        <v>263</v>
      </c>
      <c r="C2231" s="4">
        <v>3707794</v>
      </c>
      <c r="D2231" t="s">
        <v>381</v>
      </c>
      <c r="E2231" t="s">
        <v>1114</v>
      </c>
      <c r="F2231" t="s">
        <v>5664</v>
      </c>
      <c r="G2231">
        <v>31359</v>
      </c>
      <c r="H2231">
        <v>156</v>
      </c>
      <c r="I2231" t="s">
        <v>16</v>
      </c>
      <c r="J2231" t="s">
        <v>2361</v>
      </c>
      <c r="K2231" s="4">
        <v>18000000</v>
      </c>
      <c r="L2231">
        <v>2016</v>
      </c>
      <c r="M2231" s="2">
        <v>6.7</v>
      </c>
      <c r="N2231" s="4">
        <f>IMDB_Table[[#This Row],[gross]]-IMDB_Table[[#This Row],[budget]]</f>
        <v>-14292206</v>
      </c>
      <c r="O2231">
        <v>112</v>
      </c>
      <c r="P2231" s="36">
        <f>IMDB_Table[[#This Row],[net_profit]]/IMDB_Table[[#This Row],[budget]]*100</f>
        <v>-79.401144444444455</v>
      </c>
    </row>
    <row r="2232" spans="1:16" x14ac:dyDescent="0.3">
      <c r="A2232" t="s">
        <v>1734</v>
      </c>
      <c r="B2232">
        <v>128</v>
      </c>
      <c r="C2232" s="4">
        <v>3203044</v>
      </c>
      <c r="D2232" t="s">
        <v>429</v>
      </c>
      <c r="E2232" t="s">
        <v>1734</v>
      </c>
      <c r="F2232" t="s">
        <v>5665</v>
      </c>
      <c r="G2232">
        <v>25165</v>
      </c>
      <c r="H2232">
        <v>155</v>
      </c>
      <c r="I2232" t="s">
        <v>16</v>
      </c>
      <c r="J2232" t="s">
        <v>17</v>
      </c>
      <c r="K2232" s="4">
        <v>18000000</v>
      </c>
      <c r="L2232">
        <v>2003</v>
      </c>
      <c r="M2232" s="2">
        <v>6.4</v>
      </c>
      <c r="N2232" s="4">
        <f>IMDB_Table[[#This Row],[gross]]-IMDB_Table[[#This Row],[budget]]</f>
        <v>-14796956</v>
      </c>
      <c r="O2232">
        <v>108</v>
      </c>
      <c r="P2232" s="36">
        <f>IMDB_Table[[#This Row],[net_profit]]/IMDB_Table[[#This Row],[budget]]*100</f>
        <v>-82.205311111111115</v>
      </c>
    </row>
    <row r="2233" spans="1:16" x14ac:dyDescent="0.3">
      <c r="A2233" t="s">
        <v>2362</v>
      </c>
      <c r="B2233">
        <v>186</v>
      </c>
      <c r="C2233" s="4">
        <v>4435083</v>
      </c>
      <c r="D2233" t="s">
        <v>2363</v>
      </c>
      <c r="E2233" t="s">
        <v>811</v>
      </c>
      <c r="F2233" t="s">
        <v>5666</v>
      </c>
      <c r="G2233">
        <v>27882</v>
      </c>
      <c r="H2233">
        <v>119</v>
      </c>
      <c r="I2233" t="s">
        <v>16</v>
      </c>
      <c r="J2233" t="s">
        <v>115</v>
      </c>
      <c r="K2233" s="4">
        <v>18000000</v>
      </c>
      <c r="L2233">
        <v>2013</v>
      </c>
      <c r="M2233" s="2">
        <v>7.1</v>
      </c>
      <c r="N2233" s="4">
        <f>IMDB_Table[[#This Row],[gross]]-IMDB_Table[[#This Row],[budget]]</f>
        <v>-13564917</v>
      </c>
      <c r="O2233">
        <v>116</v>
      </c>
      <c r="P2233" s="36">
        <f>IMDB_Table[[#This Row],[net_profit]]/IMDB_Table[[#This Row],[budget]]*100</f>
        <v>-75.360649999999993</v>
      </c>
    </row>
    <row r="2234" spans="1:16" x14ac:dyDescent="0.3">
      <c r="A2234" t="s">
        <v>2364</v>
      </c>
      <c r="B2234">
        <v>292</v>
      </c>
      <c r="C2234" s="4">
        <v>2222647</v>
      </c>
      <c r="D2234" t="s">
        <v>1704</v>
      </c>
      <c r="E2234" t="s">
        <v>2365</v>
      </c>
      <c r="F2234" t="s">
        <v>5667</v>
      </c>
      <c r="G2234">
        <v>52958</v>
      </c>
      <c r="H2234">
        <v>193</v>
      </c>
      <c r="I2234" t="s">
        <v>2286</v>
      </c>
      <c r="J2234" t="s">
        <v>221</v>
      </c>
      <c r="K2234" s="4">
        <v>12000000</v>
      </c>
      <c r="L2234">
        <v>2009</v>
      </c>
      <c r="M2234" s="2">
        <v>7.8</v>
      </c>
      <c r="N2234" s="4">
        <f>IMDB_Table[[#This Row],[gross]]-IMDB_Table[[#This Row],[budget]]</f>
        <v>-9777353</v>
      </c>
      <c r="O2234">
        <v>144</v>
      </c>
      <c r="P2234" s="36">
        <f>IMDB_Table[[#This Row],[net_profit]]/IMDB_Table[[#This Row],[budget]]*100</f>
        <v>-81.477941666666666</v>
      </c>
    </row>
    <row r="2235" spans="1:16" x14ac:dyDescent="0.3">
      <c r="A2235" t="s">
        <v>2366</v>
      </c>
      <c r="B2235">
        <v>70</v>
      </c>
      <c r="C2235" s="4">
        <v>3500000</v>
      </c>
      <c r="D2235" t="s">
        <v>2367</v>
      </c>
      <c r="E2235" t="s">
        <v>348</v>
      </c>
      <c r="F2235" t="s">
        <v>5668</v>
      </c>
      <c r="G2235">
        <v>10082</v>
      </c>
      <c r="H2235">
        <v>100</v>
      </c>
      <c r="I2235" t="s">
        <v>16</v>
      </c>
      <c r="J2235" t="s">
        <v>17</v>
      </c>
      <c r="K2235" s="4">
        <v>2700000</v>
      </c>
      <c r="L2235">
        <v>1986</v>
      </c>
      <c r="M2235" s="2">
        <v>5.9</v>
      </c>
      <c r="N2235" s="4">
        <f>IMDB_Table[[#This Row],[gross]]-IMDB_Table[[#This Row],[budget]]</f>
        <v>800000</v>
      </c>
      <c r="O2235">
        <v>93</v>
      </c>
      <c r="P2235" s="36">
        <f>IMDB_Table[[#This Row],[net_profit]]/IMDB_Table[[#This Row],[budget]]*100</f>
        <v>29.629629629629626</v>
      </c>
    </row>
    <row r="2236" spans="1:16" x14ac:dyDescent="0.3">
      <c r="A2236" t="s">
        <v>652</v>
      </c>
      <c r="B2236">
        <v>79</v>
      </c>
      <c r="C2236" s="4">
        <v>676698</v>
      </c>
      <c r="D2236" t="s">
        <v>557</v>
      </c>
      <c r="E2236" t="s">
        <v>701</v>
      </c>
      <c r="F2236" t="s">
        <v>5669</v>
      </c>
      <c r="G2236">
        <v>26730</v>
      </c>
      <c r="H2236">
        <v>180</v>
      </c>
      <c r="I2236" t="s">
        <v>16</v>
      </c>
      <c r="J2236" t="s">
        <v>17</v>
      </c>
      <c r="K2236" s="4">
        <v>18000000</v>
      </c>
      <c r="L2236">
        <v>2002</v>
      </c>
      <c r="M2236" s="2">
        <v>7.2</v>
      </c>
      <c r="N2236" s="4">
        <f>IMDB_Table[[#This Row],[gross]]-IMDB_Table[[#This Row],[budget]]</f>
        <v>-17323302</v>
      </c>
      <c r="O2236">
        <v>103</v>
      </c>
      <c r="P2236" s="36">
        <f>IMDB_Table[[#This Row],[net_profit]]/IMDB_Table[[#This Row],[budget]]*100</f>
        <v>-96.240566666666666</v>
      </c>
    </row>
    <row r="2237" spans="1:16" x14ac:dyDescent="0.3">
      <c r="A2237" t="s">
        <v>2368</v>
      </c>
      <c r="B2237">
        <v>10</v>
      </c>
      <c r="C2237" s="4">
        <v>229311</v>
      </c>
      <c r="D2237" t="s">
        <v>2369</v>
      </c>
      <c r="E2237" t="s">
        <v>2009</v>
      </c>
      <c r="F2237" t="s">
        <v>7392</v>
      </c>
      <c r="G2237">
        <v>899</v>
      </c>
      <c r="H2237">
        <v>42</v>
      </c>
      <c r="I2237" t="s">
        <v>16</v>
      </c>
      <c r="J2237" t="s">
        <v>849</v>
      </c>
      <c r="K2237" s="4">
        <v>11350000</v>
      </c>
      <c r="L2237">
        <v>1999</v>
      </c>
      <c r="M2237" s="2">
        <v>6.2</v>
      </c>
      <c r="N2237" s="4">
        <f>IMDB_Table[[#This Row],[gross]]-IMDB_Table[[#This Row],[budget]]</f>
        <v>-11120689</v>
      </c>
      <c r="O2237">
        <v>121</v>
      </c>
      <c r="P2237" s="36">
        <f>IMDB_Table[[#This Row],[net_profit]]/IMDB_Table[[#This Row],[budget]]*100</f>
        <v>-97.979638766519827</v>
      </c>
    </row>
    <row r="2238" spans="1:16" x14ac:dyDescent="0.3">
      <c r="A2238" t="s">
        <v>2370</v>
      </c>
      <c r="B2238">
        <v>112</v>
      </c>
      <c r="C2238" s="4">
        <v>63260</v>
      </c>
      <c r="D2238" t="s">
        <v>2371</v>
      </c>
      <c r="E2238" t="s">
        <v>2071</v>
      </c>
      <c r="F2238" t="s">
        <v>5670</v>
      </c>
      <c r="G2238">
        <v>14325</v>
      </c>
      <c r="H2238">
        <v>90</v>
      </c>
      <c r="I2238" t="s">
        <v>16</v>
      </c>
      <c r="J2238" t="s">
        <v>490</v>
      </c>
      <c r="K2238" s="4">
        <v>14000000</v>
      </c>
      <c r="L2238">
        <v>2006</v>
      </c>
      <c r="M2238" s="2">
        <v>6.7</v>
      </c>
      <c r="N2238" s="4">
        <f>IMDB_Table[[#This Row],[gross]]-IMDB_Table[[#This Row],[budget]]</f>
        <v>-13936740</v>
      </c>
      <c r="O2238">
        <v>105</v>
      </c>
      <c r="P2238" s="36">
        <f>IMDB_Table[[#This Row],[net_profit]]/IMDB_Table[[#This Row],[budget]]*100</f>
        <v>-99.548142857142849</v>
      </c>
    </row>
    <row r="2239" spans="1:16" x14ac:dyDescent="0.3">
      <c r="A2239" t="s">
        <v>1415</v>
      </c>
      <c r="B2239">
        <v>256</v>
      </c>
      <c r="C2239" s="4">
        <v>121463226</v>
      </c>
      <c r="D2239" t="s">
        <v>509</v>
      </c>
      <c r="E2239" t="s">
        <v>62</v>
      </c>
      <c r="F2239" t="s">
        <v>5671</v>
      </c>
      <c r="G2239">
        <v>422606</v>
      </c>
      <c r="H2239">
        <v>555</v>
      </c>
      <c r="I2239" t="s">
        <v>16</v>
      </c>
      <c r="J2239" t="s">
        <v>17</v>
      </c>
      <c r="K2239" s="4">
        <v>20000000</v>
      </c>
      <c r="L2239">
        <v>2007</v>
      </c>
      <c r="M2239" s="2">
        <v>7.6</v>
      </c>
      <c r="N2239" s="4">
        <f>IMDB_Table[[#This Row],[gross]]-IMDB_Table[[#This Row],[budget]]</f>
        <v>101463226</v>
      </c>
      <c r="O2239">
        <v>119</v>
      </c>
      <c r="P2239" s="36">
        <f>IMDB_Table[[#This Row],[net_profit]]/IMDB_Table[[#This Row],[budget]]*100</f>
        <v>507.31612999999999</v>
      </c>
    </row>
    <row r="2240" spans="1:16" x14ac:dyDescent="0.3">
      <c r="A2240" t="s">
        <v>292</v>
      </c>
      <c r="B2240">
        <v>97</v>
      </c>
      <c r="C2240" s="4">
        <v>58006147</v>
      </c>
      <c r="D2240" t="s">
        <v>1103</v>
      </c>
      <c r="E2240" t="s">
        <v>2372</v>
      </c>
      <c r="F2240" t="s">
        <v>5672</v>
      </c>
      <c r="G2240">
        <v>67653</v>
      </c>
      <c r="H2240">
        <v>108</v>
      </c>
      <c r="I2240" t="s">
        <v>16</v>
      </c>
      <c r="J2240" t="s">
        <v>17</v>
      </c>
      <c r="K2240" s="4">
        <v>23000000</v>
      </c>
      <c r="L2240">
        <v>2008</v>
      </c>
      <c r="M2240" s="2">
        <v>6.2</v>
      </c>
      <c r="N2240" s="4">
        <f>IMDB_Table[[#This Row],[gross]]-IMDB_Table[[#This Row],[budget]]</f>
        <v>35006147</v>
      </c>
      <c r="O2240">
        <v>98</v>
      </c>
      <c r="P2240" s="36">
        <f>IMDB_Table[[#This Row],[net_profit]]/IMDB_Table[[#This Row],[budget]]*100</f>
        <v>152.20063913043478</v>
      </c>
    </row>
    <row r="2241" spans="1:16" x14ac:dyDescent="0.3">
      <c r="A2241" t="s">
        <v>2373</v>
      </c>
      <c r="B2241">
        <v>142</v>
      </c>
      <c r="C2241" s="4">
        <v>51053787</v>
      </c>
      <c r="D2241" t="s">
        <v>2374</v>
      </c>
      <c r="E2241" t="s">
        <v>582</v>
      </c>
      <c r="F2241" t="s">
        <v>5673</v>
      </c>
      <c r="G2241">
        <v>45900</v>
      </c>
      <c r="H2241">
        <v>247</v>
      </c>
      <c r="I2241" t="s">
        <v>16</v>
      </c>
      <c r="J2241" t="s">
        <v>17</v>
      </c>
      <c r="K2241" s="4">
        <v>17500000</v>
      </c>
      <c r="L2241">
        <v>2005</v>
      </c>
      <c r="M2241" s="2">
        <v>6.5</v>
      </c>
      <c r="N2241" s="4">
        <f>IMDB_Table[[#This Row],[gross]]-IMDB_Table[[#This Row],[budget]]</f>
        <v>33553787</v>
      </c>
      <c r="O2241">
        <v>80</v>
      </c>
      <c r="P2241" s="36">
        <f>IMDB_Table[[#This Row],[net_profit]]/IMDB_Table[[#This Row],[budget]]*100</f>
        <v>191.73592571428571</v>
      </c>
    </row>
    <row r="2242" spans="1:16" x14ac:dyDescent="0.3">
      <c r="A2242" t="s">
        <v>2375</v>
      </c>
      <c r="B2242">
        <v>187</v>
      </c>
      <c r="C2242" s="4">
        <v>23472900</v>
      </c>
      <c r="D2242" t="s">
        <v>506</v>
      </c>
      <c r="E2242" t="s">
        <v>581</v>
      </c>
      <c r="F2242" t="s">
        <v>5674</v>
      </c>
      <c r="G2242">
        <v>264533</v>
      </c>
      <c r="H2242">
        <v>609</v>
      </c>
      <c r="I2242" t="s">
        <v>16</v>
      </c>
      <c r="J2242" t="s">
        <v>24</v>
      </c>
      <c r="K2242" s="4">
        <v>17500000</v>
      </c>
      <c r="L2242">
        <v>2004</v>
      </c>
      <c r="M2242" s="2">
        <v>8.1</v>
      </c>
      <c r="N2242" s="4">
        <f>IMDB_Table[[#This Row],[gross]]-IMDB_Table[[#This Row],[budget]]</f>
        <v>5972900</v>
      </c>
      <c r="O2242">
        <v>121</v>
      </c>
      <c r="P2242" s="36">
        <f>IMDB_Table[[#This Row],[net_profit]]/IMDB_Table[[#This Row],[budget]]*100</f>
        <v>34.130857142857138</v>
      </c>
    </row>
    <row r="2243" spans="1:16" x14ac:dyDescent="0.3">
      <c r="A2243" t="s">
        <v>2376</v>
      </c>
      <c r="B2243">
        <v>193</v>
      </c>
      <c r="C2243" s="4">
        <v>39687528</v>
      </c>
      <c r="D2243" t="s">
        <v>137</v>
      </c>
      <c r="E2243" t="s">
        <v>2377</v>
      </c>
      <c r="F2243" t="s">
        <v>5675</v>
      </c>
      <c r="G2243">
        <v>140780</v>
      </c>
      <c r="H2243">
        <v>376</v>
      </c>
      <c r="I2243" t="s">
        <v>16</v>
      </c>
      <c r="J2243" t="s">
        <v>490</v>
      </c>
      <c r="K2243" s="4">
        <v>24000000</v>
      </c>
      <c r="L2243">
        <v>2007</v>
      </c>
      <c r="M2243" s="2">
        <v>6.3</v>
      </c>
      <c r="N2243" s="4">
        <f>IMDB_Table[[#This Row],[gross]]-IMDB_Table[[#This Row],[budget]]</f>
        <v>15687528</v>
      </c>
      <c r="O2243">
        <v>94</v>
      </c>
      <c r="P2243" s="36">
        <f>IMDB_Table[[#This Row],[net_profit]]/IMDB_Table[[#This Row],[budget]]*100</f>
        <v>65.364699999999999</v>
      </c>
    </row>
    <row r="2244" spans="1:16" x14ac:dyDescent="0.3">
      <c r="A2244" t="s">
        <v>2378</v>
      </c>
      <c r="B2244">
        <v>40</v>
      </c>
      <c r="C2244" s="4">
        <v>7017178</v>
      </c>
      <c r="D2244" t="s">
        <v>2379</v>
      </c>
      <c r="E2244" t="s">
        <v>2380</v>
      </c>
      <c r="F2244" t="s">
        <v>5676</v>
      </c>
      <c r="G2244">
        <v>1633</v>
      </c>
      <c r="H2244">
        <v>17</v>
      </c>
      <c r="I2244" t="s">
        <v>16</v>
      </c>
      <c r="J2244" t="s">
        <v>17</v>
      </c>
      <c r="K2244" s="4">
        <v>17500000</v>
      </c>
      <c r="L2244">
        <v>2013</v>
      </c>
      <c r="M2244" s="2">
        <v>4.4000000000000004</v>
      </c>
      <c r="N2244" s="4">
        <f>IMDB_Table[[#This Row],[gross]]-IMDB_Table[[#This Row],[budget]]</f>
        <v>-10482822</v>
      </c>
      <c r="O2244">
        <v>93</v>
      </c>
      <c r="P2244" s="36">
        <f>IMDB_Table[[#This Row],[net_profit]]/IMDB_Table[[#This Row],[budget]]*100</f>
        <v>-59.901839999999993</v>
      </c>
    </row>
    <row r="2245" spans="1:16" x14ac:dyDescent="0.3">
      <c r="A2245" t="s">
        <v>2381</v>
      </c>
      <c r="B2245">
        <v>38</v>
      </c>
      <c r="C2245" s="4">
        <v>325491</v>
      </c>
      <c r="D2245" t="s">
        <v>552</v>
      </c>
      <c r="E2245" t="s">
        <v>2382</v>
      </c>
      <c r="F2245" t="s">
        <v>7393</v>
      </c>
      <c r="G2245">
        <v>4387</v>
      </c>
      <c r="H2245">
        <v>67</v>
      </c>
      <c r="I2245" t="s">
        <v>16</v>
      </c>
      <c r="J2245" t="s">
        <v>17</v>
      </c>
      <c r="K2245" s="4">
        <v>17500000</v>
      </c>
      <c r="L2245">
        <v>2002</v>
      </c>
      <c r="M2245" s="2">
        <v>6</v>
      </c>
      <c r="N2245" s="4">
        <f>IMDB_Table[[#This Row],[gross]]-IMDB_Table[[#This Row],[budget]]</f>
        <v>-17174509</v>
      </c>
      <c r="O2245">
        <v>116</v>
      </c>
      <c r="P2245" s="36">
        <f>IMDB_Table[[#This Row],[net_profit]]/IMDB_Table[[#This Row],[budget]]*100</f>
        <v>-98.140051428571425</v>
      </c>
    </row>
    <row r="2246" spans="1:16" x14ac:dyDescent="0.3">
      <c r="A2246" t="s">
        <v>3973</v>
      </c>
      <c r="B2246">
        <v>239</v>
      </c>
      <c r="C2246" s="4">
        <v>96471845</v>
      </c>
      <c r="D2246" t="s">
        <v>1979</v>
      </c>
      <c r="E2246" t="s">
        <v>2383</v>
      </c>
      <c r="F2246" t="s">
        <v>5677</v>
      </c>
      <c r="G2246">
        <v>268581</v>
      </c>
      <c r="H2246">
        <v>1109</v>
      </c>
      <c r="I2246" t="s">
        <v>16</v>
      </c>
      <c r="J2246" t="s">
        <v>17</v>
      </c>
      <c r="K2246" s="4">
        <v>17000000</v>
      </c>
      <c r="L2246">
        <v>2001</v>
      </c>
      <c r="M2246" s="2">
        <v>7.6</v>
      </c>
      <c r="N2246" s="4">
        <f>IMDB_Table[[#This Row],[gross]]-IMDB_Table[[#This Row],[budget]]</f>
        <v>79471845</v>
      </c>
      <c r="O2246">
        <v>101</v>
      </c>
      <c r="P2246" s="36">
        <f>IMDB_Table[[#This Row],[net_profit]]/IMDB_Table[[#This Row],[budget]]*100</f>
        <v>467.48144117647053</v>
      </c>
    </row>
    <row r="2247" spans="1:16" x14ac:dyDescent="0.3">
      <c r="A2247" t="s">
        <v>13</v>
      </c>
      <c r="B2247">
        <v>250</v>
      </c>
      <c r="C2247" s="4">
        <v>85200000</v>
      </c>
      <c r="D2247" t="s">
        <v>29</v>
      </c>
      <c r="E2247" t="s">
        <v>813</v>
      </c>
      <c r="F2247" t="s">
        <v>5678</v>
      </c>
      <c r="G2247">
        <v>488537</v>
      </c>
      <c r="H2247">
        <v>1076</v>
      </c>
      <c r="I2247" t="s">
        <v>16</v>
      </c>
      <c r="J2247" t="s">
        <v>17</v>
      </c>
      <c r="K2247" s="4">
        <v>18500000</v>
      </c>
      <c r="L2247">
        <v>1986</v>
      </c>
      <c r="M2247" s="2">
        <v>8.4</v>
      </c>
      <c r="N2247" s="4">
        <f>IMDB_Table[[#This Row],[gross]]-IMDB_Table[[#This Row],[budget]]</f>
        <v>66700000</v>
      </c>
      <c r="O2247">
        <v>154</v>
      </c>
      <c r="P2247" s="36">
        <f>IMDB_Table[[#This Row],[net_profit]]/IMDB_Table[[#This Row],[budget]]*100</f>
        <v>360.54054054054052</v>
      </c>
    </row>
    <row r="2248" spans="1:16" x14ac:dyDescent="0.3">
      <c r="A2248" t="s">
        <v>2384</v>
      </c>
      <c r="B2248">
        <v>82</v>
      </c>
      <c r="C2248" s="4">
        <v>72000000</v>
      </c>
      <c r="D2248" t="s">
        <v>2385</v>
      </c>
      <c r="E2248" t="s">
        <v>2386</v>
      </c>
      <c r="F2248" t="s">
        <v>5679</v>
      </c>
      <c r="G2248">
        <v>66959</v>
      </c>
      <c r="H2248">
        <v>258</v>
      </c>
      <c r="I2248" t="s">
        <v>16</v>
      </c>
      <c r="J2248" t="s">
        <v>17</v>
      </c>
      <c r="K2248" s="4">
        <v>17000000</v>
      </c>
      <c r="L2248">
        <v>1964</v>
      </c>
      <c r="M2248" s="2">
        <v>7.9</v>
      </c>
      <c r="N2248" s="4">
        <f>IMDB_Table[[#This Row],[gross]]-IMDB_Table[[#This Row],[budget]]</f>
        <v>55000000</v>
      </c>
      <c r="O2248">
        <v>170</v>
      </c>
      <c r="P2248" s="36">
        <f>IMDB_Table[[#This Row],[net_profit]]/IMDB_Table[[#This Row],[budget]]*100</f>
        <v>323.52941176470591</v>
      </c>
    </row>
    <row r="2249" spans="1:16" x14ac:dyDescent="0.3">
      <c r="A2249" t="s">
        <v>2387</v>
      </c>
      <c r="B2249">
        <v>140</v>
      </c>
      <c r="C2249" s="4">
        <v>72219395</v>
      </c>
      <c r="D2249" t="s">
        <v>732</v>
      </c>
      <c r="E2249" t="s">
        <v>1195</v>
      </c>
      <c r="F2249" t="s">
        <v>5680</v>
      </c>
      <c r="G2249">
        <v>105585</v>
      </c>
      <c r="H2249">
        <v>419</v>
      </c>
      <c r="I2249" t="s">
        <v>16</v>
      </c>
      <c r="J2249" t="s">
        <v>17</v>
      </c>
      <c r="K2249" s="4">
        <v>17000000</v>
      </c>
      <c r="L2249">
        <v>1997</v>
      </c>
      <c r="M2249" s="2">
        <v>5.6</v>
      </c>
      <c r="N2249" s="4">
        <f>IMDB_Table[[#This Row],[gross]]-IMDB_Table[[#This Row],[budget]]</f>
        <v>55219395</v>
      </c>
      <c r="O2249">
        <v>99</v>
      </c>
      <c r="P2249" s="36">
        <f>IMDB_Table[[#This Row],[net_profit]]/IMDB_Table[[#This Row],[budget]]*100</f>
        <v>324.81997058823532</v>
      </c>
    </row>
    <row r="2250" spans="1:16" x14ac:dyDescent="0.3">
      <c r="A2250" t="s">
        <v>1584</v>
      </c>
      <c r="B2250">
        <v>129</v>
      </c>
      <c r="C2250" s="4">
        <v>82389560</v>
      </c>
      <c r="D2250" t="s">
        <v>509</v>
      </c>
      <c r="E2250" t="s">
        <v>1697</v>
      </c>
      <c r="F2250" t="s">
        <v>7394</v>
      </c>
      <c r="G2250">
        <v>106820</v>
      </c>
      <c r="H2250">
        <v>147</v>
      </c>
      <c r="I2250" t="s">
        <v>16</v>
      </c>
      <c r="J2250" t="s">
        <v>17</v>
      </c>
      <c r="K2250" s="4">
        <v>17000000</v>
      </c>
      <c r="L2250">
        <v>2014</v>
      </c>
      <c r="M2250" s="2">
        <v>6.5</v>
      </c>
      <c r="N2250" s="4">
        <f>IMDB_Table[[#This Row],[gross]]-IMDB_Table[[#This Row],[budget]]</f>
        <v>65389560</v>
      </c>
      <c r="O2250">
        <v>104</v>
      </c>
      <c r="P2250" s="36">
        <f>IMDB_Table[[#This Row],[net_profit]]/IMDB_Table[[#This Row],[budget]]*100</f>
        <v>384.64447058823532</v>
      </c>
    </row>
    <row r="2251" spans="1:16" x14ac:dyDescent="0.3">
      <c r="A2251" t="s">
        <v>1722</v>
      </c>
      <c r="B2251">
        <v>285</v>
      </c>
      <c r="C2251" s="4">
        <v>71502303</v>
      </c>
      <c r="D2251" t="s">
        <v>2261</v>
      </c>
      <c r="E2251" t="s">
        <v>1285</v>
      </c>
      <c r="F2251" t="s">
        <v>5681</v>
      </c>
      <c r="G2251">
        <v>149966</v>
      </c>
      <c r="H2251">
        <v>835</v>
      </c>
      <c r="I2251" t="s">
        <v>16</v>
      </c>
      <c r="J2251" t="s">
        <v>17</v>
      </c>
      <c r="K2251" s="4">
        <v>12000000</v>
      </c>
      <c r="L2251">
        <v>2004</v>
      </c>
      <c r="M2251" s="2">
        <v>7.5</v>
      </c>
      <c r="N2251" s="4">
        <f>IMDB_Table[[#This Row],[gross]]-IMDB_Table[[#This Row],[budget]]</f>
        <v>59502303</v>
      </c>
      <c r="O2251">
        <v>126</v>
      </c>
      <c r="P2251" s="36">
        <f>IMDB_Table[[#This Row],[net_profit]]/IMDB_Table[[#This Row],[budget]]*100</f>
        <v>495.85252500000001</v>
      </c>
    </row>
    <row r="2252" spans="1:16" x14ac:dyDescent="0.3">
      <c r="A2252" t="s">
        <v>1124</v>
      </c>
      <c r="B2252">
        <v>91</v>
      </c>
      <c r="C2252" s="4">
        <v>19179969</v>
      </c>
      <c r="D2252" t="s">
        <v>509</v>
      </c>
      <c r="E2252" t="s">
        <v>2388</v>
      </c>
      <c r="F2252" t="s">
        <v>5682</v>
      </c>
      <c r="G2252">
        <v>54710</v>
      </c>
      <c r="H2252">
        <v>177</v>
      </c>
      <c r="I2252" t="s">
        <v>16</v>
      </c>
      <c r="J2252" t="s">
        <v>17</v>
      </c>
      <c r="K2252" s="4">
        <v>17500000</v>
      </c>
      <c r="L2252">
        <v>2006</v>
      </c>
      <c r="M2252" s="2">
        <v>6.3</v>
      </c>
      <c r="N2252" s="4">
        <f>IMDB_Table[[#This Row],[gross]]-IMDB_Table[[#This Row],[budget]]</f>
        <v>1679969</v>
      </c>
      <c r="O2252">
        <v>110</v>
      </c>
      <c r="P2252" s="36">
        <f>IMDB_Table[[#This Row],[net_profit]]/IMDB_Table[[#This Row],[budget]]*100</f>
        <v>9.5998228571428577</v>
      </c>
    </row>
    <row r="2253" spans="1:16" x14ac:dyDescent="0.3">
      <c r="A2253" t="s">
        <v>1199</v>
      </c>
      <c r="B2253">
        <v>318</v>
      </c>
      <c r="C2253" s="4">
        <v>47000000</v>
      </c>
      <c r="D2253" t="s">
        <v>1440</v>
      </c>
      <c r="E2253" t="s">
        <v>441</v>
      </c>
      <c r="F2253" t="s">
        <v>5683</v>
      </c>
      <c r="G2253">
        <v>157857</v>
      </c>
      <c r="H2253">
        <v>1191</v>
      </c>
      <c r="I2253" t="s">
        <v>16</v>
      </c>
      <c r="J2253" t="s">
        <v>17</v>
      </c>
      <c r="K2253" s="4">
        <v>300000</v>
      </c>
      <c r="L2253">
        <v>1978</v>
      </c>
      <c r="M2253" s="2">
        <v>7.9</v>
      </c>
      <c r="N2253" s="4">
        <f>IMDB_Table[[#This Row],[gross]]-IMDB_Table[[#This Row],[budget]]</f>
        <v>46700000</v>
      </c>
      <c r="O2253">
        <v>101</v>
      </c>
      <c r="P2253" s="36">
        <f>IMDB_Table[[#This Row],[net_profit]]/IMDB_Table[[#This Row],[budget]]*100</f>
        <v>15566.666666666666</v>
      </c>
    </row>
    <row r="2254" spans="1:16" x14ac:dyDescent="0.3">
      <c r="A2254" t="s">
        <v>2389</v>
      </c>
      <c r="B2254">
        <v>52</v>
      </c>
      <c r="C2254" s="4">
        <v>37566230</v>
      </c>
      <c r="D2254" t="s">
        <v>2390</v>
      </c>
      <c r="E2254" t="s">
        <v>1649</v>
      </c>
      <c r="F2254" t="s">
        <v>5684</v>
      </c>
      <c r="G2254">
        <v>3407</v>
      </c>
      <c r="H2254">
        <v>48</v>
      </c>
      <c r="I2254" t="s">
        <v>16</v>
      </c>
      <c r="J2254" t="s">
        <v>17</v>
      </c>
      <c r="K2254" s="4">
        <v>17000000</v>
      </c>
      <c r="L2254">
        <v>2003</v>
      </c>
      <c r="M2254" s="2">
        <v>5.0999999999999996</v>
      </c>
      <c r="N2254" s="4">
        <f>IMDB_Table[[#This Row],[gross]]-IMDB_Table[[#This Row],[budget]]</f>
        <v>20566230</v>
      </c>
      <c r="O2254">
        <v>87</v>
      </c>
      <c r="P2254" s="36">
        <f>IMDB_Table[[#This Row],[net_profit]]/IMDB_Table[[#This Row],[budget]]*100</f>
        <v>120.97782352941175</v>
      </c>
    </row>
    <row r="2255" spans="1:16" x14ac:dyDescent="0.3">
      <c r="A2255" t="s">
        <v>1866</v>
      </c>
      <c r="B2255">
        <v>56</v>
      </c>
      <c r="C2255" s="4">
        <v>70492685</v>
      </c>
      <c r="D2255" t="s">
        <v>641</v>
      </c>
      <c r="E2255" t="s">
        <v>1909</v>
      </c>
      <c r="F2255" t="s">
        <v>5685</v>
      </c>
      <c r="G2255">
        <v>11600</v>
      </c>
      <c r="H2255">
        <v>64</v>
      </c>
      <c r="I2255" t="s">
        <v>16</v>
      </c>
      <c r="J2255" t="s">
        <v>17</v>
      </c>
      <c r="K2255" s="4">
        <v>17000000</v>
      </c>
      <c r="L2255">
        <v>2013</v>
      </c>
      <c r="M2255" s="2">
        <v>6.7</v>
      </c>
      <c r="N2255" s="4">
        <f>IMDB_Table[[#This Row],[gross]]-IMDB_Table[[#This Row],[budget]]</f>
        <v>53492685</v>
      </c>
      <c r="O2255">
        <v>123</v>
      </c>
      <c r="P2255" s="36">
        <f>IMDB_Table[[#This Row],[net_profit]]/IMDB_Table[[#This Row],[budget]]*100</f>
        <v>314.66285294117648</v>
      </c>
    </row>
    <row r="2256" spans="1:16" x14ac:dyDescent="0.3">
      <c r="A2256" t="s">
        <v>1938</v>
      </c>
      <c r="B2256">
        <v>186</v>
      </c>
      <c r="C2256" s="4">
        <v>35635046</v>
      </c>
      <c r="D2256" t="s">
        <v>137</v>
      </c>
      <c r="E2256" t="s">
        <v>101</v>
      </c>
      <c r="F2256" t="s">
        <v>5686</v>
      </c>
      <c r="G2256">
        <v>121058</v>
      </c>
      <c r="H2256">
        <v>482</v>
      </c>
      <c r="I2256" t="s">
        <v>16</v>
      </c>
      <c r="J2256" t="s">
        <v>24</v>
      </c>
      <c r="K2256" s="4">
        <v>17000000</v>
      </c>
      <c r="L2256">
        <v>2006</v>
      </c>
      <c r="M2256" s="2">
        <v>6.7</v>
      </c>
      <c r="N2256" s="4">
        <f>IMDB_Table[[#This Row],[gross]]-IMDB_Table[[#This Row],[budget]]</f>
        <v>18635046</v>
      </c>
      <c r="O2256">
        <v>109</v>
      </c>
      <c r="P2256" s="36">
        <f>IMDB_Table[[#This Row],[net_profit]]/IMDB_Table[[#This Row],[budget]]*100</f>
        <v>109.61791764705882</v>
      </c>
    </row>
    <row r="2257" spans="1:16" x14ac:dyDescent="0.3">
      <c r="A2257" t="s">
        <v>2391</v>
      </c>
      <c r="B2257">
        <v>178</v>
      </c>
      <c r="C2257" s="4">
        <v>45670855</v>
      </c>
      <c r="D2257" t="s">
        <v>1373</v>
      </c>
      <c r="E2257" t="s">
        <v>1297</v>
      </c>
      <c r="F2257" t="s">
        <v>5687</v>
      </c>
      <c r="G2257">
        <v>67978</v>
      </c>
      <c r="H2257">
        <v>279</v>
      </c>
      <c r="I2257" t="s">
        <v>16</v>
      </c>
      <c r="J2257" t="s">
        <v>87</v>
      </c>
      <c r="K2257" s="4">
        <v>20000000</v>
      </c>
      <c r="L2257">
        <v>2010</v>
      </c>
      <c r="M2257" s="2">
        <v>5.6</v>
      </c>
      <c r="N2257" s="4">
        <f>IMDB_Table[[#This Row],[gross]]-IMDB_Table[[#This Row],[budget]]</f>
        <v>25670855</v>
      </c>
      <c r="O2257">
        <v>90</v>
      </c>
      <c r="P2257" s="36">
        <f>IMDB_Table[[#This Row],[net_profit]]/IMDB_Table[[#This Row],[budget]]*100</f>
        <v>128.354275</v>
      </c>
    </row>
    <row r="2258" spans="1:16" x14ac:dyDescent="0.3">
      <c r="A2258" t="s">
        <v>889</v>
      </c>
      <c r="B2258">
        <v>140</v>
      </c>
      <c r="C2258" s="4">
        <v>37939782</v>
      </c>
      <c r="D2258" t="s">
        <v>429</v>
      </c>
      <c r="E2258" t="s">
        <v>2392</v>
      </c>
      <c r="F2258" t="s">
        <v>7395</v>
      </c>
      <c r="G2258">
        <v>62272</v>
      </c>
      <c r="H2258">
        <v>207</v>
      </c>
      <c r="I2258" t="s">
        <v>16</v>
      </c>
      <c r="J2258" t="s">
        <v>17</v>
      </c>
      <c r="K2258" s="4">
        <v>17000000</v>
      </c>
      <c r="L2258">
        <v>2002</v>
      </c>
      <c r="M2258" s="2">
        <v>5.6</v>
      </c>
      <c r="N2258" s="4">
        <f>IMDB_Table[[#This Row],[gross]]-IMDB_Table[[#This Row],[budget]]</f>
        <v>20939782</v>
      </c>
      <c r="O2258">
        <v>96</v>
      </c>
      <c r="P2258" s="36">
        <f>IMDB_Table[[#This Row],[net_profit]]/IMDB_Table[[#This Row],[budget]]*100</f>
        <v>123.17518823529412</v>
      </c>
    </row>
    <row r="2259" spans="1:16" x14ac:dyDescent="0.3">
      <c r="A2259" t="s">
        <v>2393</v>
      </c>
      <c r="B2259">
        <v>63</v>
      </c>
      <c r="C2259" s="4">
        <v>30324946</v>
      </c>
      <c r="D2259" t="s">
        <v>2394</v>
      </c>
      <c r="E2259" t="s">
        <v>478</v>
      </c>
      <c r="F2259" t="s">
        <v>7396</v>
      </c>
      <c r="G2259">
        <v>48458</v>
      </c>
      <c r="H2259">
        <v>239</v>
      </c>
      <c r="I2259" t="s">
        <v>16</v>
      </c>
      <c r="J2259" t="s">
        <v>17</v>
      </c>
      <c r="K2259" s="4">
        <v>17000000</v>
      </c>
      <c r="L2259">
        <v>1998</v>
      </c>
      <c r="M2259" s="2">
        <v>6.2</v>
      </c>
      <c r="N2259" s="4">
        <f>IMDB_Table[[#This Row],[gross]]-IMDB_Table[[#This Row],[budget]]</f>
        <v>13324946</v>
      </c>
      <c r="O2259">
        <v>82</v>
      </c>
      <c r="P2259" s="36">
        <f>IMDB_Table[[#This Row],[net_profit]]/IMDB_Table[[#This Row],[budget]]*100</f>
        <v>78.382035294117642</v>
      </c>
    </row>
    <row r="2260" spans="1:16" x14ac:dyDescent="0.3">
      <c r="A2260" t="s">
        <v>2395</v>
      </c>
      <c r="B2260">
        <v>148</v>
      </c>
      <c r="C2260" s="4">
        <v>27854896</v>
      </c>
      <c r="D2260" t="s">
        <v>198</v>
      </c>
      <c r="E2260" t="s">
        <v>1167</v>
      </c>
      <c r="F2260" t="s">
        <v>5688</v>
      </c>
      <c r="G2260">
        <v>64190</v>
      </c>
      <c r="H2260">
        <v>129</v>
      </c>
      <c r="I2260" t="s">
        <v>16</v>
      </c>
      <c r="J2260" t="s">
        <v>17</v>
      </c>
      <c r="K2260" s="4">
        <v>17000000</v>
      </c>
      <c r="L2260">
        <v>2011</v>
      </c>
      <c r="M2260" s="2">
        <v>5.6</v>
      </c>
      <c r="N2260" s="4">
        <f>IMDB_Table[[#This Row],[gross]]-IMDB_Table[[#This Row],[budget]]</f>
        <v>10854896</v>
      </c>
      <c r="O2260">
        <v>86</v>
      </c>
      <c r="P2260" s="36">
        <f>IMDB_Table[[#This Row],[net_profit]]/IMDB_Table[[#This Row],[budget]]*100</f>
        <v>63.852329411764707</v>
      </c>
    </row>
    <row r="2261" spans="1:16" x14ac:dyDescent="0.3">
      <c r="A2261" t="s">
        <v>1590</v>
      </c>
      <c r="B2261">
        <v>265</v>
      </c>
      <c r="C2261" s="4">
        <v>41777564</v>
      </c>
      <c r="D2261" t="s">
        <v>1390</v>
      </c>
      <c r="E2261" t="s">
        <v>2289</v>
      </c>
      <c r="F2261" t="s">
        <v>5689</v>
      </c>
      <c r="G2261">
        <v>129719</v>
      </c>
      <c r="H2261">
        <v>855</v>
      </c>
      <c r="I2261" t="s">
        <v>16</v>
      </c>
      <c r="J2261" t="s">
        <v>17</v>
      </c>
      <c r="K2261" s="4">
        <v>15000000</v>
      </c>
      <c r="L2261">
        <v>2006</v>
      </c>
      <c r="M2261" s="2">
        <v>6.4</v>
      </c>
      <c r="N2261" s="4">
        <f>IMDB_Table[[#This Row],[gross]]-IMDB_Table[[#This Row],[budget]]</f>
        <v>26777564</v>
      </c>
      <c r="O2261">
        <v>108</v>
      </c>
      <c r="P2261" s="36">
        <f>IMDB_Table[[#This Row],[net_profit]]/IMDB_Table[[#This Row],[budget]]*100</f>
        <v>178.51709333333335</v>
      </c>
    </row>
    <row r="2262" spans="1:16" x14ac:dyDescent="0.3">
      <c r="A2262" t="s">
        <v>1060</v>
      </c>
      <c r="B2262">
        <v>75</v>
      </c>
      <c r="C2262" s="4">
        <v>22734486</v>
      </c>
      <c r="D2262" t="s">
        <v>509</v>
      </c>
      <c r="E2262" t="s">
        <v>2396</v>
      </c>
      <c r="F2262" t="s">
        <v>5690</v>
      </c>
      <c r="G2262">
        <v>11815</v>
      </c>
      <c r="H2262">
        <v>117</v>
      </c>
      <c r="I2262" t="s">
        <v>16</v>
      </c>
      <c r="J2262" t="s">
        <v>17</v>
      </c>
      <c r="K2262" s="4">
        <v>17000000</v>
      </c>
      <c r="L2262">
        <v>2003</v>
      </c>
      <c r="M2262" s="2">
        <v>5.6</v>
      </c>
      <c r="N2262" s="4">
        <f>IMDB_Table[[#This Row],[gross]]-IMDB_Table[[#This Row],[budget]]</f>
        <v>5734486</v>
      </c>
      <c r="O2262">
        <v>98</v>
      </c>
      <c r="P2262" s="36">
        <f>IMDB_Table[[#This Row],[net_profit]]/IMDB_Table[[#This Row],[budget]]*100</f>
        <v>33.732270588235295</v>
      </c>
    </row>
    <row r="2263" spans="1:16" x14ac:dyDescent="0.3">
      <c r="A2263" t="s">
        <v>1783</v>
      </c>
      <c r="B2263">
        <v>113</v>
      </c>
      <c r="C2263" s="4">
        <v>44469602</v>
      </c>
      <c r="D2263" t="s">
        <v>419</v>
      </c>
      <c r="E2263" t="s">
        <v>2397</v>
      </c>
      <c r="F2263" t="s">
        <v>7397</v>
      </c>
      <c r="G2263">
        <v>23480</v>
      </c>
      <c r="H2263">
        <v>83</v>
      </c>
      <c r="I2263" t="s">
        <v>16</v>
      </c>
      <c r="J2263" t="s">
        <v>17</v>
      </c>
      <c r="K2263" s="4">
        <v>17000000</v>
      </c>
      <c r="L2263">
        <v>2015</v>
      </c>
      <c r="M2263" s="2">
        <v>7.4</v>
      </c>
      <c r="N2263" s="4">
        <f>IMDB_Table[[#This Row],[gross]]-IMDB_Table[[#This Row],[budget]]</f>
        <v>27469602</v>
      </c>
      <c r="O2263">
        <v>129</v>
      </c>
      <c r="P2263" s="36">
        <f>IMDB_Table[[#This Row],[net_profit]]/IMDB_Table[[#This Row],[budget]]*100</f>
        <v>161.58589411764706</v>
      </c>
    </row>
    <row r="2264" spans="1:16" x14ac:dyDescent="0.3">
      <c r="A2264" t="s">
        <v>2398</v>
      </c>
      <c r="B2264">
        <v>223</v>
      </c>
      <c r="C2264" s="4">
        <v>64998368</v>
      </c>
      <c r="D2264" t="s">
        <v>2394</v>
      </c>
      <c r="E2264" t="s">
        <v>625</v>
      </c>
      <c r="F2264" t="s">
        <v>5691</v>
      </c>
      <c r="G2264">
        <v>213898</v>
      </c>
      <c r="H2264">
        <v>250</v>
      </c>
      <c r="I2264" t="s">
        <v>16</v>
      </c>
      <c r="J2264" t="s">
        <v>17</v>
      </c>
      <c r="K2264" s="4">
        <v>17000000</v>
      </c>
      <c r="L2264">
        <v>2012</v>
      </c>
      <c r="M2264" s="2">
        <v>7.2</v>
      </c>
      <c r="N2264" s="4">
        <f>IMDB_Table[[#This Row],[gross]]-IMDB_Table[[#This Row],[budget]]</f>
        <v>47998368</v>
      </c>
      <c r="O2264">
        <v>112</v>
      </c>
      <c r="P2264" s="36">
        <f>IMDB_Table[[#This Row],[net_profit]]/IMDB_Table[[#This Row],[budget]]*100</f>
        <v>282.34334117647057</v>
      </c>
    </row>
    <row r="2265" spans="1:16" x14ac:dyDescent="0.3">
      <c r="A2265" t="s">
        <v>1572</v>
      </c>
      <c r="B2265">
        <v>50</v>
      </c>
      <c r="C2265" s="4">
        <v>19693891</v>
      </c>
      <c r="D2265" t="s">
        <v>1044</v>
      </c>
      <c r="E2265" t="s">
        <v>1023</v>
      </c>
      <c r="F2265" t="s">
        <v>5692</v>
      </c>
      <c r="G2265">
        <v>12993</v>
      </c>
      <c r="H2265">
        <v>107</v>
      </c>
      <c r="I2265" t="s">
        <v>16</v>
      </c>
      <c r="J2265" t="s">
        <v>17</v>
      </c>
      <c r="K2265" s="4">
        <v>34000000</v>
      </c>
      <c r="L2265">
        <v>2001</v>
      </c>
      <c r="M2265" s="2">
        <v>4.9000000000000004</v>
      </c>
      <c r="N2265" s="4">
        <f>IMDB_Table[[#This Row],[gross]]-IMDB_Table[[#This Row],[budget]]</f>
        <v>-14306109</v>
      </c>
      <c r="O2265">
        <v>108</v>
      </c>
      <c r="P2265" s="36">
        <f>IMDB_Table[[#This Row],[net_profit]]/IMDB_Table[[#This Row],[budget]]*100</f>
        <v>-42.076791176470593</v>
      </c>
    </row>
    <row r="2266" spans="1:16" x14ac:dyDescent="0.3">
      <c r="A2266" t="s">
        <v>31</v>
      </c>
      <c r="B2266">
        <v>125</v>
      </c>
      <c r="C2266" s="4">
        <v>16311763</v>
      </c>
      <c r="D2266" t="s">
        <v>552</v>
      </c>
      <c r="E2266" t="s">
        <v>822</v>
      </c>
      <c r="F2266" t="s">
        <v>5693</v>
      </c>
      <c r="G2266">
        <v>50656</v>
      </c>
      <c r="H2266">
        <v>416</v>
      </c>
      <c r="I2266" t="s">
        <v>16</v>
      </c>
      <c r="J2266" t="s">
        <v>24</v>
      </c>
      <c r="K2266" s="4">
        <v>17000000</v>
      </c>
      <c r="L2266">
        <v>1998</v>
      </c>
      <c r="M2266" s="2">
        <v>7.5</v>
      </c>
      <c r="N2266" s="4">
        <f>IMDB_Table[[#This Row],[gross]]-IMDB_Table[[#This Row],[budget]]</f>
        <v>-688237</v>
      </c>
      <c r="O2266">
        <v>121</v>
      </c>
      <c r="P2266" s="36">
        <f>IMDB_Table[[#This Row],[net_profit]]/IMDB_Table[[#This Row],[budget]]*100</f>
        <v>-4.0484529411764703</v>
      </c>
    </row>
    <row r="2267" spans="1:16" x14ac:dyDescent="0.3">
      <c r="A2267" t="s">
        <v>2399</v>
      </c>
      <c r="B2267">
        <v>81</v>
      </c>
      <c r="C2267" s="4">
        <v>12693621</v>
      </c>
      <c r="D2267" t="s">
        <v>732</v>
      </c>
      <c r="E2267" t="s">
        <v>521</v>
      </c>
      <c r="F2267" t="s">
        <v>5694</v>
      </c>
      <c r="G2267">
        <v>10885</v>
      </c>
      <c r="H2267">
        <v>271</v>
      </c>
      <c r="I2267" t="s">
        <v>16</v>
      </c>
      <c r="J2267" t="s">
        <v>17</v>
      </c>
      <c r="K2267" s="4">
        <v>17000000</v>
      </c>
      <c r="L2267">
        <v>2002</v>
      </c>
      <c r="M2267" s="2">
        <v>4.8</v>
      </c>
      <c r="N2267" s="4">
        <f>IMDB_Table[[#This Row],[gross]]-IMDB_Table[[#This Row],[budget]]</f>
        <v>-4306379</v>
      </c>
      <c r="O2267">
        <v>89</v>
      </c>
      <c r="P2267" s="36">
        <f>IMDB_Table[[#This Row],[net_profit]]/IMDB_Table[[#This Row],[budget]]*100</f>
        <v>-25.331641176470587</v>
      </c>
    </row>
    <row r="2268" spans="1:16" x14ac:dyDescent="0.3">
      <c r="A2268" t="s">
        <v>2400</v>
      </c>
      <c r="B2268">
        <v>37</v>
      </c>
      <c r="C2268" s="4">
        <v>15655665</v>
      </c>
      <c r="D2268" t="s">
        <v>429</v>
      </c>
      <c r="E2268" t="s">
        <v>2401</v>
      </c>
      <c r="F2268" t="s">
        <v>7398</v>
      </c>
      <c r="G2268">
        <v>9104</v>
      </c>
      <c r="H2268">
        <v>112</v>
      </c>
      <c r="I2268" t="s">
        <v>16</v>
      </c>
      <c r="J2268" t="s">
        <v>17</v>
      </c>
      <c r="K2268" s="4">
        <v>4000000</v>
      </c>
      <c r="L2268">
        <v>2006</v>
      </c>
      <c r="M2268" s="2">
        <v>3.1</v>
      </c>
      <c r="N2268" s="4">
        <f>IMDB_Table[[#This Row],[gross]]-IMDB_Table[[#This Row],[budget]]</f>
        <v>11655665</v>
      </c>
      <c r="O2268">
        <v>89</v>
      </c>
      <c r="P2268" s="36">
        <f>IMDB_Table[[#This Row],[net_profit]]/IMDB_Table[[#This Row],[budget]]*100</f>
        <v>291.39162500000003</v>
      </c>
    </row>
    <row r="2269" spans="1:16" x14ac:dyDescent="0.3">
      <c r="A2269" t="s">
        <v>2402</v>
      </c>
      <c r="B2269">
        <v>44</v>
      </c>
      <c r="C2269" s="4">
        <v>11634458</v>
      </c>
      <c r="D2269" t="s">
        <v>2403</v>
      </c>
      <c r="E2269" t="s">
        <v>448</v>
      </c>
      <c r="F2269" t="s">
        <v>7399</v>
      </c>
      <c r="G2269">
        <v>2045</v>
      </c>
      <c r="H2269">
        <v>37</v>
      </c>
      <c r="I2269" t="s">
        <v>16</v>
      </c>
      <c r="J2269" t="s">
        <v>17</v>
      </c>
      <c r="K2269" s="4">
        <v>17000000</v>
      </c>
      <c r="L2269">
        <v>1999</v>
      </c>
      <c r="M2269" s="2">
        <v>5.8</v>
      </c>
      <c r="N2269" s="4">
        <f>IMDB_Table[[#This Row],[gross]]-IMDB_Table[[#This Row],[budget]]</f>
        <v>-5365542</v>
      </c>
      <c r="O2269">
        <v>73</v>
      </c>
      <c r="P2269" s="36">
        <f>IMDB_Table[[#This Row],[net_profit]]/IMDB_Table[[#This Row],[budget]]*100</f>
        <v>-31.562011764705883</v>
      </c>
    </row>
    <row r="2270" spans="1:16" x14ac:dyDescent="0.3">
      <c r="A2270" t="s">
        <v>744</v>
      </c>
      <c r="B2270">
        <v>197</v>
      </c>
      <c r="C2270" s="4">
        <v>27154426</v>
      </c>
      <c r="D2270" t="s">
        <v>552</v>
      </c>
      <c r="E2270" t="s">
        <v>581</v>
      </c>
      <c r="F2270" t="s">
        <v>7400</v>
      </c>
      <c r="G2270">
        <v>52852</v>
      </c>
      <c r="H2270">
        <v>138</v>
      </c>
      <c r="I2270" t="s">
        <v>16</v>
      </c>
      <c r="J2270" t="s">
        <v>17</v>
      </c>
      <c r="K2270" s="4">
        <v>17000000</v>
      </c>
      <c r="L2270">
        <v>2009</v>
      </c>
      <c r="M2270" s="2">
        <v>6.7</v>
      </c>
      <c r="N2270" s="4">
        <f>IMDB_Table[[#This Row],[gross]]-IMDB_Table[[#This Row],[budget]]</f>
        <v>10154426</v>
      </c>
      <c r="O2270">
        <v>132</v>
      </c>
      <c r="P2270" s="36">
        <f>IMDB_Table[[#This Row],[net_profit]]/IMDB_Table[[#This Row],[budget]]*100</f>
        <v>59.731917647058822</v>
      </c>
    </row>
    <row r="2271" spans="1:16" x14ac:dyDescent="0.3">
      <c r="A2271" t="s">
        <v>2404</v>
      </c>
      <c r="B2271">
        <v>543</v>
      </c>
      <c r="C2271" s="4">
        <v>54239856</v>
      </c>
      <c r="D2271" t="s">
        <v>1390</v>
      </c>
      <c r="E2271" t="s">
        <v>2405</v>
      </c>
      <c r="F2271" t="s">
        <v>5695</v>
      </c>
      <c r="G2271">
        <v>125016</v>
      </c>
      <c r="H2271">
        <v>789</v>
      </c>
      <c r="I2271" t="s">
        <v>16</v>
      </c>
      <c r="J2271" t="s">
        <v>17</v>
      </c>
      <c r="K2271" s="4">
        <v>17000000</v>
      </c>
      <c r="L2271">
        <v>2013</v>
      </c>
      <c r="M2271" s="2">
        <v>6.5</v>
      </c>
      <c r="N2271" s="4">
        <f>IMDB_Table[[#This Row],[gross]]-IMDB_Table[[#This Row],[budget]]</f>
        <v>37239856</v>
      </c>
      <c r="O2271">
        <v>96</v>
      </c>
      <c r="P2271" s="36">
        <f>IMDB_Table[[#This Row],[net_profit]]/IMDB_Table[[#This Row],[budget]]*100</f>
        <v>219.05797647058822</v>
      </c>
    </row>
    <row r="2272" spans="1:16" x14ac:dyDescent="0.3">
      <c r="A2272" t="s">
        <v>987</v>
      </c>
      <c r="B2272">
        <v>112</v>
      </c>
      <c r="C2272" s="4">
        <v>8662318</v>
      </c>
      <c r="D2272" t="s">
        <v>429</v>
      </c>
      <c r="E2272" t="s">
        <v>2319</v>
      </c>
      <c r="F2272" t="s">
        <v>7401</v>
      </c>
      <c r="G2272">
        <v>15033</v>
      </c>
      <c r="H2272">
        <v>75</v>
      </c>
      <c r="I2272" t="s">
        <v>16</v>
      </c>
      <c r="J2272" t="s">
        <v>17</v>
      </c>
      <c r="K2272" s="4">
        <v>17000000</v>
      </c>
      <c r="L2272">
        <v>2009</v>
      </c>
      <c r="M2272" s="2">
        <v>5.9</v>
      </c>
      <c r="N2272" s="4">
        <f>IMDB_Table[[#This Row],[gross]]-IMDB_Table[[#This Row],[budget]]</f>
        <v>-8337682</v>
      </c>
      <c r="O2272">
        <v>98</v>
      </c>
      <c r="P2272" s="36">
        <f>IMDB_Table[[#This Row],[net_profit]]/IMDB_Table[[#This Row],[budget]]*100</f>
        <v>-49.04518823529412</v>
      </c>
    </row>
    <row r="2273" spans="1:16" x14ac:dyDescent="0.3">
      <c r="A2273" t="s">
        <v>443</v>
      </c>
      <c r="B2273">
        <v>153</v>
      </c>
      <c r="C2273" s="4">
        <v>7156725</v>
      </c>
      <c r="D2273" t="s">
        <v>1616</v>
      </c>
      <c r="E2273" t="s">
        <v>179</v>
      </c>
      <c r="F2273" t="s">
        <v>5696</v>
      </c>
      <c r="G2273">
        <v>22639</v>
      </c>
      <c r="H2273">
        <v>217</v>
      </c>
      <c r="I2273" t="s">
        <v>16</v>
      </c>
      <c r="J2273" t="s">
        <v>17</v>
      </c>
      <c r="K2273" s="4">
        <v>19000000</v>
      </c>
      <c r="L2273">
        <v>2006</v>
      </c>
      <c r="M2273" s="2">
        <v>5.5</v>
      </c>
      <c r="N2273" s="4">
        <f>IMDB_Table[[#This Row],[gross]]-IMDB_Table[[#This Row],[budget]]</f>
        <v>-11843275</v>
      </c>
      <c r="O2273">
        <v>107</v>
      </c>
      <c r="P2273" s="36">
        <f>IMDB_Table[[#This Row],[net_profit]]/IMDB_Table[[#This Row],[budget]]*100</f>
        <v>-62.333026315789475</v>
      </c>
    </row>
    <row r="2274" spans="1:16" x14ac:dyDescent="0.3">
      <c r="A2274" t="s">
        <v>2406</v>
      </c>
      <c r="B2274">
        <v>94</v>
      </c>
      <c r="C2274" s="4">
        <v>15681020</v>
      </c>
      <c r="D2274" t="s">
        <v>1627</v>
      </c>
      <c r="E2274" t="s">
        <v>136</v>
      </c>
      <c r="F2274" t="s">
        <v>7402</v>
      </c>
      <c r="G2274">
        <v>33570</v>
      </c>
      <c r="H2274">
        <v>259</v>
      </c>
      <c r="I2274" t="s">
        <v>16</v>
      </c>
      <c r="J2274" t="s">
        <v>24</v>
      </c>
      <c r="K2274" s="4">
        <v>17000000</v>
      </c>
      <c r="L2274">
        <v>1987</v>
      </c>
      <c r="M2274" s="2">
        <v>3.6</v>
      </c>
      <c r="N2274" s="4">
        <f>IMDB_Table[[#This Row],[gross]]-IMDB_Table[[#This Row],[budget]]</f>
        <v>-1318980</v>
      </c>
      <c r="O2274">
        <v>134</v>
      </c>
      <c r="P2274" s="36">
        <f>IMDB_Table[[#This Row],[net_profit]]/IMDB_Table[[#This Row],[budget]]*100</f>
        <v>-7.7587058823529409</v>
      </c>
    </row>
    <row r="2275" spans="1:16" x14ac:dyDescent="0.3">
      <c r="A2275" t="s">
        <v>2407</v>
      </c>
      <c r="B2275">
        <v>157</v>
      </c>
      <c r="C2275" s="4">
        <v>6855137</v>
      </c>
      <c r="D2275" t="s">
        <v>137</v>
      </c>
      <c r="E2275" t="s">
        <v>196</v>
      </c>
      <c r="F2275" t="s">
        <v>5697</v>
      </c>
      <c r="G2275">
        <v>88590</v>
      </c>
      <c r="H2275">
        <v>419</v>
      </c>
      <c r="I2275" t="s">
        <v>16</v>
      </c>
      <c r="J2275" t="s">
        <v>221</v>
      </c>
      <c r="K2275" s="4">
        <v>17000000</v>
      </c>
      <c r="L2275">
        <v>2006</v>
      </c>
      <c r="M2275" s="2">
        <v>7.4</v>
      </c>
      <c r="N2275" s="4">
        <f>IMDB_Table[[#This Row],[gross]]-IMDB_Table[[#This Row],[budget]]</f>
        <v>-10144863</v>
      </c>
      <c r="O2275">
        <v>122</v>
      </c>
      <c r="P2275" s="36">
        <f>IMDB_Table[[#This Row],[net_profit]]/IMDB_Table[[#This Row],[budget]]*100</f>
        <v>-59.675664705882348</v>
      </c>
    </row>
    <row r="2276" spans="1:16" x14ac:dyDescent="0.3">
      <c r="A2276" t="s">
        <v>2408</v>
      </c>
      <c r="B2276">
        <v>21</v>
      </c>
      <c r="C2276" s="4">
        <v>2315683</v>
      </c>
      <c r="D2276" t="s">
        <v>2409</v>
      </c>
      <c r="E2276" t="s">
        <v>2007</v>
      </c>
      <c r="F2276" t="s">
        <v>5698</v>
      </c>
      <c r="G2276">
        <v>4081</v>
      </c>
      <c r="H2276">
        <v>28</v>
      </c>
      <c r="I2276" t="s">
        <v>16</v>
      </c>
      <c r="J2276" t="s">
        <v>24</v>
      </c>
      <c r="K2276" s="4">
        <v>17000000</v>
      </c>
      <c r="L2276">
        <v>1986</v>
      </c>
      <c r="M2276" s="2">
        <v>3</v>
      </c>
      <c r="N2276" s="4">
        <f>IMDB_Table[[#This Row],[gross]]-IMDB_Table[[#This Row],[budget]]</f>
        <v>-14684317</v>
      </c>
      <c r="O2276">
        <v>97</v>
      </c>
      <c r="P2276" s="36">
        <f>IMDB_Table[[#This Row],[net_profit]]/IMDB_Table[[#This Row],[budget]]*100</f>
        <v>-86.378335294117647</v>
      </c>
    </row>
    <row r="2277" spans="1:16" x14ac:dyDescent="0.3">
      <c r="A2277" t="s">
        <v>609</v>
      </c>
      <c r="B2277">
        <v>236</v>
      </c>
      <c r="C2277" s="4">
        <v>39825798</v>
      </c>
      <c r="D2277" t="s">
        <v>788</v>
      </c>
      <c r="E2277" t="s">
        <v>853</v>
      </c>
      <c r="F2277" t="s">
        <v>5699</v>
      </c>
      <c r="G2277">
        <v>295375</v>
      </c>
      <c r="H2277">
        <v>645</v>
      </c>
      <c r="I2277" t="s">
        <v>16</v>
      </c>
      <c r="J2277" t="s">
        <v>17</v>
      </c>
      <c r="K2277" s="4">
        <v>16000000</v>
      </c>
      <c r="L2277">
        <v>2006</v>
      </c>
      <c r="M2277" s="2">
        <v>7.6</v>
      </c>
      <c r="N2277" s="4">
        <f>IMDB_Table[[#This Row],[gross]]-IMDB_Table[[#This Row],[budget]]</f>
        <v>23825798</v>
      </c>
      <c r="O2277">
        <v>110</v>
      </c>
      <c r="P2277" s="36">
        <f>IMDB_Table[[#This Row],[net_profit]]/IMDB_Table[[#This Row],[budget]]*100</f>
        <v>148.9112375</v>
      </c>
    </row>
    <row r="2278" spans="1:16" x14ac:dyDescent="0.3">
      <c r="A2278" t="s">
        <v>2410</v>
      </c>
      <c r="B2278">
        <v>50</v>
      </c>
      <c r="C2278" s="4">
        <v>2000000</v>
      </c>
      <c r="D2278" t="s">
        <v>1789</v>
      </c>
      <c r="E2278" t="s">
        <v>2411</v>
      </c>
      <c r="F2278" t="s">
        <v>5700</v>
      </c>
      <c r="G2278">
        <v>1275</v>
      </c>
      <c r="H2278">
        <v>27</v>
      </c>
      <c r="I2278" t="s">
        <v>16</v>
      </c>
      <c r="J2278" t="s">
        <v>17</v>
      </c>
      <c r="K2278" s="4">
        <v>17000000</v>
      </c>
      <c r="L2278">
        <v>1981</v>
      </c>
      <c r="M2278" s="2">
        <v>6.4</v>
      </c>
      <c r="N2278" s="4">
        <f>IMDB_Table[[#This Row],[gross]]-IMDB_Table[[#This Row],[budget]]</f>
        <v>-15000000</v>
      </c>
      <c r="O2278">
        <v>102</v>
      </c>
      <c r="P2278" s="36">
        <f>IMDB_Table[[#This Row],[net_profit]]/IMDB_Table[[#This Row],[budget]]*100</f>
        <v>-88.235294117647058</v>
      </c>
    </row>
    <row r="2279" spans="1:16" x14ac:dyDescent="0.3">
      <c r="A2279" t="s">
        <v>345</v>
      </c>
      <c r="B2279">
        <v>106</v>
      </c>
      <c r="C2279" s="4">
        <v>1569918</v>
      </c>
      <c r="D2279" t="s">
        <v>1248</v>
      </c>
      <c r="E2279" t="s">
        <v>2412</v>
      </c>
      <c r="F2279" t="s">
        <v>5701</v>
      </c>
      <c r="G2279">
        <v>16234</v>
      </c>
      <c r="H2279">
        <v>113</v>
      </c>
      <c r="I2279" t="s">
        <v>16</v>
      </c>
      <c r="J2279" t="s">
        <v>1688</v>
      </c>
      <c r="K2279" s="4">
        <v>17000000</v>
      </c>
      <c r="L2279">
        <v>2003</v>
      </c>
      <c r="M2279" s="2">
        <v>6.9</v>
      </c>
      <c r="N2279" s="4">
        <f>IMDB_Table[[#This Row],[gross]]-IMDB_Table[[#This Row],[budget]]</f>
        <v>-15430082</v>
      </c>
      <c r="O2279">
        <v>98</v>
      </c>
      <c r="P2279" s="36">
        <f>IMDB_Table[[#This Row],[net_profit]]/IMDB_Table[[#This Row],[budget]]*100</f>
        <v>-90.765188235294119</v>
      </c>
    </row>
    <row r="2280" spans="1:16" x14ac:dyDescent="0.3">
      <c r="A2280" t="s">
        <v>2413</v>
      </c>
      <c r="B2280">
        <v>106</v>
      </c>
      <c r="C2280" s="4">
        <v>106869</v>
      </c>
      <c r="D2280" t="s">
        <v>1185</v>
      </c>
      <c r="E2280" t="s">
        <v>461</v>
      </c>
      <c r="F2280" t="s">
        <v>5702</v>
      </c>
      <c r="G2280">
        <v>13762</v>
      </c>
      <c r="H2280">
        <v>39</v>
      </c>
      <c r="I2280" t="s">
        <v>16</v>
      </c>
      <c r="J2280" t="s">
        <v>490</v>
      </c>
      <c r="K2280" s="4">
        <v>17000000</v>
      </c>
      <c r="L2280">
        <v>2014</v>
      </c>
      <c r="M2280" s="2">
        <v>6.6</v>
      </c>
      <c r="N2280" s="4">
        <f>IMDB_Table[[#This Row],[gross]]-IMDB_Table[[#This Row],[budget]]</f>
        <v>-16893131</v>
      </c>
      <c r="O2280">
        <v>120</v>
      </c>
      <c r="P2280" s="36">
        <f>IMDB_Table[[#This Row],[net_profit]]/IMDB_Table[[#This Row],[budget]]*100</f>
        <v>-99.371358823529405</v>
      </c>
    </row>
    <row r="2281" spans="1:16" x14ac:dyDescent="0.3">
      <c r="A2281" t="s">
        <v>1992</v>
      </c>
      <c r="B2281">
        <v>173</v>
      </c>
      <c r="C2281" s="4">
        <v>273420</v>
      </c>
      <c r="D2281" t="s">
        <v>2414</v>
      </c>
      <c r="E2281" t="s">
        <v>227</v>
      </c>
      <c r="F2281" t="s">
        <v>5703</v>
      </c>
      <c r="G2281">
        <v>32671</v>
      </c>
      <c r="H2281">
        <v>238</v>
      </c>
      <c r="I2281" t="s">
        <v>16</v>
      </c>
      <c r="J2281" t="s">
        <v>490</v>
      </c>
      <c r="K2281" s="4">
        <v>17000000</v>
      </c>
      <c r="L2281">
        <v>2006</v>
      </c>
      <c r="M2281" s="2">
        <v>5.5</v>
      </c>
      <c r="N2281" s="4">
        <f>IMDB_Table[[#This Row],[gross]]-IMDB_Table[[#This Row],[budget]]</f>
        <v>-16726580</v>
      </c>
      <c r="O2281">
        <v>160</v>
      </c>
      <c r="P2281" s="36">
        <f>IMDB_Table[[#This Row],[net_profit]]/IMDB_Table[[#This Row],[budget]]*100</f>
        <v>-98.391647058823523</v>
      </c>
    </row>
    <row r="2282" spans="1:16" x14ac:dyDescent="0.3">
      <c r="A2282" t="s">
        <v>2415</v>
      </c>
      <c r="B2282">
        <v>145</v>
      </c>
      <c r="C2282" s="4">
        <v>4930798</v>
      </c>
      <c r="D2282" t="s">
        <v>1440</v>
      </c>
      <c r="E2282" t="s">
        <v>2416</v>
      </c>
      <c r="F2282" t="s">
        <v>5704</v>
      </c>
      <c r="G2282">
        <v>16268</v>
      </c>
      <c r="H2282">
        <v>108</v>
      </c>
      <c r="I2282" t="s">
        <v>16</v>
      </c>
      <c r="J2282" t="s">
        <v>17</v>
      </c>
      <c r="K2282" s="4">
        <v>17000000</v>
      </c>
      <c r="L2282">
        <v>2012</v>
      </c>
      <c r="M2282" s="2">
        <v>4.0999999999999996</v>
      </c>
      <c r="N2282" s="4">
        <f>IMDB_Table[[#This Row],[gross]]-IMDB_Table[[#This Row],[budget]]</f>
        <v>-12069202</v>
      </c>
      <c r="O2282">
        <v>83</v>
      </c>
      <c r="P2282" s="36">
        <f>IMDB_Table[[#This Row],[net_profit]]/IMDB_Table[[#This Row],[budget]]*100</f>
        <v>-70.995305882352937</v>
      </c>
    </row>
    <row r="2283" spans="1:16" x14ac:dyDescent="0.3">
      <c r="A2283" t="s">
        <v>2417</v>
      </c>
      <c r="B2283">
        <v>31</v>
      </c>
      <c r="C2283" s="4">
        <v>59847242</v>
      </c>
      <c r="D2283" t="s">
        <v>1917</v>
      </c>
      <c r="E2283" t="s">
        <v>1413</v>
      </c>
      <c r="F2283" t="s">
        <v>5705</v>
      </c>
      <c r="G2283">
        <v>55895</v>
      </c>
      <c r="H2283">
        <v>115</v>
      </c>
      <c r="I2283" t="s">
        <v>16</v>
      </c>
      <c r="J2283" t="s">
        <v>17</v>
      </c>
      <c r="K2283" s="4">
        <v>16500000</v>
      </c>
      <c r="L2283">
        <v>1991</v>
      </c>
      <c r="M2283" s="2">
        <v>6.8</v>
      </c>
      <c r="N2283" s="4">
        <f>IMDB_Table[[#This Row],[gross]]-IMDB_Table[[#This Row],[budget]]</f>
        <v>43347242</v>
      </c>
      <c r="O2283">
        <v>102</v>
      </c>
      <c r="P2283" s="36">
        <f>IMDB_Table[[#This Row],[net_profit]]/IMDB_Table[[#This Row],[budget]]*100</f>
        <v>262.71055757575755</v>
      </c>
    </row>
    <row r="2284" spans="1:16" x14ac:dyDescent="0.3">
      <c r="A2284" t="s">
        <v>2418</v>
      </c>
      <c r="B2284">
        <v>105</v>
      </c>
      <c r="C2284" s="4">
        <v>220914</v>
      </c>
      <c r="D2284" t="s">
        <v>1378</v>
      </c>
      <c r="E2284" t="s">
        <v>74</v>
      </c>
      <c r="F2284" t="s">
        <v>7403</v>
      </c>
      <c r="G2284">
        <v>13239</v>
      </c>
      <c r="H2284">
        <v>97</v>
      </c>
      <c r="I2284" t="s">
        <v>16</v>
      </c>
      <c r="J2284" t="s">
        <v>17</v>
      </c>
      <c r="K2284" s="4">
        <v>16800000</v>
      </c>
      <c r="L2284">
        <v>2006</v>
      </c>
      <c r="M2284" s="2">
        <v>6.5</v>
      </c>
      <c r="N2284" s="4">
        <f>IMDB_Table[[#This Row],[gross]]-IMDB_Table[[#This Row],[budget]]</f>
        <v>-16579086</v>
      </c>
      <c r="O2284">
        <v>122</v>
      </c>
      <c r="P2284" s="36">
        <f>IMDB_Table[[#This Row],[net_profit]]/IMDB_Table[[#This Row],[budget]]*100</f>
        <v>-98.685035714285718</v>
      </c>
    </row>
    <row r="2285" spans="1:16" x14ac:dyDescent="0.3">
      <c r="A2285" t="s">
        <v>218</v>
      </c>
      <c r="B2285">
        <v>114</v>
      </c>
      <c r="C2285" s="4">
        <v>43848100</v>
      </c>
      <c r="D2285" t="s">
        <v>497</v>
      </c>
      <c r="E2285" t="s">
        <v>2419</v>
      </c>
      <c r="F2285" t="s">
        <v>5706</v>
      </c>
      <c r="G2285">
        <v>119150</v>
      </c>
      <c r="H2285">
        <v>219</v>
      </c>
      <c r="I2285" t="s">
        <v>16</v>
      </c>
      <c r="J2285" t="s">
        <v>17</v>
      </c>
      <c r="K2285" s="4">
        <v>15000000</v>
      </c>
      <c r="L2285">
        <v>1987</v>
      </c>
      <c r="M2285" s="2">
        <v>7.4</v>
      </c>
      <c r="N2285" s="4">
        <f>IMDB_Table[[#This Row],[gross]]-IMDB_Table[[#This Row],[budget]]</f>
        <v>28848100</v>
      </c>
      <c r="O2285">
        <v>126</v>
      </c>
      <c r="P2285" s="36">
        <f>IMDB_Table[[#This Row],[net_profit]]/IMDB_Table[[#This Row],[budget]]*100</f>
        <v>192.32066666666668</v>
      </c>
    </row>
    <row r="2286" spans="1:16" x14ac:dyDescent="0.3">
      <c r="A2286" t="s">
        <v>290</v>
      </c>
      <c r="B2286">
        <v>69</v>
      </c>
      <c r="C2286" s="4">
        <v>42700000</v>
      </c>
      <c r="D2286" t="s">
        <v>71</v>
      </c>
      <c r="E2286" t="s">
        <v>41</v>
      </c>
      <c r="F2286" t="s">
        <v>7404</v>
      </c>
      <c r="G2286">
        <v>78392</v>
      </c>
      <c r="H2286">
        <v>196</v>
      </c>
      <c r="I2286" t="s">
        <v>16</v>
      </c>
      <c r="J2286" t="s">
        <v>17</v>
      </c>
      <c r="K2286" s="4">
        <v>16500000</v>
      </c>
      <c r="L2286">
        <v>1995</v>
      </c>
      <c r="M2286" s="2">
        <v>7.7</v>
      </c>
      <c r="N2286" s="4">
        <f>IMDB_Table[[#This Row],[gross]]-IMDB_Table[[#This Row],[budget]]</f>
        <v>26200000</v>
      </c>
      <c r="O2286">
        <v>136</v>
      </c>
      <c r="P2286" s="36">
        <f>IMDB_Table[[#This Row],[net_profit]]/IMDB_Table[[#This Row],[budget]]*100</f>
        <v>158.78787878787878</v>
      </c>
    </row>
    <row r="2287" spans="1:16" x14ac:dyDescent="0.3">
      <c r="A2287" t="s">
        <v>2420</v>
      </c>
      <c r="B2287">
        <v>150</v>
      </c>
      <c r="C2287" s="4">
        <v>18663911</v>
      </c>
      <c r="D2287" t="s">
        <v>1378</v>
      </c>
      <c r="E2287" t="s">
        <v>582</v>
      </c>
      <c r="F2287" t="s">
        <v>5707</v>
      </c>
      <c r="G2287">
        <v>46204</v>
      </c>
      <c r="H2287">
        <v>151</v>
      </c>
      <c r="I2287" t="s">
        <v>16</v>
      </c>
      <c r="J2287" t="s">
        <v>24</v>
      </c>
      <c r="K2287" s="4">
        <v>16500000</v>
      </c>
      <c r="L2287">
        <v>2007</v>
      </c>
      <c r="M2287" s="2">
        <v>7.1</v>
      </c>
      <c r="N2287" s="4">
        <f>IMDB_Table[[#This Row],[gross]]-IMDB_Table[[#This Row],[budget]]</f>
        <v>2163911</v>
      </c>
      <c r="O2287">
        <v>120</v>
      </c>
      <c r="P2287" s="36">
        <f>IMDB_Table[[#This Row],[net_profit]]/IMDB_Table[[#This Row],[budget]]*100</f>
        <v>13.114612121212122</v>
      </c>
    </row>
    <row r="2288" spans="1:16" x14ac:dyDescent="0.3">
      <c r="A2288" t="s">
        <v>2421</v>
      </c>
      <c r="B2288">
        <v>72</v>
      </c>
      <c r="C2288" s="4">
        <v>11702090</v>
      </c>
      <c r="D2288" t="s">
        <v>429</v>
      </c>
      <c r="E2288" t="s">
        <v>2422</v>
      </c>
      <c r="F2288" t="s">
        <v>5708</v>
      </c>
      <c r="G2288">
        <v>37700</v>
      </c>
      <c r="H2288">
        <v>50</v>
      </c>
      <c r="I2288" t="s">
        <v>16</v>
      </c>
      <c r="J2288" t="s">
        <v>17</v>
      </c>
      <c r="K2288" s="4">
        <v>16500000</v>
      </c>
      <c r="L2288">
        <v>2007</v>
      </c>
      <c r="M2288" s="2">
        <v>6.3</v>
      </c>
      <c r="N2288" s="4">
        <f>IMDB_Table[[#This Row],[gross]]-IMDB_Table[[#This Row],[budget]]</f>
        <v>-4797910</v>
      </c>
      <c r="O2288">
        <v>108</v>
      </c>
      <c r="P2288" s="36">
        <f>IMDB_Table[[#This Row],[net_profit]]/IMDB_Table[[#This Row],[budget]]*100</f>
        <v>-29.078242424242422</v>
      </c>
    </row>
    <row r="2289" spans="1:16" x14ac:dyDescent="0.3">
      <c r="A2289" t="s">
        <v>2423</v>
      </c>
      <c r="B2289">
        <v>158</v>
      </c>
      <c r="C2289" s="4">
        <v>13005485</v>
      </c>
      <c r="D2289" t="s">
        <v>814</v>
      </c>
      <c r="E2289" t="s">
        <v>1687</v>
      </c>
      <c r="F2289" t="s">
        <v>7405</v>
      </c>
      <c r="G2289">
        <v>56665</v>
      </c>
      <c r="H2289">
        <v>469</v>
      </c>
      <c r="I2289" t="s">
        <v>16</v>
      </c>
      <c r="J2289" t="s">
        <v>17</v>
      </c>
      <c r="K2289" s="4">
        <v>15000000</v>
      </c>
      <c r="L2289">
        <v>2003</v>
      </c>
      <c r="M2289" s="2">
        <v>7.6</v>
      </c>
      <c r="N2289" s="4">
        <f>IMDB_Table[[#This Row],[gross]]-IMDB_Table[[#This Row],[budget]]</f>
        <v>-1994515</v>
      </c>
      <c r="O2289">
        <v>126</v>
      </c>
      <c r="P2289" s="36">
        <f>IMDB_Table[[#This Row],[net_profit]]/IMDB_Table[[#This Row],[budget]]*100</f>
        <v>-13.296766666666668</v>
      </c>
    </row>
    <row r="2290" spans="1:16" x14ac:dyDescent="0.3">
      <c r="A2290" t="s">
        <v>299</v>
      </c>
      <c r="B2290">
        <v>96</v>
      </c>
      <c r="C2290" s="4">
        <v>95860116</v>
      </c>
      <c r="D2290" t="s">
        <v>641</v>
      </c>
      <c r="E2290" t="s">
        <v>232</v>
      </c>
      <c r="F2290" t="s">
        <v>5709</v>
      </c>
      <c r="G2290">
        <v>277451</v>
      </c>
      <c r="H2290">
        <v>491</v>
      </c>
      <c r="I2290" t="s">
        <v>16</v>
      </c>
      <c r="J2290" t="s">
        <v>17</v>
      </c>
      <c r="K2290" s="4">
        <v>16400000</v>
      </c>
      <c r="L2290">
        <v>1989</v>
      </c>
      <c r="M2290" s="2">
        <v>8</v>
      </c>
      <c r="N2290" s="4">
        <f>IMDB_Table[[#This Row],[gross]]-IMDB_Table[[#This Row],[budget]]</f>
        <v>79460116</v>
      </c>
      <c r="O2290">
        <v>128</v>
      </c>
      <c r="P2290" s="36">
        <f>IMDB_Table[[#This Row],[net_profit]]/IMDB_Table[[#This Row],[budget]]*100</f>
        <v>484.51290243902434</v>
      </c>
    </row>
    <row r="2291" spans="1:16" x14ac:dyDescent="0.3">
      <c r="A2291" t="s">
        <v>2424</v>
      </c>
      <c r="B2291">
        <v>84</v>
      </c>
      <c r="C2291" s="4">
        <v>127175354</v>
      </c>
      <c r="D2291" t="s">
        <v>509</v>
      </c>
      <c r="E2291" t="s">
        <v>1223</v>
      </c>
      <c r="F2291" t="s">
        <v>5710</v>
      </c>
      <c r="G2291">
        <v>288451</v>
      </c>
      <c r="H2291">
        <v>438</v>
      </c>
      <c r="I2291" t="s">
        <v>16</v>
      </c>
      <c r="J2291" t="s">
        <v>17</v>
      </c>
      <c r="K2291" s="4">
        <v>16000000</v>
      </c>
      <c r="L2291">
        <v>1994</v>
      </c>
      <c r="M2291" s="2">
        <v>7.3</v>
      </c>
      <c r="N2291" s="4">
        <f>IMDB_Table[[#This Row],[gross]]-IMDB_Table[[#This Row],[budget]]</f>
        <v>111175354</v>
      </c>
      <c r="O2291">
        <v>113</v>
      </c>
      <c r="P2291" s="36">
        <f>IMDB_Table[[#This Row],[net_profit]]/IMDB_Table[[#This Row],[budget]]*100</f>
        <v>694.84596250000004</v>
      </c>
    </row>
    <row r="2292" spans="1:16" x14ac:dyDescent="0.3">
      <c r="A2292" t="s">
        <v>910</v>
      </c>
      <c r="B2292">
        <v>114</v>
      </c>
      <c r="C2292" s="4">
        <v>92823600</v>
      </c>
      <c r="D2292" t="s">
        <v>369</v>
      </c>
      <c r="E2292" t="s">
        <v>2425</v>
      </c>
      <c r="F2292" t="s">
        <v>5711</v>
      </c>
      <c r="G2292">
        <v>149108</v>
      </c>
      <c r="H2292">
        <v>273</v>
      </c>
      <c r="I2292" t="s">
        <v>16</v>
      </c>
      <c r="J2292" t="s">
        <v>17</v>
      </c>
      <c r="K2292" s="4">
        <v>16000000</v>
      </c>
      <c r="L2292">
        <v>1989</v>
      </c>
      <c r="M2292" s="2">
        <v>7.6</v>
      </c>
      <c r="N2292" s="4">
        <f>IMDB_Table[[#This Row],[gross]]-IMDB_Table[[#This Row],[budget]]</f>
        <v>76823600</v>
      </c>
      <c r="O2292">
        <v>89</v>
      </c>
      <c r="P2292" s="36">
        <f>IMDB_Table[[#This Row],[net_profit]]/IMDB_Table[[#This Row],[budget]]*100</f>
        <v>480.14749999999998</v>
      </c>
    </row>
    <row r="2293" spans="1:16" x14ac:dyDescent="0.3">
      <c r="A2293" t="s">
        <v>2046</v>
      </c>
      <c r="B2293">
        <v>79</v>
      </c>
      <c r="C2293" s="4">
        <v>54000000</v>
      </c>
      <c r="D2293" t="s">
        <v>814</v>
      </c>
      <c r="E2293" t="s">
        <v>839</v>
      </c>
      <c r="F2293" t="s">
        <v>5712</v>
      </c>
      <c r="G2293">
        <v>26310</v>
      </c>
      <c r="H2293">
        <v>154</v>
      </c>
      <c r="I2293" t="s">
        <v>16</v>
      </c>
      <c r="J2293" t="s">
        <v>17</v>
      </c>
      <c r="K2293" s="4">
        <v>16000000</v>
      </c>
      <c r="L2293">
        <v>1982</v>
      </c>
      <c r="M2293" s="2">
        <v>7.8</v>
      </c>
      <c r="N2293" s="4">
        <f>IMDB_Table[[#This Row],[gross]]-IMDB_Table[[#This Row],[budget]]</f>
        <v>38000000</v>
      </c>
      <c r="O2293">
        <v>129</v>
      </c>
      <c r="P2293" s="36">
        <f>IMDB_Table[[#This Row],[net_profit]]/IMDB_Table[[#This Row],[budget]]*100</f>
        <v>237.5</v>
      </c>
    </row>
    <row r="2294" spans="1:16" x14ac:dyDescent="0.3">
      <c r="A2294" t="s">
        <v>643</v>
      </c>
      <c r="B2294">
        <v>103</v>
      </c>
      <c r="C2294" s="4">
        <v>68525609</v>
      </c>
      <c r="D2294" t="s">
        <v>509</v>
      </c>
      <c r="E2294" t="s">
        <v>2426</v>
      </c>
      <c r="F2294" t="s">
        <v>5713</v>
      </c>
      <c r="G2294">
        <v>132963</v>
      </c>
      <c r="H2294">
        <v>302</v>
      </c>
      <c r="I2294" t="s">
        <v>16</v>
      </c>
      <c r="J2294" t="s">
        <v>17</v>
      </c>
      <c r="K2294" s="4">
        <v>15600000</v>
      </c>
      <c r="L2294">
        <v>2000</v>
      </c>
      <c r="M2294" s="2">
        <v>6.5</v>
      </c>
      <c r="N2294" s="4">
        <f>IMDB_Table[[#This Row],[gross]]-IMDB_Table[[#This Row],[budget]]</f>
        <v>52925609</v>
      </c>
      <c r="O2294">
        <v>94</v>
      </c>
      <c r="P2294" s="36">
        <f>IMDB_Table[[#This Row],[net_profit]]/IMDB_Table[[#This Row],[budget]]*100</f>
        <v>339.26672435897439</v>
      </c>
    </row>
    <row r="2295" spans="1:16" x14ac:dyDescent="0.3">
      <c r="A2295" t="s">
        <v>951</v>
      </c>
      <c r="B2295">
        <v>67</v>
      </c>
      <c r="C2295" s="4">
        <v>52885587</v>
      </c>
      <c r="D2295" t="s">
        <v>1044</v>
      </c>
      <c r="E2295" t="s">
        <v>196</v>
      </c>
      <c r="F2295" t="s">
        <v>5714</v>
      </c>
      <c r="G2295">
        <v>35312</v>
      </c>
      <c r="H2295">
        <v>267</v>
      </c>
      <c r="I2295" t="s">
        <v>16</v>
      </c>
      <c r="J2295" t="s">
        <v>17</v>
      </c>
      <c r="K2295" s="4">
        <v>16000000</v>
      </c>
      <c r="L2295">
        <v>1999</v>
      </c>
      <c r="M2295" s="2">
        <v>6.4</v>
      </c>
      <c r="N2295" s="4">
        <f>IMDB_Table[[#This Row],[gross]]-IMDB_Table[[#This Row],[budget]]</f>
        <v>36885587</v>
      </c>
      <c r="O2295">
        <v>106</v>
      </c>
      <c r="P2295" s="36">
        <f>IMDB_Table[[#This Row],[net_profit]]/IMDB_Table[[#This Row],[budget]]*100</f>
        <v>230.53491875</v>
      </c>
    </row>
    <row r="2296" spans="1:16" x14ac:dyDescent="0.3">
      <c r="A2296" t="s">
        <v>2427</v>
      </c>
      <c r="B2296">
        <v>576</v>
      </c>
      <c r="C2296" s="4">
        <v>44667095</v>
      </c>
      <c r="D2296" t="s">
        <v>369</v>
      </c>
      <c r="E2296" t="s">
        <v>2428</v>
      </c>
      <c r="F2296" t="s">
        <v>5715</v>
      </c>
      <c r="G2296">
        <v>190030</v>
      </c>
      <c r="H2296">
        <v>583</v>
      </c>
      <c r="I2296" t="s">
        <v>16</v>
      </c>
      <c r="J2296" t="s">
        <v>490</v>
      </c>
      <c r="K2296" s="4">
        <v>15000000</v>
      </c>
      <c r="L2296">
        <v>2011</v>
      </c>
      <c r="M2296" s="2">
        <v>8</v>
      </c>
      <c r="N2296" s="4">
        <f>IMDB_Table[[#This Row],[gross]]-IMDB_Table[[#This Row],[budget]]</f>
        <v>29667095</v>
      </c>
      <c r="O2296">
        <v>100</v>
      </c>
      <c r="P2296" s="36">
        <f>IMDB_Table[[#This Row],[net_profit]]/IMDB_Table[[#This Row],[budget]]*100</f>
        <v>197.78063333333333</v>
      </c>
    </row>
    <row r="2297" spans="1:16" x14ac:dyDescent="0.3">
      <c r="A2297" t="s">
        <v>882</v>
      </c>
      <c r="B2297">
        <v>178</v>
      </c>
      <c r="C2297" s="4">
        <v>42638165</v>
      </c>
      <c r="D2297" t="s">
        <v>542</v>
      </c>
      <c r="E2297" t="s">
        <v>172</v>
      </c>
      <c r="F2297" t="s">
        <v>5716</v>
      </c>
      <c r="G2297">
        <v>42182</v>
      </c>
      <c r="H2297">
        <v>230</v>
      </c>
      <c r="I2297" t="s">
        <v>16</v>
      </c>
      <c r="J2297" t="s">
        <v>17</v>
      </c>
      <c r="K2297" s="4">
        <v>16000000</v>
      </c>
      <c r="L2297">
        <v>2009</v>
      </c>
      <c r="M2297" s="2">
        <v>4.8</v>
      </c>
      <c r="N2297" s="4">
        <f>IMDB_Table[[#This Row],[gross]]-IMDB_Table[[#This Row],[budget]]</f>
        <v>26638165</v>
      </c>
      <c r="O2297">
        <v>89</v>
      </c>
      <c r="P2297" s="36">
        <f>IMDB_Table[[#This Row],[net_profit]]/IMDB_Table[[#This Row],[budget]]*100</f>
        <v>166.48853124999999</v>
      </c>
    </row>
    <row r="2298" spans="1:16" x14ac:dyDescent="0.3">
      <c r="A2298" t="s">
        <v>1200</v>
      </c>
      <c r="B2298">
        <v>487</v>
      </c>
      <c r="C2298" s="4">
        <v>45507053</v>
      </c>
      <c r="D2298" t="s">
        <v>2261</v>
      </c>
      <c r="E2298" t="s">
        <v>273</v>
      </c>
      <c r="F2298" t="s">
        <v>5717</v>
      </c>
      <c r="G2298">
        <v>237848</v>
      </c>
      <c r="H2298">
        <v>377</v>
      </c>
      <c r="I2298" t="s">
        <v>16</v>
      </c>
      <c r="J2298" t="s">
        <v>17</v>
      </c>
      <c r="K2298" s="4">
        <v>16000000</v>
      </c>
      <c r="L2298">
        <v>2012</v>
      </c>
      <c r="M2298" s="2">
        <v>7.8</v>
      </c>
      <c r="N2298" s="4">
        <f>IMDB_Table[[#This Row],[gross]]-IMDB_Table[[#This Row],[budget]]</f>
        <v>29507053</v>
      </c>
      <c r="O2298">
        <v>94</v>
      </c>
      <c r="P2298" s="36">
        <f>IMDB_Table[[#This Row],[net_profit]]/IMDB_Table[[#This Row],[budget]]*100</f>
        <v>184.41908125</v>
      </c>
    </row>
    <row r="2299" spans="1:16" x14ac:dyDescent="0.3">
      <c r="A2299" t="s">
        <v>248</v>
      </c>
      <c r="B2299">
        <v>196</v>
      </c>
      <c r="C2299" s="4">
        <v>39511038</v>
      </c>
      <c r="D2299" t="s">
        <v>1390</v>
      </c>
      <c r="E2299" t="s">
        <v>1019</v>
      </c>
      <c r="F2299" t="s">
        <v>5718</v>
      </c>
      <c r="G2299">
        <v>56269</v>
      </c>
      <c r="H2299">
        <v>366</v>
      </c>
      <c r="I2299" t="s">
        <v>16</v>
      </c>
      <c r="J2299" t="s">
        <v>17</v>
      </c>
      <c r="K2299" s="4">
        <v>16000000</v>
      </c>
      <c r="L2299">
        <v>2006</v>
      </c>
      <c r="M2299" s="2">
        <v>5.9</v>
      </c>
      <c r="N2299" s="4">
        <f>IMDB_Table[[#This Row],[gross]]-IMDB_Table[[#This Row],[budget]]</f>
        <v>23511038</v>
      </c>
      <c r="O2299">
        <v>83</v>
      </c>
      <c r="P2299" s="36">
        <f>IMDB_Table[[#This Row],[net_profit]]/IMDB_Table[[#This Row],[budget]]*100</f>
        <v>146.94398749999999</v>
      </c>
    </row>
    <row r="2300" spans="1:16" x14ac:dyDescent="0.3">
      <c r="A2300" t="s">
        <v>2429</v>
      </c>
      <c r="B2300">
        <v>24</v>
      </c>
      <c r="C2300" s="4">
        <v>6462576</v>
      </c>
      <c r="D2300" t="s">
        <v>814</v>
      </c>
      <c r="E2300" t="s">
        <v>2430</v>
      </c>
      <c r="F2300" t="s">
        <v>5719</v>
      </c>
      <c r="G2300">
        <v>1449</v>
      </c>
      <c r="H2300">
        <v>30</v>
      </c>
      <c r="I2300" t="s">
        <v>16</v>
      </c>
      <c r="J2300" t="s">
        <v>17</v>
      </c>
      <c r="K2300" s="4">
        <v>18500000</v>
      </c>
      <c r="L2300">
        <v>2016</v>
      </c>
      <c r="M2300" s="2">
        <v>5.4</v>
      </c>
      <c r="N2300" s="4">
        <f>IMDB_Table[[#This Row],[gross]]-IMDB_Table[[#This Row],[budget]]</f>
        <v>-12037424</v>
      </c>
      <c r="O2300">
        <v>111</v>
      </c>
      <c r="P2300" s="36">
        <f>IMDB_Table[[#This Row],[net_profit]]/IMDB_Table[[#This Row],[budget]]*100</f>
        <v>-65.067156756756759</v>
      </c>
    </row>
    <row r="2301" spans="1:16" x14ac:dyDescent="0.3">
      <c r="A2301" t="s">
        <v>2431</v>
      </c>
      <c r="B2301">
        <v>56</v>
      </c>
      <c r="C2301" s="4">
        <v>40363530</v>
      </c>
      <c r="D2301" t="s">
        <v>735</v>
      </c>
      <c r="E2301" t="s">
        <v>2432</v>
      </c>
      <c r="F2301" t="s">
        <v>7406</v>
      </c>
      <c r="G2301">
        <v>18254</v>
      </c>
      <c r="H2301">
        <v>307</v>
      </c>
      <c r="I2301" t="s">
        <v>16</v>
      </c>
      <c r="J2301" t="s">
        <v>17</v>
      </c>
      <c r="K2301" s="4">
        <v>16000000</v>
      </c>
      <c r="L2301">
        <v>2002</v>
      </c>
      <c r="M2301" s="2">
        <v>3.3</v>
      </c>
      <c r="N2301" s="4">
        <f>IMDB_Table[[#This Row],[gross]]-IMDB_Table[[#This Row],[budget]]</f>
        <v>24363530</v>
      </c>
      <c r="O2301">
        <v>80</v>
      </c>
      <c r="P2301" s="36">
        <f>IMDB_Table[[#This Row],[net_profit]]/IMDB_Table[[#This Row],[budget]]*100</f>
        <v>152.2720625</v>
      </c>
    </row>
    <row r="2302" spans="1:16" x14ac:dyDescent="0.3">
      <c r="A2302" t="s">
        <v>3957</v>
      </c>
      <c r="B2302">
        <v>406</v>
      </c>
      <c r="C2302" s="4">
        <v>37623143</v>
      </c>
      <c r="D2302" t="s">
        <v>2433</v>
      </c>
      <c r="E2302" t="s">
        <v>2434</v>
      </c>
      <c r="F2302" t="s">
        <v>7407</v>
      </c>
      <c r="G2302">
        <v>467234</v>
      </c>
      <c r="H2302">
        <v>1083</v>
      </c>
      <c r="I2302" t="s">
        <v>681</v>
      </c>
      <c r="J2302" t="s">
        <v>849</v>
      </c>
      <c r="K2302" s="4">
        <v>13500000</v>
      </c>
      <c r="L2302">
        <v>2006</v>
      </c>
      <c r="M2302" s="2">
        <v>8.1999999999999993</v>
      </c>
      <c r="N2302" s="4">
        <f>IMDB_Table[[#This Row],[gross]]-IMDB_Table[[#This Row],[budget]]</f>
        <v>24123143</v>
      </c>
      <c r="O2302">
        <v>112</v>
      </c>
      <c r="P2302" s="36">
        <f>IMDB_Table[[#This Row],[net_profit]]/IMDB_Table[[#This Row],[budget]]*100</f>
        <v>178.68994814814815</v>
      </c>
    </row>
    <row r="2303" spans="1:16" x14ac:dyDescent="0.3">
      <c r="A2303" t="s">
        <v>1385</v>
      </c>
      <c r="B2303">
        <v>51</v>
      </c>
      <c r="C2303" s="4">
        <v>33357476</v>
      </c>
      <c r="D2303" t="s">
        <v>2435</v>
      </c>
      <c r="E2303" t="s">
        <v>2436</v>
      </c>
      <c r="F2303" t="s">
        <v>5720</v>
      </c>
      <c r="G2303">
        <v>7392</v>
      </c>
      <c r="H2303">
        <v>53</v>
      </c>
      <c r="I2303" t="s">
        <v>16</v>
      </c>
      <c r="J2303" t="s">
        <v>17</v>
      </c>
      <c r="K2303" s="4">
        <v>35000000</v>
      </c>
      <c r="L2303">
        <v>2001</v>
      </c>
      <c r="M2303" s="2">
        <v>5.4</v>
      </c>
      <c r="N2303" s="4">
        <f>IMDB_Table[[#This Row],[gross]]-IMDB_Table[[#This Row],[budget]]</f>
        <v>-1642524</v>
      </c>
      <c r="O2303">
        <v>94</v>
      </c>
      <c r="P2303" s="36">
        <f>IMDB_Table[[#This Row],[net_profit]]/IMDB_Table[[#This Row],[budget]]*100</f>
        <v>-4.6929257142857148</v>
      </c>
    </row>
    <row r="2304" spans="1:16" x14ac:dyDescent="0.3">
      <c r="A2304" t="s">
        <v>715</v>
      </c>
      <c r="B2304">
        <v>41</v>
      </c>
      <c r="C2304" s="4">
        <v>28734552</v>
      </c>
      <c r="D2304" t="s">
        <v>1185</v>
      </c>
      <c r="E2304" t="s">
        <v>1517</v>
      </c>
      <c r="F2304" t="s">
        <v>5721</v>
      </c>
      <c r="G2304">
        <v>9566</v>
      </c>
      <c r="H2304">
        <v>81</v>
      </c>
      <c r="I2304" t="s">
        <v>16</v>
      </c>
      <c r="J2304" t="s">
        <v>17</v>
      </c>
      <c r="K2304" s="4">
        <v>16000000</v>
      </c>
      <c r="L2304">
        <v>2001</v>
      </c>
      <c r="M2304" s="2">
        <v>6.4</v>
      </c>
      <c r="N2304" s="4">
        <f>IMDB_Table[[#This Row],[gross]]-IMDB_Table[[#This Row],[budget]]</f>
        <v>12734552</v>
      </c>
      <c r="O2304">
        <v>130</v>
      </c>
      <c r="P2304" s="36">
        <f>IMDB_Table[[#This Row],[net_profit]]/IMDB_Table[[#This Row],[budget]]*100</f>
        <v>79.590950000000007</v>
      </c>
    </row>
    <row r="2305" spans="1:16" x14ac:dyDescent="0.3">
      <c r="A2305" t="s">
        <v>2437</v>
      </c>
      <c r="B2305">
        <v>138</v>
      </c>
      <c r="C2305" s="4">
        <v>37300107</v>
      </c>
      <c r="D2305" t="s">
        <v>1025</v>
      </c>
      <c r="E2305" t="s">
        <v>2183</v>
      </c>
      <c r="F2305" t="s">
        <v>5722</v>
      </c>
      <c r="G2305">
        <v>29147</v>
      </c>
      <c r="H2305">
        <v>115</v>
      </c>
      <c r="I2305" t="s">
        <v>16</v>
      </c>
      <c r="J2305" t="s">
        <v>17</v>
      </c>
      <c r="K2305" s="4">
        <v>16000000</v>
      </c>
      <c r="L2305">
        <v>2011</v>
      </c>
      <c r="M2305" s="2">
        <v>4.8</v>
      </c>
      <c r="N2305" s="4">
        <f>IMDB_Table[[#This Row],[gross]]-IMDB_Table[[#This Row],[budget]]</f>
        <v>21300107</v>
      </c>
      <c r="O2305">
        <v>91</v>
      </c>
      <c r="P2305" s="36">
        <f>IMDB_Table[[#This Row],[net_profit]]/IMDB_Table[[#This Row],[budget]]*100</f>
        <v>133.12566875000002</v>
      </c>
    </row>
    <row r="2306" spans="1:16" x14ac:dyDescent="0.3">
      <c r="A2306" t="s">
        <v>1459</v>
      </c>
      <c r="B2306">
        <v>78</v>
      </c>
      <c r="C2306" s="4">
        <v>27087695</v>
      </c>
      <c r="D2306" t="s">
        <v>1201</v>
      </c>
      <c r="E2306" t="s">
        <v>2438</v>
      </c>
      <c r="F2306" t="s">
        <v>5723</v>
      </c>
      <c r="G2306">
        <v>41664</v>
      </c>
      <c r="H2306">
        <v>205</v>
      </c>
      <c r="I2306" t="s">
        <v>16</v>
      </c>
      <c r="J2306" t="s">
        <v>17</v>
      </c>
      <c r="K2306" s="4">
        <v>17700000</v>
      </c>
      <c r="L2306">
        <v>2001</v>
      </c>
      <c r="M2306" s="2">
        <v>5.9</v>
      </c>
      <c r="N2306" s="4">
        <f>IMDB_Table[[#This Row],[gross]]-IMDB_Table[[#This Row],[budget]]</f>
        <v>9387695</v>
      </c>
      <c r="O2306">
        <v>91</v>
      </c>
      <c r="P2306" s="36">
        <f>IMDB_Table[[#This Row],[net_profit]]/IMDB_Table[[#This Row],[budget]]*100</f>
        <v>53.037824858757062</v>
      </c>
    </row>
    <row r="2307" spans="1:16" x14ac:dyDescent="0.3">
      <c r="A2307" t="s">
        <v>2439</v>
      </c>
      <c r="B2307">
        <v>40</v>
      </c>
      <c r="C2307" s="4">
        <v>30102717</v>
      </c>
      <c r="D2307" t="s">
        <v>1054</v>
      </c>
      <c r="E2307" t="s">
        <v>2440</v>
      </c>
      <c r="F2307" t="s">
        <v>5724</v>
      </c>
      <c r="G2307">
        <v>28736</v>
      </c>
      <c r="H2307">
        <v>72</v>
      </c>
      <c r="I2307" t="s">
        <v>16</v>
      </c>
      <c r="J2307" t="s">
        <v>17</v>
      </c>
      <c r="K2307" s="4">
        <v>15000000</v>
      </c>
      <c r="L2307">
        <v>1991</v>
      </c>
      <c r="M2307" s="2">
        <v>5.5</v>
      </c>
      <c r="N2307" s="4">
        <f>IMDB_Table[[#This Row],[gross]]-IMDB_Table[[#This Row],[budget]]</f>
        <v>15102717</v>
      </c>
      <c r="O2307">
        <v>110</v>
      </c>
      <c r="P2307" s="36">
        <f>IMDB_Table[[#This Row],[net_profit]]/IMDB_Table[[#This Row],[budget]]*100</f>
        <v>100.68478</v>
      </c>
    </row>
    <row r="2308" spans="1:16" x14ac:dyDescent="0.3">
      <c r="A2308" t="s">
        <v>623</v>
      </c>
      <c r="B2308">
        <v>285</v>
      </c>
      <c r="C2308" s="4">
        <v>23618786</v>
      </c>
      <c r="D2308" t="s">
        <v>2441</v>
      </c>
      <c r="E2308" t="s">
        <v>2442</v>
      </c>
      <c r="F2308" t="s">
        <v>5725</v>
      </c>
      <c r="G2308">
        <v>352695</v>
      </c>
      <c r="H2308">
        <v>687</v>
      </c>
      <c r="I2308" t="s">
        <v>16</v>
      </c>
      <c r="J2308" t="s">
        <v>24</v>
      </c>
      <c r="K2308" s="4">
        <v>8000000</v>
      </c>
      <c r="L2308">
        <v>2007</v>
      </c>
      <c r="M2308" s="2">
        <v>7.9</v>
      </c>
      <c r="N2308" s="4">
        <f>IMDB_Table[[#This Row],[gross]]-IMDB_Table[[#This Row],[budget]]</f>
        <v>15618786</v>
      </c>
      <c r="O2308">
        <v>121</v>
      </c>
      <c r="P2308" s="36">
        <f>IMDB_Table[[#This Row],[net_profit]]/IMDB_Table[[#This Row],[budget]]*100</f>
        <v>195.234825</v>
      </c>
    </row>
    <row r="2309" spans="1:16" x14ac:dyDescent="0.3">
      <c r="A2309" t="s">
        <v>2443</v>
      </c>
      <c r="B2309">
        <v>124</v>
      </c>
      <c r="C2309" s="4">
        <v>26896744</v>
      </c>
      <c r="D2309" t="s">
        <v>641</v>
      </c>
      <c r="E2309" t="s">
        <v>267</v>
      </c>
      <c r="F2309" t="s">
        <v>5726</v>
      </c>
      <c r="G2309">
        <v>16582</v>
      </c>
      <c r="H2309">
        <v>125</v>
      </c>
      <c r="I2309" t="s">
        <v>16</v>
      </c>
      <c r="J2309" t="s">
        <v>17</v>
      </c>
      <c r="K2309" s="4">
        <v>16500000</v>
      </c>
      <c r="L2309">
        <v>2008</v>
      </c>
      <c r="M2309" s="2">
        <v>4.9000000000000004</v>
      </c>
      <c r="N2309" s="4">
        <f>IMDB_Table[[#This Row],[gross]]-IMDB_Table[[#This Row],[budget]]</f>
        <v>10396744</v>
      </c>
      <c r="O2309">
        <v>114</v>
      </c>
      <c r="P2309" s="36">
        <f>IMDB_Table[[#This Row],[net_profit]]/IMDB_Table[[#This Row],[budget]]*100</f>
        <v>63.010569696969696</v>
      </c>
    </row>
    <row r="2310" spans="1:16" x14ac:dyDescent="0.3">
      <c r="A2310" t="s">
        <v>1734</v>
      </c>
      <c r="B2310">
        <v>275</v>
      </c>
      <c r="C2310" s="4">
        <v>23213577</v>
      </c>
      <c r="D2310" t="s">
        <v>71</v>
      </c>
      <c r="E2310" t="s">
        <v>164</v>
      </c>
      <c r="F2310" t="s">
        <v>5727</v>
      </c>
      <c r="G2310">
        <v>198111</v>
      </c>
      <c r="H2310">
        <v>365</v>
      </c>
      <c r="I2310" t="s">
        <v>16</v>
      </c>
      <c r="J2310" t="s">
        <v>849</v>
      </c>
      <c r="K2310" s="4">
        <v>15500000</v>
      </c>
      <c r="L2310">
        <v>2008</v>
      </c>
      <c r="M2310" s="2">
        <v>7.2</v>
      </c>
      <c r="N2310" s="4">
        <f>IMDB_Table[[#This Row],[gross]]-IMDB_Table[[#This Row],[budget]]</f>
        <v>7713577</v>
      </c>
      <c r="O2310">
        <v>96</v>
      </c>
      <c r="P2310" s="36">
        <f>IMDB_Table[[#This Row],[net_profit]]/IMDB_Table[[#This Row],[budget]]*100</f>
        <v>49.765012903225809</v>
      </c>
    </row>
    <row r="2311" spans="1:16" x14ac:dyDescent="0.3">
      <c r="A2311" t="s">
        <v>2444</v>
      </c>
      <c r="B2311">
        <v>67</v>
      </c>
      <c r="C2311" s="4">
        <v>20627372</v>
      </c>
      <c r="D2311" t="s">
        <v>369</v>
      </c>
      <c r="E2311" t="s">
        <v>1063</v>
      </c>
      <c r="F2311" t="s">
        <v>7408</v>
      </c>
      <c r="G2311">
        <v>13661</v>
      </c>
      <c r="H2311">
        <v>134</v>
      </c>
      <c r="I2311" t="s">
        <v>16</v>
      </c>
      <c r="J2311" t="s">
        <v>17</v>
      </c>
      <c r="K2311" s="4">
        <v>16000000</v>
      </c>
      <c r="L2311">
        <v>2000</v>
      </c>
      <c r="M2311" s="2">
        <v>5.3</v>
      </c>
      <c r="N2311" s="4">
        <f>IMDB_Table[[#This Row],[gross]]-IMDB_Table[[#This Row],[budget]]</f>
        <v>4627372</v>
      </c>
      <c r="O2311">
        <v>94</v>
      </c>
      <c r="P2311" s="36">
        <f>IMDB_Table[[#This Row],[net_profit]]/IMDB_Table[[#This Row],[budget]]*100</f>
        <v>28.921075000000002</v>
      </c>
    </row>
    <row r="2312" spans="1:16" x14ac:dyDescent="0.3">
      <c r="A2312" t="s">
        <v>2445</v>
      </c>
      <c r="B2312">
        <v>103</v>
      </c>
      <c r="C2312" s="4">
        <v>16346122</v>
      </c>
      <c r="D2312" t="s">
        <v>814</v>
      </c>
      <c r="E2312" t="s">
        <v>924</v>
      </c>
      <c r="F2312" t="s">
        <v>5728</v>
      </c>
      <c r="G2312">
        <v>25549</v>
      </c>
      <c r="H2312">
        <v>171</v>
      </c>
      <c r="I2312" t="s">
        <v>16</v>
      </c>
      <c r="J2312" t="s">
        <v>17</v>
      </c>
      <c r="K2312" s="4">
        <v>16000000</v>
      </c>
      <c r="L2312">
        <v>2002</v>
      </c>
      <c r="M2312" s="2">
        <v>7.2</v>
      </c>
      <c r="N2312" s="4">
        <f>IMDB_Table[[#This Row],[gross]]-IMDB_Table[[#This Row],[budget]]</f>
        <v>346122</v>
      </c>
      <c r="O2312">
        <v>109</v>
      </c>
      <c r="P2312" s="36">
        <f>IMDB_Table[[#This Row],[net_profit]]/IMDB_Table[[#This Row],[budget]]*100</f>
        <v>2.1632625000000001</v>
      </c>
    </row>
    <row r="2313" spans="1:16" x14ac:dyDescent="0.3">
      <c r="A2313" t="s">
        <v>1092</v>
      </c>
      <c r="B2313">
        <v>300</v>
      </c>
      <c r="C2313" s="4">
        <v>16204793</v>
      </c>
      <c r="D2313" t="s">
        <v>249</v>
      </c>
      <c r="E2313" t="s">
        <v>33</v>
      </c>
      <c r="F2313" t="s">
        <v>7409</v>
      </c>
      <c r="G2313">
        <v>92712</v>
      </c>
      <c r="H2313">
        <v>294</v>
      </c>
      <c r="I2313" t="s">
        <v>16</v>
      </c>
      <c r="J2313" t="s">
        <v>17</v>
      </c>
      <c r="K2313" s="4">
        <v>16000000</v>
      </c>
      <c r="L2313">
        <v>2009</v>
      </c>
      <c r="M2313" s="2">
        <v>5.0999999999999996</v>
      </c>
      <c r="N2313" s="4">
        <f>IMDB_Table[[#This Row],[gross]]-IMDB_Table[[#This Row],[budget]]</f>
        <v>204793</v>
      </c>
      <c r="O2313">
        <v>107</v>
      </c>
      <c r="P2313" s="36">
        <f>IMDB_Table[[#This Row],[net_profit]]/IMDB_Table[[#This Row],[budget]]*100</f>
        <v>1.2799562500000001</v>
      </c>
    </row>
    <row r="2314" spans="1:16" x14ac:dyDescent="0.3">
      <c r="A2314" t="s">
        <v>2446</v>
      </c>
      <c r="B2314">
        <v>84</v>
      </c>
      <c r="C2314" s="4">
        <v>15427192</v>
      </c>
      <c r="D2314" t="s">
        <v>2447</v>
      </c>
      <c r="E2314" t="s">
        <v>478</v>
      </c>
      <c r="F2314" t="s">
        <v>5729</v>
      </c>
      <c r="G2314">
        <v>11768</v>
      </c>
      <c r="H2314">
        <v>148</v>
      </c>
      <c r="I2314" t="s">
        <v>16</v>
      </c>
      <c r="J2314" t="s">
        <v>17</v>
      </c>
      <c r="K2314" s="4">
        <v>16000000</v>
      </c>
      <c r="L2314">
        <v>2000</v>
      </c>
      <c r="M2314" s="2">
        <v>5.6</v>
      </c>
      <c r="N2314" s="4">
        <f>IMDB_Table[[#This Row],[gross]]-IMDB_Table[[#This Row],[budget]]</f>
        <v>-572808</v>
      </c>
      <c r="O2314">
        <v>96</v>
      </c>
      <c r="P2314" s="36">
        <f>IMDB_Table[[#This Row],[net_profit]]/IMDB_Table[[#This Row],[budget]]*100</f>
        <v>-3.58005</v>
      </c>
    </row>
    <row r="2315" spans="1:16" x14ac:dyDescent="0.3">
      <c r="A2315" t="s">
        <v>1734</v>
      </c>
      <c r="B2315">
        <v>64</v>
      </c>
      <c r="C2315" s="4">
        <v>14792779</v>
      </c>
      <c r="D2315" t="s">
        <v>509</v>
      </c>
      <c r="E2315" t="s">
        <v>1187</v>
      </c>
      <c r="F2315" t="s">
        <v>5730</v>
      </c>
      <c r="G2315">
        <v>24256</v>
      </c>
      <c r="H2315">
        <v>91</v>
      </c>
      <c r="I2315" t="s">
        <v>16</v>
      </c>
      <c r="J2315" t="s">
        <v>17</v>
      </c>
      <c r="K2315" s="4">
        <v>16000000</v>
      </c>
      <c r="L2315">
        <v>1987</v>
      </c>
      <c r="M2315" s="2">
        <v>7.6</v>
      </c>
      <c r="N2315" s="4">
        <f>IMDB_Table[[#This Row],[gross]]-IMDB_Table[[#This Row],[budget]]</f>
        <v>-1207221</v>
      </c>
      <c r="O2315">
        <v>88</v>
      </c>
      <c r="P2315" s="36">
        <f>IMDB_Table[[#This Row],[net_profit]]/IMDB_Table[[#This Row],[budget]]*100</f>
        <v>-7.5451312500000007</v>
      </c>
    </row>
    <row r="2316" spans="1:16" x14ac:dyDescent="0.3">
      <c r="A2316" t="s">
        <v>2448</v>
      </c>
      <c r="B2316">
        <v>158</v>
      </c>
      <c r="C2316" s="4">
        <v>19057024</v>
      </c>
      <c r="D2316" t="s">
        <v>71</v>
      </c>
      <c r="E2316" t="s">
        <v>222</v>
      </c>
      <c r="F2316" t="s">
        <v>5731</v>
      </c>
      <c r="G2316">
        <v>113963</v>
      </c>
      <c r="H2316">
        <v>361</v>
      </c>
      <c r="I2316" t="s">
        <v>16</v>
      </c>
      <c r="J2316" t="s">
        <v>17</v>
      </c>
      <c r="K2316" s="4">
        <v>16000000</v>
      </c>
      <c r="L2316">
        <v>2010</v>
      </c>
      <c r="M2316" s="2">
        <v>7.2</v>
      </c>
      <c r="N2316" s="4">
        <f>IMDB_Table[[#This Row],[gross]]-IMDB_Table[[#This Row],[budget]]</f>
        <v>3057024</v>
      </c>
      <c r="O2316">
        <v>113</v>
      </c>
      <c r="P2316" s="36">
        <f>IMDB_Table[[#This Row],[net_profit]]/IMDB_Table[[#This Row],[budget]]*100</f>
        <v>19.106400000000001</v>
      </c>
    </row>
    <row r="2317" spans="1:16" x14ac:dyDescent="0.3">
      <c r="A2317" t="s">
        <v>2449</v>
      </c>
      <c r="B2317">
        <v>46</v>
      </c>
      <c r="C2317" s="4">
        <v>14108518</v>
      </c>
      <c r="D2317" t="s">
        <v>369</v>
      </c>
      <c r="E2317" t="s">
        <v>1568</v>
      </c>
      <c r="F2317" t="s">
        <v>7410</v>
      </c>
      <c r="G2317">
        <v>8215</v>
      </c>
      <c r="H2317">
        <v>95</v>
      </c>
      <c r="I2317" t="s">
        <v>16</v>
      </c>
      <c r="J2317" t="s">
        <v>17</v>
      </c>
      <c r="K2317" s="4">
        <v>16000000</v>
      </c>
      <c r="L2317">
        <v>2003</v>
      </c>
      <c r="M2317" s="2">
        <v>5.7</v>
      </c>
      <c r="N2317" s="4">
        <f>IMDB_Table[[#This Row],[gross]]-IMDB_Table[[#This Row],[budget]]</f>
        <v>-1891482</v>
      </c>
      <c r="O2317">
        <v>101</v>
      </c>
      <c r="P2317" s="36">
        <f>IMDB_Table[[#This Row],[net_profit]]/IMDB_Table[[#This Row],[budget]]*100</f>
        <v>-11.8217625</v>
      </c>
    </row>
    <row r="2318" spans="1:16" x14ac:dyDescent="0.3">
      <c r="A2318" t="s">
        <v>2015</v>
      </c>
      <c r="B2318">
        <v>15</v>
      </c>
      <c r="C2318" s="4">
        <v>13854000</v>
      </c>
      <c r="D2318" t="s">
        <v>628</v>
      </c>
      <c r="E2318" t="s">
        <v>505</v>
      </c>
      <c r="F2318" t="s">
        <v>7411</v>
      </c>
      <c r="G2318">
        <v>21079</v>
      </c>
      <c r="H2318">
        <v>55</v>
      </c>
      <c r="I2318" t="s">
        <v>16</v>
      </c>
      <c r="J2318" t="s">
        <v>17</v>
      </c>
      <c r="K2318" s="4">
        <v>20000000</v>
      </c>
      <c r="L2318">
        <v>1988</v>
      </c>
      <c r="M2318" s="2">
        <v>5.2</v>
      </c>
      <c r="N2318" s="4">
        <f>IMDB_Table[[#This Row],[gross]]-IMDB_Table[[#This Row],[budget]]</f>
        <v>-6146000</v>
      </c>
      <c r="O2318">
        <v>105</v>
      </c>
      <c r="P2318" s="36">
        <f>IMDB_Table[[#This Row],[net_profit]]/IMDB_Table[[#This Row],[budget]]*100</f>
        <v>-30.73</v>
      </c>
    </row>
    <row r="2319" spans="1:16" x14ac:dyDescent="0.3">
      <c r="A2319" t="s">
        <v>674</v>
      </c>
      <c r="B2319">
        <v>68</v>
      </c>
      <c r="C2319" s="4">
        <v>77324422</v>
      </c>
      <c r="D2319" t="s">
        <v>814</v>
      </c>
      <c r="E2319" t="s">
        <v>439</v>
      </c>
      <c r="F2319" t="s">
        <v>5732</v>
      </c>
      <c r="G2319">
        <v>178731</v>
      </c>
      <c r="H2319">
        <v>261</v>
      </c>
      <c r="I2319" t="s">
        <v>16</v>
      </c>
      <c r="J2319" t="s">
        <v>17</v>
      </c>
      <c r="K2319" s="4">
        <v>26000000</v>
      </c>
      <c r="L2319">
        <v>1993</v>
      </c>
      <c r="M2319" s="2">
        <v>7.7</v>
      </c>
      <c r="N2319" s="4">
        <f>IMDB_Table[[#This Row],[gross]]-IMDB_Table[[#This Row],[budget]]</f>
        <v>51324422</v>
      </c>
      <c r="O2319">
        <v>125</v>
      </c>
      <c r="P2319" s="36">
        <f>IMDB_Table[[#This Row],[net_profit]]/IMDB_Table[[#This Row],[budget]]*100</f>
        <v>197.40162307692307</v>
      </c>
    </row>
    <row r="2320" spans="1:16" x14ac:dyDescent="0.3">
      <c r="A2320" t="s">
        <v>2450</v>
      </c>
      <c r="B2320">
        <v>111</v>
      </c>
      <c r="C2320" s="4">
        <v>15500000</v>
      </c>
      <c r="D2320" t="s">
        <v>1141</v>
      </c>
      <c r="E2320" t="s">
        <v>2451</v>
      </c>
      <c r="F2320" t="s">
        <v>5733</v>
      </c>
      <c r="G2320">
        <v>51996</v>
      </c>
      <c r="H2320">
        <v>302</v>
      </c>
      <c r="I2320" t="s">
        <v>16</v>
      </c>
      <c r="J2320" t="s">
        <v>221</v>
      </c>
      <c r="K2320" s="4">
        <v>16000000</v>
      </c>
      <c r="L2320">
        <v>1999</v>
      </c>
      <c r="M2320" s="2">
        <v>7</v>
      </c>
      <c r="N2320" s="4">
        <f>IMDB_Table[[#This Row],[gross]]-IMDB_Table[[#This Row],[budget]]</f>
        <v>-500000</v>
      </c>
      <c r="O2320">
        <v>100</v>
      </c>
      <c r="P2320" s="36">
        <f>IMDB_Table[[#This Row],[net_profit]]/IMDB_Table[[#This Row],[budget]]*100</f>
        <v>-3.125</v>
      </c>
    </row>
    <row r="2321" spans="1:16" x14ac:dyDescent="0.3">
      <c r="A2321" t="s">
        <v>2452</v>
      </c>
      <c r="B2321">
        <v>65</v>
      </c>
      <c r="C2321" s="4">
        <v>4734235</v>
      </c>
      <c r="D2321" t="s">
        <v>1834</v>
      </c>
      <c r="E2321" t="s">
        <v>2453</v>
      </c>
      <c r="F2321" t="s">
        <v>5734</v>
      </c>
      <c r="G2321">
        <v>8217</v>
      </c>
      <c r="H2321">
        <v>123</v>
      </c>
      <c r="I2321" t="s">
        <v>16</v>
      </c>
      <c r="J2321" t="s">
        <v>17</v>
      </c>
      <c r="K2321" s="4">
        <v>15000000</v>
      </c>
      <c r="L2321">
        <v>2000</v>
      </c>
      <c r="M2321" s="2">
        <v>6</v>
      </c>
      <c r="N2321" s="4">
        <f>IMDB_Table[[#This Row],[gross]]-IMDB_Table[[#This Row],[budget]]</f>
        <v>-10265765</v>
      </c>
      <c r="O2321">
        <v>112</v>
      </c>
      <c r="P2321" s="36">
        <f>IMDB_Table[[#This Row],[net_profit]]/IMDB_Table[[#This Row],[budget]]*100</f>
        <v>-68.438433333333336</v>
      </c>
    </row>
    <row r="2322" spans="1:16" x14ac:dyDescent="0.3">
      <c r="A2322" t="s">
        <v>1734</v>
      </c>
      <c r="B2322">
        <v>109</v>
      </c>
      <c r="C2322" s="4">
        <v>4839383</v>
      </c>
      <c r="D2322" t="s">
        <v>429</v>
      </c>
      <c r="E2322" t="s">
        <v>1734</v>
      </c>
      <c r="F2322" t="s">
        <v>5735</v>
      </c>
      <c r="G2322">
        <v>21613</v>
      </c>
      <c r="H2322">
        <v>148</v>
      </c>
      <c r="I2322" t="s">
        <v>16</v>
      </c>
      <c r="J2322" t="s">
        <v>17</v>
      </c>
      <c r="K2322" s="4">
        <v>16000000</v>
      </c>
      <c r="L2322">
        <v>2002</v>
      </c>
      <c r="M2322" s="2">
        <v>6.6</v>
      </c>
      <c r="N2322" s="4">
        <f>IMDB_Table[[#This Row],[gross]]-IMDB_Table[[#This Row],[budget]]</f>
        <v>-11160617</v>
      </c>
      <c r="O2322">
        <v>112</v>
      </c>
      <c r="P2322" s="36">
        <f>IMDB_Table[[#This Row],[net_profit]]/IMDB_Table[[#This Row],[budget]]*100</f>
        <v>-69.753856249999998</v>
      </c>
    </row>
    <row r="2323" spans="1:16" x14ac:dyDescent="0.3">
      <c r="A2323" t="s">
        <v>2454</v>
      </c>
      <c r="B2323">
        <v>42</v>
      </c>
      <c r="C2323" s="4">
        <v>4193025</v>
      </c>
      <c r="D2323" t="s">
        <v>1616</v>
      </c>
      <c r="E2323" t="s">
        <v>1258</v>
      </c>
      <c r="F2323" t="s">
        <v>5736</v>
      </c>
      <c r="G2323">
        <v>30682</v>
      </c>
      <c r="H2323">
        <v>194</v>
      </c>
      <c r="I2323" t="s">
        <v>16</v>
      </c>
      <c r="J2323" t="s">
        <v>17</v>
      </c>
      <c r="K2323" s="4">
        <v>15000000</v>
      </c>
      <c r="L2323">
        <v>1999</v>
      </c>
      <c r="M2323" s="2">
        <v>6.8</v>
      </c>
      <c r="N2323" s="4">
        <f>IMDB_Table[[#This Row],[gross]]-IMDB_Table[[#This Row],[budget]]</f>
        <v>-10806975</v>
      </c>
      <c r="O2323">
        <v>95</v>
      </c>
      <c r="P2323" s="36">
        <f>IMDB_Table[[#This Row],[net_profit]]/IMDB_Table[[#This Row],[budget]]*100</f>
        <v>-72.046500000000009</v>
      </c>
    </row>
    <row r="2324" spans="1:16" x14ac:dyDescent="0.3">
      <c r="A2324" t="s">
        <v>1276</v>
      </c>
      <c r="B2324">
        <v>112</v>
      </c>
      <c r="C2324" s="4">
        <v>5900000</v>
      </c>
      <c r="D2324" t="s">
        <v>19</v>
      </c>
      <c r="E2324" t="s">
        <v>1907</v>
      </c>
      <c r="F2324" t="s">
        <v>5737</v>
      </c>
      <c r="G2324">
        <v>98629</v>
      </c>
      <c r="H2324">
        <v>316</v>
      </c>
      <c r="I2324" t="s">
        <v>16</v>
      </c>
      <c r="J2324" t="s">
        <v>24</v>
      </c>
      <c r="K2324" s="4">
        <v>16000000</v>
      </c>
      <c r="L2324">
        <v>1986</v>
      </c>
      <c r="M2324" s="2">
        <v>7.2</v>
      </c>
      <c r="N2324" s="4">
        <f>IMDB_Table[[#This Row],[gross]]-IMDB_Table[[#This Row],[budget]]</f>
        <v>-10100000</v>
      </c>
      <c r="O2324">
        <v>110</v>
      </c>
      <c r="P2324" s="36">
        <f>IMDB_Table[[#This Row],[net_profit]]/IMDB_Table[[#This Row],[budget]]*100</f>
        <v>-63.125</v>
      </c>
    </row>
    <row r="2325" spans="1:16" x14ac:dyDescent="0.3">
      <c r="A2325" t="s">
        <v>2455</v>
      </c>
      <c r="B2325">
        <v>146</v>
      </c>
      <c r="C2325" s="4">
        <v>2849142</v>
      </c>
      <c r="D2325" t="s">
        <v>814</v>
      </c>
      <c r="E2325" t="s">
        <v>2456</v>
      </c>
      <c r="F2325" t="s">
        <v>7412</v>
      </c>
      <c r="G2325">
        <v>24104</v>
      </c>
      <c r="H2325">
        <v>88</v>
      </c>
      <c r="I2325" t="s">
        <v>16</v>
      </c>
      <c r="J2325" t="s">
        <v>17</v>
      </c>
      <c r="K2325" s="4">
        <v>16000000</v>
      </c>
      <c r="L2325">
        <v>2007</v>
      </c>
      <c r="M2325" s="2">
        <v>7.2</v>
      </c>
      <c r="N2325" s="4">
        <f>IMDB_Table[[#This Row],[gross]]-IMDB_Table[[#This Row],[budget]]</f>
        <v>-13150858</v>
      </c>
      <c r="O2325">
        <v>118</v>
      </c>
      <c r="P2325" s="36">
        <f>IMDB_Table[[#This Row],[net_profit]]/IMDB_Table[[#This Row],[budget]]*100</f>
        <v>-82.19286249999999</v>
      </c>
    </row>
    <row r="2326" spans="1:16" x14ac:dyDescent="0.3">
      <c r="A2326" t="s">
        <v>2457</v>
      </c>
      <c r="B2326">
        <v>36</v>
      </c>
      <c r="C2326" s="4">
        <v>1686429</v>
      </c>
      <c r="D2326" t="s">
        <v>2458</v>
      </c>
      <c r="E2326" t="s">
        <v>2459</v>
      </c>
      <c r="F2326" t="s">
        <v>5738</v>
      </c>
      <c r="G2326">
        <v>8687</v>
      </c>
      <c r="H2326">
        <v>62</v>
      </c>
      <c r="I2326" t="s">
        <v>16</v>
      </c>
      <c r="J2326" t="s">
        <v>17</v>
      </c>
      <c r="K2326" s="4">
        <v>16000000</v>
      </c>
      <c r="L2326">
        <v>1997</v>
      </c>
      <c r="M2326" s="2">
        <v>2.8</v>
      </c>
      <c r="N2326" s="4">
        <f>IMDB_Table[[#This Row],[gross]]-IMDB_Table[[#This Row],[budget]]</f>
        <v>-14313571</v>
      </c>
      <c r="O2326">
        <v>97</v>
      </c>
      <c r="P2326" s="36">
        <f>IMDB_Table[[#This Row],[net_profit]]/IMDB_Table[[#This Row],[budget]]*100</f>
        <v>-89.459818749999997</v>
      </c>
    </row>
    <row r="2327" spans="1:16" x14ac:dyDescent="0.3">
      <c r="A2327" t="s">
        <v>1849</v>
      </c>
      <c r="B2327">
        <v>230</v>
      </c>
      <c r="C2327" s="4">
        <v>1984743</v>
      </c>
      <c r="D2327" t="s">
        <v>71</v>
      </c>
      <c r="E2327" t="s">
        <v>344</v>
      </c>
      <c r="F2327" t="s">
        <v>5739</v>
      </c>
      <c r="G2327">
        <v>20616</v>
      </c>
      <c r="H2327">
        <v>70</v>
      </c>
      <c r="I2327" t="s">
        <v>16</v>
      </c>
      <c r="J2327" t="s">
        <v>17</v>
      </c>
      <c r="K2327" s="4">
        <v>16000000</v>
      </c>
      <c r="L2327">
        <v>2013</v>
      </c>
      <c r="M2327" s="2">
        <v>6.6</v>
      </c>
      <c r="N2327" s="4">
        <f>IMDB_Table[[#This Row],[gross]]-IMDB_Table[[#This Row],[budget]]</f>
        <v>-14015257</v>
      </c>
      <c r="O2327">
        <v>120</v>
      </c>
      <c r="P2327" s="36">
        <f>IMDB_Table[[#This Row],[net_profit]]/IMDB_Table[[#This Row],[budget]]*100</f>
        <v>-87.595356249999995</v>
      </c>
    </row>
    <row r="2328" spans="1:16" x14ac:dyDescent="0.3">
      <c r="A2328" t="s">
        <v>2460</v>
      </c>
      <c r="B2328">
        <v>64</v>
      </c>
      <c r="C2328" s="4">
        <v>1666262</v>
      </c>
      <c r="D2328" t="s">
        <v>499</v>
      </c>
      <c r="E2328" t="s">
        <v>1745</v>
      </c>
      <c r="F2328" t="s">
        <v>5740</v>
      </c>
      <c r="G2328">
        <v>5321</v>
      </c>
      <c r="H2328">
        <v>78</v>
      </c>
      <c r="I2328" t="s">
        <v>16</v>
      </c>
      <c r="J2328" t="s">
        <v>24</v>
      </c>
      <c r="K2328" s="4">
        <v>16000000</v>
      </c>
      <c r="L2328">
        <v>2005</v>
      </c>
      <c r="M2328" s="2">
        <v>6.7</v>
      </c>
      <c r="N2328" s="4">
        <f>IMDB_Table[[#This Row],[gross]]-IMDB_Table[[#This Row],[budget]]</f>
        <v>-14333738</v>
      </c>
      <c r="O2328">
        <v>135</v>
      </c>
      <c r="P2328" s="36">
        <f>IMDB_Table[[#This Row],[net_profit]]/IMDB_Table[[#This Row],[budget]]*100</f>
        <v>-89.585862500000005</v>
      </c>
    </row>
    <row r="2329" spans="1:16" x14ac:dyDescent="0.3">
      <c r="A2329" t="s">
        <v>1188</v>
      </c>
      <c r="B2329">
        <v>393</v>
      </c>
      <c r="C2329" s="4">
        <v>2319187</v>
      </c>
      <c r="D2329" t="s">
        <v>557</v>
      </c>
      <c r="E2329" t="s">
        <v>488</v>
      </c>
      <c r="F2329" t="s">
        <v>5741</v>
      </c>
      <c r="G2329">
        <v>92640</v>
      </c>
      <c r="H2329">
        <v>212</v>
      </c>
      <c r="I2329" t="s">
        <v>16</v>
      </c>
      <c r="J2329" t="s">
        <v>24</v>
      </c>
      <c r="K2329" s="4">
        <v>20000000</v>
      </c>
      <c r="L2329">
        <v>2013</v>
      </c>
      <c r="M2329" s="2">
        <v>7</v>
      </c>
      <c r="N2329" s="4">
        <f>IMDB_Table[[#This Row],[gross]]-IMDB_Table[[#This Row],[budget]]</f>
        <v>-17680813</v>
      </c>
      <c r="O2329">
        <v>101</v>
      </c>
      <c r="P2329" s="36">
        <f>IMDB_Table[[#This Row],[net_profit]]/IMDB_Table[[#This Row],[budget]]*100</f>
        <v>-88.404065000000003</v>
      </c>
    </row>
    <row r="2330" spans="1:16" x14ac:dyDescent="0.3">
      <c r="A2330" t="s">
        <v>2461</v>
      </c>
      <c r="B2330">
        <v>75</v>
      </c>
      <c r="C2330" s="4">
        <v>13922211</v>
      </c>
      <c r="D2330" t="s">
        <v>509</v>
      </c>
      <c r="E2330" t="s">
        <v>1517</v>
      </c>
      <c r="F2330" t="s">
        <v>5742</v>
      </c>
      <c r="G2330">
        <v>18271</v>
      </c>
      <c r="H2330">
        <v>150</v>
      </c>
      <c r="I2330" t="s">
        <v>16</v>
      </c>
      <c r="J2330" t="s">
        <v>17</v>
      </c>
      <c r="K2330" s="4">
        <v>16000000</v>
      </c>
      <c r="L2330">
        <v>2004</v>
      </c>
      <c r="M2330" s="2">
        <v>4.4000000000000004</v>
      </c>
      <c r="N2330" s="4">
        <f>IMDB_Table[[#This Row],[gross]]-IMDB_Table[[#This Row],[budget]]</f>
        <v>-2077789</v>
      </c>
      <c r="O2330">
        <v>92</v>
      </c>
      <c r="P2330" s="36">
        <f>IMDB_Table[[#This Row],[net_profit]]/IMDB_Table[[#This Row],[budget]]*100</f>
        <v>-12.986181250000001</v>
      </c>
    </row>
    <row r="2331" spans="1:16" x14ac:dyDescent="0.3">
      <c r="A2331" t="s">
        <v>2462</v>
      </c>
      <c r="B2331">
        <v>67</v>
      </c>
      <c r="C2331" s="4">
        <v>23091</v>
      </c>
      <c r="D2331" t="s">
        <v>1564</v>
      </c>
      <c r="E2331" t="s">
        <v>1170</v>
      </c>
      <c r="F2331" t="s">
        <v>5743</v>
      </c>
      <c r="G2331">
        <v>5664</v>
      </c>
      <c r="H2331">
        <v>42</v>
      </c>
      <c r="I2331" t="s">
        <v>16</v>
      </c>
      <c r="J2331" t="s">
        <v>24</v>
      </c>
      <c r="K2331" s="4">
        <v>15000000</v>
      </c>
      <c r="L2331">
        <v>2008</v>
      </c>
      <c r="M2331" s="2">
        <v>6.2</v>
      </c>
      <c r="N2331" s="4">
        <f>IMDB_Table[[#This Row],[gross]]-IMDB_Table[[#This Row],[budget]]</f>
        <v>-14976909</v>
      </c>
      <c r="O2331">
        <v>92</v>
      </c>
      <c r="P2331" s="36">
        <f>IMDB_Table[[#This Row],[net_profit]]/IMDB_Table[[#This Row],[budget]]*100</f>
        <v>-99.846060000000008</v>
      </c>
    </row>
    <row r="2332" spans="1:16" x14ac:dyDescent="0.3">
      <c r="A2332" t="s">
        <v>4008</v>
      </c>
      <c r="B2332">
        <v>216</v>
      </c>
      <c r="C2332" s="4">
        <v>336467</v>
      </c>
      <c r="D2332" t="s">
        <v>1193</v>
      </c>
      <c r="E2332" t="s">
        <v>2463</v>
      </c>
      <c r="F2332" t="s">
        <v>7413</v>
      </c>
      <c r="G2332">
        <v>45449</v>
      </c>
      <c r="H2332">
        <v>192</v>
      </c>
      <c r="I2332" t="s">
        <v>16</v>
      </c>
      <c r="J2332" t="s">
        <v>490</v>
      </c>
      <c r="K2332" s="4">
        <v>13000000</v>
      </c>
      <c r="L2332">
        <v>2009</v>
      </c>
      <c r="M2332" s="2">
        <v>7.3</v>
      </c>
      <c r="N2332" s="4">
        <f>IMDB_Table[[#This Row],[gross]]-IMDB_Table[[#This Row],[budget]]</f>
        <v>-12663533</v>
      </c>
      <c r="O2332">
        <v>161</v>
      </c>
      <c r="P2332" s="36">
        <f>IMDB_Table[[#This Row],[net_profit]]/IMDB_Table[[#This Row],[budget]]*100</f>
        <v>-97.411792307692309</v>
      </c>
    </row>
    <row r="2333" spans="1:16" x14ac:dyDescent="0.3">
      <c r="A2333" t="s">
        <v>2217</v>
      </c>
      <c r="B2333">
        <v>54</v>
      </c>
      <c r="C2333" s="4">
        <v>2964</v>
      </c>
      <c r="D2333" t="s">
        <v>1725</v>
      </c>
      <c r="E2333" t="s">
        <v>1042</v>
      </c>
      <c r="F2333" t="s">
        <v>5744</v>
      </c>
      <c r="G2333">
        <v>7444</v>
      </c>
      <c r="H2333">
        <v>42</v>
      </c>
      <c r="I2333" t="s">
        <v>16</v>
      </c>
      <c r="J2333" t="s">
        <v>17</v>
      </c>
      <c r="K2333" s="4">
        <v>16000000</v>
      </c>
      <c r="L2333">
        <v>2012</v>
      </c>
      <c r="M2333" s="2">
        <v>5.0999999999999996</v>
      </c>
      <c r="N2333" s="4">
        <f>IMDB_Table[[#This Row],[gross]]-IMDB_Table[[#This Row],[budget]]</f>
        <v>-15997036</v>
      </c>
      <c r="O2333">
        <v>92</v>
      </c>
      <c r="P2333" s="36">
        <f>IMDB_Table[[#This Row],[net_profit]]/IMDB_Table[[#This Row],[budget]]*100</f>
        <v>-99.981475000000003</v>
      </c>
    </row>
    <row r="2334" spans="1:16" x14ac:dyDescent="0.3">
      <c r="A2334" t="s">
        <v>2464</v>
      </c>
      <c r="B2334">
        <v>208</v>
      </c>
      <c r="C2334" s="4">
        <v>2428883</v>
      </c>
      <c r="D2334" t="s">
        <v>450</v>
      </c>
      <c r="E2334" t="s">
        <v>2465</v>
      </c>
      <c r="F2334" t="s">
        <v>5745</v>
      </c>
      <c r="G2334">
        <v>21370</v>
      </c>
      <c r="H2334">
        <v>132</v>
      </c>
      <c r="I2334" t="s">
        <v>16</v>
      </c>
      <c r="J2334" t="s">
        <v>17</v>
      </c>
      <c r="K2334" s="4">
        <v>16000000</v>
      </c>
      <c r="L2334">
        <v>2014</v>
      </c>
      <c r="M2334" s="2">
        <v>6.6</v>
      </c>
      <c r="N2334" s="4">
        <f>IMDB_Table[[#This Row],[gross]]-IMDB_Table[[#This Row],[budget]]</f>
        <v>-13571117</v>
      </c>
      <c r="O2334">
        <v>122</v>
      </c>
      <c r="P2334" s="36">
        <f>IMDB_Table[[#This Row],[net_profit]]/IMDB_Table[[#This Row],[budget]]*100</f>
        <v>-84.819481249999995</v>
      </c>
    </row>
    <row r="2335" spans="1:16" x14ac:dyDescent="0.3">
      <c r="A2335" t="s">
        <v>2466</v>
      </c>
      <c r="B2335">
        <v>32</v>
      </c>
      <c r="C2335" s="4">
        <v>13571817</v>
      </c>
      <c r="D2335" t="s">
        <v>1044</v>
      </c>
      <c r="E2335" t="s">
        <v>187</v>
      </c>
      <c r="F2335" t="s">
        <v>5746</v>
      </c>
      <c r="G2335">
        <v>5312</v>
      </c>
      <c r="H2335">
        <v>40</v>
      </c>
      <c r="I2335" t="s">
        <v>16</v>
      </c>
      <c r="J2335" t="s">
        <v>17</v>
      </c>
      <c r="K2335" s="4">
        <v>15600000</v>
      </c>
      <c r="L2335">
        <v>2002</v>
      </c>
      <c r="M2335" s="2">
        <v>4.5</v>
      </c>
      <c r="N2335" s="4">
        <f>IMDB_Table[[#This Row],[gross]]-IMDB_Table[[#This Row],[budget]]</f>
        <v>-2028183</v>
      </c>
      <c r="O2335">
        <v>91</v>
      </c>
      <c r="P2335" s="36">
        <f>IMDB_Table[[#This Row],[net_profit]]/IMDB_Table[[#This Row],[budget]]*100</f>
        <v>-13.001173076923077</v>
      </c>
    </row>
    <row r="2336" spans="1:16" x14ac:dyDescent="0.3">
      <c r="A2336" t="s">
        <v>2467</v>
      </c>
      <c r="B2336">
        <v>40</v>
      </c>
      <c r="C2336" s="4">
        <v>1181197</v>
      </c>
      <c r="D2336" t="s">
        <v>494</v>
      </c>
      <c r="E2336" t="s">
        <v>1350</v>
      </c>
      <c r="F2336" t="s">
        <v>5747</v>
      </c>
      <c r="G2336">
        <v>3299</v>
      </c>
      <c r="H2336">
        <v>24</v>
      </c>
      <c r="I2336" t="s">
        <v>16</v>
      </c>
      <c r="J2336" t="s">
        <v>17</v>
      </c>
      <c r="K2336" s="4">
        <v>15500000</v>
      </c>
      <c r="L2336">
        <v>2005</v>
      </c>
      <c r="M2336" s="2">
        <v>5.9</v>
      </c>
      <c r="N2336" s="4">
        <f>IMDB_Table[[#This Row],[gross]]-IMDB_Table[[#This Row],[budget]]</f>
        <v>-14318803</v>
      </c>
      <c r="O2336">
        <v>93</v>
      </c>
      <c r="P2336" s="36">
        <f>IMDB_Table[[#This Row],[net_profit]]/IMDB_Table[[#This Row],[budget]]*100</f>
        <v>-92.379374193548387</v>
      </c>
    </row>
    <row r="2337" spans="1:16" x14ac:dyDescent="0.3">
      <c r="A2337" t="s">
        <v>4009</v>
      </c>
      <c r="B2337">
        <v>40</v>
      </c>
      <c r="C2337" s="4">
        <v>81525</v>
      </c>
      <c r="D2337" t="s">
        <v>845</v>
      </c>
      <c r="E2337" t="s">
        <v>2468</v>
      </c>
      <c r="F2337" t="s">
        <v>5748</v>
      </c>
      <c r="G2337">
        <v>29392</v>
      </c>
      <c r="H2337">
        <v>91</v>
      </c>
      <c r="I2337" t="s">
        <v>708</v>
      </c>
      <c r="J2337" t="s">
        <v>490</v>
      </c>
      <c r="K2337" s="4">
        <v>15300000</v>
      </c>
      <c r="L2337">
        <v>2001</v>
      </c>
      <c r="M2337" s="2">
        <v>6.6</v>
      </c>
      <c r="N2337" s="4">
        <f>IMDB_Table[[#This Row],[gross]]-IMDB_Table[[#This Row],[budget]]</f>
        <v>-15218475</v>
      </c>
      <c r="O2337">
        <v>94</v>
      </c>
      <c r="P2337" s="36">
        <f>IMDB_Table[[#This Row],[net_profit]]/IMDB_Table[[#This Row],[budget]]*100</f>
        <v>-99.467156862745099</v>
      </c>
    </row>
    <row r="2338" spans="1:16" x14ac:dyDescent="0.3">
      <c r="A2338" t="s">
        <v>192</v>
      </c>
      <c r="B2338">
        <v>251</v>
      </c>
      <c r="C2338" s="4">
        <v>7774730</v>
      </c>
      <c r="D2338" t="s">
        <v>2469</v>
      </c>
      <c r="E2338" t="s">
        <v>2470</v>
      </c>
      <c r="F2338" t="s">
        <v>5749</v>
      </c>
      <c r="G2338">
        <v>61912</v>
      </c>
      <c r="H2338">
        <v>352</v>
      </c>
      <c r="I2338" t="s">
        <v>16</v>
      </c>
      <c r="J2338" t="s">
        <v>87</v>
      </c>
      <c r="K2338" s="4">
        <v>15500000</v>
      </c>
      <c r="L2338">
        <v>2006</v>
      </c>
      <c r="M2338" s="2">
        <v>6.5</v>
      </c>
      <c r="N2338" s="4">
        <f>IMDB_Table[[#This Row],[gross]]-IMDB_Table[[#This Row],[budget]]</f>
        <v>-7725270</v>
      </c>
      <c r="O2338">
        <v>95</v>
      </c>
      <c r="P2338" s="36">
        <f>IMDB_Table[[#This Row],[net_profit]]/IMDB_Table[[#This Row],[budget]]*100</f>
        <v>-49.840451612903223</v>
      </c>
    </row>
    <row r="2339" spans="1:16" x14ac:dyDescent="0.3">
      <c r="A2339" t="s">
        <v>617</v>
      </c>
      <c r="B2339">
        <v>94</v>
      </c>
      <c r="C2339" s="4">
        <v>234760500</v>
      </c>
      <c r="D2339" t="s">
        <v>445</v>
      </c>
      <c r="E2339" t="s">
        <v>867</v>
      </c>
      <c r="F2339" t="s">
        <v>5750</v>
      </c>
      <c r="G2339">
        <v>126464</v>
      </c>
      <c r="H2339">
        <v>175</v>
      </c>
      <c r="I2339" t="s">
        <v>16</v>
      </c>
      <c r="J2339" t="s">
        <v>17</v>
      </c>
      <c r="K2339" s="4">
        <v>14000000</v>
      </c>
      <c r="L2339">
        <v>1984</v>
      </c>
      <c r="M2339" s="2">
        <v>7.3</v>
      </c>
      <c r="N2339" s="4">
        <f>IMDB_Table[[#This Row],[gross]]-IMDB_Table[[#This Row],[budget]]</f>
        <v>220760500</v>
      </c>
      <c r="O2339">
        <v>105</v>
      </c>
      <c r="P2339" s="36">
        <f>IMDB_Table[[#This Row],[net_profit]]/IMDB_Table[[#This Row],[budget]]*100</f>
        <v>1576.8607142857143</v>
      </c>
    </row>
    <row r="2340" spans="1:16" x14ac:dyDescent="0.3">
      <c r="A2340" t="s">
        <v>331</v>
      </c>
      <c r="B2340">
        <v>102</v>
      </c>
      <c r="C2340" s="4">
        <v>285761243</v>
      </c>
      <c r="D2340" t="s">
        <v>735</v>
      </c>
      <c r="E2340" t="s">
        <v>1413</v>
      </c>
      <c r="F2340" t="s">
        <v>5751</v>
      </c>
      <c r="G2340">
        <v>311075</v>
      </c>
      <c r="H2340">
        <v>305</v>
      </c>
      <c r="I2340" t="s">
        <v>16</v>
      </c>
      <c r="J2340" t="s">
        <v>17</v>
      </c>
      <c r="K2340" s="4">
        <v>18000000</v>
      </c>
      <c r="L2340">
        <v>1990</v>
      </c>
      <c r="M2340" s="2">
        <v>7.5</v>
      </c>
      <c r="N2340" s="4">
        <f>IMDB_Table[[#This Row],[gross]]-IMDB_Table[[#This Row],[budget]]</f>
        <v>267761243</v>
      </c>
      <c r="O2340">
        <v>103</v>
      </c>
      <c r="P2340" s="36">
        <f>IMDB_Table[[#This Row],[net_profit]]/IMDB_Table[[#This Row],[budget]]*100</f>
        <v>1487.5624611111111</v>
      </c>
    </row>
    <row r="2341" spans="1:16" x14ac:dyDescent="0.3">
      <c r="A2341" t="s">
        <v>559</v>
      </c>
      <c r="B2341">
        <v>21</v>
      </c>
      <c r="C2341" s="4">
        <v>167780960</v>
      </c>
      <c r="D2341" t="s">
        <v>921</v>
      </c>
      <c r="E2341" t="s">
        <v>747</v>
      </c>
      <c r="F2341" t="s">
        <v>7414</v>
      </c>
      <c r="G2341">
        <v>36918</v>
      </c>
      <c r="H2341">
        <v>42</v>
      </c>
      <c r="I2341" t="s">
        <v>16</v>
      </c>
      <c r="J2341" t="s">
        <v>17</v>
      </c>
      <c r="K2341" s="4">
        <v>11000000</v>
      </c>
      <c r="L2341">
        <v>1987</v>
      </c>
      <c r="M2341" s="2">
        <v>5.9</v>
      </c>
      <c r="N2341" s="4">
        <f>IMDB_Table[[#This Row],[gross]]-IMDB_Table[[#This Row],[budget]]</f>
        <v>156780960</v>
      </c>
      <c r="O2341">
        <v>102</v>
      </c>
      <c r="P2341" s="36">
        <f>IMDB_Table[[#This Row],[net_profit]]/IMDB_Table[[#This Row],[budget]]*100</f>
        <v>1425.2814545454546</v>
      </c>
    </row>
    <row r="2342" spans="1:16" x14ac:dyDescent="0.3">
      <c r="A2342" t="s">
        <v>573</v>
      </c>
      <c r="B2342">
        <v>94</v>
      </c>
      <c r="C2342" s="4">
        <v>177200000</v>
      </c>
      <c r="D2342" t="s">
        <v>369</v>
      </c>
      <c r="E2342" t="s">
        <v>551</v>
      </c>
      <c r="F2342" t="s">
        <v>5752</v>
      </c>
      <c r="G2342">
        <v>77366</v>
      </c>
      <c r="H2342">
        <v>194</v>
      </c>
      <c r="I2342" t="s">
        <v>16</v>
      </c>
      <c r="J2342" t="s">
        <v>17</v>
      </c>
      <c r="K2342" s="4">
        <v>22000000</v>
      </c>
      <c r="L2342">
        <v>1982</v>
      </c>
      <c r="M2342" s="2">
        <v>7.4</v>
      </c>
      <c r="N2342" s="4">
        <f>IMDB_Table[[#This Row],[gross]]-IMDB_Table[[#This Row],[budget]]</f>
        <v>155200000</v>
      </c>
      <c r="O2342">
        <v>116</v>
      </c>
      <c r="P2342" s="36">
        <f>IMDB_Table[[#This Row],[net_profit]]/IMDB_Table[[#This Row],[budget]]*100</f>
        <v>705.4545454545455</v>
      </c>
    </row>
    <row r="2343" spans="1:16" x14ac:dyDescent="0.3">
      <c r="A2343" t="s">
        <v>442</v>
      </c>
      <c r="B2343">
        <v>173</v>
      </c>
      <c r="C2343" s="4">
        <v>176781728</v>
      </c>
      <c r="D2343" t="s">
        <v>433</v>
      </c>
      <c r="E2343" t="s">
        <v>157</v>
      </c>
      <c r="F2343" t="s">
        <v>5753</v>
      </c>
      <c r="G2343">
        <v>219171</v>
      </c>
      <c r="H2343">
        <v>388</v>
      </c>
      <c r="I2343" t="s">
        <v>16</v>
      </c>
      <c r="J2343" t="s">
        <v>17</v>
      </c>
      <c r="K2343" s="4">
        <v>15000000</v>
      </c>
      <c r="L2343">
        <v>1986</v>
      </c>
      <c r="M2343" s="2">
        <v>6.9</v>
      </c>
      <c r="N2343" s="4">
        <f>IMDB_Table[[#This Row],[gross]]-IMDB_Table[[#This Row],[budget]]</f>
        <v>161781728</v>
      </c>
      <c r="O2343">
        <v>110</v>
      </c>
      <c r="P2343" s="36">
        <f>IMDB_Table[[#This Row],[net_profit]]/IMDB_Table[[#This Row],[budget]]*100</f>
        <v>1078.5448533333333</v>
      </c>
    </row>
    <row r="2344" spans="1:16" x14ac:dyDescent="0.3">
      <c r="A2344" t="s">
        <v>290</v>
      </c>
      <c r="B2344">
        <v>287</v>
      </c>
      <c r="C2344" s="4">
        <v>128067808</v>
      </c>
      <c r="D2344" t="s">
        <v>433</v>
      </c>
      <c r="E2344" t="s">
        <v>2471</v>
      </c>
      <c r="F2344" t="s">
        <v>5754</v>
      </c>
      <c r="G2344">
        <v>217740</v>
      </c>
      <c r="H2344">
        <v>1641</v>
      </c>
      <c r="I2344" t="s">
        <v>500</v>
      </c>
      <c r="J2344" t="s">
        <v>2472</v>
      </c>
      <c r="K2344" s="4">
        <v>15000000</v>
      </c>
      <c r="L2344">
        <v>2000</v>
      </c>
      <c r="M2344" s="2">
        <v>7.9</v>
      </c>
      <c r="N2344" s="4">
        <f>IMDB_Table[[#This Row],[gross]]-IMDB_Table[[#This Row],[budget]]</f>
        <v>113067808</v>
      </c>
      <c r="O2344">
        <v>120</v>
      </c>
      <c r="P2344" s="36">
        <f>IMDB_Table[[#This Row],[net_profit]]/IMDB_Table[[#This Row],[budget]]*100</f>
        <v>753.78538666666668</v>
      </c>
    </row>
    <row r="2345" spans="1:16" x14ac:dyDescent="0.3">
      <c r="A2345" t="s">
        <v>21</v>
      </c>
      <c r="B2345">
        <v>176</v>
      </c>
      <c r="C2345" s="4">
        <v>130058047</v>
      </c>
      <c r="D2345" t="s">
        <v>814</v>
      </c>
      <c r="E2345" t="s">
        <v>45</v>
      </c>
      <c r="F2345" t="s">
        <v>5755</v>
      </c>
      <c r="G2345">
        <v>822500</v>
      </c>
      <c r="H2345">
        <v>2715</v>
      </c>
      <c r="I2345" t="s">
        <v>16</v>
      </c>
      <c r="J2345" t="s">
        <v>17</v>
      </c>
      <c r="K2345" s="4">
        <v>15000000</v>
      </c>
      <c r="L2345">
        <v>1999</v>
      </c>
      <c r="M2345" s="2">
        <v>8.4</v>
      </c>
      <c r="N2345" s="4">
        <f>IMDB_Table[[#This Row],[gross]]-IMDB_Table[[#This Row],[budget]]</f>
        <v>115058047</v>
      </c>
      <c r="O2345">
        <v>122</v>
      </c>
      <c r="P2345" s="36">
        <f>IMDB_Table[[#This Row],[net_profit]]/IMDB_Table[[#This Row],[budget]]*100</f>
        <v>767.05364666666662</v>
      </c>
    </row>
    <row r="2346" spans="1:16" x14ac:dyDescent="0.3">
      <c r="A2346" t="s">
        <v>868</v>
      </c>
      <c r="B2346">
        <v>479</v>
      </c>
      <c r="C2346" s="4">
        <v>138795342</v>
      </c>
      <c r="D2346" t="s">
        <v>1331</v>
      </c>
      <c r="E2346" t="s">
        <v>858</v>
      </c>
      <c r="F2346" t="s">
        <v>7415</v>
      </c>
      <c r="G2346">
        <v>503631</v>
      </c>
      <c r="H2346">
        <v>636</v>
      </c>
      <c r="I2346" t="s">
        <v>16</v>
      </c>
      <c r="J2346" t="s">
        <v>24</v>
      </c>
      <c r="K2346" s="4">
        <v>15000000</v>
      </c>
      <c r="L2346">
        <v>2010</v>
      </c>
      <c r="M2346" s="2">
        <v>8</v>
      </c>
      <c r="N2346" s="4">
        <f>IMDB_Table[[#This Row],[gross]]-IMDB_Table[[#This Row],[budget]]</f>
        <v>123795342</v>
      </c>
      <c r="O2346">
        <v>118</v>
      </c>
      <c r="P2346" s="36">
        <f>IMDB_Table[[#This Row],[net_profit]]/IMDB_Table[[#This Row],[budget]]*100</f>
        <v>825.30228</v>
      </c>
    </row>
    <row r="2347" spans="1:16" x14ac:dyDescent="0.3">
      <c r="A2347" t="s">
        <v>666</v>
      </c>
      <c r="B2347">
        <v>27</v>
      </c>
      <c r="C2347" s="4">
        <v>111936400</v>
      </c>
      <c r="D2347" t="s">
        <v>279</v>
      </c>
      <c r="E2347" t="s">
        <v>1036</v>
      </c>
      <c r="F2347" t="s">
        <v>5756</v>
      </c>
      <c r="G2347">
        <v>87538</v>
      </c>
      <c r="H2347">
        <v>79</v>
      </c>
      <c r="I2347" t="s">
        <v>16</v>
      </c>
      <c r="J2347" t="s">
        <v>17</v>
      </c>
      <c r="K2347" s="4">
        <v>15000000</v>
      </c>
      <c r="L2347">
        <v>1988</v>
      </c>
      <c r="M2347" s="2">
        <v>6</v>
      </c>
      <c r="N2347" s="4">
        <f>IMDB_Table[[#This Row],[gross]]-IMDB_Table[[#This Row],[budget]]</f>
        <v>96936400</v>
      </c>
      <c r="O2347">
        <v>107</v>
      </c>
      <c r="P2347" s="36">
        <f>IMDB_Table[[#This Row],[net_profit]]/IMDB_Table[[#This Row],[budget]]*100</f>
        <v>646.24266666666665</v>
      </c>
    </row>
    <row r="2348" spans="1:16" x14ac:dyDescent="0.3">
      <c r="A2348" t="s">
        <v>2473</v>
      </c>
      <c r="B2348">
        <v>60</v>
      </c>
      <c r="C2348" s="4">
        <v>317040</v>
      </c>
      <c r="D2348" t="s">
        <v>71</v>
      </c>
      <c r="E2348" t="s">
        <v>636</v>
      </c>
      <c r="F2348" t="s">
        <v>5757</v>
      </c>
      <c r="G2348">
        <v>6723</v>
      </c>
      <c r="H2348">
        <v>36</v>
      </c>
      <c r="I2348" t="s">
        <v>16</v>
      </c>
      <c r="J2348" t="s">
        <v>17</v>
      </c>
      <c r="K2348" s="4">
        <v>15500000</v>
      </c>
      <c r="L2348">
        <v>2008</v>
      </c>
      <c r="M2348" s="2">
        <v>6.8</v>
      </c>
      <c r="N2348" s="4">
        <f>IMDB_Table[[#This Row],[gross]]-IMDB_Table[[#This Row],[budget]]</f>
        <v>-15182960</v>
      </c>
      <c r="O2348">
        <v>102</v>
      </c>
      <c r="P2348" s="36">
        <f>IMDB_Table[[#This Row],[net_profit]]/IMDB_Table[[#This Row],[budget]]*100</f>
        <v>-97.954580645161286</v>
      </c>
    </row>
    <row r="2349" spans="1:16" x14ac:dyDescent="0.3">
      <c r="A2349" t="s">
        <v>119</v>
      </c>
      <c r="B2349">
        <v>70</v>
      </c>
      <c r="C2349" s="4">
        <v>94175854</v>
      </c>
      <c r="D2349" t="s">
        <v>814</v>
      </c>
      <c r="E2349" t="s">
        <v>426</v>
      </c>
      <c r="F2349" t="s">
        <v>5758</v>
      </c>
      <c r="G2349">
        <v>60988</v>
      </c>
      <c r="H2349">
        <v>199</v>
      </c>
      <c r="I2349" t="s">
        <v>16</v>
      </c>
      <c r="J2349" t="s">
        <v>17</v>
      </c>
      <c r="K2349" s="4">
        <v>15000000</v>
      </c>
      <c r="L2349">
        <v>1985</v>
      </c>
      <c r="M2349" s="2">
        <v>7.8</v>
      </c>
      <c r="N2349" s="4">
        <f>IMDB_Table[[#This Row],[gross]]-IMDB_Table[[#This Row],[budget]]</f>
        <v>79175854</v>
      </c>
      <c r="O2349">
        <v>154</v>
      </c>
      <c r="P2349" s="36">
        <f>IMDB_Table[[#This Row],[net_profit]]/IMDB_Table[[#This Row],[budget]]*100</f>
        <v>527.83902666666665</v>
      </c>
    </row>
    <row r="2350" spans="1:16" x14ac:dyDescent="0.3">
      <c r="A2350" t="s">
        <v>2474</v>
      </c>
      <c r="B2350">
        <v>454</v>
      </c>
      <c r="C2350" s="4">
        <v>91121452</v>
      </c>
      <c r="D2350" t="s">
        <v>2008</v>
      </c>
      <c r="E2350" t="s">
        <v>112</v>
      </c>
      <c r="F2350" t="s">
        <v>5759</v>
      </c>
      <c r="G2350">
        <v>467613</v>
      </c>
      <c r="H2350">
        <v>608</v>
      </c>
      <c r="I2350" t="s">
        <v>16</v>
      </c>
      <c r="J2350" t="s">
        <v>24</v>
      </c>
      <c r="K2350" s="4">
        <v>14000000</v>
      </c>
      <c r="L2350">
        <v>2014</v>
      </c>
      <c r="M2350" s="2">
        <v>8.1</v>
      </c>
      <c r="N2350" s="4">
        <f>IMDB_Table[[#This Row],[gross]]-IMDB_Table[[#This Row],[budget]]</f>
        <v>77121452</v>
      </c>
      <c r="O2350">
        <v>114</v>
      </c>
      <c r="P2350" s="36">
        <f>IMDB_Table[[#This Row],[net_profit]]/IMDB_Table[[#This Row],[budget]]*100</f>
        <v>550.86751428571438</v>
      </c>
    </row>
    <row r="2351" spans="1:16" x14ac:dyDescent="0.3">
      <c r="A2351" t="s">
        <v>2417</v>
      </c>
      <c r="B2351">
        <v>25</v>
      </c>
      <c r="C2351" s="4">
        <v>69800000</v>
      </c>
      <c r="D2351" t="s">
        <v>2043</v>
      </c>
      <c r="E2351" t="s">
        <v>979</v>
      </c>
      <c r="F2351" t="s">
        <v>5760</v>
      </c>
      <c r="G2351">
        <v>18140</v>
      </c>
      <c r="H2351">
        <v>60</v>
      </c>
      <c r="I2351" t="s">
        <v>16</v>
      </c>
      <c r="J2351" t="s">
        <v>17</v>
      </c>
      <c r="K2351" s="4">
        <v>10000000</v>
      </c>
      <c r="L2351">
        <v>1980</v>
      </c>
      <c r="M2351" s="2">
        <v>6.1</v>
      </c>
      <c r="N2351" s="4">
        <f>IMDB_Table[[#This Row],[gross]]-IMDB_Table[[#This Row],[budget]]</f>
        <v>59800000</v>
      </c>
      <c r="O2351">
        <v>109</v>
      </c>
      <c r="P2351" s="36">
        <f>IMDB_Table[[#This Row],[net_profit]]/IMDB_Table[[#This Row],[budget]]*100</f>
        <v>598</v>
      </c>
    </row>
    <row r="2352" spans="1:16" x14ac:dyDescent="0.3">
      <c r="A2352" t="s">
        <v>577</v>
      </c>
      <c r="B2352">
        <v>111</v>
      </c>
      <c r="C2352" s="4">
        <v>64001297</v>
      </c>
      <c r="D2352" t="s">
        <v>735</v>
      </c>
      <c r="E2352" t="s">
        <v>146</v>
      </c>
      <c r="F2352" t="s">
        <v>7416</v>
      </c>
      <c r="G2352">
        <v>32002</v>
      </c>
      <c r="H2352">
        <v>103</v>
      </c>
      <c r="I2352" t="s">
        <v>16</v>
      </c>
      <c r="J2352" t="s">
        <v>17</v>
      </c>
      <c r="K2352" s="4">
        <v>15000000</v>
      </c>
      <c r="L2352">
        <v>2010</v>
      </c>
      <c r="M2352" s="2">
        <v>6.2</v>
      </c>
      <c r="N2352" s="4">
        <f>IMDB_Table[[#This Row],[gross]]-IMDB_Table[[#This Row],[budget]]</f>
        <v>49001297</v>
      </c>
      <c r="O2352">
        <v>94</v>
      </c>
      <c r="P2352" s="36">
        <f>IMDB_Table[[#This Row],[net_profit]]/IMDB_Table[[#This Row],[budget]]*100</f>
        <v>326.67531333333335</v>
      </c>
    </row>
    <row r="2353" spans="1:16" x14ac:dyDescent="0.3">
      <c r="A2353" t="s">
        <v>4010</v>
      </c>
      <c r="B2353">
        <v>393</v>
      </c>
      <c r="C2353" s="4">
        <v>71588220</v>
      </c>
      <c r="D2353" t="s">
        <v>1580</v>
      </c>
      <c r="E2353" t="s">
        <v>1367</v>
      </c>
      <c r="F2353" t="s">
        <v>5761</v>
      </c>
      <c r="G2353">
        <v>134869</v>
      </c>
      <c r="H2353">
        <v>304</v>
      </c>
      <c r="I2353" t="s">
        <v>16</v>
      </c>
      <c r="J2353" t="s">
        <v>87</v>
      </c>
      <c r="K2353" s="4">
        <v>20000000</v>
      </c>
      <c r="L2353">
        <v>2013</v>
      </c>
      <c r="M2353" s="2">
        <v>6.2</v>
      </c>
      <c r="N2353" s="4">
        <f>IMDB_Table[[#This Row],[gross]]-IMDB_Table[[#This Row],[budget]]</f>
        <v>51588220</v>
      </c>
      <c r="O2353">
        <v>100</v>
      </c>
      <c r="P2353" s="36">
        <f>IMDB_Table[[#This Row],[net_profit]]/IMDB_Table[[#This Row],[budget]]*100</f>
        <v>257.94110000000001</v>
      </c>
    </row>
    <row r="2354" spans="1:16" x14ac:dyDescent="0.3">
      <c r="A2354" t="s">
        <v>982</v>
      </c>
      <c r="B2354">
        <v>55</v>
      </c>
      <c r="C2354" s="4">
        <v>61400000</v>
      </c>
      <c r="D2354" t="s">
        <v>983</v>
      </c>
      <c r="E2354" t="s">
        <v>2475</v>
      </c>
      <c r="F2354" t="s">
        <v>7417</v>
      </c>
      <c r="G2354">
        <v>71183</v>
      </c>
      <c r="H2354">
        <v>183</v>
      </c>
      <c r="I2354" t="s">
        <v>16</v>
      </c>
      <c r="J2354" t="s">
        <v>17</v>
      </c>
      <c r="K2354" s="4">
        <v>15000000</v>
      </c>
      <c r="L2354">
        <v>1983</v>
      </c>
      <c r="M2354" s="2">
        <v>7.4</v>
      </c>
      <c r="N2354" s="4">
        <f>IMDB_Table[[#This Row],[gross]]-IMDB_Table[[#This Row],[budget]]</f>
        <v>46400000</v>
      </c>
      <c r="O2354">
        <v>98</v>
      </c>
      <c r="P2354" s="36">
        <f>IMDB_Table[[#This Row],[net_profit]]/IMDB_Table[[#This Row],[budget]]*100</f>
        <v>309.33333333333331</v>
      </c>
    </row>
    <row r="2355" spans="1:16" x14ac:dyDescent="0.3">
      <c r="A2355" t="s">
        <v>2128</v>
      </c>
      <c r="B2355">
        <v>157</v>
      </c>
      <c r="C2355" s="4">
        <v>101978840</v>
      </c>
      <c r="D2355" t="s">
        <v>509</v>
      </c>
      <c r="E2355" t="s">
        <v>2476</v>
      </c>
      <c r="F2355" t="s">
        <v>5762</v>
      </c>
      <c r="G2355">
        <v>77724</v>
      </c>
      <c r="H2355">
        <v>162</v>
      </c>
      <c r="I2355" t="s">
        <v>16</v>
      </c>
      <c r="J2355" t="s">
        <v>17</v>
      </c>
      <c r="K2355" s="4">
        <v>15000000</v>
      </c>
      <c r="L2355">
        <v>2013</v>
      </c>
      <c r="M2355" s="2">
        <v>6.6</v>
      </c>
      <c r="N2355" s="4">
        <f>IMDB_Table[[#This Row],[gross]]-IMDB_Table[[#This Row],[budget]]</f>
        <v>86978840</v>
      </c>
      <c r="O2355">
        <v>102</v>
      </c>
      <c r="P2355" s="36">
        <f>IMDB_Table[[#This Row],[net_profit]]/IMDB_Table[[#This Row],[budget]]*100</f>
        <v>579.85893333333331</v>
      </c>
    </row>
    <row r="2356" spans="1:16" x14ac:dyDescent="0.3">
      <c r="A2356" t="s">
        <v>1242</v>
      </c>
      <c r="B2356">
        <v>280</v>
      </c>
      <c r="C2356" s="4">
        <v>56437947</v>
      </c>
      <c r="D2356" t="s">
        <v>399</v>
      </c>
      <c r="E2356" t="s">
        <v>2477</v>
      </c>
      <c r="F2356" t="s">
        <v>5763</v>
      </c>
      <c r="G2356">
        <v>85333</v>
      </c>
      <c r="H2356">
        <v>421</v>
      </c>
      <c r="I2356" t="s">
        <v>16</v>
      </c>
      <c r="J2356" t="s">
        <v>24</v>
      </c>
      <c r="K2356" s="4">
        <v>9800000</v>
      </c>
      <c r="L2356">
        <v>2006</v>
      </c>
      <c r="M2356" s="2">
        <v>7.3</v>
      </c>
      <c r="N2356" s="4">
        <f>IMDB_Table[[#This Row],[gross]]-IMDB_Table[[#This Row],[budget]]</f>
        <v>46637947</v>
      </c>
      <c r="O2356">
        <v>94</v>
      </c>
      <c r="P2356" s="36">
        <f>IMDB_Table[[#This Row],[net_profit]]/IMDB_Table[[#This Row],[budget]]*100</f>
        <v>475.89741836734697</v>
      </c>
    </row>
    <row r="2357" spans="1:16" x14ac:dyDescent="0.3">
      <c r="A2357" t="s">
        <v>83</v>
      </c>
      <c r="B2357">
        <v>109</v>
      </c>
      <c r="C2357" s="4">
        <v>73326666</v>
      </c>
      <c r="D2357" t="s">
        <v>684</v>
      </c>
      <c r="E2357" t="s">
        <v>459</v>
      </c>
      <c r="F2357" t="s">
        <v>5764</v>
      </c>
      <c r="G2357">
        <v>189413</v>
      </c>
      <c r="H2357">
        <v>306</v>
      </c>
      <c r="I2357" t="s">
        <v>16</v>
      </c>
      <c r="J2357" t="s">
        <v>17</v>
      </c>
      <c r="K2357" s="4">
        <v>15000000</v>
      </c>
      <c r="L2357">
        <v>1988</v>
      </c>
      <c r="M2357" s="2">
        <v>7.5</v>
      </c>
      <c r="N2357" s="4">
        <f>IMDB_Table[[#This Row],[gross]]-IMDB_Table[[#This Row],[budget]]</f>
        <v>58326666</v>
      </c>
      <c r="O2357">
        <v>92</v>
      </c>
      <c r="P2357" s="36">
        <f>IMDB_Table[[#This Row],[net_profit]]/IMDB_Table[[#This Row],[budget]]*100</f>
        <v>388.84444000000002</v>
      </c>
    </row>
    <row r="2358" spans="1:16" x14ac:dyDescent="0.3">
      <c r="A2358" t="s">
        <v>1937</v>
      </c>
      <c r="B2358">
        <v>41</v>
      </c>
      <c r="C2358" s="4">
        <v>55184721</v>
      </c>
      <c r="D2358" t="s">
        <v>641</v>
      </c>
      <c r="E2358" t="s">
        <v>1394</v>
      </c>
      <c r="F2358" t="s">
        <v>5765</v>
      </c>
      <c r="G2358">
        <v>9811</v>
      </c>
      <c r="H2358">
        <v>100</v>
      </c>
      <c r="I2358" t="s">
        <v>16</v>
      </c>
      <c r="J2358" t="s">
        <v>17</v>
      </c>
      <c r="K2358" s="4">
        <v>15000000</v>
      </c>
      <c r="L2358">
        <v>2007</v>
      </c>
      <c r="M2358" s="2">
        <v>5.6</v>
      </c>
      <c r="N2358" s="4">
        <f>IMDB_Table[[#This Row],[gross]]-IMDB_Table[[#This Row],[budget]]</f>
        <v>40184721</v>
      </c>
      <c r="O2358">
        <v>113</v>
      </c>
      <c r="P2358" s="36">
        <f>IMDB_Table[[#This Row],[net_profit]]/IMDB_Table[[#This Row],[budget]]*100</f>
        <v>267.89814000000001</v>
      </c>
    </row>
    <row r="2359" spans="1:16" x14ac:dyDescent="0.3">
      <c r="A2359" t="s">
        <v>2478</v>
      </c>
      <c r="B2359">
        <v>27</v>
      </c>
      <c r="C2359" s="4">
        <v>50003300</v>
      </c>
      <c r="D2359" t="s">
        <v>2479</v>
      </c>
      <c r="E2359" t="s">
        <v>104</v>
      </c>
      <c r="F2359" t="s">
        <v>5766</v>
      </c>
      <c r="G2359">
        <v>36624</v>
      </c>
      <c r="H2359">
        <v>132</v>
      </c>
      <c r="I2359" t="s">
        <v>16</v>
      </c>
      <c r="J2359" t="s">
        <v>17</v>
      </c>
      <c r="K2359" s="4">
        <v>15000000</v>
      </c>
      <c r="L2359">
        <v>1994</v>
      </c>
      <c r="M2359" s="2">
        <v>7.3</v>
      </c>
      <c r="N2359" s="4">
        <f>IMDB_Table[[#This Row],[gross]]-IMDB_Table[[#This Row],[budget]]</f>
        <v>35003300</v>
      </c>
      <c r="O2359">
        <v>115</v>
      </c>
      <c r="P2359" s="36">
        <f>IMDB_Table[[#This Row],[net_profit]]/IMDB_Table[[#This Row],[budget]]*100</f>
        <v>233.35533333333331</v>
      </c>
    </row>
    <row r="2360" spans="1:16" x14ac:dyDescent="0.3">
      <c r="A2360" t="s">
        <v>2480</v>
      </c>
      <c r="B2360">
        <v>462</v>
      </c>
      <c r="C2360" s="4">
        <v>54322273</v>
      </c>
      <c r="D2360" t="s">
        <v>252</v>
      </c>
      <c r="E2360" t="s">
        <v>325</v>
      </c>
      <c r="F2360" t="s">
        <v>7418</v>
      </c>
      <c r="G2360">
        <v>139749</v>
      </c>
      <c r="H2360">
        <v>509</v>
      </c>
      <c r="I2360" t="s">
        <v>16</v>
      </c>
      <c r="J2360" t="s">
        <v>24</v>
      </c>
      <c r="K2360" s="4">
        <v>17000000</v>
      </c>
      <c r="L2360">
        <v>2012</v>
      </c>
      <c r="M2360" s="2">
        <v>6.4</v>
      </c>
      <c r="N2360" s="4">
        <f>IMDB_Table[[#This Row],[gross]]-IMDB_Table[[#This Row],[budget]]</f>
        <v>37322273</v>
      </c>
      <c r="O2360">
        <v>95</v>
      </c>
      <c r="P2360" s="36">
        <f>IMDB_Table[[#This Row],[net_profit]]/IMDB_Table[[#This Row],[budget]]*100</f>
        <v>219.54278235294117</v>
      </c>
    </row>
    <row r="2361" spans="1:16" x14ac:dyDescent="0.3">
      <c r="A2361" t="s">
        <v>455</v>
      </c>
      <c r="B2361">
        <v>152</v>
      </c>
      <c r="C2361" s="4">
        <v>47860214</v>
      </c>
      <c r="D2361" t="s">
        <v>1440</v>
      </c>
      <c r="E2361" t="s">
        <v>1073</v>
      </c>
      <c r="F2361" t="s">
        <v>7419</v>
      </c>
      <c r="G2361">
        <v>34711</v>
      </c>
      <c r="H2361">
        <v>468</v>
      </c>
      <c r="I2361" t="s">
        <v>16</v>
      </c>
      <c r="J2361" t="s">
        <v>17</v>
      </c>
      <c r="K2361" s="4">
        <v>15000000</v>
      </c>
      <c r="L2361">
        <v>2006</v>
      </c>
      <c r="M2361" s="2">
        <v>5</v>
      </c>
      <c r="N2361" s="4">
        <f>IMDB_Table[[#This Row],[gross]]-IMDB_Table[[#This Row],[budget]]</f>
        <v>32860214</v>
      </c>
      <c r="O2361">
        <v>87</v>
      </c>
      <c r="P2361" s="36">
        <f>IMDB_Table[[#This Row],[net_profit]]/IMDB_Table[[#This Row],[budget]]*100</f>
        <v>219.06809333333334</v>
      </c>
    </row>
    <row r="2362" spans="1:16" x14ac:dyDescent="0.3">
      <c r="A2362" t="s">
        <v>231</v>
      </c>
      <c r="B2362">
        <v>69</v>
      </c>
      <c r="C2362" s="4">
        <v>47811275</v>
      </c>
      <c r="D2362" t="s">
        <v>603</v>
      </c>
      <c r="E2362" t="s">
        <v>2481</v>
      </c>
      <c r="F2362" t="s">
        <v>5767</v>
      </c>
      <c r="G2362">
        <v>29008</v>
      </c>
      <c r="H2362">
        <v>99</v>
      </c>
      <c r="I2362" t="s">
        <v>16</v>
      </c>
      <c r="J2362" t="s">
        <v>17</v>
      </c>
      <c r="K2362" s="4">
        <v>15000000</v>
      </c>
      <c r="L2362">
        <v>2002</v>
      </c>
      <c r="M2362" s="2">
        <v>5.4</v>
      </c>
      <c r="N2362" s="4">
        <f>IMDB_Table[[#This Row],[gross]]-IMDB_Table[[#This Row],[budget]]</f>
        <v>32811275</v>
      </c>
      <c r="O2362">
        <v>88</v>
      </c>
      <c r="P2362" s="36">
        <f>IMDB_Table[[#This Row],[net_profit]]/IMDB_Table[[#This Row],[budget]]*100</f>
        <v>218.74183333333335</v>
      </c>
    </row>
    <row r="2363" spans="1:16" x14ac:dyDescent="0.3">
      <c r="A2363" t="s">
        <v>750</v>
      </c>
      <c r="B2363">
        <v>130</v>
      </c>
      <c r="C2363" s="4">
        <v>43022524</v>
      </c>
      <c r="D2363" t="s">
        <v>641</v>
      </c>
      <c r="E2363" t="s">
        <v>444</v>
      </c>
      <c r="F2363" t="s">
        <v>7420</v>
      </c>
      <c r="G2363">
        <v>67604</v>
      </c>
      <c r="H2363">
        <v>218</v>
      </c>
      <c r="I2363" t="s">
        <v>16</v>
      </c>
      <c r="J2363" t="s">
        <v>17</v>
      </c>
      <c r="K2363" s="4">
        <v>15000000</v>
      </c>
      <c r="L2363">
        <v>1997</v>
      </c>
      <c r="M2363" s="2">
        <v>7.1</v>
      </c>
      <c r="N2363" s="4">
        <f>IMDB_Table[[#This Row],[gross]]-IMDB_Table[[#This Row],[budget]]</f>
        <v>28022524</v>
      </c>
      <c r="O2363">
        <v>97</v>
      </c>
      <c r="P2363" s="36">
        <f>IMDB_Table[[#This Row],[net_profit]]/IMDB_Table[[#This Row],[budget]]*100</f>
        <v>186.81682666666666</v>
      </c>
    </row>
    <row r="2364" spans="1:16" x14ac:dyDescent="0.3">
      <c r="A2364" t="s">
        <v>2482</v>
      </c>
      <c r="B2364">
        <v>66</v>
      </c>
      <c r="C2364" s="4">
        <v>42672630</v>
      </c>
      <c r="D2364" t="s">
        <v>2483</v>
      </c>
      <c r="E2364" t="s">
        <v>2484</v>
      </c>
      <c r="F2364" t="s">
        <v>7421</v>
      </c>
      <c r="G2364">
        <v>27580</v>
      </c>
      <c r="H2364">
        <v>172</v>
      </c>
      <c r="I2364" t="s">
        <v>16</v>
      </c>
      <c r="J2364" t="s">
        <v>17</v>
      </c>
      <c r="K2364" s="4">
        <v>17000000</v>
      </c>
      <c r="L2364">
        <v>2003</v>
      </c>
      <c r="M2364" s="2">
        <v>5.3</v>
      </c>
      <c r="N2364" s="4">
        <f>IMDB_Table[[#This Row],[gross]]-IMDB_Table[[#This Row],[budget]]</f>
        <v>25672630</v>
      </c>
      <c r="O2364">
        <v>94</v>
      </c>
      <c r="P2364" s="36">
        <f>IMDB_Table[[#This Row],[net_profit]]/IMDB_Table[[#This Row],[budget]]*100</f>
        <v>151.0154705882353</v>
      </c>
    </row>
    <row r="2365" spans="1:16" x14ac:dyDescent="0.3">
      <c r="A2365" t="s">
        <v>2485</v>
      </c>
      <c r="B2365">
        <v>238</v>
      </c>
      <c r="C2365" s="4">
        <v>42919096</v>
      </c>
      <c r="D2365" t="s">
        <v>259</v>
      </c>
      <c r="E2365" t="s">
        <v>391</v>
      </c>
      <c r="F2365" t="s">
        <v>5768</v>
      </c>
      <c r="G2365">
        <v>64747</v>
      </c>
      <c r="H2365">
        <v>122</v>
      </c>
      <c r="I2365" t="s">
        <v>16</v>
      </c>
      <c r="J2365" t="s">
        <v>17</v>
      </c>
      <c r="K2365" s="4">
        <v>15000000</v>
      </c>
      <c r="L2365">
        <v>2013</v>
      </c>
      <c r="M2365" s="2">
        <v>6.5</v>
      </c>
      <c r="N2365" s="4">
        <f>IMDB_Table[[#This Row],[gross]]-IMDB_Table[[#This Row],[budget]]</f>
        <v>27919096</v>
      </c>
      <c r="O2365">
        <v>112</v>
      </c>
      <c r="P2365" s="36">
        <f>IMDB_Table[[#This Row],[net_profit]]/IMDB_Table[[#This Row],[budget]]*100</f>
        <v>186.12730666666667</v>
      </c>
    </row>
    <row r="2366" spans="1:16" x14ac:dyDescent="0.3">
      <c r="A2366" t="s">
        <v>2486</v>
      </c>
      <c r="B2366">
        <v>198</v>
      </c>
      <c r="C2366" s="4">
        <v>42592530</v>
      </c>
      <c r="D2366" t="s">
        <v>249</v>
      </c>
      <c r="E2366" t="s">
        <v>549</v>
      </c>
      <c r="F2366" t="s">
        <v>5769</v>
      </c>
      <c r="G2366">
        <v>29867</v>
      </c>
      <c r="H2366">
        <v>181</v>
      </c>
      <c r="I2366" t="s">
        <v>16</v>
      </c>
      <c r="J2366" t="s">
        <v>17</v>
      </c>
      <c r="K2366" s="4">
        <v>15000000</v>
      </c>
      <c r="L2366">
        <v>2015</v>
      </c>
      <c r="M2366" s="2">
        <v>6.2</v>
      </c>
      <c r="N2366" s="4">
        <f>IMDB_Table[[#This Row],[gross]]-IMDB_Table[[#This Row],[budget]]</f>
        <v>27592530</v>
      </c>
      <c r="O2366">
        <v>98</v>
      </c>
      <c r="P2366" s="36">
        <f>IMDB_Table[[#This Row],[net_profit]]/IMDB_Table[[#This Row],[budget]]*100</f>
        <v>183.9502</v>
      </c>
    </row>
    <row r="2367" spans="1:16" x14ac:dyDescent="0.3">
      <c r="A2367" t="s">
        <v>1116</v>
      </c>
      <c r="B2367">
        <v>154</v>
      </c>
      <c r="C2367" s="4">
        <v>40064955</v>
      </c>
      <c r="D2367" t="s">
        <v>1519</v>
      </c>
      <c r="E2367" t="s">
        <v>2487</v>
      </c>
      <c r="F2367" t="s">
        <v>5770</v>
      </c>
      <c r="G2367">
        <v>92074</v>
      </c>
      <c r="H2367">
        <v>502</v>
      </c>
      <c r="I2367" t="s">
        <v>16</v>
      </c>
      <c r="J2367" t="s">
        <v>17</v>
      </c>
      <c r="K2367" s="4">
        <v>15000000</v>
      </c>
      <c r="L2367">
        <v>1998</v>
      </c>
      <c r="M2367" s="2">
        <v>6.4</v>
      </c>
      <c r="N2367" s="4">
        <f>IMDB_Table[[#This Row],[gross]]-IMDB_Table[[#This Row],[budget]]</f>
        <v>25064955</v>
      </c>
      <c r="O2367">
        <v>104</v>
      </c>
      <c r="P2367" s="36">
        <f>IMDB_Table[[#This Row],[net_profit]]/IMDB_Table[[#This Row],[budget]]*100</f>
        <v>167.09970000000001</v>
      </c>
    </row>
    <row r="2368" spans="1:16" x14ac:dyDescent="0.3">
      <c r="A2368" t="s">
        <v>371</v>
      </c>
      <c r="B2368">
        <v>131</v>
      </c>
      <c r="C2368" s="4">
        <v>44886089</v>
      </c>
      <c r="D2368" t="s">
        <v>552</v>
      </c>
      <c r="E2368" t="s">
        <v>444</v>
      </c>
      <c r="F2368" t="s">
        <v>5771</v>
      </c>
      <c r="G2368">
        <v>69576</v>
      </c>
      <c r="H2368">
        <v>207</v>
      </c>
      <c r="I2368" t="s">
        <v>16</v>
      </c>
      <c r="J2368" t="s">
        <v>17</v>
      </c>
      <c r="K2368" s="4">
        <v>10000000</v>
      </c>
      <c r="L2368">
        <v>1997</v>
      </c>
      <c r="M2368" s="2">
        <v>6.9</v>
      </c>
      <c r="N2368" s="4">
        <f>IMDB_Table[[#This Row],[gross]]-IMDB_Table[[#This Row],[budget]]</f>
        <v>34886089</v>
      </c>
      <c r="O2368">
        <v>120</v>
      </c>
      <c r="P2368" s="36">
        <f>IMDB_Table[[#This Row],[net_profit]]/IMDB_Table[[#This Row],[budget]]*100</f>
        <v>348.86088999999998</v>
      </c>
    </row>
    <row r="2369" spans="1:16" x14ac:dyDescent="0.3">
      <c r="A2369" t="s">
        <v>2488</v>
      </c>
      <c r="B2369">
        <v>97</v>
      </c>
      <c r="C2369" s="4">
        <v>37882551</v>
      </c>
      <c r="D2369" t="s">
        <v>509</v>
      </c>
      <c r="E2369" t="s">
        <v>297</v>
      </c>
      <c r="F2369" t="s">
        <v>5772</v>
      </c>
      <c r="G2369">
        <v>80305</v>
      </c>
      <c r="H2369">
        <v>393</v>
      </c>
      <c r="I2369" t="s">
        <v>16</v>
      </c>
      <c r="J2369" t="s">
        <v>17</v>
      </c>
      <c r="K2369" s="4">
        <v>16000000</v>
      </c>
      <c r="L2369">
        <v>2001</v>
      </c>
      <c r="M2369" s="2">
        <v>5.7</v>
      </c>
      <c r="N2369" s="4">
        <f>IMDB_Table[[#This Row],[gross]]-IMDB_Table[[#This Row],[budget]]</f>
        <v>21882551</v>
      </c>
      <c r="O2369">
        <v>99</v>
      </c>
      <c r="P2369" s="36">
        <f>IMDB_Table[[#This Row],[net_profit]]/IMDB_Table[[#This Row],[budget]]*100</f>
        <v>136.76594374999999</v>
      </c>
    </row>
    <row r="2370" spans="1:16" x14ac:dyDescent="0.3">
      <c r="A2370" t="s">
        <v>151</v>
      </c>
      <c r="B2370">
        <v>355</v>
      </c>
      <c r="C2370" s="4">
        <v>40983001</v>
      </c>
      <c r="D2370" t="s">
        <v>552</v>
      </c>
      <c r="E2370" t="s">
        <v>117</v>
      </c>
      <c r="F2370" t="s">
        <v>7422</v>
      </c>
      <c r="G2370">
        <v>181025</v>
      </c>
      <c r="H2370">
        <v>336</v>
      </c>
      <c r="I2370" t="s">
        <v>16</v>
      </c>
      <c r="J2370" t="s">
        <v>17</v>
      </c>
      <c r="K2370" s="4">
        <v>7000000</v>
      </c>
      <c r="L2370">
        <v>2012</v>
      </c>
      <c r="M2370" s="2">
        <v>7.7</v>
      </c>
      <c r="N2370" s="4">
        <f>IMDB_Table[[#This Row],[gross]]-IMDB_Table[[#This Row],[budget]]</f>
        <v>33983001</v>
      </c>
      <c r="O2370">
        <v>109</v>
      </c>
      <c r="P2370" s="36">
        <f>IMDB_Table[[#This Row],[net_profit]]/IMDB_Table[[#This Row],[budget]]*100</f>
        <v>485.47144285714285</v>
      </c>
    </row>
    <row r="2371" spans="1:16" x14ac:dyDescent="0.3">
      <c r="A2371" t="s">
        <v>148</v>
      </c>
      <c r="B2371">
        <v>102</v>
      </c>
      <c r="C2371" s="4">
        <v>35007180</v>
      </c>
      <c r="D2371" t="s">
        <v>137</v>
      </c>
      <c r="E2371" t="s">
        <v>196</v>
      </c>
      <c r="F2371" t="s">
        <v>5773</v>
      </c>
      <c r="G2371">
        <v>26846</v>
      </c>
      <c r="H2371">
        <v>193</v>
      </c>
      <c r="I2371" t="s">
        <v>16</v>
      </c>
      <c r="J2371" t="s">
        <v>17</v>
      </c>
      <c r="K2371" s="4">
        <v>15000000</v>
      </c>
      <c r="L2371">
        <v>2000</v>
      </c>
      <c r="M2371" s="2">
        <v>5.6</v>
      </c>
      <c r="N2371" s="4">
        <f>IMDB_Table[[#This Row],[gross]]-IMDB_Table[[#This Row],[budget]]</f>
        <v>20007180</v>
      </c>
      <c r="O2371">
        <v>106</v>
      </c>
      <c r="P2371" s="36">
        <f>IMDB_Table[[#This Row],[net_profit]]/IMDB_Table[[#This Row],[budget]]*100</f>
        <v>133.38120000000001</v>
      </c>
    </row>
    <row r="2372" spans="1:16" x14ac:dyDescent="0.3">
      <c r="A2372" t="s">
        <v>2489</v>
      </c>
      <c r="B2372">
        <v>419</v>
      </c>
      <c r="C2372" s="4">
        <v>35887263</v>
      </c>
      <c r="D2372" t="s">
        <v>1378</v>
      </c>
      <c r="E2372" t="s">
        <v>1091</v>
      </c>
      <c r="F2372" t="s">
        <v>7423</v>
      </c>
      <c r="G2372">
        <v>265507</v>
      </c>
      <c r="H2372">
        <v>388</v>
      </c>
      <c r="I2372" t="s">
        <v>16</v>
      </c>
      <c r="J2372" t="s">
        <v>24</v>
      </c>
      <c r="K2372" s="4">
        <v>15000000</v>
      </c>
      <c r="L2372">
        <v>2014</v>
      </c>
      <c r="M2372" s="2">
        <v>7.7</v>
      </c>
      <c r="N2372" s="4">
        <f>IMDB_Table[[#This Row],[gross]]-IMDB_Table[[#This Row],[budget]]</f>
        <v>20887263</v>
      </c>
      <c r="O2372">
        <v>123</v>
      </c>
      <c r="P2372" s="36">
        <f>IMDB_Table[[#This Row],[net_profit]]/IMDB_Table[[#This Row],[budget]]*100</f>
        <v>139.24841999999998</v>
      </c>
    </row>
    <row r="2373" spans="1:16" x14ac:dyDescent="0.3">
      <c r="A2373" t="s">
        <v>1385</v>
      </c>
      <c r="B2373">
        <v>37</v>
      </c>
      <c r="C2373" s="4">
        <v>34308901</v>
      </c>
      <c r="D2373" t="s">
        <v>279</v>
      </c>
      <c r="E2373" t="s">
        <v>572</v>
      </c>
      <c r="F2373" t="s">
        <v>7424</v>
      </c>
      <c r="G2373">
        <v>15939</v>
      </c>
      <c r="H2373">
        <v>87</v>
      </c>
      <c r="I2373" t="s">
        <v>16</v>
      </c>
      <c r="J2373" t="s">
        <v>17</v>
      </c>
      <c r="K2373" s="4">
        <v>16000000</v>
      </c>
      <c r="L2373">
        <v>2003</v>
      </c>
      <c r="M2373" s="2">
        <v>5.0999999999999996</v>
      </c>
      <c r="N2373" s="4">
        <f>IMDB_Table[[#This Row],[gross]]-IMDB_Table[[#This Row],[budget]]</f>
        <v>18308901</v>
      </c>
      <c r="O2373">
        <v>86</v>
      </c>
      <c r="P2373" s="36">
        <f>IMDB_Table[[#This Row],[net_profit]]/IMDB_Table[[#This Row],[budget]]*100</f>
        <v>114.43063124999999</v>
      </c>
    </row>
    <row r="2374" spans="1:16" x14ac:dyDescent="0.3">
      <c r="A2374" t="s">
        <v>2490</v>
      </c>
      <c r="B2374">
        <v>78</v>
      </c>
      <c r="C2374" s="4">
        <v>33771174</v>
      </c>
      <c r="D2374" t="s">
        <v>369</v>
      </c>
      <c r="E2374" t="s">
        <v>376</v>
      </c>
      <c r="F2374" t="s">
        <v>7425</v>
      </c>
      <c r="G2374">
        <v>27044</v>
      </c>
      <c r="H2374">
        <v>240</v>
      </c>
      <c r="I2374" t="s">
        <v>16</v>
      </c>
      <c r="J2374" t="s">
        <v>17</v>
      </c>
      <c r="K2374" s="4">
        <v>15000000</v>
      </c>
      <c r="L2374">
        <v>2000</v>
      </c>
      <c r="M2374" s="2">
        <v>6.8</v>
      </c>
      <c r="N2374" s="4">
        <f>IMDB_Table[[#This Row],[gross]]-IMDB_Table[[#This Row],[budget]]</f>
        <v>18771174</v>
      </c>
      <c r="O2374">
        <v>120</v>
      </c>
      <c r="P2374" s="36">
        <f>IMDB_Table[[#This Row],[net_profit]]/IMDB_Table[[#This Row],[budget]]*100</f>
        <v>125.14116</v>
      </c>
    </row>
    <row r="2375" spans="1:16" x14ac:dyDescent="0.3">
      <c r="A2375" t="s">
        <v>1867</v>
      </c>
      <c r="B2375">
        <v>181</v>
      </c>
      <c r="C2375" s="4">
        <v>6000000</v>
      </c>
      <c r="D2375" t="s">
        <v>819</v>
      </c>
      <c r="E2375" t="s">
        <v>2491</v>
      </c>
      <c r="F2375" t="s">
        <v>7426</v>
      </c>
      <c r="G2375">
        <v>192775</v>
      </c>
      <c r="H2375">
        <v>559</v>
      </c>
      <c r="I2375" t="s">
        <v>16</v>
      </c>
      <c r="J2375" t="s">
        <v>24</v>
      </c>
      <c r="K2375" s="4">
        <v>15000000</v>
      </c>
      <c r="L2375">
        <v>1962</v>
      </c>
      <c r="M2375" s="2">
        <v>8.4</v>
      </c>
      <c r="N2375" s="4">
        <f>IMDB_Table[[#This Row],[gross]]-IMDB_Table[[#This Row],[budget]]</f>
        <v>-9000000</v>
      </c>
      <c r="O2375">
        <v>227</v>
      </c>
      <c r="P2375" s="36">
        <f>IMDB_Table[[#This Row],[net_profit]]/IMDB_Table[[#This Row],[budget]]*100</f>
        <v>-60</v>
      </c>
    </row>
    <row r="2376" spans="1:16" x14ac:dyDescent="0.3">
      <c r="A2376" t="s">
        <v>2492</v>
      </c>
      <c r="B2376">
        <v>220</v>
      </c>
      <c r="C2376" s="4">
        <v>33386128</v>
      </c>
      <c r="D2376" t="s">
        <v>1390</v>
      </c>
      <c r="E2376" t="s">
        <v>2034</v>
      </c>
      <c r="F2376" t="s">
        <v>7427</v>
      </c>
      <c r="G2376">
        <v>36372</v>
      </c>
      <c r="H2376">
        <v>491</v>
      </c>
      <c r="I2376" t="s">
        <v>16</v>
      </c>
      <c r="J2376" t="s">
        <v>17</v>
      </c>
      <c r="K2376" s="4">
        <v>15000000</v>
      </c>
      <c r="L2376">
        <v>2009</v>
      </c>
      <c r="M2376" s="2">
        <v>4.9000000000000004</v>
      </c>
      <c r="N2376" s="4">
        <f>IMDB_Table[[#This Row],[gross]]-IMDB_Table[[#This Row],[budget]]</f>
        <v>18386128</v>
      </c>
      <c r="O2376">
        <v>119</v>
      </c>
      <c r="P2376" s="36">
        <f>IMDB_Table[[#This Row],[net_profit]]/IMDB_Table[[#This Row],[budget]]*100</f>
        <v>122.57418666666666</v>
      </c>
    </row>
    <row r="2377" spans="1:16" x14ac:dyDescent="0.3">
      <c r="A2377" t="s">
        <v>3989</v>
      </c>
      <c r="B2377">
        <v>349</v>
      </c>
      <c r="C2377" s="4">
        <v>37877959</v>
      </c>
      <c r="D2377" t="s">
        <v>2200</v>
      </c>
      <c r="E2377" t="s">
        <v>1620</v>
      </c>
      <c r="F2377" t="s">
        <v>5774</v>
      </c>
      <c r="G2377">
        <v>86664</v>
      </c>
      <c r="H2377">
        <v>252</v>
      </c>
      <c r="I2377" t="s">
        <v>16</v>
      </c>
      <c r="J2377" t="s">
        <v>17</v>
      </c>
      <c r="K2377" s="4">
        <v>15000000</v>
      </c>
      <c r="L2377">
        <v>2014</v>
      </c>
      <c r="M2377" s="2">
        <v>7.1</v>
      </c>
      <c r="N2377" s="4">
        <f>IMDB_Table[[#This Row],[gross]]-IMDB_Table[[#This Row],[budget]]</f>
        <v>22877959</v>
      </c>
      <c r="O2377">
        <v>115</v>
      </c>
      <c r="P2377" s="36">
        <f>IMDB_Table[[#This Row],[net_profit]]/IMDB_Table[[#This Row],[budget]]*100</f>
        <v>152.51972666666666</v>
      </c>
    </row>
    <row r="2378" spans="1:16" x14ac:dyDescent="0.3">
      <c r="A2378" t="s">
        <v>2493</v>
      </c>
      <c r="B2378">
        <v>241</v>
      </c>
      <c r="C2378" s="4">
        <v>32721635</v>
      </c>
      <c r="D2378" t="s">
        <v>1467</v>
      </c>
      <c r="E2378" t="s">
        <v>2056</v>
      </c>
      <c r="F2378" t="s">
        <v>7428</v>
      </c>
      <c r="G2378">
        <v>67822</v>
      </c>
      <c r="H2378">
        <v>279</v>
      </c>
      <c r="I2378" t="s">
        <v>16</v>
      </c>
      <c r="J2378" t="s">
        <v>17</v>
      </c>
      <c r="K2378" s="4">
        <v>15000000</v>
      </c>
      <c r="L2378">
        <v>2009</v>
      </c>
      <c r="M2378" s="2">
        <v>6.6</v>
      </c>
      <c r="N2378" s="4">
        <f>IMDB_Table[[#This Row],[gross]]-IMDB_Table[[#This Row],[budget]]</f>
        <v>17721635</v>
      </c>
      <c r="O2378">
        <v>114</v>
      </c>
      <c r="P2378" s="36">
        <f>IMDB_Table[[#This Row],[net_profit]]/IMDB_Table[[#This Row],[budget]]*100</f>
        <v>118.14423333333333</v>
      </c>
    </row>
    <row r="2379" spans="1:16" x14ac:dyDescent="0.3">
      <c r="A2379" t="s">
        <v>2449</v>
      </c>
      <c r="B2379">
        <v>103</v>
      </c>
      <c r="C2379" s="4">
        <v>31585300</v>
      </c>
      <c r="D2379" t="s">
        <v>429</v>
      </c>
      <c r="E2379" t="s">
        <v>2494</v>
      </c>
      <c r="F2379" t="s">
        <v>5775</v>
      </c>
      <c r="G2379">
        <v>38248</v>
      </c>
      <c r="H2379">
        <v>250</v>
      </c>
      <c r="I2379" t="s">
        <v>16</v>
      </c>
      <c r="J2379" t="s">
        <v>17</v>
      </c>
      <c r="K2379" s="4">
        <v>15000000</v>
      </c>
      <c r="L2379">
        <v>2005</v>
      </c>
      <c r="M2379" s="2">
        <v>6.1</v>
      </c>
      <c r="N2379" s="4">
        <f>IMDB_Table[[#This Row],[gross]]-IMDB_Table[[#This Row],[budget]]</f>
        <v>16585300</v>
      </c>
      <c r="O2379">
        <v>90</v>
      </c>
      <c r="P2379" s="36">
        <f>IMDB_Table[[#This Row],[net_profit]]/IMDB_Table[[#This Row],[budget]]*100</f>
        <v>110.56866666666667</v>
      </c>
    </row>
    <row r="2380" spans="1:16" x14ac:dyDescent="0.3">
      <c r="A2380" t="s">
        <v>2495</v>
      </c>
      <c r="B2380">
        <v>151</v>
      </c>
      <c r="C2380" s="4">
        <v>30259652</v>
      </c>
      <c r="D2380" t="s">
        <v>2496</v>
      </c>
      <c r="E2380" t="s">
        <v>441</v>
      </c>
      <c r="F2380" t="s">
        <v>5776</v>
      </c>
      <c r="G2380">
        <v>26905</v>
      </c>
      <c r="H2380">
        <v>614</v>
      </c>
      <c r="I2380" t="s">
        <v>16</v>
      </c>
      <c r="J2380" t="s">
        <v>17</v>
      </c>
      <c r="K2380" s="4">
        <v>15000000</v>
      </c>
      <c r="L2380">
        <v>2002</v>
      </c>
      <c r="M2380" s="2">
        <v>4.0999999999999996</v>
      </c>
      <c r="N2380" s="4">
        <f>IMDB_Table[[#This Row],[gross]]-IMDB_Table[[#This Row],[budget]]</f>
        <v>15259652</v>
      </c>
      <c r="O2380">
        <v>94</v>
      </c>
      <c r="P2380" s="36">
        <f>IMDB_Table[[#This Row],[net_profit]]/IMDB_Table[[#This Row],[budget]]*100</f>
        <v>101.73101333333334</v>
      </c>
    </row>
    <row r="2381" spans="1:16" x14ac:dyDescent="0.3">
      <c r="A2381" t="s">
        <v>910</v>
      </c>
      <c r="B2381">
        <v>185</v>
      </c>
      <c r="C2381" s="4">
        <v>30857814</v>
      </c>
      <c r="D2381" t="s">
        <v>818</v>
      </c>
      <c r="E2381" t="s">
        <v>133</v>
      </c>
      <c r="F2381" t="s">
        <v>5777</v>
      </c>
      <c r="G2381">
        <v>294163</v>
      </c>
      <c r="H2381">
        <v>718</v>
      </c>
      <c r="I2381" t="s">
        <v>16</v>
      </c>
      <c r="J2381" t="s">
        <v>17</v>
      </c>
      <c r="K2381" s="4">
        <v>16000000</v>
      </c>
      <c r="L2381">
        <v>1987</v>
      </c>
      <c r="M2381" s="2">
        <v>8.1</v>
      </c>
      <c r="N2381" s="4">
        <f>IMDB_Table[[#This Row],[gross]]-IMDB_Table[[#This Row],[budget]]</f>
        <v>14857814</v>
      </c>
      <c r="O2381">
        <v>98</v>
      </c>
      <c r="P2381" s="36">
        <f>IMDB_Table[[#This Row],[net_profit]]/IMDB_Table[[#This Row],[budget]]*100</f>
        <v>92.861337499999991</v>
      </c>
    </row>
    <row r="2382" spans="1:16" x14ac:dyDescent="0.3">
      <c r="A2382" t="s">
        <v>439</v>
      </c>
      <c r="B2382">
        <v>112</v>
      </c>
      <c r="C2382" s="4">
        <v>30226144</v>
      </c>
      <c r="D2382" t="s">
        <v>399</v>
      </c>
      <c r="E2382" t="s">
        <v>439</v>
      </c>
      <c r="F2382" t="s">
        <v>5778</v>
      </c>
      <c r="G2382">
        <v>47626</v>
      </c>
      <c r="H2382">
        <v>118</v>
      </c>
      <c r="I2382" t="s">
        <v>16</v>
      </c>
      <c r="J2382" t="s">
        <v>17</v>
      </c>
      <c r="K2382" s="4">
        <v>15000000</v>
      </c>
      <c r="L2382">
        <v>2007</v>
      </c>
      <c r="M2382" s="2">
        <v>7.6</v>
      </c>
      <c r="N2382" s="4">
        <f>IMDB_Table[[#This Row],[gross]]-IMDB_Table[[#This Row],[budget]]</f>
        <v>15226144</v>
      </c>
      <c r="O2382">
        <v>126</v>
      </c>
      <c r="P2382" s="36">
        <f>IMDB_Table[[#This Row],[net_profit]]/IMDB_Table[[#This Row],[budget]]*100</f>
        <v>101.50762666666667</v>
      </c>
    </row>
    <row r="2383" spans="1:16" x14ac:dyDescent="0.3">
      <c r="A2383" t="s">
        <v>2497</v>
      </c>
      <c r="B2383">
        <v>676</v>
      </c>
      <c r="C2383" s="4">
        <v>35054909</v>
      </c>
      <c r="D2383" t="s">
        <v>497</v>
      </c>
      <c r="E2383" t="s">
        <v>981</v>
      </c>
      <c r="F2383" t="s">
        <v>5779</v>
      </c>
      <c r="G2383">
        <v>431578</v>
      </c>
      <c r="H2383">
        <v>1264</v>
      </c>
      <c r="I2383" t="s">
        <v>16</v>
      </c>
      <c r="J2383" t="s">
        <v>17</v>
      </c>
      <c r="K2383" s="4">
        <v>15000000</v>
      </c>
      <c r="L2383">
        <v>2011</v>
      </c>
      <c r="M2383" s="2">
        <v>7.8</v>
      </c>
      <c r="N2383" s="4">
        <f>IMDB_Table[[#This Row],[gross]]-IMDB_Table[[#This Row],[budget]]</f>
        <v>20054909</v>
      </c>
      <c r="O2383">
        <v>100</v>
      </c>
      <c r="P2383" s="36">
        <f>IMDB_Table[[#This Row],[net_profit]]/IMDB_Table[[#This Row],[budget]]*100</f>
        <v>133.69939333333335</v>
      </c>
    </row>
    <row r="2384" spans="1:16" x14ac:dyDescent="0.3">
      <c r="A2384" t="s">
        <v>2498</v>
      </c>
      <c r="B2384">
        <v>74</v>
      </c>
      <c r="C2384" s="4">
        <v>29302097</v>
      </c>
      <c r="D2384" t="s">
        <v>2499</v>
      </c>
      <c r="E2384" t="s">
        <v>1267</v>
      </c>
      <c r="F2384" t="s">
        <v>7429</v>
      </c>
      <c r="G2384">
        <v>23408</v>
      </c>
      <c r="H2384">
        <v>105</v>
      </c>
      <c r="I2384" t="s">
        <v>16</v>
      </c>
      <c r="J2384" t="s">
        <v>221</v>
      </c>
      <c r="K2384" s="4">
        <v>15000000</v>
      </c>
      <c r="L2384">
        <v>2004</v>
      </c>
      <c r="M2384" s="2">
        <v>4.5999999999999996</v>
      </c>
      <c r="N2384" s="4">
        <f>IMDB_Table[[#This Row],[gross]]-IMDB_Table[[#This Row],[budget]]</f>
        <v>14302097</v>
      </c>
      <c r="O2384">
        <v>89</v>
      </c>
      <c r="P2384" s="36">
        <f>IMDB_Table[[#This Row],[net_profit]]/IMDB_Table[[#This Row],[budget]]*100</f>
        <v>95.347313333333332</v>
      </c>
    </row>
    <row r="2385" spans="1:16" x14ac:dyDescent="0.3">
      <c r="A2385" t="s">
        <v>2339</v>
      </c>
      <c r="B2385">
        <v>65</v>
      </c>
      <c r="C2385" s="4">
        <v>29106737</v>
      </c>
      <c r="D2385" t="s">
        <v>369</v>
      </c>
      <c r="E2385" t="s">
        <v>1649</v>
      </c>
      <c r="F2385" t="s">
        <v>7430</v>
      </c>
      <c r="G2385">
        <v>15582</v>
      </c>
      <c r="H2385">
        <v>132</v>
      </c>
      <c r="I2385" t="s">
        <v>16</v>
      </c>
      <c r="J2385" t="s">
        <v>17</v>
      </c>
      <c r="K2385" s="4">
        <v>15000000</v>
      </c>
      <c r="L2385">
        <v>1998</v>
      </c>
      <c r="M2385" s="2">
        <v>6</v>
      </c>
      <c r="N2385" s="4">
        <f>IMDB_Table[[#This Row],[gross]]-IMDB_Table[[#This Row],[budget]]</f>
        <v>14106737</v>
      </c>
      <c r="O2385">
        <v>111</v>
      </c>
      <c r="P2385" s="36">
        <f>IMDB_Table[[#This Row],[net_profit]]/IMDB_Table[[#This Row],[budget]]*100</f>
        <v>94.044913333333341</v>
      </c>
    </row>
    <row r="2386" spans="1:16" x14ac:dyDescent="0.3">
      <c r="A2386" t="s">
        <v>2500</v>
      </c>
      <c r="B2386">
        <v>274</v>
      </c>
      <c r="C2386" s="4">
        <v>28637507</v>
      </c>
      <c r="D2386" t="s">
        <v>224</v>
      </c>
      <c r="E2386" t="s">
        <v>344</v>
      </c>
      <c r="F2386" t="s">
        <v>5780</v>
      </c>
      <c r="G2386">
        <v>212167</v>
      </c>
      <c r="H2386">
        <v>713</v>
      </c>
      <c r="I2386" t="s">
        <v>16</v>
      </c>
      <c r="J2386" t="s">
        <v>24</v>
      </c>
      <c r="K2386" s="4">
        <v>15000000</v>
      </c>
      <c r="L2386">
        <v>2007</v>
      </c>
      <c r="M2386" s="2">
        <v>7</v>
      </c>
      <c r="N2386" s="4">
        <f>IMDB_Table[[#This Row],[gross]]-IMDB_Table[[#This Row],[budget]]</f>
        <v>13637507</v>
      </c>
      <c r="O2386">
        <v>100</v>
      </c>
      <c r="P2386" s="36">
        <f>IMDB_Table[[#This Row],[net_profit]]/IMDB_Table[[#This Row],[budget]]*100</f>
        <v>90.916713333333334</v>
      </c>
    </row>
    <row r="2387" spans="1:16" x14ac:dyDescent="0.3">
      <c r="A2387" t="s">
        <v>1262</v>
      </c>
      <c r="B2387">
        <v>50</v>
      </c>
      <c r="C2387" s="4">
        <v>30127963</v>
      </c>
      <c r="D2387" t="s">
        <v>1684</v>
      </c>
      <c r="E2387" t="s">
        <v>2501</v>
      </c>
      <c r="F2387" t="s">
        <v>7431</v>
      </c>
      <c r="G2387">
        <v>12596</v>
      </c>
      <c r="H2387">
        <v>64</v>
      </c>
      <c r="I2387" t="s">
        <v>16</v>
      </c>
      <c r="J2387" t="s">
        <v>17</v>
      </c>
      <c r="K2387" s="4">
        <v>15000000</v>
      </c>
      <c r="L2387">
        <v>2014</v>
      </c>
      <c r="M2387" s="2">
        <v>6.7</v>
      </c>
      <c r="N2387" s="4">
        <f>IMDB_Table[[#This Row],[gross]]-IMDB_Table[[#This Row],[budget]]</f>
        <v>15127963</v>
      </c>
      <c r="O2387">
        <v>115</v>
      </c>
      <c r="P2387" s="36">
        <f>IMDB_Table[[#This Row],[net_profit]]/IMDB_Table[[#This Row],[budget]]*100</f>
        <v>100.85308666666666</v>
      </c>
    </row>
    <row r="2388" spans="1:16" x14ac:dyDescent="0.3">
      <c r="A2388" t="s">
        <v>1066</v>
      </c>
      <c r="B2388">
        <v>96</v>
      </c>
      <c r="C2388" s="4">
        <v>32645546</v>
      </c>
      <c r="D2388" t="s">
        <v>921</v>
      </c>
      <c r="E2388" t="s">
        <v>1595</v>
      </c>
      <c r="F2388" t="s">
        <v>7432</v>
      </c>
      <c r="G2388">
        <v>8427</v>
      </c>
      <c r="H2388">
        <v>88</v>
      </c>
      <c r="I2388" t="s">
        <v>16</v>
      </c>
      <c r="J2388" t="s">
        <v>17</v>
      </c>
      <c r="K2388" s="4">
        <v>14000000</v>
      </c>
      <c r="L2388">
        <v>2005</v>
      </c>
      <c r="M2388" s="2">
        <v>6.4</v>
      </c>
      <c r="N2388" s="4">
        <f>IMDB_Table[[#This Row],[gross]]-IMDB_Table[[#This Row],[budget]]</f>
        <v>18645546</v>
      </c>
      <c r="O2388">
        <v>106</v>
      </c>
      <c r="P2388" s="36">
        <f>IMDB_Table[[#This Row],[net_profit]]/IMDB_Table[[#This Row],[budget]]*100</f>
        <v>133.18247142857143</v>
      </c>
    </row>
    <row r="2389" spans="1:16" x14ac:dyDescent="0.3">
      <c r="A2389" t="s">
        <v>2502</v>
      </c>
      <c r="B2389">
        <v>68</v>
      </c>
      <c r="C2389" s="4">
        <v>27441122</v>
      </c>
      <c r="D2389" t="s">
        <v>1120</v>
      </c>
      <c r="E2389" t="s">
        <v>329</v>
      </c>
      <c r="F2389" t="s">
        <v>5781</v>
      </c>
      <c r="G2389">
        <v>14322</v>
      </c>
      <c r="H2389">
        <v>116</v>
      </c>
      <c r="I2389" t="s">
        <v>16</v>
      </c>
      <c r="J2389" t="s">
        <v>17</v>
      </c>
      <c r="K2389" s="4">
        <v>15000000</v>
      </c>
      <c r="L2389">
        <v>2000</v>
      </c>
      <c r="M2389" s="2">
        <v>7.2</v>
      </c>
      <c r="N2389" s="4">
        <f>IMDB_Table[[#This Row],[gross]]-IMDB_Table[[#This Row],[budget]]</f>
        <v>12441122</v>
      </c>
      <c r="O2389">
        <v>124</v>
      </c>
      <c r="P2389" s="36">
        <f>IMDB_Table[[#This Row],[net_profit]]/IMDB_Table[[#This Row],[budget]]*100</f>
        <v>82.940813333333324</v>
      </c>
    </row>
    <row r="2390" spans="1:16" x14ac:dyDescent="0.3">
      <c r="A2390" t="s">
        <v>1217</v>
      </c>
      <c r="B2390">
        <v>111</v>
      </c>
      <c r="C2390" s="4">
        <v>28014536</v>
      </c>
      <c r="D2390" t="s">
        <v>397</v>
      </c>
      <c r="E2390" t="s">
        <v>2040</v>
      </c>
      <c r="F2390" t="s">
        <v>5782</v>
      </c>
      <c r="G2390">
        <v>73347</v>
      </c>
      <c r="H2390">
        <v>296</v>
      </c>
      <c r="I2390" t="s">
        <v>16</v>
      </c>
      <c r="J2390" t="s">
        <v>17</v>
      </c>
      <c r="K2390" s="4">
        <v>15000000</v>
      </c>
      <c r="L2390">
        <v>1997</v>
      </c>
      <c r="M2390" s="2">
        <v>7.4</v>
      </c>
      <c r="N2390" s="4">
        <f>IMDB_Table[[#This Row],[gross]]-IMDB_Table[[#This Row],[budget]]</f>
        <v>13014536</v>
      </c>
      <c r="O2390">
        <v>107</v>
      </c>
      <c r="P2390" s="36">
        <f>IMDB_Table[[#This Row],[net_profit]]/IMDB_Table[[#This Row],[budget]]*100</f>
        <v>86.763573333333326</v>
      </c>
    </row>
    <row r="2391" spans="1:16" x14ac:dyDescent="0.3">
      <c r="A2391" t="s">
        <v>2503</v>
      </c>
      <c r="B2391">
        <v>128</v>
      </c>
      <c r="C2391" s="4">
        <v>33860010</v>
      </c>
      <c r="D2391" t="s">
        <v>429</v>
      </c>
      <c r="E2391" t="s">
        <v>193</v>
      </c>
      <c r="F2391" t="s">
        <v>5783</v>
      </c>
      <c r="G2391">
        <v>33088</v>
      </c>
      <c r="H2391">
        <v>143</v>
      </c>
      <c r="I2391" t="s">
        <v>16</v>
      </c>
      <c r="J2391" t="s">
        <v>17</v>
      </c>
      <c r="K2391" s="4">
        <v>15000000</v>
      </c>
      <c r="L2391">
        <v>2009</v>
      </c>
      <c r="M2391" s="2">
        <v>4.8</v>
      </c>
      <c r="N2391" s="4">
        <f>IMDB_Table[[#This Row],[gross]]-IMDB_Table[[#This Row],[budget]]</f>
        <v>18860010</v>
      </c>
      <c r="O2391">
        <v>99</v>
      </c>
      <c r="P2391" s="36">
        <f>IMDB_Table[[#This Row],[net_profit]]/IMDB_Table[[#This Row],[budget]]*100</f>
        <v>125.73339999999999</v>
      </c>
    </row>
    <row r="2392" spans="1:16" x14ac:dyDescent="0.3">
      <c r="A2392" t="s">
        <v>2504</v>
      </c>
      <c r="B2392">
        <v>160</v>
      </c>
      <c r="C2392" s="4">
        <v>26421314</v>
      </c>
      <c r="D2392" t="s">
        <v>2505</v>
      </c>
      <c r="E2392" t="s">
        <v>2506</v>
      </c>
      <c r="F2392" t="s">
        <v>7433</v>
      </c>
      <c r="G2392">
        <v>28964</v>
      </c>
      <c r="H2392">
        <v>457</v>
      </c>
      <c r="I2392" t="s">
        <v>16</v>
      </c>
      <c r="J2392" t="s">
        <v>17</v>
      </c>
      <c r="K2392" s="4">
        <v>15000000</v>
      </c>
      <c r="L2392">
        <v>2000</v>
      </c>
      <c r="M2392" s="2">
        <v>4</v>
      </c>
      <c r="N2392" s="4">
        <f>IMDB_Table[[#This Row],[gross]]-IMDB_Table[[#This Row],[budget]]</f>
        <v>11421314</v>
      </c>
      <c r="O2392">
        <v>90</v>
      </c>
      <c r="P2392" s="36">
        <f>IMDB_Table[[#This Row],[net_profit]]/IMDB_Table[[#This Row],[budget]]*100</f>
        <v>76.142093333333335</v>
      </c>
    </row>
    <row r="2393" spans="1:16" x14ac:dyDescent="0.3">
      <c r="A2393" t="s">
        <v>2176</v>
      </c>
      <c r="B2393">
        <v>93</v>
      </c>
      <c r="C2393" s="4">
        <v>24881000</v>
      </c>
      <c r="D2393" t="s">
        <v>252</v>
      </c>
      <c r="E2393" t="s">
        <v>2507</v>
      </c>
      <c r="F2393" t="s">
        <v>5784</v>
      </c>
      <c r="G2393">
        <v>57140</v>
      </c>
      <c r="H2393">
        <v>195</v>
      </c>
      <c r="I2393" t="s">
        <v>16</v>
      </c>
      <c r="J2393" t="s">
        <v>17</v>
      </c>
      <c r="K2393" s="4">
        <v>15000000</v>
      </c>
      <c r="L2393">
        <v>1996</v>
      </c>
      <c r="M2393" s="2">
        <v>6.2</v>
      </c>
      <c r="N2393" s="4">
        <f>IMDB_Table[[#This Row],[gross]]-IMDB_Table[[#This Row],[budget]]</f>
        <v>9881000</v>
      </c>
      <c r="O2393">
        <v>101</v>
      </c>
      <c r="P2393" s="36">
        <f>IMDB_Table[[#This Row],[net_profit]]/IMDB_Table[[#This Row],[budget]]*100</f>
        <v>65.873333333333335</v>
      </c>
    </row>
    <row r="2394" spans="1:16" x14ac:dyDescent="0.3">
      <c r="A2394" t="s">
        <v>1734</v>
      </c>
      <c r="B2394">
        <v>278</v>
      </c>
      <c r="C2394" s="4">
        <v>23089926</v>
      </c>
      <c r="D2394" t="s">
        <v>1839</v>
      </c>
      <c r="E2394" t="s">
        <v>164</v>
      </c>
      <c r="F2394" t="s">
        <v>5785</v>
      </c>
      <c r="G2394">
        <v>166269</v>
      </c>
      <c r="H2394">
        <v>735</v>
      </c>
      <c r="I2394" t="s">
        <v>16</v>
      </c>
      <c r="J2394" t="s">
        <v>24</v>
      </c>
      <c r="K2394" s="4">
        <v>15000000</v>
      </c>
      <c r="L2394">
        <v>2005</v>
      </c>
      <c r="M2394" s="2">
        <v>7.7</v>
      </c>
      <c r="N2394" s="4">
        <f>IMDB_Table[[#This Row],[gross]]-IMDB_Table[[#This Row],[budget]]</f>
        <v>8089926</v>
      </c>
      <c r="O2394">
        <v>119</v>
      </c>
      <c r="P2394" s="36">
        <f>IMDB_Table[[#This Row],[net_profit]]/IMDB_Table[[#This Row],[budget]]*100</f>
        <v>53.932840000000006</v>
      </c>
    </row>
    <row r="2395" spans="1:16" x14ac:dyDescent="0.3">
      <c r="A2395" t="s">
        <v>2508</v>
      </c>
      <c r="B2395">
        <v>81</v>
      </c>
      <c r="C2395" s="4">
        <v>26161406</v>
      </c>
      <c r="D2395" t="s">
        <v>225</v>
      </c>
      <c r="E2395" t="s">
        <v>2509</v>
      </c>
      <c r="F2395" t="s">
        <v>7434</v>
      </c>
      <c r="G2395">
        <v>13874</v>
      </c>
      <c r="H2395">
        <v>52</v>
      </c>
      <c r="I2395" t="s">
        <v>16</v>
      </c>
      <c r="J2395" t="s">
        <v>17</v>
      </c>
      <c r="K2395" s="4">
        <v>15000000</v>
      </c>
      <c r="L2395">
        <v>2010</v>
      </c>
      <c r="M2395" s="2">
        <v>6.7</v>
      </c>
      <c r="N2395" s="4">
        <f>IMDB_Table[[#This Row],[gross]]-IMDB_Table[[#This Row],[budget]]</f>
        <v>11161406</v>
      </c>
      <c r="O2395">
        <v>103</v>
      </c>
      <c r="P2395" s="36">
        <f>IMDB_Table[[#This Row],[net_profit]]/IMDB_Table[[#This Row],[budget]]*100</f>
        <v>74.409373333333335</v>
      </c>
    </row>
    <row r="2396" spans="1:16" x14ac:dyDescent="0.3">
      <c r="A2396" t="s">
        <v>2460</v>
      </c>
      <c r="B2396">
        <v>58</v>
      </c>
      <c r="C2396" s="4">
        <v>22954968</v>
      </c>
      <c r="D2396" t="s">
        <v>71</v>
      </c>
      <c r="E2396" t="s">
        <v>220</v>
      </c>
      <c r="F2396" t="s">
        <v>7435</v>
      </c>
      <c r="G2396">
        <v>45703</v>
      </c>
      <c r="H2396">
        <v>156</v>
      </c>
      <c r="I2396" t="s">
        <v>16</v>
      </c>
      <c r="J2396" t="s">
        <v>24</v>
      </c>
      <c r="K2396" s="4">
        <v>11500000</v>
      </c>
      <c r="L2396">
        <v>1993</v>
      </c>
      <c r="M2396" s="2">
        <v>7.9</v>
      </c>
      <c r="N2396" s="4">
        <f>IMDB_Table[[#This Row],[gross]]-IMDB_Table[[#This Row],[budget]]</f>
        <v>11454968</v>
      </c>
      <c r="O2396">
        <v>134</v>
      </c>
      <c r="P2396" s="36">
        <f>IMDB_Table[[#This Row],[net_profit]]/IMDB_Table[[#This Row],[budget]]*100</f>
        <v>99.608417391304343</v>
      </c>
    </row>
    <row r="2397" spans="1:16" x14ac:dyDescent="0.3">
      <c r="A2397" t="s">
        <v>1527</v>
      </c>
      <c r="B2397">
        <v>153</v>
      </c>
      <c r="C2397" s="4">
        <v>26384919</v>
      </c>
      <c r="D2397" t="s">
        <v>814</v>
      </c>
      <c r="E2397" t="s">
        <v>581</v>
      </c>
      <c r="F2397" t="s">
        <v>5786</v>
      </c>
      <c r="G2397">
        <v>189032</v>
      </c>
      <c r="H2397">
        <v>560</v>
      </c>
      <c r="I2397" t="s">
        <v>16</v>
      </c>
      <c r="J2397" t="s">
        <v>17</v>
      </c>
      <c r="K2397" s="4">
        <v>15000000</v>
      </c>
      <c r="L2397">
        <v>1997</v>
      </c>
      <c r="M2397" s="2">
        <v>7.9</v>
      </c>
      <c r="N2397" s="4">
        <f>IMDB_Table[[#This Row],[gross]]-IMDB_Table[[#This Row],[budget]]</f>
        <v>11384919</v>
      </c>
      <c r="O2397">
        <v>155</v>
      </c>
      <c r="P2397" s="36">
        <f>IMDB_Table[[#This Row],[net_profit]]/IMDB_Table[[#This Row],[budget]]*100</f>
        <v>75.899459999999991</v>
      </c>
    </row>
    <row r="2398" spans="1:16" x14ac:dyDescent="0.3">
      <c r="A2398" t="s">
        <v>2399</v>
      </c>
      <c r="B2398">
        <v>25</v>
      </c>
      <c r="C2398" s="4">
        <v>22189039</v>
      </c>
      <c r="D2398" t="s">
        <v>1269</v>
      </c>
      <c r="E2398" t="s">
        <v>2510</v>
      </c>
      <c r="F2398" t="s">
        <v>7436</v>
      </c>
      <c r="G2398">
        <v>17074</v>
      </c>
      <c r="H2398">
        <v>55</v>
      </c>
      <c r="I2398" t="s">
        <v>16</v>
      </c>
      <c r="J2398" t="s">
        <v>17</v>
      </c>
      <c r="K2398" s="4">
        <v>15000000</v>
      </c>
      <c r="L2398">
        <v>1993</v>
      </c>
      <c r="M2398" s="2">
        <v>5.5</v>
      </c>
      <c r="N2398" s="4">
        <f>IMDB_Table[[#This Row],[gross]]-IMDB_Table[[#This Row],[budget]]</f>
        <v>7189039</v>
      </c>
      <c r="O2398">
        <v>94</v>
      </c>
      <c r="P2398" s="36">
        <f>IMDB_Table[[#This Row],[net_profit]]/IMDB_Table[[#This Row],[budget]]*100</f>
        <v>47.926926666666667</v>
      </c>
    </row>
    <row r="2399" spans="1:16" x14ac:dyDescent="0.3">
      <c r="A2399" t="s">
        <v>2511</v>
      </c>
      <c r="B2399">
        <v>46</v>
      </c>
      <c r="C2399" s="4">
        <v>20998709</v>
      </c>
      <c r="D2399" t="s">
        <v>786</v>
      </c>
      <c r="E2399" t="s">
        <v>2456</v>
      </c>
      <c r="F2399" t="s">
        <v>5787</v>
      </c>
      <c r="G2399">
        <v>6095</v>
      </c>
      <c r="H2399">
        <v>76</v>
      </c>
      <c r="I2399" t="s">
        <v>16</v>
      </c>
      <c r="J2399" t="s">
        <v>17</v>
      </c>
      <c r="K2399" s="4">
        <v>15000000</v>
      </c>
      <c r="L2399">
        <v>2006</v>
      </c>
      <c r="M2399" s="2">
        <v>6.2</v>
      </c>
      <c r="N2399" s="4">
        <f>IMDB_Table[[#This Row],[gross]]-IMDB_Table[[#This Row],[budget]]</f>
        <v>5998709</v>
      </c>
      <c r="O2399">
        <v>95</v>
      </c>
      <c r="P2399" s="36">
        <f>IMDB_Table[[#This Row],[net_profit]]/IMDB_Table[[#This Row],[budget]]*100</f>
        <v>39.991393333333335</v>
      </c>
    </row>
    <row r="2400" spans="1:16" x14ac:dyDescent="0.3">
      <c r="A2400" t="s">
        <v>2512</v>
      </c>
      <c r="B2400">
        <v>161</v>
      </c>
      <c r="C2400" s="4">
        <v>20801344</v>
      </c>
      <c r="D2400" t="s">
        <v>1390</v>
      </c>
      <c r="E2400" t="s">
        <v>2513</v>
      </c>
      <c r="F2400" t="s">
        <v>7437</v>
      </c>
      <c r="G2400">
        <v>49721</v>
      </c>
      <c r="H2400">
        <v>211</v>
      </c>
      <c r="I2400" t="s">
        <v>16</v>
      </c>
      <c r="J2400" t="s">
        <v>17</v>
      </c>
      <c r="K2400" s="4">
        <v>15000000</v>
      </c>
      <c r="L2400">
        <v>2007</v>
      </c>
      <c r="M2400" s="2">
        <v>5.0999999999999996</v>
      </c>
      <c r="N2400" s="4">
        <f>IMDB_Table[[#This Row],[gross]]-IMDB_Table[[#This Row],[budget]]</f>
        <v>5801344</v>
      </c>
      <c r="O2400">
        <v>89</v>
      </c>
      <c r="P2400" s="36">
        <f>IMDB_Table[[#This Row],[net_profit]]/IMDB_Table[[#This Row],[budget]]*100</f>
        <v>38.675626666666666</v>
      </c>
    </row>
    <row r="2401" spans="1:16" x14ac:dyDescent="0.3">
      <c r="A2401" t="s">
        <v>2514</v>
      </c>
      <c r="B2401">
        <v>108</v>
      </c>
      <c r="C2401" s="4">
        <v>21468807</v>
      </c>
      <c r="D2401" t="s">
        <v>732</v>
      </c>
      <c r="E2401" t="s">
        <v>740</v>
      </c>
      <c r="F2401" t="s">
        <v>5788</v>
      </c>
      <c r="G2401">
        <v>13048</v>
      </c>
      <c r="H2401">
        <v>227</v>
      </c>
      <c r="I2401" t="s">
        <v>16</v>
      </c>
      <c r="J2401" t="s">
        <v>17</v>
      </c>
      <c r="K2401" s="4">
        <v>14000000</v>
      </c>
      <c r="L2401">
        <v>2000</v>
      </c>
      <c r="M2401" s="2">
        <v>4.0999999999999996</v>
      </c>
      <c r="N2401" s="4">
        <f>IMDB_Table[[#This Row],[gross]]-IMDB_Table[[#This Row],[budget]]</f>
        <v>7468807</v>
      </c>
      <c r="O2401">
        <v>97</v>
      </c>
      <c r="P2401" s="36">
        <f>IMDB_Table[[#This Row],[net_profit]]/IMDB_Table[[#This Row],[budget]]*100</f>
        <v>53.348621428571427</v>
      </c>
    </row>
    <row r="2402" spans="1:16" x14ac:dyDescent="0.3">
      <c r="A2402" t="s">
        <v>941</v>
      </c>
      <c r="B2402">
        <v>69</v>
      </c>
      <c r="C2402" s="4">
        <v>19158074</v>
      </c>
      <c r="D2402" t="s">
        <v>517</v>
      </c>
      <c r="E2402" t="s">
        <v>2515</v>
      </c>
      <c r="F2402" t="s">
        <v>5789</v>
      </c>
      <c r="G2402">
        <v>17983</v>
      </c>
      <c r="H2402">
        <v>127</v>
      </c>
      <c r="I2402" t="s">
        <v>16</v>
      </c>
      <c r="J2402" t="s">
        <v>17</v>
      </c>
      <c r="K2402" s="4">
        <v>15000000</v>
      </c>
      <c r="L2402">
        <v>2002</v>
      </c>
      <c r="M2402" s="2">
        <v>6.7</v>
      </c>
      <c r="N2402" s="4">
        <f>IMDB_Table[[#This Row],[gross]]-IMDB_Table[[#This Row],[budget]]</f>
        <v>4158074</v>
      </c>
      <c r="O2402">
        <v>90</v>
      </c>
      <c r="P2402" s="36">
        <f>IMDB_Table[[#This Row],[net_profit]]/IMDB_Table[[#This Row],[budget]]*100</f>
        <v>27.720493333333334</v>
      </c>
    </row>
    <row r="2403" spans="1:16" x14ac:dyDescent="0.3">
      <c r="A2403" t="s">
        <v>2516</v>
      </c>
      <c r="B2403">
        <v>78</v>
      </c>
      <c r="C2403" s="4">
        <v>18843314</v>
      </c>
      <c r="D2403" t="s">
        <v>259</v>
      </c>
      <c r="E2403" t="s">
        <v>2517</v>
      </c>
      <c r="F2403" t="s">
        <v>5790</v>
      </c>
      <c r="G2403">
        <v>27486</v>
      </c>
      <c r="H2403">
        <v>284</v>
      </c>
      <c r="I2403" t="s">
        <v>16</v>
      </c>
      <c r="J2403" t="s">
        <v>17</v>
      </c>
      <c r="K2403" s="4">
        <v>20000000</v>
      </c>
      <c r="L2403">
        <v>2006</v>
      </c>
      <c r="M2403" s="2">
        <v>4.7</v>
      </c>
      <c r="N2403" s="4">
        <f>IMDB_Table[[#This Row],[gross]]-IMDB_Table[[#This Row],[budget]]</f>
        <v>-1156686</v>
      </c>
      <c r="O2403">
        <v>92</v>
      </c>
      <c r="P2403" s="36">
        <f>IMDB_Table[[#This Row],[net_profit]]/IMDB_Table[[#This Row],[budget]]*100</f>
        <v>-5.7834300000000001</v>
      </c>
    </row>
    <row r="2404" spans="1:16" x14ac:dyDescent="0.3">
      <c r="A2404" t="s">
        <v>2518</v>
      </c>
      <c r="B2404">
        <v>129</v>
      </c>
      <c r="C2404" s="4">
        <v>20566327</v>
      </c>
      <c r="D2404" t="s">
        <v>556</v>
      </c>
      <c r="E2404" t="s">
        <v>1651</v>
      </c>
      <c r="F2404" t="s">
        <v>5791</v>
      </c>
      <c r="G2404">
        <v>15385</v>
      </c>
      <c r="H2404">
        <v>84</v>
      </c>
      <c r="I2404" t="s">
        <v>16</v>
      </c>
      <c r="J2404" t="s">
        <v>17</v>
      </c>
      <c r="K2404" s="4">
        <v>15000000</v>
      </c>
      <c r="L2404">
        <v>2016</v>
      </c>
      <c r="M2404" s="2">
        <v>6.4</v>
      </c>
      <c r="N2404" s="4">
        <f>IMDB_Table[[#This Row],[gross]]-IMDB_Table[[#This Row],[budget]]</f>
        <v>5566327</v>
      </c>
      <c r="O2404">
        <v>100</v>
      </c>
      <c r="P2404" s="36">
        <f>IMDB_Table[[#This Row],[net_profit]]/IMDB_Table[[#This Row],[budget]]*100</f>
        <v>37.108846666666665</v>
      </c>
    </row>
    <row r="2405" spans="1:16" x14ac:dyDescent="0.3">
      <c r="A2405" t="s">
        <v>2196</v>
      </c>
      <c r="B2405">
        <v>135</v>
      </c>
      <c r="C2405" s="4">
        <v>20218921</v>
      </c>
      <c r="D2405" t="s">
        <v>1349</v>
      </c>
      <c r="E2405" t="s">
        <v>2183</v>
      </c>
      <c r="F2405" t="s">
        <v>5792</v>
      </c>
      <c r="G2405">
        <v>14814</v>
      </c>
      <c r="H2405">
        <v>114</v>
      </c>
      <c r="I2405" t="s">
        <v>16</v>
      </c>
      <c r="J2405" t="s">
        <v>2519</v>
      </c>
      <c r="K2405" s="4">
        <v>15000000</v>
      </c>
      <c r="L2405">
        <v>2010</v>
      </c>
      <c r="M2405" s="2">
        <v>6.3</v>
      </c>
      <c r="N2405" s="4">
        <f>IMDB_Table[[#This Row],[gross]]-IMDB_Table[[#This Row],[budget]]</f>
        <v>5218921</v>
      </c>
      <c r="O2405">
        <v>117</v>
      </c>
      <c r="P2405" s="36">
        <f>IMDB_Table[[#This Row],[net_profit]]/IMDB_Table[[#This Row],[budget]]*100</f>
        <v>34.792806666666664</v>
      </c>
    </row>
    <row r="2406" spans="1:16" x14ac:dyDescent="0.3">
      <c r="A2406" t="s">
        <v>2520</v>
      </c>
      <c r="B2406">
        <v>96</v>
      </c>
      <c r="C2406" s="4">
        <v>17411331</v>
      </c>
      <c r="D2406" t="s">
        <v>996</v>
      </c>
      <c r="E2406" t="s">
        <v>689</v>
      </c>
      <c r="F2406" t="s">
        <v>5793</v>
      </c>
      <c r="G2406">
        <v>17328</v>
      </c>
      <c r="H2406">
        <v>237</v>
      </c>
      <c r="I2406" t="s">
        <v>16</v>
      </c>
      <c r="J2406" t="s">
        <v>115</v>
      </c>
      <c r="K2406" s="4">
        <v>15000000</v>
      </c>
      <c r="L2406">
        <v>1998</v>
      </c>
      <c r="M2406" s="2">
        <v>5.5</v>
      </c>
      <c r="N2406" s="4">
        <f>IMDB_Table[[#This Row],[gross]]-IMDB_Table[[#This Row],[budget]]</f>
        <v>2411331</v>
      </c>
      <c r="O2406">
        <v>84</v>
      </c>
      <c r="P2406" s="36">
        <f>IMDB_Table[[#This Row],[net_profit]]/IMDB_Table[[#This Row],[budget]]*100</f>
        <v>16.07554</v>
      </c>
    </row>
    <row r="2407" spans="1:16" x14ac:dyDescent="0.3">
      <c r="A2407" t="s">
        <v>2521</v>
      </c>
      <c r="B2407">
        <v>417</v>
      </c>
      <c r="C2407" s="4">
        <v>21383298</v>
      </c>
      <c r="D2407" t="s">
        <v>552</v>
      </c>
      <c r="E2407" t="s">
        <v>981</v>
      </c>
      <c r="F2407" t="s">
        <v>7438</v>
      </c>
      <c r="G2407">
        <v>187170</v>
      </c>
      <c r="H2407">
        <v>376</v>
      </c>
      <c r="I2407" t="s">
        <v>16</v>
      </c>
      <c r="J2407" t="s">
        <v>17</v>
      </c>
      <c r="K2407" s="4">
        <v>15000000</v>
      </c>
      <c r="L2407">
        <v>2012</v>
      </c>
      <c r="M2407" s="2">
        <v>7.3</v>
      </c>
      <c r="N2407" s="4">
        <f>IMDB_Table[[#This Row],[gross]]-IMDB_Table[[#This Row],[budget]]</f>
        <v>6383298</v>
      </c>
      <c r="O2407">
        <v>140</v>
      </c>
      <c r="P2407" s="36">
        <f>IMDB_Table[[#This Row],[net_profit]]/IMDB_Table[[#This Row],[budget]]*100</f>
        <v>42.555320000000002</v>
      </c>
    </row>
    <row r="2408" spans="1:16" x14ac:dyDescent="0.3">
      <c r="A2408" t="s">
        <v>383</v>
      </c>
      <c r="B2408">
        <v>172</v>
      </c>
      <c r="C2408" s="4">
        <v>24984868</v>
      </c>
      <c r="D2408" t="s">
        <v>106</v>
      </c>
      <c r="E2408" t="s">
        <v>1919</v>
      </c>
      <c r="F2408" t="s">
        <v>5794</v>
      </c>
      <c r="G2408">
        <v>50056</v>
      </c>
      <c r="H2408">
        <v>152</v>
      </c>
      <c r="I2408" t="s">
        <v>16</v>
      </c>
      <c r="J2408" t="s">
        <v>17</v>
      </c>
      <c r="K2408" s="4">
        <v>15000000</v>
      </c>
      <c r="L2408">
        <v>2014</v>
      </c>
      <c r="M2408" s="2">
        <v>6.3</v>
      </c>
      <c r="N2408" s="4">
        <f>IMDB_Table[[#This Row],[gross]]-IMDB_Table[[#This Row],[budget]]</f>
        <v>9984868</v>
      </c>
      <c r="O2408">
        <v>108</v>
      </c>
      <c r="P2408" s="36">
        <f>IMDB_Table[[#This Row],[net_profit]]/IMDB_Table[[#This Row],[budget]]*100</f>
        <v>66.565786666666668</v>
      </c>
    </row>
    <row r="2409" spans="1:16" x14ac:dyDescent="0.3">
      <c r="A2409" t="s">
        <v>2522</v>
      </c>
      <c r="B2409">
        <v>88</v>
      </c>
      <c r="C2409" s="4">
        <v>16459004</v>
      </c>
      <c r="D2409" t="s">
        <v>494</v>
      </c>
      <c r="E2409" t="s">
        <v>2523</v>
      </c>
      <c r="F2409" t="s">
        <v>7439</v>
      </c>
      <c r="G2409">
        <v>13320</v>
      </c>
      <c r="H2409">
        <v>415</v>
      </c>
      <c r="I2409" t="s">
        <v>16</v>
      </c>
      <c r="J2409" t="s">
        <v>87</v>
      </c>
      <c r="K2409" s="4">
        <v>15000000</v>
      </c>
      <c r="L2409">
        <v>1999</v>
      </c>
      <c r="M2409" s="2">
        <v>4.9000000000000004</v>
      </c>
      <c r="N2409" s="4">
        <f>IMDB_Table[[#This Row],[gross]]-IMDB_Table[[#This Row],[budget]]</f>
        <v>1459004</v>
      </c>
      <c r="O2409">
        <v>109</v>
      </c>
      <c r="P2409" s="36">
        <f>IMDB_Table[[#This Row],[net_profit]]/IMDB_Table[[#This Row],[budget]]*100</f>
        <v>9.7266933333333334</v>
      </c>
    </row>
    <row r="2410" spans="1:16" x14ac:dyDescent="0.3">
      <c r="A2410" t="s">
        <v>586</v>
      </c>
      <c r="B2410">
        <v>388</v>
      </c>
      <c r="C2410" s="4">
        <v>15700000</v>
      </c>
      <c r="D2410" t="s">
        <v>563</v>
      </c>
      <c r="E2410" t="s">
        <v>344</v>
      </c>
      <c r="F2410" t="s">
        <v>5795</v>
      </c>
      <c r="G2410">
        <v>332065</v>
      </c>
      <c r="H2410">
        <v>876</v>
      </c>
      <c r="I2410" t="s">
        <v>16</v>
      </c>
      <c r="J2410" t="s">
        <v>17</v>
      </c>
      <c r="K2410" s="4">
        <v>15000000</v>
      </c>
      <c r="L2410">
        <v>2008</v>
      </c>
      <c r="M2410" s="2">
        <v>7.6</v>
      </c>
      <c r="N2410" s="4">
        <f>IMDB_Table[[#This Row],[gross]]-IMDB_Table[[#This Row],[budget]]</f>
        <v>700000</v>
      </c>
      <c r="O2410">
        <v>131</v>
      </c>
      <c r="P2410" s="36">
        <f>IMDB_Table[[#This Row],[net_profit]]/IMDB_Table[[#This Row],[budget]]*100</f>
        <v>4.666666666666667</v>
      </c>
    </row>
    <row r="2411" spans="1:16" x14ac:dyDescent="0.3">
      <c r="A2411" t="s">
        <v>2524</v>
      </c>
      <c r="B2411">
        <v>45</v>
      </c>
      <c r="C2411" s="4">
        <v>15100000</v>
      </c>
      <c r="D2411" t="s">
        <v>571</v>
      </c>
      <c r="E2411" t="s">
        <v>1943</v>
      </c>
      <c r="F2411" t="s">
        <v>5796</v>
      </c>
      <c r="G2411">
        <v>22797</v>
      </c>
      <c r="H2411">
        <v>96</v>
      </c>
      <c r="I2411" t="s">
        <v>16</v>
      </c>
      <c r="J2411" t="s">
        <v>17</v>
      </c>
      <c r="K2411" s="4">
        <v>15000000</v>
      </c>
      <c r="L2411">
        <v>1984</v>
      </c>
      <c r="M2411" s="2">
        <v>6</v>
      </c>
      <c r="N2411" s="4">
        <f>IMDB_Table[[#This Row],[gross]]-IMDB_Table[[#This Row],[budget]]</f>
        <v>100000</v>
      </c>
      <c r="O2411">
        <v>114</v>
      </c>
      <c r="P2411" s="36">
        <f>IMDB_Table[[#This Row],[net_profit]]/IMDB_Table[[#This Row],[budget]]*100</f>
        <v>0.66666666666666674</v>
      </c>
    </row>
    <row r="2412" spans="1:16" x14ac:dyDescent="0.3">
      <c r="A2412" t="s">
        <v>1814</v>
      </c>
      <c r="B2412">
        <v>414</v>
      </c>
      <c r="C2412" s="4">
        <v>14938570</v>
      </c>
      <c r="D2412" t="s">
        <v>396</v>
      </c>
      <c r="E2412" t="s">
        <v>199</v>
      </c>
      <c r="F2412" t="s">
        <v>5797</v>
      </c>
      <c r="G2412">
        <v>111625</v>
      </c>
      <c r="H2412">
        <v>369</v>
      </c>
      <c r="I2412" t="s">
        <v>16</v>
      </c>
      <c r="J2412" t="s">
        <v>17</v>
      </c>
      <c r="K2412" s="4">
        <v>15000000</v>
      </c>
      <c r="L2412">
        <v>2012</v>
      </c>
      <c r="M2412" s="2">
        <v>6.2</v>
      </c>
      <c r="N2412" s="4">
        <f>IMDB_Table[[#This Row],[gross]]-IMDB_Table[[#This Row],[budget]]</f>
        <v>-61430</v>
      </c>
      <c r="O2412">
        <v>97</v>
      </c>
      <c r="P2412" s="36">
        <f>IMDB_Table[[#This Row],[net_profit]]/IMDB_Table[[#This Row],[budget]]*100</f>
        <v>-0.40953333333333336</v>
      </c>
    </row>
    <row r="2413" spans="1:16" x14ac:dyDescent="0.3">
      <c r="A2413" t="s">
        <v>2159</v>
      </c>
      <c r="B2413">
        <v>291</v>
      </c>
      <c r="C2413" s="4">
        <v>17237244</v>
      </c>
      <c r="D2413" t="s">
        <v>552</v>
      </c>
      <c r="E2413" t="s">
        <v>258</v>
      </c>
      <c r="F2413" t="s">
        <v>5798</v>
      </c>
      <c r="G2413">
        <v>57210</v>
      </c>
      <c r="H2413">
        <v>158</v>
      </c>
      <c r="I2413" t="s">
        <v>16</v>
      </c>
      <c r="J2413" t="s">
        <v>24</v>
      </c>
      <c r="K2413" s="4">
        <v>15000000</v>
      </c>
      <c r="L2413">
        <v>2014</v>
      </c>
      <c r="M2413" s="2">
        <v>6.8</v>
      </c>
      <c r="N2413" s="4">
        <f>IMDB_Table[[#This Row],[gross]]-IMDB_Table[[#This Row],[budget]]</f>
        <v>2237244</v>
      </c>
      <c r="O2413">
        <v>122</v>
      </c>
      <c r="P2413" s="36">
        <f>IMDB_Table[[#This Row],[net_profit]]/IMDB_Table[[#This Row],[budget]]*100</f>
        <v>14.914959999999999</v>
      </c>
    </row>
    <row r="2414" spans="1:16" x14ac:dyDescent="0.3">
      <c r="A2414" t="s">
        <v>2525</v>
      </c>
      <c r="B2414">
        <v>97</v>
      </c>
      <c r="C2414" s="4">
        <v>14249005</v>
      </c>
      <c r="D2414" t="s">
        <v>509</v>
      </c>
      <c r="E2414" t="s">
        <v>1904</v>
      </c>
      <c r="F2414" t="s">
        <v>5799</v>
      </c>
      <c r="G2414">
        <v>39788</v>
      </c>
      <c r="H2414">
        <v>619</v>
      </c>
      <c r="I2414" t="s">
        <v>16</v>
      </c>
      <c r="J2414" t="s">
        <v>17</v>
      </c>
      <c r="K2414" s="4">
        <v>15000000</v>
      </c>
      <c r="L2414">
        <v>2001</v>
      </c>
      <c r="M2414" s="2">
        <v>4.5</v>
      </c>
      <c r="N2414" s="4">
        <f>IMDB_Table[[#This Row],[gross]]-IMDB_Table[[#This Row],[budget]]</f>
        <v>-750995</v>
      </c>
      <c r="O2414">
        <v>87</v>
      </c>
      <c r="P2414" s="36">
        <f>IMDB_Table[[#This Row],[net_profit]]/IMDB_Table[[#This Row],[budget]]*100</f>
        <v>-5.0066333333333333</v>
      </c>
    </row>
    <row r="2415" spans="1:16" x14ac:dyDescent="0.3">
      <c r="A2415" t="s">
        <v>2526</v>
      </c>
      <c r="B2415">
        <v>37</v>
      </c>
      <c r="C2415" s="4">
        <v>12701880</v>
      </c>
      <c r="D2415" t="s">
        <v>139</v>
      </c>
      <c r="E2415" t="s">
        <v>2527</v>
      </c>
      <c r="F2415" t="s">
        <v>7440</v>
      </c>
      <c r="G2415">
        <v>2037</v>
      </c>
      <c r="H2415">
        <v>22</v>
      </c>
      <c r="I2415" t="s">
        <v>16</v>
      </c>
      <c r="J2415" t="s">
        <v>17</v>
      </c>
      <c r="K2415" s="4">
        <v>15000000</v>
      </c>
      <c r="L2415">
        <v>2008</v>
      </c>
      <c r="M2415" s="2">
        <v>5.7</v>
      </c>
      <c r="N2415" s="4">
        <f>IMDB_Table[[#This Row],[gross]]-IMDB_Table[[#This Row],[budget]]</f>
        <v>-2298120</v>
      </c>
      <c r="O2415">
        <v>85</v>
      </c>
      <c r="P2415" s="36">
        <f>IMDB_Table[[#This Row],[net_profit]]/IMDB_Table[[#This Row],[budget]]*100</f>
        <v>-15.320800000000002</v>
      </c>
    </row>
    <row r="2416" spans="1:16" x14ac:dyDescent="0.3">
      <c r="A2416" t="s">
        <v>2528</v>
      </c>
      <c r="B2416">
        <v>90</v>
      </c>
      <c r="C2416" s="4">
        <v>12801190</v>
      </c>
      <c r="D2416" t="s">
        <v>14</v>
      </c>
      <c r="E2416" t="s">
        <v>1907</v>
      </c>
      <c r="F2416" t="s">
        <v>5800</v>
      </c>
      <c r="G2416">
        <v>16340</v>
      </c>
      <c r="H2416">
        <v>355</v>
      </c>
      <c r="I2416" t="s">
        <v>16</v>
      </c>
      <c r="J2416" t="s">
        <v>17</v>
      </c>
      <c r="K2416" s="4">
        <v>15000000</v>
      </c>
      <c r="L2416">
        <v>2000</v>
      </c>
      <c r="M2416" s="2">
        <v>4.5999999999999996</v>
      </c>
      <c r="N2416" s="4">
        <f>IMDB_Table[[#This Row],[gross]]-IMDB_Table[[#This Row],[budget]]</f>
        <v>-2198810</v>
      </c>
      <c r="O2416">
        <v>101</v>
      </c>
      <c r="P2416" s="36">
        <f>IMDB_Table[[#This Row],[net_profit]]/IMDB_Table[[#This Row],[budget]]*100</f>
        <v>-14.658733333333332</v>
      </c>
    </row>
    <row r="2417" spans="1:16" x14ac:dyDescent="0.3">
      <c r="A2417" t="s">
        <v>2529</v>
      </c>
      <c r="B2417">
        <v>81</v>
      </c>
      <c r="C2417" s="4">
        <v>12549485</v>
      </c>
      <c r="D2417" t="s">
        <v>2530</v>
      </c>
      <c r="E2417" t="s">
        <v>1595</v>
      </c>
      <c r="F2417" t="s">
        <v>5801</v>
      </c>
      <c r="G2417">
        <v>4603</v>
      </c>
      <c r="H2417">
        <v>91</v>
      </c>
      <c r="I2417" t="s">
        <v>16</v>
      </c>
      <c r="J2417" t="s">
        <v>17</v>
      </c>
      <c r="K2417" s="4">
        <v>15000000</v>
      </c>
      <c r="L2417">
        <v>2006</v>
      </c>
      <c r="M2417" s="2">
        <v>6.2</v>
      </c>
      <c r="N2417" s="4">
        <f>IMDB_Table[[#This Row],[gross]]-IMDB_Table[[#This Row],[budget]]</f>
        <v>-2450515</v>
      </c>
      <c r="O2417">
        <v>121</v>
      </c>
      <c r="P2417" s="36">
        <f>IMDB_Table[[#This Row],[net_profit]]/IMDB_Table[[#This Row],[budget]]*100</f>
        <v>-16.336766666666666</v>
      </c>
    </row>
    <row r="2418" spans="1:16" x14ac:dyDescent="0.3">
      <c r="A2418" t="s">
        <v>2531</v>
      </c>
      <c r="B2418">
        <v>221</v>
      </c>
      <c r="C2418" s="4">
        <v>13766014</v>
      </c>
      <c r="D2418" t="s">
        <v>71</v>
      </c>
      <c r="E2418" t="s">
        <v>582</v>
      </c>
      <c r="F2418" t="s">
        <v>5802</v>
      </c>
      <c r="G2418">
        <v>106111</v>
      </c>
      <c r="H2418">
        <v>181</v>
      </c>
      <c r="I2418" t="s">
        <v>16</v>
      </c>
      <c r="J2418" t="s">
        <v>17</v>
      </c>
      <c r="K2418" s="4">
        <v>15000000</v>
      </c>
      <c r="L2418">
        <v>2011</v>
      </c>
      <c r="M2418" s="2">
        <v>7</v>
      </c>
      <c r="N2418" s="4">
        <f>IMDB_Table[[#This Row],[gross]]-IMDB_Table[[#This Row],[budget]]</f>
        <v>-1233986</v>
      </c>
      <c r="O2418">
        <v>107</v>
      </c>
      <c r="P2418" s="36">
        <f>IMDB_Table[[#This Row],[net_profit]]/IMDB_Table[[#This Row],[budget]]*100</f>
        <v>-8.2265733333333326</v>
      </c>
    </row>
    <row r="2419" spans="1:16" x14ac:dyDescent="0.3">
      <c r="A2419" t="s">
        <v>2532</v>
      </c>
      <c r="B2419">
        <v>230</v>
      </c>
      <c r="C2419" s="4">
        <v>13034417</v>
      </c>
      <c r="D2419" t="s">
        <v>888</v>
      </c>
      <c r="E2419" t="s">
        <v>2533</v>
      </c>
      <c r="F2419" t="s">
        <v>5803</v>
      </c>
      <c r="G2419">
        <v>55665</v>
      </c>
      <c r="H2419">
        <v>118</v>
      </c>
      <c r="I2419" t="s">
        <v>16</v>
      </c>
      <c r="J2419" t="s">
        <v>17</v>
      </c>
      <c r="K2419" s="4">
        <v>15000000</v>
      </c>
      <c r="L2419">
        <v>2009</v>
      </c>
      <c r="M2419" s="2">
        <v>6.9</v>
      </c>
      <c r="N2419" s="4">
        <f>IMDB_Table[[#This Row],[gross]]-IMDB_Table[[#This Row],[budget]]</f>
        <v>-1965583</v>
      </c>
      <c r="O2419">
        <v>111</v>
      </c>
      <c r="P2419" s="36">
        <f>IMDB_Table[[#This Row],[net_profit]]/IMDB_Table[[#This Row],[budget]]*100</f>
        <v>-13.103886666666668</v>
      </c>
    </row>
    <row r="2420" spans="1:16" x14ac:dyDescent="0.3">
      <c r="A2420" t="s">
        <v>2534</v>
      </c>
      <c r="B2420">
        <v>119</v>
      </c>
      <c r="C2420" s="4">
        <v>12212417</v>
      </c>
      <c r="D2420" t="s">
        <v>396</v>
      </c>
      <c r="E2420" t="s">
        <v>1180</v>
      </c>
      <c r="F2420" t="s">
        <v>5804</v>
      </c>
      <c r="G2420">
        <v>30643</v>
      </c>
      <c r="H2420">
        <v>144</v>
      </c>
      <c r="I2420" t="s">
        <v>16</v>
      </c>
      <c r="J2420" t="s">
        <v>17</v>
      </c>
      <c r="K2420" s="4">
        <v>15000000</v>
      </c>
      <c r="L2420">
        <v>2003</v>
      </c>
      <c r="M2420" s="2">
        <v>6.7</v>
      </c>
      <c r="N2420" s="4">
        <f>IMDB_Table[[#This Row],[gross]]-IMDB_Table[[#This Row],[budget]]</f>
        <v>-2787583</v>
      </c>
      <c r="O2420">
        <v>97</v>
      </c>
      <c r="P2420" s="36">
        <f>IMDB_Table[[#This Row],[net_profit]]/IMDB_Table[[#This Row],[budget]]*100</f>
        <v>-18.583886666666665</v>
      </c>
    </row>
    <row r="2421" spans="1:16" x14ac:dyDescent="0.3">
      <c r="A2421" t="s">
        <v>782</v>
      </c>
      <c r="B2421">
        <v>97</v>
      </c>
      <c r="C2421" s="4">
        <v>11614236</v>
      </c>
      <c r="D2421" t="s">
        <v>509</v>
      </c>
      <c r="E2421" t="s">
        <v>96</v>
      </c>
      <c r="F2421" t="s">
        <v>5805</v>
      </c>
      <c r="G2421">
        <v>9294</v>
      </c>
      <c r="H2421">
        <v>140</v>
      </c>
      <c r="I2421" t="s">
        <v>16</v>
      </c>
      <c r="J2421" t="s">
        <v>17</v>
      </c>
      <c r="K2421" s="4">
        <v>15000000</v>
      </c>
      <c r="L2421">
        <v>1999</v>
      </c>
      <c r="M2421" s="2">
        <v>5.6</v>
      </c>
      <c r="N2421" s="4">
        <f>IMDB_Table[[#This Row],[gross]]-IMDB_Table[[#This Row],[budget]]</f>
        <v>-3385764</v>
      </c>
      <c r="O2421">
        <v>97</v>
      </c>
      <c r="P2421" s="36">
        <f>IMDB_Table[[#This Row],[net_profit]]/IMDB_Table[[#This Row],[budget]]*100</f>
        <v>-22.571759999999998</v>
      </c>
    </row>
    <row r="2422" spans="1:16" x14ac:dyDescent="0.3">
      <c r="A2422" t="s">
        <v>1445</v>
      </c>
      <c r="B2422">
        <v>119</v>
      </c>
      <c r="C2422" s="4">
        <v>13337299</v>
      </c>
      <c r="D2422" t="s">
        <v>1407</v>
      </c>
      <c r="E2422" t="s">
        <v>1282</v>
      </c>
      <c r="F2422" t="s">
        <v>5806</v>
      </c>
      <c r="G2422">
        <v>9649</v>
      </c>
      <c r="H2422">
        <v>226</v>
      </c>
      <c r="I2422" t="s">
        <v>16</v>
      </c>
      <c r="J2422" t="s">
        <v>17</v>
      </c>
      <c r="K2422" s="4">
        <v>20000000</v>
      </c>
      <c r="L2422">
        <v>2004</v>
      </c>
      <c r="M2422" s="2">
        <v>6.6</v>
      </c>
      <c r="N2422" s="4">
        <f>IMDB_Table[[#This Row],[gross]]-IMDB_Table[[#This Row],[budget]]</f>
        <v>-6662701</v>
      </c>
      <c r="O2422">
        <v>125</v>
      </c>
      <c r="P2422" s="36">
        <f>IMDB_Table[[#This Row],[net_profit]]/IMDB_Table[[#This Row],[budget]]*100</f>
        <v>-33.313504999999999</v>
      </c>
    </row>
    <row r="2423" spans="1:16" x14ac:dyDescent="0.3">
      <c r="A2423" t="s">
        <v>1734</v>
      </c>
      <c r="B2423">
        <v>42</v>
      </c>
      <c r="C2423" s="4">
        <v>10763469</v>
      </c>
      <c r="D2423" t="s">
        <v>369</v>
      </c>
      <c r="E2423" t="s">
        <v>1734</v>
      </c>
      <c r="F2423" t="s">
        <v>5807</v>
      </c>
      <c r="G2423">
        <v>13692</v>
      </c>
      <c r="H2423">
        <v>55</v>
      </c>
      <c r="I2423" t="s">
        <v>16</v>
      </c>
      <c r="J2423" t="s">
        <v>17</v>
      </c>
      <c r="K2423" s="4">
        <v>15000000</v>
      </c>
      <c r="L2423">
        <v>1989</v>
      </c>
      <c r="M2423" s="2">
        <v>6.4</v>
      </c>
      <c r="N2423" s="4">
        <f>IMDB_Table[[#This Row],[gross]]-IMDB_Table[[#This Row],[budget]]</f>
        <v>-4236531</v>
      </c>
      <c r="O2423">
        <v>124</v>
      </c>
      <c r="P2423" s="36">
        <f>IMDB_Table[[#This Row],[net_profit]]/IMDB_Table[[#This Row],[budget]]*100</f>
        <v>-28.243539999999999</v>
      </c>
    </row>
    <row r="2424" spans="1:16" x14ac:dyDescent="0.3">
      <c r="A2424" t="s">
        <v>2535</v>
      </c>
      <c r="B2424">
        <v>24</v>
      </c>
      <c r="C2424" s="4">
        <v>11144518</v>
      </c>
      <c r="D2424" t="s">
        <v>1912</v>
      </c>
      <c r="E2424" t="s">
        <v>2536</v>
      </c>
      <c r="F2424" t="s">
        <v>7441</v>
      </c>
      <c r="G2424">
        <v>2724</v>
      </c>
      <c r="H2424">
        <v>53</v>
      </c>
      <c r="I2424" t="s">
        <v>16</v>
      </c>
      <c r="J2424" t="s">
        <v>87</v>
      </c>
      <c r="K2424" s="4">
        <v>15000000</v>
      </c>
      <c r="L2424">
        <v>1998</v>
      </c>
      <c r="M2424" s="2">
        <v>2.8</v>
      </c>
      <c r="N2424" s="4">
        <f>IMDB_Table[[#This Row],[gross]]-IMDB_Table[[#This Row],[budget]]</f>
        <v>-3855482</v>
      </c>
      <c r="O2424">
        <v>76</v>
      </c>
      <c r="P2424" s="36">
        <f>IMDB_Table[[#This Row],[net_profit]]/IMDB_Table[[#This Row],[budget]]*100</f>
        <v>-25.703213333333334</v>
      </c>
    </row>
    <row r="2425" spans="1:16" x14ac:dyDescent="0.3">
      <c r="A2425" t="s">
        <v>4011</v>
      </c>
      <c r="B2425">
        <v>208</v>
      </c>
      <c r="C2425" s="4">
        <v>15608545</v>
      </c>
      <c r="D2425" t="s">
        <v>346</v>
      </c>
      <c r="E2425" t="s">
        <v>1548</v>
      </c>
      <c r="F2425" t="s">
        <v>7442</v>
      </c>
      <c r="G2425">
        <v>53471</v>
      </c>
      <c r="H2425">
        <v>224</v>
      </c>
      <c r="I2425" t="s">
        <v>16</v>
      </c>
      <c r="J2425" t="s">
        <v>17</v>
      </c>
      <c r="K2425" s="4">
        <v>15000000</v>
      </c>
      <c r="L2425">
        <v>2012</v>
      </c>
      <c r="M2425" s="2">
        <v>5.4</v>
      </c>
      <c r="N2425" s="4">
        <f>IMDB_Table[[#This Row],[gross]]-IMDB_Table[[#This Row],[budget]]</f>
        <v>608545</v>
      </c>
      <c r="O2425">
        <v>107</v>
      </c>
      <c r="P2425" s="36">
        <f>IMDB_Table[[#This Row],[net_profit]]/IMDB_Table[[#This Row],[budget]]*100</f>
        <v>4.0569666666666659</v>
      </c>
    </row>
    <row r="2426" spans="1:16" x14ac:dyDescent="0.3">
      <c r="A2426" t="s">
        <v>278</v>
      </c>
      <c r="B2426">
        <v>42</v>
      </c>
      <c r="C2426" s="4">
        <v>10443316</v>
      </c>
      <c r="D2426" t="s">
        <v>369</v>
      </c>
      <c r="E2426" t="s">
        <v>459</v>
      </c>
      <c r="F2426" t="s">
        <v>5808</v>
      </c>
      <c r="G2426">
        <v>7159</v>
      </c>
      <c r="H2426">
        <v>88</v>
      </c>
      <c r="I2426" t="s">
        <v>16</v>
      </c>
      <c r="J2426" t="s">
        <v>17</v>
      </c>
      <c r="K2426" s="4">
        <v>15000000</v>
      </c>
      <c r="L2426">
        <v>1998</v>
      </c>
      <c r="M2426" s="2">
        <v>5</v>
      </c>
      <c r="N2426" s="4">
        <f>IMDB_Table[[#This Row],[gross]]-IMDB_Table[[#This Row],[budget]]</f>
        <v>-4556684</v>
      </c>
      <c r="O2426">
        <v>91</v>
      </c>
      <c r="P2426" s="36">
        <f>IMDB_Table[[#This Row],[net_profit]]/IMDB_Table[[#This Row],[budget]]*100</f>
        <v>-30.377893333333333</v>
      </c>
    </row>
    <row r="2427" spans="1:16" x14ac:dyDescent="0.3">
      <c r="A2427" t="s">
        <v>2537</v>
      </c>
      <c r="B2427">
        <v>44</v>
      </c>
      <c r="C2427" s="4">
        <v>10494147</v>
      </c>
      <c r="D2427" t="s">
        <v>71</v>
      </c>
      <c r="E2427" t="s">
        <v>689</v>
      </c>
      <c r="F2427" t="s">
        <v>7443</v>
      </c>
      <c r="G2427">
        <v>7403</v>
      </c>
      <c r="H2427">
        <v>162</v>
      </c>
      <c r="I2427" t="s">
        <v>16</v>
      </c>
      <c r="J2427" t="s">
        <v>17</v>
      </c>
      <c r="K2427" s="4">
        <v>15000000</v>
      </c>
      <c r="L2427">
        <v>2000</v>
      </c>
      <c r="M2427" s="2">
        <v>5.0999999999999996</v>
      </c>
      <c r="N2427" s="4">
        <f>IMDB_Table[[#This Row],[gross]]-IMDB_Table[[#This Row],[budget]]</f>
        <v>-4505853</v>
      </c>
      <c r="O2427">
        <v>96</v>
      </c>
      <c r="P2427" s="36">
        <f>IMDB_Table[[#This Row],[net_profit]]/IMDB_Table[[#This Row],[budget]]*100</f>
        <v>-30.039020000000001</v>
      </c>
    </row>
    <row r="2428" spans="1:16" x14ac:dyDescent="0.3">
      <c r="A2428" t="s">
        <v>685</v>
      </c>
      <c r="B2428">
        <v>230</v>
      </c>
      <c r="C2428" s="4">
        <v>9929000</v>
      </c>
      <c r="D2428" t="s">
        <v>470</v>
      </c>
      <c r="E2428" t="s">
        <v>444</v>
      </c>
      <c r="F2428" t="s">
        <v>3095</v>
      </c>
      <c r="G2428">
        <v>152306</v>
      </c>
      <c r="H2428">
        <v>513</v>
      </c>
      <c r="I2428" t="s">
        <v>16</v>
      </c>
      <c r="J2428" t="s">
        <v>24</v>
      </c>
      <c r="K2428" s="4">
        <v>15000000</v>
      </c>
      <c r="L2428">
        <v>1985</v>
      </c>
      <c r="M2428" s="2">
        <v>8</v>
      </c>
      <c r="N2428" s="4">
        <f>IMDB_Table[[#This Row],[gross]]-IMDB_Table[[#This Row],[budget]]</f>
        <v>-5071000</v>
      </c>
      <c r="O2428">
        <v>142</v>
      </c>
      <c r="P2428" s="36">
        <f>IMDB_Table[[#This Row],[net_profit]]/IMDB_Table[[#This Row],[budget]]*100</f>
        <v>-33.806666666666665</v>
      </c>
    </row>
    <row r="2429" spans="1:16" x14ac:dyDescent="0.3">
      <c r="A2429" t="s">
        <v>4006</v>
      </c>
      <c r="B2429">
        <v>46</v>
      </c>
      <c r="C2429" s="4">
        <v>10411980</v>
      </c>
      <c r="D2429" t="s">
        <v>2538</v>
      </c>
      <c r="E2429" t="s">
        <v>2539</v>
      </c>
      <c r="F2429" t="s">
        <v>5809</v>
      </c>
      <c r="G2429">
        <v>22649</v>
      </c>
      <c r="H2429">
        <v>212</v>
      </c>
      <c r="I2429" t="s">
        <v>16</v>
      </c>
      <c r="J2429" t="s">
        <v>17</v>
      </c>
      <c r="K2429" s="4">
        <v>15000000</v>
      </c>
      <c r="L2429">
        <v>2004</v>
      </c>
      <c r="M2429" s="2">
        <v>5.9</v>
      </c>
      <c r="N2429" s="4">
        <f>IMDB_Table[[#This Row],[gross]]-IMDB_Table[[#This Row],[budget]]</f>
        <v>-4588020</v>
      </c>
      <c r="O2429">
        <v>103</v>
      </c>
      <c r="P2429" s="36">
        <f>IMDB_Table[[#This Row],[net_profit]]/IMDB_Table[[#This Row],[budget]]*100</f>
        <v>-30.586799999999997</v>
      </c>
    </row>
    <row r="2430" spans="1:16" x14ac:dyDescent="0.3">
      <c r="A2430" t="s">
        <v>992</v>
      </c>
      <c r="B2430">
        <v>249</v>
      </c>
      <c r="C2430" s="4">
        <v>17439163</v>
      </c>
      <c r="D2430" t="s">
        <v>279</v>
      </c>
      <c r="E2430" t="s">
        <v>258</v>
      </c>
      <c r="F2430" t="s">
        <v>5810</v>
      </c>
      <c r="G2430">
        <v>537419</v>
      </c>
      <c r="H2430">
        <v>1028</v>
      </c>
      <c r="I2430" t="s">
        <v>16</v>
      </c>
      <c r="J2430" t="s">
        <v>17</v>
      </c>
      <c r="K2430" s="4">
        <v>15000000</v>
      </c>
      <c r="L2430">
        <v>1998</v>
      </c>
      <c r="M2430" s="2">
        <v>8.1999999999999993</v>
      </c>
      <c r="N2430" s="4">
        <f>IMDB_Table[[#This Row],[gross]]-IMDB_Table[[#This Row],[budget]]</f>
        <v>2439163</v>
      </c>
      <c r="O2430">
        <v>117</v>
      </c>
      <c r="P2430" s="36">
        <f>IMDB_Table[[#This Row],[net_profit]]/IMDB_Table[[#This Row],[budget]]*100</f>
        <v>16.261086666666667</v>
      </c>
    </row>
    <row r="2431" spans="1:16" x14ac:dyDescent="0.3">
      <c r="A2431" t="s">
        <v>2540</v>
      </c>
      <c r="B2431">
        <v>197</v>
      </c>
      <c r="C2431" s="4">
        <v>9396487</v>
      </c>
      <c r="D2431" t="s">
        <v>1349</v>
      </c>
      <c r="E2431" t="s">
        <v>209</v>
      </c>
      <c r="F2431" t="s">
        <v>5811</v>
      </c>
      <c r="G2431">
        <v>52421</v>
      </c>
      <c r="H2431">
        <v>200</v>
      </c>
      <c r="I2431" t="s">
        <v>16</v>
      </c>
      <c r="J2431" t="s">
        <v>17</v>
      </c>
      <c r="K2431" s="4">
        <v>15000000</v>
      </c>
      <c r="L2431">
        <v>2006</v>
      </c>
      <c r="M2431" s="2">
        <v>7</v>
      </c>
      <c r="N2431" s="4">
        <f>IMDB_Table[[#This Row],[gross]]-IMDB_Table[[#This Row],[budget]]</f>
        <v>-5603513</v>
      </c>
      <c r="O2431">
        <v>116</v>
      </c>
      <c r="P2431" s="36">
        <f>IMDB_Table[[#This Row],[net_profit]]/IMDB_Table[[#This Row],[budget]]*100</f>
        <v>-37.35675333333333</v>
      </c>
    </row>
    <row r="2432" spans="1:16" x14ac:dyDescent="0.3">
      <c r="A2432" t="s">
        <v>762</v>
      </c>
      <c r="B2432">
        <v>71</v>
      </c>
      <c r="C2432" s="4">
        <v>9059588</v>
      </c>
      <c r="D2432" t="s">
        <v>1185</v>
      </c>
      <c r="E2432" t="s">
        <v>2541</v>
      </c>
      <c r="F2432" t="s">
        <v>5812</v>
      </c>
      <c r="G2432">
        <v>17261</v>
      </c>
      <c r="H2432">
        <v>125</v>
      </c>
      <c r="I2432" t="s">
        <v>16</v>
      </c>
      <c r="J2432" t="s">
        <v>17</v>
      </c>
      <c r="K2432" s="4">
        <v>15000000</v>
      </c>
      <c r="L2432">
        <v>2002</v>
      </c>
      <c r="M2432" s="2">
        <v>6.6</v>
      </c>
      <c r="N2432" s="4">
        <f>IMDB_Table[[#This Row],[gross]]-IMDB_Table[[#This Row],[budget]]</f>
        <v>-5940412</v>
      </c>
      <c r="O2432">
        <v>118</v>
      </c>
      <c r="P2432" s="36">
        <f>IMDB_Table[[#This Row],[net_profit]]/IMDB_Table[[#This Row],[budget]]*100</f>
        <v>-39.602746666666668</v>
      </c>
    </row>
    <row r="2433" spans="1:16" x14ac:dyDescent="0.3">
      <c r="A2433" t="s">
        <v>2542</v>
      </c>
      <c r="B2433">
        <v>190</v>
      </c>
      <c r="C2433" s="4">
        <v>9172810</v>
      </c>
      <c r="D2433" t="s">
        <v>2543</v>
      </c>
      <c r="E2433" t="s">
        <v>169</v>
      </c>
      <c r="F2433" t="s">
        <v>5813</v>
      </c>
      <c r="G2433">
        <v>24150</v>
      </c>
      <c r="H2433">
        <v>118</v>
      </c>
      <c r="I2433" t="s">
        <v>16</v>
      </c>
      <c r="J2433" t="s">
        <v>17</v>
      </c>
      <c r="K2433" s="4">
        <v>16000000</v>
      </c>
      <c r="L2433">
        <v>2007</v>
      </c>
      <c r="M2433" s="2">
        <v>6.7</v>
      </c>
      <c r="N2433" s="4">
        <f>IMDB_Table[[#This Row],[gross]]-IMDB_Table[[#This Row],[budget]]</f>
        <v>-6827190</v>
      </c>
      <c r="O2433">
        <v>108</v>
      </c>
      <c r="P2433" s="36">
        <f>IMDB_Table[[#This Row],[net_profit]]/IMDB_Table[[#This Row],[budget]]*100</f>
        <v>-42.669937499999996</v>
      </c>
    </row>
    <row r="2434" spans="1:16" x14ac:dyDescent="0.3">
      <c r="A2434" t="s">
        <v>2544</v>
      </c>
      <c r="B2434">
        <v>50</v>
      </c>
      <c r="C2434" s="4">
        <v>8735529</v>
      </c>
      <c r="D2434" t="s">
        <v>369</v>
      </c>
      <c r="E2434" t="s">
        <v>528</v>
      </c>
      <c r="F2434" t="s">
        <v>5814</v>
      </c>
      <c r="G2434">
        <v>8055</v>
      </c>
      <c r="H2434">
        <v>89</v>
      </c>
      <c r="I2434" t="s">
        <v>16</v>
      </c>
      <c r="J2434" t="s">
        <v>17</v>
      </c>
      <c r="K2434" s="4">
        <v>15000000</v>
      </c>
      <c r="L2434">
        <v>2000</v>
      </c>
      <c r="M2434" s="2">
        <v>5.5</v>
      </c>
      <c r="N2434" s="4">
        <f>IMDB_Table[[#This Row],[gross]]-IMDB_Table[[#This Row],[budget]]</f>
        <v>-6264471</v>
      </c>
      <c r="O2434">
        <v>94</v>
      </c>
      <c r="P2434" s="36">
        <f>IMDB_Table[[#This Row],[net_profit]]/IMDB_Table[[#This Row],[budget]]*100</f>
        <v>-41.76314</v>
      </c>
    </row>
    <row r="2435" spans="1:16" x14ac:dyDescent="0.3">
      <c r="A2435" t="s">
        <v>2545</v>
      </c>
      <c r="B2435">
        <v>63</v>
      </c>
      <c r="C2435" s="4">
        <v>8586376</v>
      </c>
      <c r="D2435" t="s">
        <v>509</v>
      </c>
      <c r="E2435" t="s">
        <v>187</v>
      </c>
      <c r="F2435" t="s">
        <v>5815</v>
      </c>
      <c r="G2435">
        <v>26598</v>
      </c>
      <c r="H2435">
        <v>132</v>
      </c>
      <c r="I2435" t="s">
        <v>16</v>
      </c>
      <c r="J2435" t="s">
        <v>17</v>
      </c>
      <c r="K2435" s="4">
        <v>20000000</v>
      </c>
      <c r="L2435">
        <v>2002</v>
      </c>
      <c r="M2435" s="2">
        <v>4.9000000000000004</v>
      </c>
      <c r="N2435" s="4">
        <f>IMDB_Table[[#This Row],[gross]]-IMDB_Table[[#This Row],[budget]]</f>
        <v>-11413624</v>
      </c>
      <c r="O2435">
        <v>97</v>
      </c>
      <c r="P2435" s="36">
        <f>IMDB_Table[[#This Row],[net_profit]]/IMDB_Table[[#This Row],[budget]]*100</f>
        <v>-57.06812</v>
      </c>
    </row>
    <row r="2436" spans="1:16" x14ac:dyDescent="0.3">
      <c r="A2436" t="s">
        <v>1309</v>
      </c>
      <c r="B2436">
        <v>104</v>
      </c>
      <c r="C2436" s="4">
        <v>8378141</v>
      </c>
      <c r="D2436" t="s">
        <v>369</v>
      </c>
      <c r="E2436" t="s">
        <v>858</v>
      </c>
      <c r="F2436" t="s">
        <v>7444</v>
      </c>
      <c r="G2436">
        <v>18966</v>
      </c>
      <c r="H2436">
        <v>141</v>
      </c>
      <c r="I2436" t="s">
        <v>16</v>
      </c>
      <c r="J2436" t="s">
        <v>24</v>
      </c>
      <c r="K2436" s="4">
        <v>15000000</v>
      </c>
      <c r="L2436">
        <v>2002</v>
      </c>
      <c r="M2436" s="2">
        <v>6.9</v>
      </c>
      <c r="N2436" s="4">
        <f>IMDB_Table[[#This Row],[gross]]-IMDB_Table[[#This Row],[budget]]</f>
        <v>-6621859</v>
      </c>
      <c r="O2436">
        <v>97</v>
      </c>
      <c r="P2436" s="36">
        <f>IMDB_Table[[#This Row],[net_profit]]/IMDB_Table[[#This Row],[budget]]*100</f>
        <v>-44.145726666666668</v>
      </c>
    </row>
    <row r="2437" spans="1:16" x14ac:dyDescent="0.3">
      <c r="A2437" t="s">
        <v>2546</v>
      </c>
      <c r="B2437">
        <v>49</v>
      </c>
      <c r="C2437" s="4">
        <v>8080116</v>
      </c>
      <c r="D2437" t="s">
        <v>603</v>
      </c>
      <c r="E2437" t="s">
        <v>539</v>
      </c>
      <c r="F2437" t="s">
        <v>5816</v>
      </c>
      <c r="G2437">
        <v>6562</v>
      </c>
      <c r="H2437">
        <v>66</v>
      </c>
      <c r="I2437" t="s">
        <v>16</v>
      </c>
      <c r="J2437" t="s">
        <v>17</v>
      </c>
      <c r="K2437" s="4">
        <v>15000000</v>
      </c>
      <c r="L2437">
        <v>2006</v>
      </c>
      <c r="M2437" s="2">
        <v>5.6</v>
      </c>
      <c r="N2437" s="4">
        <f>IMDB_Table[[#This Row],[gross]]-IMDB_Table[[#This Row],[budget]]</f>
        <v>-6919884</v>
      </c>
      <c r="O2437">
        <v>91</v>
      </c>
      <c r="P2437" s="36">
        <f>IMDB_Table[[#This Row],[net_profit]]/IMDB_Table[[#This Row],[budget]]*100</f>
        <v>-46.132559999999998</v>
      </c>
    </row>
    <row r="2438" spans="1:16" x14ac:dyDescent="0.3">
      <c r="A2438" t="s">
        <v>4012</v>
      </c>
      <c r="B2438">
        <v>300</v>
      </c>
      <c r="C2438" s="4">
        <v>7757130</v>
      </c>
      <c r="D2438" t="s">
        <v>1889</v>
      </c>
      <c r="E2438" t="s">
        <v>2547</v>
      </c>
      <c r="F2438" t="s">
        <v>5817</v>
      </c>
      <c r="G2438">
        <v>307639</v>
      </c>
      <c r="H2438">
        <v>513</v>
      </c>
      <c r="I2438" t="s">
        <v>16</v>
      </c>
      <c r="J2438" t="s">
        <v>24</v>
      </c>
      <c r="K2438" s="4">
        <v>15000000</v>
      </c>
      <c r="L2438">
        <v>2008</v>
      </c>
      <c r="M2438" s="2">
        <v>8</v>
      </c>
      <c r="N2438" s="4">
        <f>IMDB_Table[[#This Row],[gross]]-IMDB_Table[[#This Row],[budget]]</f>
        <v>-7242870</v>
      </c>
      <c r="O2438">
        <v>107</v>
      </c>
      <c r="P2438" s="36">
        <f>IMDB_Table[[#This Row],[net_profit]]/IMDB_Table[[#This Row],[budget]]*100</f>
        <v>-48.285800000000002</v>
      </c>
    </row>
    <row r="2439" spans="1:16" x14ac:dyDescent="0.3">
      <c r="A2439" t="s">
        <v>2548</v>
      </c>
      <c r="B2439">
        <v>43</v>
      </c>
      <c r="C2439" s="4">
        <v>9123834</v>
      </c>
      <c r="D2439" t="s">
        <v>429</v>
      </c>
      <c r="E2439" t="s">
        <v>1986</v>
      </c>
      <c r="F2439" t="s">
        <v>5818</v>
      </c>
      <c r="G2439">
        <v>4065</v>
      </c>
      <c r="H2439">
        <v>33</v>
      </c>
      <c r="I2439" t="s">
        <v>16</v>
      </c>
      <c r="J2439" t="s">
        <v>17</v>
      </c>
      <c r="K2439" s="4">
        <v>15000000</v>
      </c>
      <c r="L2439">
        <v>2013</v>
      </c>
      <c r="M2439" s="2">
        <v>5.3</v>
      </c>
      <c r="N2439" s="4">
        <f>IMDB_Table[[#This Row],[gross]]-IMDB_Table[[#This Row],[budget]]</f>
        <v>-5876166</v>
      </c>
      <c r="O2439">
        <v>95</v>
      </c>
      <c r="P2439" s="36">
        <f>IMDB_Table[[#This Row],[net_profit]]/IMDB_Table[[#This Row],[budget]]*100</f>
        <v>-39.174439999999997</v>
      </c>
    </row>
    <row r="2440" spans="1:16" x14ac:dyDescent="0.3">
      <c r="A2440" t="s">
        <v>2549</v>
      </c>
      <c r="B2440">
        <v>132</v>
      </c>
      <c r="C2440" s="4">
        <v>6409206</v>
      </c>
      <c r="D2440" t="s">
        <v>1616</v>
      </c>
      <c r="E2440" t="s">
        <v>62</v>
      </c>
      <c r="F2440" t="s">
        <v>5819</v>
      </c>
      <c r="G2440">
        <v>32311</v>
      </c>
      <c r="H2440">
        <v>104</v>
      </c>
      <c r="I2440" t="s">
        <v>16</v>
      </c>
      <c r="J2440" t="s">
        <v>17</v>
      </c>
      <c r="K2440" s="4">
        <v>15000000</v>
      </c>
      <c r="L2440">
        <v>2008</v>
      </c>
      <c r="M2440" s="2">
        <v>6.2</v>
      </c>
      <c r="N2440" s="4">
        <f>IMDB_Table[[#This Row],[gross]]-IMDB_Table[[#This Row],[budget]]</f>
        <v>-8590794</v>
      </c>
      <c r="O2440">
        <v>102</v>
      </c>
      <c r="P2440" s="36">
        <f>IMDB_Table[[#This Row],[net_profit]]/IMDB_Table[[#This Row],[budget]]*100</f>
        <v>-57.27196</v>
      </c>
    </row>
    <row r="2441" spans="1:16" x14ac:dyDescent="0.3">
      <c r="A2441" t="s">
        <v>2550</v>
      </c>
      <c r="B2441">
        <v>97</v>
      </c>
      <c r="C2441" s="4">
        <v>6373693</v>
      </c>
      <c r="D2441" t="s">
        <v>429</v>
      </c>
      <c r="E2441" t="s">
        <v>33</v>
      </c>
      <c r="F2441" t="s">
        <v>5820</v>
      </c>
      <c r="G2441">
        <v>11498</v>
      </c>
      <c r="H2441">
        <v>53</v>
      </c>
      <c r="I2441" t="s">
        <v>16</v>
      </c>
      <c r="J2441" t="s">
        <v>17</v>
      </c>
      <c r="K2441" s="4">
        <v>15000000</v>
      </c>
      <c r="L2441">
        <v>2009</v>
      </c>
      <c r="M2441" s="2">
        <v>5.3</v>
      </c>
      <c r="N2441" s="4">
        <f>IMDB_Table[[#This Row],[gross]]-IMDB_Table[[#This Row],[budget]]</f>
        <v>-8626307</v>
      </c>
      <c r="O2441">
        <v>88</v>
      </c>
      <c r="P2441" s="36">
        <f>IMDB_Table[[#This Row],[net_profit]]/IMDB_Table[[#This Row],[budget]]*100</f>
        <v>-57.508713333333326</v>
      </c>
    </row>
    <row r="2442" spans="1:16" x14ac:dyDescent="0.3">
      <c r="A2442" t="s">
        <v>1321</v>
      </c>
      <c r="B2442">
        <v>242</v>
      </c>
      <c r="C2442" s="4">
        <v>7556708</v>
      </c>
      <c r="D2442" t="s">
        <v>814</v>
      </c>
      <c r="E2442" t="s">
        <v>312</v>
      </c>
      <c r="F2442" t="s">
        <v>5821</v>
      </c>
      <c r="G2442">
        <v>30284</v>
      </c>
      <c r="H2442">
        <v>102</v>
      </c>
      <c r="I2442" t="s">
        <v>16</v>
      </c>
      <c r="J2442" t="s">
        <v>17</v>
      </c>
      <c r="K2442" s="4">
        <v>15000000</v>
      </c>
      <c r="L2442">
        <v>2012</v>
      </c>
      <c r="M2442" s="2">
        <v>6.6</v>
      </c>
      <c r="N2442" s="4">
        <f>IMDB_Table[[#This Row],[gross]]-IMDB_Table[[#This Row],[budget]]</f>
        <v>-7443292</v>
      </c>
      <c r="O2442">
        <v>106</v>
      </c>
      <c r="P2442" s="36">
        <f>IMDB_Table[[#This Row],[net_profit]]/IMDB_Table[[#This Row],[budget]]*100</f>
        <v>-49.621946666666666</v>
      </c>
    </row>
    <row r="2443" spans="1:16" x14ac:dyDescent="0.3">
      <c r="A2443" t="s">
        <v>1734</v>
      </c>
      <c r="B2443">
        <v>218</v>
      </c>
      <c r="C2443" s="4">
        <v>5306447</v>
      </c>
      <c r="D2443" t="s">
        <v>429</v>
      </c>
      <c r="E2443" t="s">
        <v>2551</v>
      </c>
      <c r="F2443" t="s">
        <v>5822</v>
      </c>
      <c r="G2443">
        <v>58967</v>
      </c>
      <c r="H2443">
        <v>169</v>
      </c>
      <c r="I2443" t="s">
        <v>16</v>
      </c>
      <c r="J2443" t="s">
        <v>17</v>
      </c>
      <c r="K2443" s="4">
        <v>15000000</v>
      </c>
      <c r="L2443">
        <v>2009</v>
      </c>
      <c r="M2443" s="2">
        <v>7.2</v>
      </c>
      <c r="N2443" s="4">
        <f>IMDB_Table[[#This Row],[gross]]-IMDB_Table[[#This Row],[budget]]</f>
        <v>-9693553</v>
      </c>
      <c r="O2443">
        <v>92</v>
      </c>
      <c r="P2443" s="36">
        <f>IMDB_Table[[#This Row],[net_profit]]/IMDB_Table[[#This Row],[budget]]*100</f>
        <v>-64.623686666666671</v>
      </c>
    </row>
    <row r="2444" spans="1:16" x14ac:dyDescent="0.3">
      <c r="A2444" t="s">
        <v>2552</v>
      </c>
      <c r="B2444">
        <v>49</v>
      </c>
      <c r="C2444" s="4">
        <v>5217498</v>
      </c>
      <c r="D2444" t="s">
        <v>494</v>
      </c>
      <c r="E2444" t="s">
        <v>2553</v>
      </c>
      <c r="F2444" t="s">
        <v>5823</v>
      </c>
      <c r="G2444">
        <v>3668</v>
      </c>
      <c r="H2444">
        <v>85</v>
      </c>
      <c r="I2444" t="s">
        <v>16</v>
      </c>
      <c r="J2444" t="s">
        <v>17</v>
      </c>
      <c r="K2444" s="4">
        <v>15000000</v>
      </c>
      <c r="L2444">
        <v>2000</v>
      </c>
      <c r="M2444" s="2">
        <v>4.5999999999999996</v>
      </c>
      <c r="N2444" s="4">
        <f>IMDB_Table[[#This Row],[gross]]-IMDB_Table[[#This Row],[budget]]</f>
        <v>-9782502</v>
      </c>
      <c r="O2444">
        <v>105</v>
      </c>
      <c r="P2444" s="36">
        <f>IMDB_Table[[#This Row],[net_profit]]/IMDB_Table[[#This Row],[budget]]*100</f>
        <v>-65.216680000000011</v>
      </c>
    </row>
    <row r="2445" spans="1:16" x14ac:dyDescent="0.3">
      <c r="A2445" t="s">
        <v>2464</v>
      </c>
      <c r="B2445">
        <v>172</v>
      </c>
      <c r="C2445" s="4">
        <v>5023275</v>
      </c>
      <c r="D2445" t="s">
        <v>2554</v>
      </c>
      <c r="E2445" t="s">
        <v>2555</v>
      </c>
      <c r="F2445" t="s">
        <v>5824</v>
      </c>
      <c r="G2445">
        <v>34194</v>
      </c>
      <c r="H2445">
        <v>199</v>
      </c>
      <c r="I2445" t="s">
        <v>16</v>
      </c>
      <c r="J2445" t="s">
        <v>490</v>
      </c>
      <c r="K2445" s="4">
        <v>15000000</v>
      </c>
      <c r="L2445">
        <v>2005</v>
      </c>
      <c r="M2445" s="2">
        <v>7.5</v>
      </c>
      <c r="N2445" s="4">
        <f>IMDB_Table[[#This Row],[gross]]-IMDB_Table[[#This Row],[budget]]</f>
        <v>-9976725</v>
      </c>
      <c r="O2445">
        <v>107</v>
      </c>
      <c r="P2445" s="36">
        <f>IMDB_Table[[#This Row],[net_profit]]/IMDB_Table[[#This Row],[budget]]*100</f>
        <v>-66.511499999999998</v>
      </c>
    </row>
    <row r="2446" spans="1:16" x14ac:dyDescent="0.3">
      <c r="A2446" t="s">
        <v>2556</v>
      </c>
      <c r="B2446">
        <v>68</v>
      </c>
      <c r="C2446" s="4">
        <v>4956401</v>
      </c>
      <c r="D2446" t="s">
        <v>810</v>
      </c>
      <c r="E2446" t="s">
        <v>232</v>
      </c>
      <c r="F2446" t="s">
        <v>7445</v>
      </c>
      <c r="G2446">
        <v>12601</v>
      </c>
      <c r="H2446">
        <v>89</v>
      </c>
      <c r="I2446" t="s">
        <v>16</v>
      </c>
      <c r="J2446" t="s">
        <v>490</v>
      </c>
      <c r="K2446" s="4">
        <v>15000000</v>
      </c>
      <c r="L2446">
        <v>1999</v>
      </c>
      <c r="M2446" s="2">
        <v>6.5</v>
      </c>
      <c r="N2446" s="4">
        <f>IMDB_Table[[#This Row],[gross]]-IMDB_Table[[#This Row],[budget]]</f>
        <v>-10043599</v>
      </c>
      <c r="O2446">
        <v>120</v>
      </c>
      <c r="P2446" s="36">
        <f>IMDB_Table[[#This Row],[net_profit]]/IMDB_Table[[#This Row],[budget]]*100</f>
        <v>-66.957326666666674</v>
      </c>
    </row>
    <row r="2447" spans="1:16" x14ac:dyDescent="0.3">
      <c r="A2447" t="s">
        <v>82</v>
      </c>
      <c r="B2447">
        <v>223</v>
      </c>
      <c r="C2447" s="4">
        <v>4235837</v>
      </c>
      <c r="D2447" t="s">
        <v>2447</v>
      </c>
      <c r="E2447" t="s">
        <v>74</v>
      </c>
      <c r="F2447" t="s">
        <v>5825</v>
      </c>
      <c r="G2447">
        <v>175962</v>
      </c>
      <c r="H2447">
        <v>336</v>
      </c>
      <c r="I2447" t="s">
        <v>16</v>
      </c>
      <c r="J2447" t="s">
        <v>17</v>
      </c>
      <c r="K2447" s="4">
        <v>15000000</v>
      </c>
      <c r="L2447">
        <v>2005</v>
      </c>
      <c r="M2447" s="2">
        <v>7.6</v>
      </c>
      <c r="N2447" s="4">
        <f>IMDB_Table[[#This Row],[gross]]-IMDB_Table[[#This Row],[budget]]</f>
        <v>-10764163</v>
      </c>
      <c r="O2447">
        <v>103</v>
      </c>
      <c r="P2447" s="36">
        <f>IMDB_Table[[#This Row],[net_profit]]/IMDB_Table[[#This Row],[budget]]*100</f>
        <v>-71.761086666666657</v>
      </c>
    </row>
    <row r="2448" spans="1:16" x14ac:dyDescent="0.3">
      <c r="A2448" t="s">
        <v>2557</v>
      </c>
      <c r="B2448">
        <v>59</v>
      </c>
      <c r="C2448" s="4">
        <v>4002955</v>
      </c>
      <c r="D2448" t="s">
        <v>1705</v>
      </c>
      <c r="E2448" t="s">
        <v>187</v>
      </c>
      <c r="F2448" t="s">
        <v>5826</v>
      </c>
      <c r="G2448">
        <v>33745</v>
      </c>
      <c r="H2448">
        <v>198</v>
      </c>
      <c r="I2448" t="s">
        <v>16</v>
      </c>
      <c r="J2448" t="s">
        <v>17</v>
      </c>
      <c r="K2448" s="4">
        <v>20000000</v>
      </c>
      <c r="L2448">
        <v>1999</v>
      </c>
      <c r="M2448" s="2">
        <v>6.2</v>
      </c>
      <c r="N2448" s="4">
        <f>IMDB_Table[[#This Row],[gross]]-IMDB_Table[[#This Row],[budget]]</f>
        <v>-15997045</v>
      </c>
      <c r="O2448">
        <v>92</v>
      </c>
      <c r="P2448" s="36">
        <f>IMDB_Table[[#This Row],[net_profit]]/IMDB_Table[[#This Row],[budget]]*100</f>
        <v>-79.985225</v>
      </c>
    </row>
    <row r="2449" spans="1:16" x14ac:dyDescent="0.3">
      <c r="A2449" t="s">
        <v>1284</v>
      </c>
      <c r="B2449">
        <v>252</v>
      </c>
      <c r="C2449" s="4">
        <v>7219578</v>
      </c>
      <c r="D2449" t="s">
        <v>494</v>
      </c>
      <c r="E2449" t="s">
        <v>70</v>
      </c>
      <c r="F2449" t="s">
        <v>5827</v>
      </c>
      <c r="G2449">
        <v>235992</v>
      </c>
      <c r="H2449">
        <v>1768</v>
      </c>
      <c r="I2449" t="s">
        <v>16</v>
      </c>
      <c r="J2449" t="s">
        <v>490</v>
      </c>
      <c r="K2449" s="4">
        <v>15000000</v>
      </c>
      <c r="L2449">
        <v>2001</v>
      </c>
      <c r="M2449" s="2">
        <v>8</v>
      </c>
      <c r="N2449" s="4">
        <f>IMDB_Table[[#This Row],[gross]]-IMDB_Table[[#This Row],[budget]]</f>
        <v>-7780422</v>
      </c>
      <c r="O2449">
        <v>147</v>
      </c>
      <c r="P2449" s="36">
        <f>IMDB_Table[[#This Row],[net_profit]]/IMDB_Table[[#This Row],[budget]]*100</f>
        <v>-51.869480000000003</v>
      </c>
    </row>
    <row r="2450" spans="1:16" x14ac:dyDescent="0.3">
      <c r="A2450" t="s">
        <v>1734</v>
      </c>
      <c r="B2450">
        <v>223</v>
      </c>
      <c r="C2450" s="4">
        <v>3247816</v>
      </c>
      <c r="D2450" t="s">
        <v>369</v>
      </c>
      <c r="E2450" t="s">
        <v>220</v>
      </c>
      <c r="F2450" t="s">
        <v>7446</v>
      </c>
      <c r="G2450">
        <v>36145</v>
      </c>
      <c r="H2450">
        <v>108</v>
      </c>
      <c r="I2450" t="s">
        <v>16</v>
      </c>
      <c r="J2450" t="s">
        <v>17</v>
      </c>
      <c r="K2450" s="4">
        <v>22000000</v>
      </c>
      <c r="L2450">
        <v>2010</v>
      </c>
      <c r="M2450" s="2">
        <v>6.3</v>
      </c>
      <c r="N2450" s="4">
        <f>IMDB_Table[[#This Row],[gross]]-IMDB_Table[[#This Row],[budget]]</f>
        <v>-18752184</v>
      </c>
      <c r="O2450">
        <v>98</v>
      </c>
      <c r="P2450" s="36">
        <f>IMDB_Table[[#This Row],[net_profit]]/IMDB_Table[[#This Row],[budget]]*100</f>
        <v>-85.237200000000001</v>
      </c>
    </row>
    <row r="2451" spans="1:16" x14ac:dyDescent="0.3">
      <c r="A2451" t="s">
        <v>2558</v>
      </c>
      <c r="B2451">
        <v>328</v>
      </c>
      <c r="C2451" s="4">
        <v>2412045</v>
      </c>
      <c r="D2451" t="s">
        <v>1950</v>
      </c>
      <c r="E2451" t="s">
        <v>1368</v>
      </c>
      <c r="F2451" t="s">
        <v>5828</v>
      </c>
      <c r="G2451">
        <v>109873</v>
      </c>
      <c r="H2451">
        <v>320</v>
      </c>
      <c r="I2451" t="s">
        <v>16</v>
      </c>
      <c r="J2451" t="s">
        <v>24</v>
      </c>
      <c r="K2451" s="4">
        <v>15000000</v>
      </c>
      <c r="L2451">
        <v>2010</v>
      </c>
      <c r="M2451" s="2">
        <v>7.2</v>
      </c>
      <c r="N2451" s="4">
        <f>IMDB_Table[[#This Row],[gross]]-IMDB_Table[[#This Row],[budget]]</f>
        <v>-12587955</v>
      </c>
      <c r="O2451">
        <v>103</v>
      </c>
      <c r="P2451" s="36">
        <f>IMDB_Table[[#This Row],[net_profit]]/IMDB_Table[[#This Row],[budget]]*100</f>
        <v>-83.919699999999992</v>
      </c>
    </row>
    <row r="2452" spans="1:16" x14ac:dyDescent="0.3">
      <c r="A2452" t="s">
        <v>2559</v>
      </c>
      <c r="B2452">
        <v>150</v>
      </c>
      <c r="C2452" s="4">
        <v>2203641</v>
      </c>
      <c r="D2452" t="s">
        <v>557</v>
      </c>
      <c r="E2452" t="s">
        <v>2560</v>
      </c>
      <c r="F2452" t="s">
        <v>5829</v>
      </c>
      <c r="G2452">
        <v>42792</v>
      </c>
      <c r="H2452">
        <v>162</v>
      </c>
      <c r="I2452" t="s">
        <v>16</v>
      </c>
      <c r="J2452" t="s">
        <v>849</v>
      </c>
      <c r="K2452" s="4">
        <v>15000000</v>
      </c>
      <c r="L2452">
        <v>2008</v>
      </c>
      <c r="M2452" s="2">
        <v>6.7</v>
      </c>
      <c r="N2452" s="4">
        <f>IMDB_Table[[#This Row],[gross]]-IMDB_Table[[#This Row],[budget]]</f>
        <v>-12796359</v>
      </c>
      <c r="O2452">
        <v>111</v>
      </c>
      <c r="P2452" s="36">
        <f>IMDB_Table[[#This Row],[net_profit]]/IMDB_Table[[#This Row],[budget]]*100</f>
        <v>-85.309060000000002</v>
      </c>
    </row>
    <row r="2453" spans="1:16" x14ac:dyDescent="0.3">
      <c r="A2453" t="s">
        <v>2561</v>
      </c>
      <c r="B2453">
        <v>21</v>
      </c>
      <c r="C2453" s="4">
        <v>1953732</v>
      </c>
      <c r="D2453" t="s">
        <v>352</v>
      </c>
      <c r="E2453" t="s">
        <v>2562</v>
      </c>
      <c r="F2453" t="s">
        <v>7447</v>
      </c>
      <c r="G2453">
        <v>4996</v>
      </c>
      <c r="H2453">
        <v>62</v>
      </c>
      <c r="I2453" t="s">
        <v>16</v>
      </c>
      <c r="J2453" t="s">
        <v>17</v>
      </c>
      <c r="K2453" s="4">
        <v>15000000</v>
      </c>
      <c r="L2453">
        <v>1986</v>
      </c>
      <c r="M2453" s="2">
        <v>5.3</v>
      </c>
      <c r="N2453" s="4">
        <f>IMDB_Table[[#This Row],[gross]]-IMDB_Table[[#This Row],[budget]]</f>
        <v>-13046268</v>
      </c>
      <c r="O2453">
        <v>98</v>
      </c>
      <c r="P2453" s="36">
        <f>IMDB_Table[[#This Row],[net_profit]]/IMDB_Table[[#This Row],[budget]]*100</f>
        <v>-86.97511999999999</v>
      </c>
    </row>
    <row r="2454" spans="1:16" x14ac:dyDescent="0.3">
      <c r="A2454" t="s">
        <v>2563</v>
      </c>
      <c r="B2454">
        <v>28</v>
      </c>
      <c r="C2454" s="4">
        <v>1954202</v>
      </c>
      <c r="D2454" t="s">
        <v>1889</v>
      </c>
      <c r="E2454" t="s">
        <v>1888</v>
      </c>
      <c r="F2454" t="s">
        <v>7448</v>
      </c>
      <c r="G2454">
        <v>5917</v>
      </c>
      <c r="H2454">
        <v>71</v>
      </c>
      <c r="I2454" t="s">
        <v>16</v>
      </c>
      <c r="J2454" t="s">
        <v>17</v>
      </c>
      <c r="K2454" s="4">
        <v>15000000</v>
      </c>
      <c r="L2454">
        <v>1999</v>
      </c>
      <c r="M2454" s="2">
        <v>6.3</v>
      </c>
      <c r="N2454" s="4">
        <f>IMDB_Table[[#This Row],[gross]]-IMDB_Table[[#This Row],[budget]]</f>
        <v>-13045798</v>
      </c>
      <c r="O2454">
        <v>111</v>
      </c>
      <c r="P2454" s="36">
        <f>IMDB_Table[[#This Row],[net_profit]]/IMDB_Table[[#This Row],[budget]]*100</f>
        <v>-86.971986666666666</v>
      </c>
    </row>
    <row r="2455" spans="1:16" x14ac:dyDescent="0.3">
      <c r="A2455" t="s">
        <v>2364</v>
      </c>
      <c r="B2455">
        <v>250</v>
      </c>
      <c r="C2455" s="4">
        <v>1294640</v>
      </c>
      <c r="D2455" t="s">
        <v>1435</v>
      </c>
      <c r="E2455" t="s">
        <v>70</v>
      </c>
      <c r="F2455" t="s">
        <v>5830</v>
      </c>
      <c r="G2455">
        <v>69569</v>
      </c>
      <c r="H2455">
        <v>436</v>
      </c>
      <c r="I2455" t="s">
        <v>16</v>
      </c>
      <c r="J2455" t="s">
        <v>17</v>
      </c>
      <c r="K2455" s="4">
        <v>15000000</v>
      </c>
      <c r="L2455">
        <v>2007</v>
      </c>
      <c r="M2455" s="2">
        <v>6.5</v>
      </c>
      <c r="N2455" s="4">
        <f>IMDB_Table[[#This Row],[gross]]-IMDB_Table[[#This Row],[budget]]</f>
        <v>-13705360</v>
      </c>
      <c r="O2455">
        <v>111</v>
      </c>
      <c r="P2455" s="36">
        <f>IMDB_Table[[#This Row],[net_profit]]/IMDB_Table[[#This Row],[budget]]*100</f>
        <v>-91.369066666666669</v>
      </c>
    </row>
    <row r="2456" spans="1:16" x14ac:dyDescent="0.3">
      <c r="A2456" t="s">
        <v>2564</v>
      </c>
      <c r="B2456">
        <v>260</v>
      </c>
      <c r="C2456" s="4">
        <v>26435</v>
      </c>
      <c r="D2456" t="s">
        <v>470</v>
      </c>
      <c r="E2456" t="s">
        <v>2565</v>
      </c>
      <c r="F2456" t="s">
        <v>5831</v>
      </c>
      <c r="G2456">
        <v>111841</v>
      </c>
      <c r="H2456">
        <v>413</v>
      </c>
      <c r="I2456" t="s">
        <v>2286</v>
      </c>
      <c r="J2456" t="s">
        <v>221</v>
      </c>
      <c r="K2456" s="4">
        <v>6000000</v>
      </c>
      <c r="L2456">
        <v>1927</v>
      </c>
      <c r="M2456" s="2">
        <v>8.3000000000000007</v>
      </c>
      <c r="N2456" s="4">
        <f>IMDB_Table[[#This Row],[gross]]-IMDB_Table[[#This Row],[budget]]</f>
        <v>-5973565</v>
      </c>
      <c r="O2456">
        <v>145</v>
      </c>
      <c r="P2456" s="36">
        <f>IMDB_Table[[#This Row],[net_profit]]/IMDB_Table[[#This Row],[budget]]*100</f>
        <v>-99.559416666666664</v>
      </c>
    </row>
    <row r="2457" spans="1:16" x14ac:dyDescent="0.3">
      <c r="A2457" t="s">
        <v>1130</v>
      </c>
      <c r="B2457">
        <v>141</v>
      </c>
      <c r="C2457" s="4">
        <v>1197786</v>
      </c>
      <c r="D2457" t="s">
        <v>106</v>
      </c>
      <c r="E2457" t="s">
        <v>2566</v>
      </c>
      <c r="F2457" t="s">
        <v>5832</v>
      </c>
      <c r="G2457">
        <v>55928</v>
      </c>
      <c r="H2457">
        <v>157</v>
      </c>
      <c r="I2457" t="s">
        <v>708</v>
      </c>
      <c r="J2457" t="s">
        <v>490</v>
      </c>
      <c r="K2457" s="4">
        <v>12000000</v>
      </c>
      <c r="L2457">
        <v>2004</v>
      </c>
      <c r="M2457" s="2">
        <v>7.2</v>
      </c>
      <c r="N2457" s="4">
        <f>IMDB_Table[[#This Row],[gross]]-IMDB_Table[[#This Row],[budget]]</f>
        <v>-10802214</v>
      </c>
      <c r="O2457">
        <v>84</v>
      </c>
      <c r="P2457" s="36">
        <f>IMDB_Table[[#This Row],[net_profit]]/IMDB_Table[[#This Row],[budget]]*100</f>
        <v>-90.018450000000001</v>
      </c>
    </row>
    <row r="2458" spans="1:16" x14ac:dyDescent="0.3">
      <c r="A2458" t="s">
        <v>1163</v>
      </c>
      <c r="B2458">
        <v>52</v>
      </c>
      <c r="C2458" s="4">
        <v>529766</v>
      </c>
      <c r="D2458" t="s">
        <v>497</v>
      </c>
      <c r="E2458" t="s">
        <v>90</v>
      </c>
      <c r="F2458" t="s">
        <v>7449</v>
      </c>
      <c r="G2458">
        <v>22345</v>
      </c>
      <c r="H2458">
        <v>144</v>
      </c>
      <c r="I2458" t="s">
        <v>16</v>
      </c>
      <c r="J2458" t="s">
        <v>17</v>
      </c>
      <c r="K2458" s="4">
        <v>7000000</v>
      </c>
      <c r="L2458">
        <v>1995</v>
      </c>
      <c r="M2458" s="2">
        <v>6.8</v>
      </c>
      <c r="N2458" s="4">
        <f>IMDB_Table[[#This Row],[gross]]-IMDB_Table[[#This Row],[budget]]</f>
        <v>-6470234</v>
      </c>
      <c r="O2458">
        <v>115</v>
      </c>
      <c r="P2458" s="36">
        <f>IMDB_Table[[#This Row],[net_profit]]/IMDB_Table[[#This Row],[budget]]*100</f>
        <v>-92.431914285714285</v>
      </c>
    </row>
    <row r="2459" spans="1:16" x14ac:dyDescent="0.3">
      <c r="A2459" t="s">
        <v>2567</v>
      </c>
      <c r="B2459">
        <v>205</v>
      </c>
      <c r="C2459" s="4">
        <v>613556</v>
      </c>
      <c r="D2459" t="s">
        <v>223</v>
      </c>
      <c r="E2459" t="s">
        <v>2568</v>
      </c>
      <c r="F2459" t="s">
        <v>5833</v>
      </c>
      <c r="G2459">
        <v>9427</v>
      </c>
      <c r="H2459">
        <v>87</v>
      </c>
      <c r="I2459" t="s">
        <v>500</v>
      </c>
      <c r="J2459" t="s">
        <v>2472</v>
      </c>
      <c r="K2459" s="4">
        <v>15000000</v>
      </c>
      <c r="L2459">
        <v>2015</v>
      </c>
      <c r="M2459" s="2">
        <v>6.4</v>
      </c>
      <c r="N2459" s="4">
        <f>IMDB_Table[[#This Row],[gross]]-IMDB_Table[[#This Row],[budget]]</f>
        <v>-14386444</v>
      </c>
      <c r="O2459">
        <v>105</v>
      </c>
      <c r="P2459" s="36">
        <f>IMDB_Table[[#This Row],[net_profit]]/IMDB_Table[[#This Row],[budget]]*100</f>
        <v>-95.909626666666668</v>
      </c>
    </row>
    <row r="2460" spans="1:16" x14ac:dyDescent="0.3">
      <c r="A2460" t="s">
        <v>2569</v>
      </c>
      <c r="B2460">
        <v>109</v>
      </c>
      <c r="C2460" s="4">
        <v>353743</v>
      </c>
      <c r="D2460" t="s">
        <v>2570</v>
      </c>
      <c r="E2460" t="s">
        <v>2125</v>
      </c>
      <c r="F2460" t="s">
        <v>5834</v>
      </c>
      <c r="G2460">
        <v>20730</v>
      </c>
      <c r="H2460">
        <v>111</v>
      </c>
      <c r="I2460" t="s">
        <v>16</v>
      </c>
      <c r="J2460" t="s">
        <v>24</v>
      </c>
      <c r="K2460" s="4">
        <v>15000000</v>
      </c>
      <c r="L2460">
        <v>2001</v>
      </c>
      <c r="M2460" s="2">
        <v>6.9</v>
      </c>
      <c r="N2460" s="4">
        <f>IMDB_Table[[#This Row],[gross]]-IMDB_Table[[#This Row],[budget]]</f>
        <v>-14646257</v>
      </c>
      <c r="O2460">
        <v>98</v>
      </c>
      <c r="P2460" s="36">
        <f>IMDB_Table[[#This Row],[net_profit]]/IMDB_Table[[#This Row],[budget]]*100</f>
        <v>-97.641713333333342</v>
      </c>
    </row>
    <row r="2461" spans="1:16" x14ac:dyDescent="0.3">
      <c r="A2461" t="s">
        <v>2571</v>
      </c>
      <c r="B2461">
        <v>110</v>
      </c>
      <c r="C2461" s="4">
        <v>102055</v>
      </c>
      <c r="D2461" t="s">
        <v>346</v>
      </c>
      <c r="E2461" t="s">
        <v>2572</v>
      </c>
      <c r="F2461" t="s">
        <v>7450</v>
      </c>
      <c r="G2461">
        <v>24570</v>
      </c>
      <c r="H2461">
        <v>72</v>
      </c>
      <c r="I2461" t="s">
        <v>2573</v>
      </c>
      <c r="J2461" t="s">
        <v>2574</v>
      </c>
      <c r="K2461" s="4">
        <v>300000000</v>
      </c>
      <c r="L2461">
        <v>2008</v>
      </c>
      <c r="M2461" s="2">
        <v>6.2</v>
      </c>
      <c r="N2461" s="4">
        <f>IMDB_Table[[#This Row],[gross]]-IMDB_Table[[#This Row],[budget]]</f>
        <v>-299897945</v>
      </c>
      <c r="O2461">
        <v>110</v>
      </c>
      <c r="P2461" s="36">
        <f>IMDB_Table[[#This Row],[net_profit]]/IMDB_Table[[#This Row],[budget]]*100</f>
        <v>-99.965981666666664</v>
      </c>
    </row>
    <row r="2462" spans="1:16" x14ac:dyDescent="0.3">
      <c r="A2462" t="s">
        <v>4013</v>
      </c>
      <c r="B2462">
        <v>177</v>
      </c>
      <c r="C2462" s="4">
        <v>73548</v>
      </c>
      <c r="D2462" t="s">
        <v>2575</v>
      </c>
      <c r="E2462" t="s">
        <v>193</v>
      </c>
      <c r="F2462" t="s">
        <v>5835</v>
      </c>
      <c r="G2462">
        <v>47574</v>
      </c>
      <c r="H2462">
        <v>209</v>
      </c>
      <c r="I2462" t="s">
        <v>16</v>
      </c>
      <c r="J2462" t="s">
        <v>17</v>
      </c>
      <c r="K2462" s="4">
        <v>15000000</v>
      </c>
      <c r="L2462">
        <v>2008</v>
      </c>
      <c r="M2462" s="2">
        <v>6.1</v>
      </c>
      <c r="N2462" s="4">
        <f>IMDB_Table[[#This Row],[gross]]-IMDB_Table[[#This Row],[budget]]</f>
        <v>-14926452</v>
      </c>
      <c r="O2462">
        <v>103</v>
      </c>
      <c r="P2462" s="36">
        <f>IMDB_Table[[#This Row],[net_profit]]/IMDB_Table[[#This Row],[budget]]*100</f>
        <v>-99.509680000000003</v>
      </c>
    </row>
    <row r="2463" spans="1:16" x14ac:dyDescent="0.3">
      <c r="A2463" t="s">
        <v>2576</v>
      </c>
      <c r="B2463">
        <v>62</v>
      </c>
      <c r="C2463" s="4">
        <v>28870</v>
      </c>
      <c r="D2463" t="s">
        <v>552</v>
      </c>
      <c r="E2463" t="s">
        <v>135</v>
      </c>
      <c r="F2463" t="s">
        <v>7451</v>
      </c>
      <c r="G2463">
        <v>14280</v>
      </c>
      <c r="H2463">
        <v>41</v>
      </c>
      <c r="I2463" t="s">
        <v>16</v>
      </c>
      <c r="J2463" t="s">
        <v>17</v>
      </c>
      <c r="K2463" s="4">
        <v>15000000</v>
      </c>
      <c r="L2463">
        <v>2011</v>
      </c>
      <c r="M2463" s="2">
        <v>5.0999999999999996</v>
      </c>
      <c r="N2463" s="4">
        <f>IMDB_Table[[#This Row],[gross]]-IMDB_Table[[#This Row],[budget]]</f>
        <v>-14971130</v>
      </c>
      <c r="O2463">
        <v>90</v>
      </c>
      <c r="P2463" s="36">
        <f>IMDB_Table[[#This Row],[net_profit]]/IMDB_Table[[#This Row],[budget]]*100</f>
        <v>-99.807533333333325</v>
      </c>
    </row>
    <row r="2464" spans="1:16" x14ac:dyDescent="0.3">
      <c r="A2464" t="s">
        <v>2577</v>
      </c>
      <c r="B2464">
        <v>19</v>
      </c>
      <c r="C2464" s="4">
        <v>22723</v>
      </c>
      <c r="D2464" t="s">
        <v>2578</v>
      </c>
      <c r="E2464" t="s">
        <v>2579</v>
      </c>
      <c r="F2464" t="s">
        <v>7452</v>
      </c>
      <c r="G2464">
        <v>2236</v>
      </c>
      <c r="H2464">
        <v>40</v>
      </c>
      <c r="I2464" t="s">
        <v>16</v>
      </c>
      <c r="J2464" t="s">
        <v>221</v>
      </c>
      <c r="K2464" s="4">
        <v>25000000</v>
      </c>
      <c r="L2464">
        <v>2001</v>
      </c>
      <c r="M2464" s="2">
        <v>4.5</v>
      </c>
      <c r="N2464" s="4">
        <f>IMDB_Table[[#This Row],[gross]]-IMDB_Table[[#This Row],[budget]]</f>
        <v>-24977277</v>
      </c>
      <c r="O2464">
        <v>105</v>
      </c>
      <c r="P2464" s="36">
        <f>IMDB_Table[[#This Row],[net_profit]]/IMDB_Table[[#This Row],[budget]]*100</f>
        <v>-99.909108000000003</v>
      </c>
    </row>
    <row r="2465" spans="1:16" x14ac:dyDescent="0.3">
      <c r="A2465" t="s">
        <v>2580</v>
      </c>
      <c r="B2465">
        <v>50</v>
      </c>
      <c r="C2465" s="4">
        <v>20380</v>
      </c>
      <c r="D2465" t="s">
        <v>2581</v>
      </c>
      <c r="E2465" t="s">
        <v>2582</v>
      </c>
      <c r="F2465" t="s">
        <v>5836</v>
      </c>
      <c r="G2465">
        <v>7519</v>
      </c>
      <c r="H2465">
        <v>39</v>
      </c>
      <c r="I2465" t="s">
        <v>16</v>
      </c>
      <c r="J2465" t="s">
        <v>17</v>
      </c>
      <c r="K2465" s="4">
        <v>15000000</v>
      </c>
      <c r="L2465">
        <v>2007</v>
      </c>
      <c r="M2465" s="2">
        <v>5.9</v>
      </c>
      <c r="N2465" s="4">
        <f>IMDB_Table[[#This Row],[gross]]-IMDB_Table[[#This Row],[budget]]</f>
        <v>-14979620</v>
      </c>
      <c r="O2465">
        <v>93</v>
      </c>
      <c r="P2465" s="36">
        <f>IMDB_Table[[#This Row],[net_profit]]/IMDB_Table[[#This Row],[budget]]*100</f>
        <v>-99.864133333333342</v>
      </c>
    </row>
    <row r="2466" spans="1:16" x14ac:dyDescent="0.3">
      <c r="A2466" t="s">
        <v>982</v>
      </c>
      <c r="B2466">
        <v>147</v>
      </c>
      <c r="C2466" s="4">
        <v>70906973</v>
      </c>
      <c r="D2466" t="s">
        <v>861</v>
      </c>
      <c r="E2466" t="s">
        <v>551</v>
      </c>
      <c r="F2466" t="s">
        <v>5837</v>
      </c>
      <c r="G2466">
        <v>437418</v>
      </c>
      <c r="H2466">
        <v>609</v>
      </c>
      <c r="I2466" t="s">
        <v>16</v>
      </c>
      <c r="J2466" t="s">
        <v>17</v>
      </c>
      <c r="K2466" s="4">
        <v>14600000</v>
      </c>
      <c r="L2466">
        <v>1993</v>
      </c>
      <c r="M2466" s="2">
        <v>8.1</v>
      </c>
      <c r="N2466" s="4">
        <f>IMDB_Table[[#This Row],[gross]]-IMDB_Table[[#This Row],[budget]]</f>
        <v>56306973</v>
      </c>
      <c r="O2466">
        <v>101</v>
      </c>
      <c r="P2466" s="36">
        <f>IMDB_Table[[#This Row],[net_profit]]/IMDB_Table[[#This Row],[budget]]*100</f>
        <v>385.66419863013698</v>
      </c>
    </row>
    <row r="2467" spans="1:16" x14ac:dyDescent="0.3">
      <c r="A2467" t="s">
        <v>2583</v>
      </c>
      <c r="B2467">
        <v>222</v>
      </c>
      <c r="C2467" s="4">
        <v>66009973</v>
      </c>
      <c r="D2467" t="s">
        <v>1834</v>
      </c>
      <c r="E2467" t="s">
        <v>1019</v>
      </c>
      <c r="F2467" t="s">
        <v>7453</v>
      </c>
      <c r="G2467">
        <v>38202</v>
      </c>
      <c r="H2467">
        <v>135</v>
      </c>
      <c r="I2467" t="s">
        <v>16</v>
      </c>
      <c r="J2467" t="s">
        <v>17</v>
      </c>
      <c r="K2467" s="4">
        <v>14800000</v>
      </c>
      <c r="L2467">
        <v>2015</v>
      </c>
      <c r="M2467" s="2">
        <v>5.7</v>
      </c>
      <c r="N2467" s="4">
        <f>IMDB_Table[[#This Row],[gross]]-IMDB_Table[[#This Row],[budget]]</f>
        <v>51209973</v>
      </c>
      <c r="O2467">
        <v>115</v>
      </c>
      <c r="P2467" s="36">
        <f>IMDB_Table[[#This Row],[net_profit]]/IMDB_Table[[#This Row],[budget]]*100</f>
        <v>346.01333108108111</v>
      </c>
    </row>
    <row r="2468" spans="1:16" x14ac:dyDescent="0.3">
      <c r="A2468" t="s">
        <v>114</v>
      </c>
      <c r="B2468">
        <v>106</v>
      </c>
      <c r="C2468" s="4">
        <v>46338728</v>
      </c>
      <c r="D2468" t="s">
        <v>71</v>
      </c>
      <c r="E2468" t="s">
        <v>72</v>
      </c>
      <c r="F2468" t="s">
        <v>5838</v>
      </c>
      <c r="G2468">
        <v>167750</v>
      </c>
      <c r="H2468">
        <v>506</v>
      </c>
      <c r="I2468" t="s">
        <v>16</v>
      </c>
      <c r="J2468" t="s">
        <v>17</v>
      </c>
      <c r="K2468" s="4">
        <v>14500000</v>
      </c>
      <c r="L2468">
        <v>1996</v>
      </c>
      <c r="M2468" s="2">
        <v>6.8</v>
      </c>
      <c r="N2468" s="4">
        <f>IMDB_Table[[#This Row],[gross]]-IMDB_Table[[#This Row],[budget]]</f>
        <v>31838728</v>
      </c>
      <c r="O2468">
        <v>120</v>
      </c>
      <c r="P2468" s="36">
        <f>IMDB_Table[[#This Row],[net_profit]]/IMDB_Table[[#This Row],[budget]]*100</f>
        <v>219.5774344827586</v>
      </c>
    </row>
    <row r="2469" spans="1:16" x14ac:dyDescent="0.3">
      <c r="A2469" t="s">
        <v>2584</v>
      </c>
      <c r="B2469">
        <v>136</v>
      </c>
      <c r="C2469" s="4">
        <v>7691700</v>
      </c>
      <c r="D2469" t="s">
        <v>810</v>
      </c>
      <c r="E2469" t="s">
        <v>2324</v>
      </c>
      <c r="F2469" t="s">
        <v>7454</v>
      </c>
      <c r="G2469">
        <v>12937</v>
      </c>
      <c r="H2469">
        <v>73</v>
      </c>
      <c r="I2469" t="s">
        <v>708</v>
      </c>
      <c r="J2469" t="s">
        <v>490</v>
      </c>
      <c r="K2469" s="4">
        <v>10000000</v>
      </c>
      <c r="L2469">
        <v>2010</v>
      </c>
      <c r="M2469" s="2">
        <v>7.5</v>
      </c>
      <c r="N2469" s="4">
        <f>IMDB_Table[[#This Row],[gross]]-IMDB_Table[[#This Row],[budget]]</f>
        <v>-2308300</v>
      </c>
      <c r="O2469">
        <v>111</v>
      </c>
      <c r="P2469" s="36">
        <f>IMDB_Table[[#This Row],[net_profit]]/IMDB_Table[[#This Row],[budget]]*100</f>
        <v>-23.083000000000002</v>
      </c>
    </row>
    <row r="2470" spans="1:16" x14ac:dyDescent="0.3">
      <c r="A2470" t="s">
        <v>873</v>
      </c>
      <c r="B2470">
        <v>131</v>
      </c>
      <c r="C2470" s="4">
        <v>101157447</v>
      </c>
      <c r="D2470" t="s">
        <v>450</v>
      </c>
      <c r="E2470" t="s">
        <v>873</v>
      </c>
      <c r="F2470" t="s">
        <v>5839</v>
      </c>
      <c r="G2470">
        <v>277505</v>
      </c>
      <c r="H2470">
        <v>495</v>
      </c>
      <c r="I2470" t="s">
        <v>16</v>
      </c>
      <c r="J2470" t="s">
        <v>17</v>
      </c>
      <c r="K2470" s="4">
        <v>14400000</v>
      </c>
      <c r="L2470">
        <v>1992</v>
      </c>
      <c r="M2470" s="2">
        <v>8.3000000000000007</v>
      </c>
      <c r="N2470" s="4">
        <f>IMDB_Table[[#This Row],[gross]]-IMDB_Table[[#This Row],[budget]]</f>
        <v>86757447</v>
      </c>
      <c r="O2470">
        <v>131</v>
      </c>
      <c r="P2470" s="36">
        <f>IMDB_Table[[#This Row],[net_profit]]/IMDB_Table[[#This Row],[budget]]*100</f>
        <v>602.48227083333336</v>
      </c>
    </row>
    <row r="2471" spans="1:16" x14ac:dyDescent="0.3">
      <c r="A2471" t="s">
        <v>4014</v>
      </c>
      <c r="B2471">
        <v>140</v>
      </c>
      <c r="C2471" s="4">
        <v>74205</v>
      </c>
      <c r="D2471" t="s">
        <v>814</v>
      </c>
      <c r="E2471" t="s">
        <v>79</v>
      </c>
      <c r="F2471" t="s">
        <v>5840</v>
      </c>
      <c r="G2471">
        <v>18646</v>
      </c>
      <c r="H2471">
        <v>81</v>
      </c>
      <c r="I2471" t="s">
        <v>16</v>
      </c>
      <c r="J2471" t="s">
        <v>1634</v>
      </c>
      <c r="K2471" s="4">
        <v>14200000</v>
      </c>
      <c r="L2471">
        <v>2005</v>
      </c>
      <c r="M2471" s="2">
        <v>7.4</v>
      </c>
      <c r="N2471" s="4">
        <f>IMDB_Table[[#This Row],[gross]]-IMDB_Table[[#This Row],[budget]]</f>
        <v>-14125795</v>
      </c>
      <c r="O2471">
        <v>139</v>
      </c>
      <c r="P2471" s="36">
        <f>IMDB_Table[[#This Row],[net_profit]]/IMDB_Table[[#This Row],[budget]]*100</f>
        <v>-99.47742957746479</v>
      </c>
    </row>
    <row r="2472" spans="1:16" x14ac:dyDescent="0.3">
      <c r="A2472" t="s">
        <v>1188</v>
      </c>
      <c r="B2472">
        <v>418</v>
      </c>
      <c r="C2472" s="4">
        <v>141319195</v>
      </c>
      <c r="D2472" t="s">
        <v>71</v>
      </c>
      <c r="E2472" t="s">
        <v>2585</v>
      </c>
      <c r="F2472" t="s">
        <v>5841</v>
      </c>
      <c r="G2472">
        <v>641997</v>
      </c>
      <c r="H2472">
        <v>1017</v>
      </c>
      <c r="I2472" t="s">
        <v>16</v>
      </c>
      <c r="J2472" t="s">
        <v>24</v>
      </c>
      <c r="K2472" s="4">
        <v>15000000</v>
      </c>
      <c r="L2472">
        <v>2008</v>
      </c>
      <c r="M2472" s="2">
        <v>8</v>
      </c>
      <c r="N2472" s="4">
        <f>IMDB_Table[[#This Row],[gross]]-IMDB_Table[[#This Row],[budget]]</f>
        <v>126319195</v>
      </c>
      <c r="O2472">
        <v>120</v>
      </c>
      <c r="P2472" s="36">
        <f>IMDB_Table[[#This Row],[net_profit]]/IMDB_Table[[#This Row],[budget]]*100</f>
        <v>842.12796666666668</v>
      </c>
    </row>
    <row r="2473" spans="1:16" x14ac:dyDescent="0.3">
      <c r="A2473" t="s">
        <v>1165</v>
      </c>
      <c r="B2473">
        <v>94</v>
      </c>
      <c r="C2473" s="4">
        <v>156645693</v>
      </c>
      <c r="D2473" t="s">
        <v>1839</v>
      </c>
      <c r="E2473" t="s">
        <v>2586</v>
      </c>
      <c r="F2473" t="s">
        <v>5842</v>
      </c>
      <c r="G2473">
        <v>55101</v>
      </c>
      <c r="H2473">
        <v>201</v>
      </c>
      <c r="I2473" t="s">
        <v>16</v>
      </c>
      <c r="J2473" t="s">
        <v>17</v>
      </c>
      <c r="K2473" s="4">
        <v>14000000</v>
      </c>
      <c r="L2473">
        <v>1987</v>
      </c>
      <c r="M2473" s="2">
        <v>6.9</v>
      </c>
      <c r="N2473" s="4">
        <f>IMDB_Table[[#This Row],[gross]]-IMDB_Table[[#This Row],[budget]]</f>
        <v>142645693</v>
      </c>
      <c r="O2473">
        <v>119</v>
      </c>
      <c r="P2473" s="36">
        <f>IMDB_Table[[#This Row],[net_profit]]/IMDB_Table[[#This Row],[budget]]*100</f>
        <v>1018.8978071428572</v>
      </c>
    </row>
    <row r="2474" spans="1:16" x14ac:dyDescent="0.3">
      <c r="A2474" t="s">
        <v>793</v>
      </c>
      <c r="B2474">
        <v>82</v>
      </c>
      <c r="C2474" s="4">
        <v>178406268</v>
      </c>
      <c r="D2474" t="s">
        <v>429</v>
      </c>
      <c r="E2474" t="s">
        <v>622</v>
      </c>
      <c r="F2474" t="s">
        <v>5843</v>
      </c>
      <c r="G2474">
        <v>213476</v>
      </c>
      <c r="H2474">
        <v>271</v>
      </c>
      <c r="I2474" t="s">
        <v>16</v>
      </c>
      <c r="J2474" t="s">
        <v>17</v>
      </c>
      <c r="K2474" s="4">
        <v>14000000</v>
      </c>
      <c r="L2474">
        <v>1990</v>
      </c>
      <c r="M2474" s="2">
        <v>6.9</v>
      </c>
      <c r="N2474" s="4">
        <f>IMDB_Table[[#This Row],[gross]]-IMDB_Table[[#This Row],[budget]]</f>
        <v>164406268</v>
      </c>
      <c r="O2474">
        <v>125</v>
      </c>
      <c r="P2474" s="36">
        <f>IMDB_Table[[#This Row],[net_profit]]/IMDB_Table[[#This Row],[budget]]*100</f>
        <v>1174.3304857142857</v>
      </c>
    </row>
    <row r="2475" spans="1:16" x14ac:dyDescent="0.3">
      <c r="A2475" t="s">
        <v>2587</v>
      </c>
      <c r="B2475">
        <v>32</v>
      </c>
      <c r="C2475" s="4">
        <v>109306210</v>
      </c>
      <c r="D2475" t="s">
        <v>417</v>
      </c>
      <c r="E2475" t="s">
        <v>1913</v>
      </c>
      <c r="F2475" t="s">
        <v>7455</v>
      </c>
      <c r="G2475">
        <v>44096</v>
      </c>
      <c r="H2475">
        <v>62</v>
      </c>
      <c r="I2475" t="s">
        <v>16</v>
      </c>
      <c r="J2475" t="s">
        <v>115</v>
      </c>
      <c r="K2475" s="4">
        <v>15800000</v>
      </c>
      <c r="L2475">
        <v>1988</v>
      </c>
      <c r="M2475" s="2">
        <v>5.5</v>
      </c>
      <c r="N2475" s="4">
        <f>IMDB_Table[[#This Row],[gross]]-IMDB_Table[[#This Row],[budget]]</f>
        <v>93506210</v>
      </c>
      <c r="O2475">
        <v>108</v>
      </c>
      <c r="P2475" s="36">
        <f>IMDB_Table[[#This Row],[net_profit]]/IMDB_Table[[#This Row],[budget]]*100</f>
        <v>591.81145569620253</v>
      </c>
    </row>
    <row r="2476" spans="1:16" x14ac:dyDescent="0.3">
      <c r="A2476" t="s">
        <v>218</v>
      </c>
      <c r="B2476">
        <v>72</v>
      </c>
      <c r="C2476" s="4">
        <v>70001698</v>
      </c>
      <c r="D2476" t="s">
        <v>1558</v>
      </c>
      <c r="E2476" t="s">
        <v>157</v>
      </c>
      <c r="F2476" t="s">
        <v>7456</v>
      </c>
      <c r="G2476">
        <v>76842</v>
      </c>
      <c r="H2476">
        <v>173</v>
      </c>
      <c r="I2476" t="s">
        <v>16</v>
      </c>
      <c r="J2476" t="s">
        <v>17</v>
      </c>
      <c r="K2476" s="4">
        <v>14000000</v>
      </c>
      <c r="L2476">
        <v>1989</v>
      </c>
      <c r="M2476" s="2">
        <v>7.2</v>
      </c>
      <c r="N2476" s="4">
        <f>IMDB_Table[[#This Row],[gross]]-IMDB_Table[[#This Row],[budget]]</f>
        <v>56001698</v>
      </c>
      <c r="O2476">
        <v>145</v>
      </c>
      <c r="P2476" s="36">
        <f>IMDB_Table[[#This Row],[net_profit]]/IMDB_Table[[#This Row],[budget]]*100</f>
        <v>400.0121285714286</v>
      </c>
    </row>
    <row r="2477" spans="1:16" x14ac:dyDescent="0.3">
      <c r="A2477" t="s">
        <v>203</v>
      </c>
      <c r="B2477">
        <v>39</v>
      </c>
      <c r="C2477" s="4">
        <v>68856263</v>
      </c>
      <c r="D2477" t="s">
        <v>1670</v>
      </c>
      <c r="E2477" t="s">
        <v>2588</v>
      </c>
      <c r="F2477" t="s">
        <v>5844</v>
      </c>
      <c r="G2477">
        <v>69733</v>
      </c>
      <c r="H2477">
        <v>97</v>
      </c>
      <c r="I2477" t="s">
        <v>16</v>
      </c>
      <c r="J2477" t="s">
        <v>17</v>
      </c>
      <c r="K2477" s="4">
        <v>15000000</v>
      </c>
      <c r="L2477">
        <v>1993</v>
      </c>
      <c r="M2477" s="2">
        <v>6.9</v>
      </c>
      <c r="N2477" s="4">
        <f>IMDB_Table[[#This Row],[gross]]-IMDB_Table[[#This Row],[budget]]</f>
        <v>53856263</v>
      </c>
      <c r="O2477">
        <v>98</v>
      </c>
      <c r="P2477" s="36">
        <f>IMDB_Table[[#This Row],[net_profit]]/IMDB_Table[[#This Row],[budget]]*100</f>
        <v>359.04175333333336</v>
      </c>
    </row>
    <row r="2478" spans="1:16" x14ac:dyDescent="0.3">
      <c r="A2478" t="s">
        <v>1219</v>
      </c>
      <c r="B2478">
        <v>264</v>
      </c>
      <c r="C2478" s="4">
        <v>51527787</v>
      </c>
      <c r="D2478" t="s">
        <v>1440</v>
      </c>
      <c r="E2478" t="s">
        <v>2589</v>
      </c>
      <c r="F2478" t="s">
        <v>5845</v>
      </c>
      <c r="G2478">
        <v>45603</v>
      </c>
      <c r="H2478">
        <v>268</v>
      </c>
      <c r="I2478" t="s">
        <v>16</v>
      </c>
      <c r="J2478" t="s">
        <v>17</v>
      </c>
      <c r="K2478" s="4">
        <v>15000000</v>
      </c>
      <c r="L2478">
        <v>2009</v>
      </c>
      <c r="M2478" s="2">
        <v>5.5</v>
      </c>
      <c r="N2478" s="4">
        <f>IMDB_Table[[#This Row],[gross]]-IMDB_Table[[#This Row],[budget]]</f>
        <v>36527787</v>
      </c>
      <c r="O2478">
        <v>101</v>
      </c>
      <c r="P2478" s="36">
        <f>IMDB_Table[[#This Row],[net_profit]]/IMDB_Table[[#This Row],[budget]]*100</f>
        <v>243.51858000000001</v>
      </c>
    </row>
    <row r="2479" spans="1:16" x14ac:dyDescent="0.3">
      <c r="A2479" t="s">
        <v>1977</v>
      </c>
      <c r="B2479">
        <v>86</v>
      </c>
      <c r="C2479" s="4">
        <v>61356221</v>
      </c>
      <c r="D2479" t="s">
        <v>1657</v>
      </c>
      <c r="E2479" t="s">
        <v>2243</v>
      </c>
      <c r="F2479" t="s">
        <v>7457</v>
      </c>
      <c r="G2479">
        <v>19505</v>
      </c>
      <c r="H2479">
        <v>162</v>
      </c>
      <c r="I2479" t="s">
        <v>16</v>
      </c>
      <c r="J2479" t="s">
        <v>17</v>
      </c>
      <c r="K2479" s="4">
        <v>14000000</v>
      </c>
      <c r="L2479">
        <v>2007</v>
      </c>
      <c r="M2479" s="2">
        <v>5.2</v>
      </c>
      <c r="N2479" s="4">
        <f>IMDB_Table[[#This Row],[gross]]-IMDB_Table[[#This Row],[budget]]</f>
        <v>47356221</v>
      </c>
      <c r="O2479">
        <v>109</v>
      </c>
      <c r="P2479" s="36">
        <f>IMDB_Table[[#This Row],[net_profit]]/IMDB_Table[[#This Row],[budget]]*100</f>
        <v>338.25872142857139</v>
      </c>
    </row>
    <row r="2480" spans="1:16" x14ac:dyDescent="0.3">
      <c r="A2480" t="s">
        <v>1701</v>
      </c>
      <c r="B2480">
        <v>112</v>
      </c>
      <c r="C2480" s="4">
        <v>46800000</v>
      </c>
      <c r="D2480" t="s">
        <v>76</v>
      </c>
      <c r="E2480" t="s">
        <v>2590</v>
      </c>
      <c r="F2480" t="s">
        <v>5846</v>
      </c>
      <c r="G2480">
        <v>76477</v>
      </c>
      <c r="H2480">
        <v>275</v>
      </c>
      <c r="I2480" t="s">
        <v>16</v>
      </c>
      <c r="J2480" t="s">
        <v>24</v>
      </c>
      <c r="K2480" s="4">
        <v>14000000</v>
      </c>
      <c r="L2480">
        <v>1977</v>
      </c>
      <c r="M2480" s="2">
        <v>7.1</v>
      </c>
      <c r="N2480" s="4">
        <f>IMDB_Table[[#This Row],[gross]]-IMDB_Table[[#This Row],[budget]]</f>
        <v>32800000</v>
      </c>
      <c r="O2480">
        <v>123</v>
      </c>
      <c r="P2480" s="36">
        <f>IMDB_Table[[#This Row],[net_profit]]/IMDB_Table[[#This Row],[budget]]*100</f>
        <v>234.28571428571431</v>
      </c>
    </row>
    <row r="2481" spans="1:16" x14ac:dyDescent="0.3">
      <c r="A2481" t="s">
        <v>2591</v>
      </c>
      <c r="B2481">
        <v>101</v>
      </c>
      <c r="C2481" s="4">
        <v>38048637</v>
      </c>
      <c r="D2481" t="s">
        <v>732</v>
      </c>
      <c r="E2481" t="s">
        <v>1698</v>
      </c>
      <c r="F2481" t="s">
        <v>5847</v>
      </c>
      <c r="G2481">
        <v>47814</v>
      </c>
      <c r="H2481">
        <v>426</v>
      </c>
      <c r="I2481" t="s">
        <v>16</v>
      </c>
      <c r="J2481" t="s">
        <v>17</v>
      </c>
      <c r="K2481" s="4">
        <v>14000000</v>
      </c>
      <c r="L2481">
        <v>1998</v>
      </c>
      <c r="M2481" s="2">
        <v>5.5</v>
      </c>
      <c r="N2481" s="4">
        <f>IMDB_Table[[#This Row],[gross]]-IMDB_Table[[#This Row],[budget]]</f>
        <v>24048637</v>
      </c>
      <c r="O2481">
        <v>99</v>
      </c>
      <c r="P2481" s="36">
        <f>IMDB_Table[[#This Row],[net_profit]]/IMDB_Table[[#This Row],[budget]]*100</f>
        <v>171.77597857142857</v>
      </c>
    </row>
    <row r="2482" spans="1:16" x14ac:dyDescent="0.3">
      <c r="A2482" t="s">
        <v>2592</v>
      </c>
      <c r="B2482">
        <v>10</v>
      </c>
      <c r="C2482" s="4">
        <v>34793160</v>
      </c>
      <c r="D2482" t="s">
        <v>1518</v>
      </c>
      <c r="E2482" t="s">
        <v>2059</v>
      </c>
      <c r="F2482" t="s">
        <v>5848</v>
      </c>
      <c r="G2482">
        <v>15730</v>
      </c>
      <c r="H2482">
        <v>31</v>
      </c>
      <c r="I2482" t="s">
        <v>16</v>
      </c>
      <c r="J2482" t="s">
        <v>17</v>
      </c>
      <c r="K2482" s="4">
        <v>14000000</v>
      </c>
      <c r="L2482">
        <v>1991</v>
      </c>
      <c r="M2482" s="2">
        <v>6.7</v>
      </c>
      <c r="N2482" s="4">
        <f>IMDB_Table[[#This Row],[gross]]-IMDB_Table[[#This Row],[budget]]</f>
        <v>20793160</v>
      </c>
      <c r="O2482">
        <v>107</v>
      </c>
      <c r="P2482" s="36">
        <f>IMDB_Table[[#This Row],[net_profit]]/IMDB_Table[[#This Row],[budget]]*100</f>
        <v>148.52257142857144</v>
      </c>
    </row>
    <row r="2483" spans="1:16" x14ac:dyDescent="0.3">
      <c r="A2483" t="s">
        <v>3996</v>
      </c>
      <c r="B2483">
        <v>43</v>
      </c>
      <c r="C2483" s="4">
        <v>30628981</v>
      </c>
      <c r="D2483" t="s">
        <v>429</v>
      </c>
      <c r="E2483" t="s">
        <v>478</v>
      </c>
      <c r="F2483" t="s">
        <v>5849</v>
      </c>
      <c r="G2483">
        <v>15047</v>
      </c>
      <c r="H2483">
        <v>160</v>
      </c>
      <c r="I2483" t="s">
        <v>16</v>
      </c>
      <c r="J2483" t="s">
        <v>17</v>
      </c>
      <c r="K2483" s="4">
        <v>14000000</v>
      </c>
      <c r="L2483">
        <v>1999</v>
      </c>
      <c r="M2483" s="2">
        <v>5</v>
      </c>
      <c r="N2483" s="4">
        <f>IMDB_Table[[#This Row],[gross]]-IMDB_Table[[#This Row],[budget]]</f>
        <v>16628981</v>
      </c>
      <c r="O2483">
        <v>81</v>
      </c>
      <c r="P2483" s="36">
        <f>IMDB_Table[[#This Row],[net_profit]]/IMDB_Table[[#This Row],[budget]]*100</f>
        <v>118.77843571428572</v>
      </c>
    </row>
    <row r="2484" spans="1:16" x14ac:dyDescent="0.3">
      <c r="A2484" t="s">
        <v>1122</v>
      </c>
      <c r="B2484">
        <v>331</v>
      </c>
      <c r="C2484" s="4">
        <v>29959436</v>
      </c>
      <c r="D2484" t="s">
        <v>1302</v>
      </c>
      <c r="E2484" t="s">
        <v>606</v>
      </c>
      <c r="F2484" t="s">
        <v>5850</v>
      </c>
      <c r="G2484">
        <v>82327</v>
      </c>
      <c r="H2484">
        <v>350</v>
      </c>
      <c r="I2484" t="s">
        <v>16</v>
      </c>
      <c r="J2484" t="s">
        <v>24</v>
      </c>
      <c r="K2484" s="4">
        <v>13000000</v>
      </c>
      <c r="L2484">
        <v>2011</v>
      </c>
      <c r="M2484" s="2">
        <v>6.4</v>
      </c>
      <c r="N2484" s="4">
        <f>IMDB_Table[[#This Row],[gross]]-IMDB_Table[[#This Row],[budget]]</f>
        <v>16959436</v>
      </c>
      <c r="O2484">
        <v>105</v>
      </c>
      <c r="P2484" s="36">
        <f>IMDB_Table[[#This Row],[net_profit]]/IMDB_Table[[#This Row],[budget]]*100</f>
        <v>130.4572</v>
      </c>
    </row>
    <row r="2485" spans="1:16" x14ac:dyDescent="0.3">
      <c r="A2485" t="s">
        <v>2526</v>
      </c>
      <c r="B2485">
        <v>38</v>
      </c>
      <c r="C2485" s="4">
        <v>25571351</v>
      </c>
      <c r="D2485" t="s">
        <v>1831</v>
      </c>
      <c r="E2485" t="s">
        <v>2593</v>
      </c>
      <c r="F2485" t="s">
        <v>7458</v>
      </c>
      <c r="G2485">
        <v>3135</v>
      </c>
      <c r="H2485">
        <v>78</v>
      </c>
      <c r="I2485" t="s">
        <v>16</v>
      </c>
      <c r="J2485" t="s">
        <v>17</v>
      </c>
      <c r="K2485" s="4">
        <v>14000000</v>
      </c>
      <c r="L2485">
        <v>2002</v>
      </c>
      <c r="M2485" s="2">
        <v>6.6</v>
      </c>
      <c r="N2485" s="4">
        <f>IMDB_Table[[#This Row],[gross]]-IMDB_Table[[#This Row],[budget]]</f>
        <v>11571351</v>
      </c>
      <c r="O2485">
        <v>82</v>
      </c>
      <c r="P2485" s="36">
        <f>IMDB_Table[[#This Row],[net_profit]]/IMDB_Table[[#This Row],[budget]]*100</f>
        <v>82.652507142857147</v>
      </c>
    </row>
    <row r="2486" spans="1:16" x14ac:dyDescent="0.3">
      <c r="A2486" t="s">
        <v>715</v>
      </c>
      <c r="B2486">
        <v>12</v>
      </c>
      <c r="C2486" s="4">
        <v>27515786</v>
      </c>
      <c r="D2486" t="s">
        <v>71</v>
      </c>
      <c r="E2486" t="s">
        <v>2594</v>
      </c>
      <c r="F2486" t="s">
        <v>5851</v>
      </c>
      <c r="G2486">
        <v>8904</v>
      </c>
      <c r="H2486">
        <v>31</v>
      </c>
      <c r="I2486" t="s">
        <v>16</v>
      </c>
      <c r="J2486" t="s">
        <v>17</v>
      </c>
      <c r="K2486" s="4">
        <v>14000000</v>
      </c>
      <c r="L2486">
        <v>1993</v>
      </c>
      <c r="M2486" s="2">
        <v>5.9</v>
      </c>
      <c r="N2486" s="4">
        <f>IMDB_Table[[#This Row],[gross]]-IMDB_Table[[#This Row],[budget]]</f>
        <v>13515786</v>
      </c>
      <c r="O2486">
        <v>109</v>
      </c>
      <c r="P2486" s="36">
        <f>IMDB_Table[[#This Row],[net_profit]]/IMDB_Table[[#This Row],[budget]]*100</f>
        <v>96.541328571428579</v>
      </c>
    </row>
    <row r="2487" spans="1:16" x14ac:dyDescent="0.3">
      <c r="A2487" t="s">
        <v>1053</v>
      </c>
      <c r="B2487">
        <v>40</v>
      </c>
      <c r="C2487" s="4">
        <v>25482931</v>
      </c>
      <c r="D2487" t="s">
        <v>127</v>
      </c>
      <c r="E2487" t="s">
        <v>2595</v>
      </c>
      <c r="F2487" t="s">
        <v>7459</v>
      </c>
      <c r="G2487">
        <v>9693</v>
      </c>
      <c r="H2487">
        <v>33</v>
      </c>
      <c r="I2487" t="s">
        <v>16</v>
      </c>
      <c r="J2487" t="s">
        <v>17</v>
      </c>
      <c r="K2487" s="4">
        <v>14000000</v>
      </c>
      <c r="L2487">
        <v>2002</v>
      </c>
      <c r="M2487" s="2">
        <v>5.7</v>
      </c>
      <c r="N2487" s="4">
        <f>IMDB_Table[[#This Row],[gross]]-IMDB_Table[[#This Row],[budget]]</f>
        <v>11482931</v>
      </c>
      <c r="O2487">
        <v>95</v>
      </c>
      <c r="P2487" s="36">
        <f>IMDB_Table[[#This Row],[net_profit]]/IMDB_Table[[#This Row],[budget]]*100</f>
        <v>82.020935714285713</v>
      </c>
    </row>
    <row r="2488" spans="1:16" x14ac:dyDescent="0.3">
      <c r="A2488" t="s">
        <v>1372</v>
      </c>
      <c r="B2488">
        <v>34</v>
      </c>
      <c r="C2488" s="4">
        <v>19900000</v>
      </c>
      <c r="D2488" t="s">
        <v>1961</v>
      </c>
      <c r="E2488" t="s">
        <v>1329</v>
      </c>
      <c r="F2488" t="s">
        <v>7460</v>
      </c>
      <c r="G2488">
        <v>17262</v>
      </c>
      <c r="H2488">
        <v>53</v>
      </c>
      <c r="I2488" t="s">
        <v>16</v>
      </c>
      <c r="J2488" t="s">
        <v>17</v>
      </c>
      <c r="K2488" s="4">
        <v>20000000</v>
      </c>
      <c r="L2488">
        <v>1995</v>
      </c>
      <c r="M2488" s="2">
        <v>4.5</v>
      </c>
      <c r="N2488" s="4">
        <f>IMDB_Table[[#This Row],[gross]]-IMDB_Table[[#This Row],[budget]]</f>
        <v>-100000</v>
      </c>
      <c r="O2488">
        <v>100</v>
      </c>
      <c r="P2488" s="36">
        <f>IMDB_Table[[#This Row],[net_profit]]/IMDB_Table[[#This Row],[budget]]*100</f>
        <v>-0.5</v>
      </c>
    </row>
    <row r="2489" spans="1:16" x14ac:dyDescent="0.3">
      <c r="A2489" t="s">
        <v>2346</v>
      </c>
      <c r="B2489">
        <v>125</v>
      </c>
      <c r="C2489" s="4">
        <v>16298046</v>
      </c>
      <c r="D2489" t="s">
        <v>732</v>
      </c>
      <c r="E2489" t="s">
        <v>2596</v>
      </c>
      <c r="F2489" t="s">
        <v>5852</v>
      </c>
      <c r="G2489">
        <v>22207</v>
      </c>
      <c r="H2489">
        <v>747</v>
      </c>
      <c r="I2489" t="s">
        <v>16</v>
      </c>
      <c r="J2489" t="s">
        <v>24</v>
      </c>
      <c r="K2489" s="4">
        <v>14000000</v>
      </c>
      <c r="L2489">
        <v>2005</v>
      </c>
      <c r="M2489" s="2">
        <v>5</v>
      </c>
      <c r="N2489" s="4">
        <f>IMDB_Table[[#This Row],[gross]]-IMDB_Table[[#This Row],[budget]]</f>
        <v>2298046</v>
      </c>
      <c r="O2489">
        <v>91</v>
      </c>
      <c r="P2489" s="36">
        <f>IMDB_Table[[#This Row],[net_profit]]/IMDB_Table[[#This Row],[budget]]*100</f>
        <v>16.414614285714286</v>
      </c>
    </row>
    <row r="2490" spans="1:16" x14ac:dyDescent="0.3">
      <c r="A2490" t="s">
        <v>1251</v>
      </c>
      <c r="B2490">
        <v>56</v>
      </c>
      <c r="C2490" s="4">
        <v>15549702</v>
      </c>
      <c r="D2490" t="s">
        <v>429</v>
      </c>
      <c r="E2490" t="s">
        <v>1754</v>
      </c>
      <c r="F2490" t="s">
        <v>7461</v>
      </c>
      <c r="G2490">
        <v>24038</v>
      </c>
      <c r="H2490">
        <v>123</v>
      </c>
      <c r="I2490" t="s">
        <v>16</v>
      </c>
      <c r="J2490" t="s">
        <v>17</v>
      </c>
      <c r="K2490" s="4">
        <v>14000000</v>
      </c>
      <c r="L2490">
        <v>2003</v>
      </c>
      <c r="M2490" s="2">
        <v>4.5999999999999996</v>
      </c>
      <c r="N2490" s="4">
        <f>IMDB_Table[[#This Row],[gross]]-IMDB_Table[[#This Row],[budget]]</f>
        <v>1549702</v>
      </c>
      <c r="O2490">
        <v>90</v>
      </c>
      <c r="P2490" s="36">
        <f>IMDB_Table[[#This Row],[net_profit]]/IMDB_Table[[#This Row],[budget]]*100</f>
        <v>11.0693</v>
      </c>
    </row>
    <row r="2491" spans="1:16" x14ac:dyDescent="0.3">
      <c r="A2491" t="s">
        <v>363</v>
      </c>
      <c r="B2491">
        <v>160</v>
      </c>
      <c r="C2491" s="4">
        <v>15483540</v>
      </c>
      <c r="D2491" t="s">
        <v>2597</v>
      </c>
      <c r="E2491" t="s">
        <v>38</v>
      </c>
      <c r="F2491" t="s">
        <v>5853</v>
      </c>
      <c r="G2491">
        <v>56338</v>
      </c>
      <c r="H2491">
        <v>215</v>
      </c>
      <c r="I2491" t="s">
        <v>16</v>
      </c>
      <c r="J2491" t="s">
        <v>17</v>
      </c>
      <c r="K2491" s="4">
        <v>14000000</v>
      </c>
      <c r="L2491">
        <v>2009</v>
      </c>
      <c r="M2491" s="2">
        <v>6.5</v>
      </c>
      <c r="N2491" s="4">
        <f>IMDB_Table[[#This Row],[gross]]-IMDB_Table[[#This Row],[budget]]</f>
        <v>1483540</v>
      </c>
      <c r="O2491">
        <v>108</v>
      </c>
      <c r="P2491" s="36">
        <f>IMDB_Table[[#This Row],[net_profit]]/IMDB_Table[[#This Row],[budget]]*100</f>
        <v>10.596714285714286</v>
      </c>
    </row>
    <row r="2492" spans="1:16" x14ac:dyDescent="0.3">
      <c r="A2492" t="s">
        <v>2598</v>
      </c>
      <c r="B2492">
        <v>71</v>
      </c>
      <c r="C2492" s="4">
        <v>20246959</v>
      </c>
      <c r="D2492" t="s">
        <v>429</v>
      </c>
      <c r="E2492" t="s">
        <v>2599</v>
      </c>
      <c r="F2492" t="s">
        <v>5854</v>
      </c>
      <c r="G2492">
        <v>5721</v>
      </c>
      <c r="H2492">
        <v>20</v>
      </c>
      <c r="I2492" t="s">
        <v>16</v>
      </c>
      <c r="J2492" t="s">
        <v>17</v>
      </c>
      <c r="K2492" s="4">
        <v>14000000</v>
      </c>
      <c r="L2492">
        <v>2010</v>
      </c>
      <c r="M2492" s="2">
        <v>4.9000000000000004</v>
      </c>
      <c r="N2492" s="4">
        <f>IMDB_Table[[#This Row],[gross]]-IMDB_Table[[#This Row],[budget]]</f>
        <v>6246959</v>
      </c>
      <c r="O2492">
        <v>103</v>
      </c>
      <c r="P2492" s="36">
        <f>IMDB_Table[[#This Row],[net_profit]]/IMDB_Table[[#This Row],[budget]]*100</f>
        <v>44.621135714285714</v>
      </c>
    </row>
    <row r="2493" spans="1:16" x14ac:dyDescent="0.3">
      <c r="A2493" t="s">
        <v>2600</v>
      </c>
      <c r="B2493">
        <v>37</v>
      </c>
      <c r="C2493" s="4">
        <v>15062898</v>
      </c>
      <c r="D2493" t="s">
        <v>509</v>
      </c>
      <c r="E2493" t="s">
        <v>1063</v>
      </c>
      <c r="F2493" t="s">
        <v>7462</v>
      </c>
      <c r="G2493">
        <v>11729</v>
      </c>
      <c r="H2493">
        <v>106</v>
      </c>
      <c r="I2493" t="s">
        <v>16</v>
      </c>
      <c r="J2493" t="s">
        <v>17</v>
      </c>
      <c r="K2493" s="4">
        <v>14000000</v>
      </c>
      <c r="L2493">
        <v>1998</v>
      </c>
      <c r="M2493" s="2">
        <v>6</v>
      </c>
      <c r="N2493" s="4">
        <f>IMDB_Table[[#This Row],[gross]]-IMDB_Table[[#This Row],[budget]]</f>
        <v>1062898</v>
      </c>
      <c r="O2493">
        <v>96</v>
      </c>
      <c r="P2493" s="36">
        <f>IMDB_Table[[#This Row],[net_profit]]/IMDB_Table[[#This Row],[budget]]*100</f>
        <v>7.5921285714285718</v>
      </c>
    </row>
    <row r="2494" spans="1:16" x14ac:dyDescent="0.3">
      <c r="A2494" t="s">
        <v>2601</v>
      </c>
      <c r="B2494">
        <v>62</v>
      </c>
      <c r="C2494" s="4">
        <v>14348123</v>
      </c>
      <c r="D2494" t="s">
        <v>2602</v>
      </c>
      <c r="E2494" t="s">
        <v>2603</v>
      </c>
      <c r="F2494" t="s">
        <v>7463</v>
      </c>
      <c r="G2494">
        <v>9323</v>
      </c>
      <c r="H2494">
        <v>157</v>
      </c>
      <c r="I2494" t="s">
        <v>16</v>
      </c>
      <c r="J2494" t="s">
        <v>1805</v>
      </c>
      <c r="K2494" s="4">
        <v>12000000</v>
      </c>
      <c r="L2494">
        <v>1999</v>
      </c>
      <c r="M2494" s="2">
        <v>6.9</v>
      </c>
      <c r="N2494" s="4">
        <f>IMDB_Table[[#This Row],[gross]]-IMDB_Table[[#This Row],[budget]]</f>
        <v>2348123</v>
      </c>
      <c r="O2494">
        <v>117</v>
      </c>
      <c r="P2494" s="36">
        <f>IMDB_Table[[#This Row],[net_profit]]/IMDB_Table[[#This Row],[budget]]*100</f>
        <v>19.567691666666668</v>
      </c>
    </row>
    <row r="2495" spans="1:16" x14ac:dyDescent="0.3">
      <c r="A2495" t="s">
        <v>2604</v>
      </c>
      <c r="B2495">
        <v>73</v>
      </c>
      <c r="C2495" s="4">
        <v>15171475</v>
      </c>
      <c r="D2495" t="s">
        <v>1580</v>
      </c>
      <c r="E2495" t="s">
        <v>99</v>
      </c>
      <c r="F2495" t="s">
        <v>5855</v>
      </c>
      <c r="G2495">
        <v>19805</v>
      </c>
      <c r="H2495">
        <v>122</v>
      </c>
      <c r="I2495" t="s">
        <v>16</v>
      </c>
      <c r="J2495" t="s">
        <v>17</v>
      </c>
      <c r="K2495" s="4">
        <v>8500000</v>
      </c>
      <c r="L2495">
        <v>1996</v>
      </c>
      <c r="M2495" s="2">
        <v>5.7</v>
      </c>
      <c r="N2495" s="4">
        <f>IMDB_Table[[#This Row],[gross]]-IMDB_Table[[#This Row],[budget]]</f>
        <v>6671475</v>
      </c>
      <c r="O2495">
        <v>93</v>
      </c>
      <c r="P2495" s="36">
        <f>IMDB_Table[[#This Row],[net_profit]]/IMDB_Table[[#This Row],[budget]]*100</f>
        <v>78.487941176470585</v>
      </c>
    </row>
    <row r="2496" spans="1:16" x14ac:dyDescent="0.3">
      <c r="A2496" t="s">
        <v>1147</v>
      </c>
      <c r="B2496">
        <v>25</v>
      </c>
      <c r="C2496" s="4">
        <v>13640000</v>
      </c>
      <c r="D2496" t="s">
        <v>641</v>
      </c>
      <c r="E2496" t="s">
        <v>329</v>
      </c>
      <c r="F2496" t="s">
        <v>5856</v>
      </c>
      <c r="G2496">
        <v>6011</v>
      </c>
      <c r="H2496">
        <v>39</v>
      </c>
      <c r="I2496" t="s">
        <v>16</v>
      </c>
      <c r="J2496" t="s">
        <v>17</v>
      </c>
      <c r="K2496" s="4">
        <v>14000000</v>
      </c>
      <c r="L2496">
        <v>1994</v>
      </c>
      <c r="M2496" s="2">
        <v>6.9</v>
      </c>
      <c r="N2496" s="4">
        <f>IMDB_Table[[#This Row],[gross]]-IMDB_Table[[#This Row],[budget]]</f>
        <v>-360000</v>
      </c>
      <c r="O2496">
        <v>115</v>
      </c>
      <c r="P2496" s="36">
        <f>IMDB_Table[[#This Row],[net_profit]]/IMDB_Table[[#This Row],[budget]]*100</f>
        <v>-2.5714285714285712</v>
      </c>
    </row>
    <row r="2497" spans="1:16" x14ac:dyDescent="0.3">
      <c r="A2497" t="s">
        <v>2605</v>
      </c>
      <c r="B2497">
        <v>205</v>
      </c>
      <c r="C2497" s="4">
        <v>12610731</v>
      </c>
      <c r="D2497" t="s">
        <v>571</v>
      </c>
      <c r="E2497" t="s">
        <v>2606</v>
      </c>
      <c r="F2497" t="s">
        <v>5857</v>
      </c>
      <c r="G2497">
        <v>38985</v>
      </c>
      <c r="H2497">
        <v>673</v>
      </c>
      <c r="I2497" t="s">
        <v>16</v>
      </c>
      <c r="J2497" t="s">
        <v>17</v>
      </c>
      <c r="K2497" s="4">
        <v>11000000</v>
      </c>
      <c r="L2497">
        <v>2001</v>
      </c>
      <c r="M2497" s="2">
        <v>4.4000000000000004</v>
      </c>
      <c r="N2497" s="4">
        <f>IMDB_Table[[#This Row],[gross]]-IMDB_Table[[#This Row],[budget]]</f>
        <v>1610731</v>
      </c>
      <c r="O2497">
        <v>85</v>
      </c>
      <c r="P2497" s="36">
        <f>IMDB_Table[[#This Row],[net_profit]]/IMDB_Table[[#This Row],[budget]]*100</f>
        <v>14.643009090909089</v>
      </c>
    </row>
    <row r="2498" spans="1:16" x14ac:dyDescent="0.3">
      <c r="A2498" t="s">
        <v>2607</v>
      </c>
      <c r="B2498">
        <v>195</v>
      </c>
      <c r="C2498" s="4">
        <v>11204499</v>
      </c>
      <c r="D2498" t="s">
        <v>1409</v>
      </c>
      <c r="E2498" t="s">
        <v>220</v>
      </c>
      <c r="F2498" t="s">
        <v>5858</v>
      </c>
      <c r="G2498">
        <v>38142</v>
      </c>
      <c r="H2498">
        <v>270</v>
      </c>
      <c r="I2498" t="s">
        <v>16</v>
      </c>
      <c r="J2498" t="s">
        <v>17</v>
      </c>
      <c r="K2498" s="4">
        <v>14000000</v>
      </c>
      <c r="L2498">
        <v>2006</v>
      </c>
      <c r="M2498" s="2">
        <v>7</v>
      </c>
      <c r="N2498" s="4">
        <f>IMDB_Table[[#This Row],[gross]]-IMDB_Table[[#This Row],[budget]]</f>
        <v>-2795501</v>
      </c>
      <c r="O2498">
        <v>112</v>
      </c>
      <c r="P2498" s="36">
        <f>IMDB_Table[[#This Row],[net_profit]]/IMDB_Table[[#This Row],[budget]]*100</f>
        <v>-19.967864285714285</v>
      </c>
    </row>
    <row r="2499" spans="1:16" x14ac:dyDescent="0.3">
      <c r="A2499" t="s">
        <v>529</v>
      </c>
      <c r="B2499">
        <v>61</v>
      </c>
      <c r="C2499" s="4">
        <v>10397365</v>
      </c>
      <c r="D2499" t="s">
        <v>2608</v>
      </c>
      <c r="E2499" t="s">
        <v>2609</v>
      </c>
      <c r="F2499" t="s">
        <v>5859</v>
      </c>
      <c r="G2499">
        <v>11693</v>
      </c>
      <c r="H2499">
        <v>104</v>
      </c>
      <c r="I2499" t="s">
        <v>16</v>
      </c>
      <c r="J2499" t="s">
        <v>17</v>
      </c>
      <c r="K2499" s="4">
        <v>14000000</v>
      </c>
      <c r="L2499">
        <v>2001</v>
      </c>
      <c r="M2499" s="2">
        <v>5.4</v>
      </c>
      <c r="N2499" s="4">
        <f>IMDB_Table[[#This Row],[gross]]-IMDB_Table[[#This Row],[budget]]</f>
        <v>-3602635</v>
      </c>
      <c r="O2499">
        <v>86</v>
      </c>
      <c r="P2499" s="36">
        <f>IMDB_Table[[#This Row],[net_profit]]/IMDB_Table[[#This Row],[budget]]*100</f>
        <v>-25.733107142857143</v>
      </c>
    </row>
    <row r="2500" spans="1:16" x14ac:dyDescent="0.3">
      <c r="A2500" t="s">
        <v>2610</v>
      </c>
      <c r="B2500">
        <v>77</v>
      </c>
      <c r="C2500" s="4">
        <v>9402410</v>
      </c>
      <c r="D2500" t="s">
        <v>983</v>
      </c>
      <c r="E2500" t="s">
        <v>2611</v>
      </c>
      <c r="F2500" t="s">
        <v>5860</v>
      </c>
      <c r="G2500">
        <v>11233</v>
      </c>
      <c r="H2500">
        <v>32</v>
      </c>
      <c r="I2500" t="s">
        <v>16</v>
      </c>
      <c r="J2500" t="s">
        <v>17</v>
      </c>
      <c r="K2500" s="4">
        <v>14000000</v>
      </c>
      <c r="L2500">
        <v>2012</v>
      </c>
      <c r="M2500" s="2">
        <v>5.4</v>
      </c>
      <c r="N2500" s="4">
        <f>IMDB_Table[[#This Row],[gross]]-IMDB_Table[[#This Row],[budget]]</f>
        <v>-4597590</v>
      </c>
      <c r="O2500">
        <v>86</v>
      </c>
      <c r="P2500" s="36">
        <f>IMDB_Table[[#This Row],[net_profit]]/IMDB_Table[[#This Row],[budget]]*100</f>
        <v>-32.839928571428572</v>
      </c>
    </row>
    <row r="2501" spans="1:16" x14ac:dyDescent="0.3">
      <c r="A2501" t="s">
        <v>2612</v>
      </c>
      <c r="B2501">
        <v>251</v>
      </c>
      <c r="C2501" s="4">
        <v>5459824</v>
      </c>
      <c r="D2501" t="s">
        <v>71</v>
      </c>
      <c r="E2501" t="s">
        <v>398</v>
      </c>
      <c r="F2501" t="s">
        <v>5861</v>
      </c>
      <c r="G2501">
        <v>92781</v>
      </c>
      <c r="H2501">
        <v>320</v>
      </c>
      <c r="I2501" t="s">
        <v>16</v>
      </c>
      <c r="J2501" t="s">
        <v>17</v>
      </c>
      <c r="K2501" s="4">
        <v>26000000</v>
      </c>
      <c r="L2501">
        <v>2006</v>
      </c>
      <c r="M2501" s="2">
        <v>7.6</v>
      </c>
      <c r="N2501" s="4">
        <f>IMDB_Table[[#This Row],[gross]]-IMDB_Table[[#This Row],[budget]]</f>
        <v>-20540176</v>
      </c>
      <c r="O2501">
        <v>137</v>
      </c>
      <c r="P2501" s="36">
        <f>IMDB_Table[[#This Row],[net_profit]]/IMDB_Table[[#This Row],[budget]]*100</f>
        <v>-79.000676923076924</v>
      </c>
    </row>
    <row r="2502" spans="1:16" x14ac:dyDescent="0.3">
      <c r="A2502" t="s">
        <v>2613</v>
      </c>
      <c r="B2502">
        <v>63</v>
      </c>
      <c r="C2502" s="4">
        <v>5108820</v>
      </c>
      <c r="D2502" t="s">
        <v>494</v>
      </c>
      <c r="E2502" t="s">
        <v>1106</v>
      </c>
      <c r="F2502" t="s">
        <v>5862</v>
      </c>
      <c r="G2502">
        <v>12519</v>
      </c>
      <c r="H2502">
        <v>112</v>
      </c>
      <c r="I2502" t="s">
        <v>16</v>
      </c>
      <c r="J2502" t="s">
        <v>17</v>
      </c>
      <c r="K2502" s="4">
        <v>24000000</v>
      </c>
      <c r="L2502">
        <v>2000</v>
      </c>
      <c r="M2502" s="2">
        <v>5.9</v>
      </c>
      <c r="N2502" s="4">
        <f>IMDB_Table[[#This Row],[gross]]-IMDB_Table[[#This Row],[budget]]</f>
        <v>-18891180</v>
      </c>
      <c r="O2502">
        <v>90</v>
      </c>
      <c r="P2502" s="36">
        <f>IMDB_Table[[#This Row],[net_profit]]/IMDB_Table[[#This Row],[budget]]*100</f>
        <v>-78.713250000000002</v>
      </c>
    </row>
    <row r="2503" spans="1:16" x14ac:dyDescent="0.3">
      <c r="A2503" t="s">
        <v>2056</v>
      </c>
      <c r="B2503">
        <v>47</v>
      </c>
      <c r="C2503" s="4">
        <v>4741987</v>
      </c>
      <c r="D2503" t="s">
        <v>814</v>
      </c>
      <c r="E2503" t="s">
        <v>1170</v>
      </c>
      <c r="F2503" t="s">
        <v>7464</v>
      </c>
      <c r="G2503">
        <v>6782</v>
      </c>
      <c r="H2503">
        <v>114</v>
      </c>
      <c r="I2503" t="s">
        <v>16</v>
      </c>
      <c r="J2503" t="s">
        <v>17</v>
      </c>
      <c r="K2503" s="4">
        <v>14000000</v>
      </c>
      <c r="L2503">
        <v>1999</v>
      </c>
      <c r="M2503" s="2">
        <v>6.6</v>
      </c>
      <c r="N2503" s="4">
        <f>IMDB_Table[[#This Row],[gross]]-IMDB_Table[[#This Row],[budget]]</f>
        <v>-9258013</v>
      </c>
      <c r="O2503">
        <v>107</v>
      </c>
      <c r="P2503" s="36">
        <f>IMDB_Table[[#This Row],[net_profit]]/IMDB_Table[[#This Row],[budget]]*100</f>
        <v>-66.128664285714294</v>
      </c>
    </row>
    <row r="2504" spans="1:16" x14ac:dyDescent="0.3">
      <c r="A2504" t="s">
        <v>320</v>
      </c>
      <c r="B2504">
        <v>108</v>
      </c>
      <c r="C2504" s="4">
        <v>4291965</v>
      </c>
      <c r="D2504" t="s">
        <v>1302</v>
      </c>
      <c r="E2504" t="s">
        <v>2614</v>
      </c>
      <c r="F2504" t="s">
        <v>7465</v>
      </c>
      <c r="G2504">
        <v>9334</v>
      </c>
      <c r="H2504">
        <v>59</v>
      </c>
      <c r="I2504" t="s">
        <v>16</v>
      </c>
      <c r="J2504" t="s">
        <v>490</v>
      </c>
      <c r="K2504" s="4">
        <v>14000000</v>
      </c>
      <c r="L2504">
        <v>2006</v>
      </c>
      <c r="M2504" s="2">
        <v>6.7</v>
      </c>
      <c r="N2504" s="4">
        <f>IMDB_Table[[#This Row],[gross]]-IMDB_Table[[#This Row],[budget]]</f>
        <v>-9708035</v>
      </c>
      <c r="O2504">
        <v>98</v>
      </c>
      <c r="P2504" s="36">
        <f>IMDB_Table[[#This Row],[net_profit]]/IMDB_Table[[#This Row],[budget]]*100</f>
        <v>-69.343107142857136</v>
      </c>
    </row>
    <row r="2505" spans="1:16" x14ac:dyDescent="0.3">
      <c r="A2505" t="s">
        <v>2615</v>
      </c>
      <c r="B2505">
        <v>64</v>
      </c>
      <c r="C2505" s="4">
        <v>3100650</v>
      </c>
      <c r="D2505" t="s">
        <v>1334</v>
      </c>
      <c r="E2505" t="s">
        <v>2616</v>
      </c>
      <c r="F2505" t="s">
        <v>5863</v>
      </c>
      <c r="G2505">
        <v>7277</v>
      </c>
      <c r="H2505">
        <v>181</v>
      </c>
      <c r="I2505" t="s">
        <v>16</v>
      </c>
      <c r="J2505" t="s">
        <v>17</v>
      </c>
      <c r="K2505" s="4">
        <v>14000000</v>
      </c>
      <c r="L2505">
        <v>2001</v>
      </c>
      <c r="M2505" s="2">
        <v>3.9</v>
      </c>
      <c r="N2505" s="4">
        <f>IMDB_Table[[#This Row],[gross]]-IMDB_Table[[#This Row],[budget]]</f>
        <v>-10899350</v>
      </c>
      <c r="O2505">
        <v>84</v>
      </c>
      <c r="P2505" s="36">
        <f>IMDB_Table[[#This Row],[net_profit]]/IMDB_Table[[#This Row],[budget]]*100</f>
        <v>-77.852500000000006</v>
      </c>
    </row>
    <row r="2506" spans="1:16" x14ac:dyDescent="0.3">
      <c r="A2506" t="s">
        <v>2460</v>
      </c>
      <c r="B2506">
        <v>20</v>
      </c>
      <c r="C2506" s="4">
        <v>2474000</v>
      </c>
      <c r="D2506" t="s">
        <v>1331</v>
      </c>
      <c r="E2506" t="s">
        <v>2617</v>
      </c>
      <c r="F2506" t="s">
        <v>7466</v>
      </c>
      <c r="G2506">
        <v>2427</v>
      </c>
      <c r="H2506">
        <v>27</v>
      </c>
      <c r="I2506" t="s">
        <v>16</v>
      </c>
      <c r="J2506" t="s">
        <v>490</v>
      </c>
      <c r="K2506" s="4">
        <v>14000000</v>
      </c>
      <c r="L2506">
        <v>1995</v>
      </c>
      <c r="M2506" s="2">
        <v>5.7</v>
      </c>
      <c r="N2506" s="4">
        <f>IMDB_Table[[#This Row],[gross]]-IMDB_Table[[#This Row],[budget]]</f>
        <v>-11526000</v>
      </c>
      <c r="O2506">
        <v>139</v>
      </c>
      <c r="P2506" s="36">
        <f>IMDB_Table[[#This Row],[net_profit]]/IMDB_Table[[#This Row],[budget]]*100</f>
        <v>-82.328571428571422</v>
      </c>
    </row>
    <row r="2507" spans="1:16" x14ac:dyDescent="0.3">
      <c r="A2507" t="s">
        <v>2618</v>
      </c>
      <c r="B2507">
        <v>2</v>
      </c>
      <c r="C2507" s="4">
        <v>1000000</v>
      </c>
      <c r="D2507" t="s">
        <v>341</v>
      </c>
      <c r="E2507" t="s">
        <v>68</v>
      </c>
      <c r="F2507" t="s">
        <v>5864</v>
      </c>
      <c r="G2507">
        <v>524</v>
      </c>
      <c r="H2507">
        <v>8</v>
      </c>
      <c r="I2507" t="s">
        <v>16</v>
      </c>
      <c r="J2507" t="s">
        <v>2619</v>
      </c>
      <c r="K2507" s="4">
        <v>14000000</v>
      </c>
      <c r="L2507">
        <v>1978</v>
      </c>
      <c r="M2507" s="2">
        <v>6.5</v>
      </c>
      <c r="N2507" s="4">
        <f>IMDB_Table[[#This Row],[gross]]-IMDB_Table[[#This Row],[budget]]</f>
        <v>-13000000</v>
      </c>
      <c r="O2507">
        <v>127</v>
      </c>
      <c r="P2507" s="36">
        <f>IMDB_Table[[#This Row],[net_profit]]/IMDB_Table[[#This Row],[budget]]*100</f>
        <v>-92.857142857142861</v>
      </c>
    </row>
    <row r="2508" spans="1:16" x14ac:dyDescent="0.3">
      <c r="A2508" t="s">
        <v>2248</v>
      </c>
      <c r="B2508">
        <v>262</v>
      </c>
      <c r="C2508" s="4">
        <v>3958500</v>
      </c>
      <c r="D2508" t="s">
        <v>1302</v>
      </c>
      <c r="E2508" t="s">
        <v>2620</v>
      </c>
      <c r="F2508" t="s">
        <v>5865</v>
      </c>
      <c r="G2508">
        <v>17933</v>
      </c>
      <c r="H2508">
        <v>165</v>
      </c>
      <c r="I2508" t="s">
        <v>16</v>
      </c>
      <c r="J2508" t="s">
        <v>24</v>
      </c>
      <c r="K2508" s="4">
        <v>8200000</v>
      </c>
      <c r="L2508">
        <v>2014</v>
      </c>
      <c r="M2508" s="2">
        <v>6.8</v>
      </c>
      <c r="N2508" s="4">
        <f>IMDB_Table[[#This Row],[gross]]-IMDB_Table[[#This Row],[budget]]</f>
        <v>-4241500</v>
      </c>
      <c r="O2508">
        <v>150</v>
      </c>
      <c r="P2508" s="36">
        <f>IMDB_Table[[#This Row],[net_profit]]/IMDB_Table[[#This Row],[budget]]*100</f>
        <v>-51.725609756097555</v>
      </c>
    </row>
    <row r="2509" spans="1:16" x14ac:dyDescent="0.3">
      <c r="A2509" t="s">
        <v>1210</v>
      </c>
      <c r="B2509">
        <v>69</v>
      </c>
      <c r="C2509" s="4">
        <v>274299</v>
      </c>
      <c r="D2509" t="s">
        <v>2621</v>
      </c>
      <c r="E2509" t="s">
        <v>2622</v>
      </c>
      <c r="F2509" t="s">
        <v>5866</v>
      </c>
      <c r="G2509">
        <v>11077</v>
      </c>
      <c r="H2509">
        <v>55</v>
      </c>
      <c r="I2509" t="s">
        <v>16</v>
      </c>
      <c r="J2509" t="s">
        <v>490</v>
      </c>
      <c r="K2509" s="4">
        <v>103000000</v>
      </c>
      <c r="L2509">
        <v>2002</v>
      </c>
      <c r="M2509" s="2">
        <v>7.3</v>
      </c>
      <c r="N2509" s="4">
        <f>IMDB_Table[[#This Row],[gross]]-IMDB_Table[[#This Row],[budget]]</f>
        <v>-102725701</v>
      </c>
      <c r="O2509">
        <v>132</v>
      </c>
      <c r="P2509" s="36">
        <f>IMDB_Table[[#This Row],[net_profit]]/IMDB_Table[[#This Row],[budget]]*100</f>
        <v>-99.733690291262135</v>
      </c>
    </row>
    <row r="2510" spans="1:16" x14ac:dyDescent="0.3">
      <c r="A2510" t="s">
        <v>609</v>
      </c>
      <c r="B2510">
        <v>57</v>
      </c>
      <c r="C2510" s="4">
        <v>183088</v>
      </c>
      <c r="D2510" t="s">
        <v>2602</v>
      </c>
      <c r="E2510" t="s">
        <v>2623</v>
      </c>
      <c r="F2510" t="s">
        <v>5867</v>
      </c>
      <c r="G2510">
        <v>11704</v>
      </c>
      <c r="H2510">
        <v>36</v>
      </c>
      <c r="I2510" t="s">
        <v>16</v>
      </c>
      <c r="J2510" t="s">
        <v>17</v>
      </c>
      <c r="K2510" s="4">
        <v>15000000</v>
      </c>
      <c r="L2510">
        <v>2008</v>
      </c>
      <c r="M2510" s="2">
        <v>7</v>
      </c>
      <c r="N2510" s="4">
        <f>IMDB_Table[[#This Row],[gross]]-IMDB_Table[[#This Row],[budget]]</f>
        <v>-14816912</v>
      </c>
      <c r="O2510">
        <v>115</v>
      </c>
      <c r="P2510" s="36">
        <f>IMDB_Table[[#This Row],[net_profit]]/IMDB_Table[[#This Row],[budget]]*100</f>
        <v>-98.779413333333338</v>
      </c>
    </row>
    <row r="2511" spans="1:16" x14ac:dyDescent="0.3">
      <c r="A2511" t="s">
        <v>2624</v>
      </c>
      <c r="B2511">
        <v>116</v>
      </c>
      <c r="C2511" s="4">
        <v>46495</v>
      </c>
      <c r="D2511" t="s">
        <v>814</v>
      </c>
      <c r="E2511" t="s">
        <v>312</v>
      </c>
      <c r="F2511" t="s">
        <v>5868</v>
      </c>
      <c r="G2511">
        <v>12053</v>
      </c>
      <c r="H2511">
        <v>119</v>
      </c>
      <c r="I2511" t="s">
        <v>16</v>
      </c>
      <c r="J2511" t="s">
        <v>17</v>
      </c>
      <c r="K2511" s="4">
        <v>14000000</v>
      </c>
      <c r="L2511">
        <v>2011</v>
      </c>
      <c r="M2511" s="2">
        <v>6.5</v>
      </c>
      <c r="N2511" s="4">
        <f>IMDB_Table[[#This Row],[gross]]-IMDB_Table[[#This Row],[budget]]</f>
        <v>-13953505</v>
      </c>
      <c r="O2511">
        <v>186</v>
      </c>
      <c r="P2511" s="36">
        <f>IMDB_Table[[#This Row],[net_profit]]/IMDB_Table[[#This Row],[budget]]*100</f>
        <v>-99.66789285714286</v>
      </c>
    </row>
    <row r="2512" spans="1:16" x14ac:dyDescent="0.3">
      <c r="A2512" t="s">
        <v>910</v>
      </c>
      <c r="B2512">
        <v>87</v>
      </c>
      <c r="C2512" s="4">
        <v>1752214</v>
      </c>
      <c r="D2512" t="s">
        <v>369</v>
      </c>
      <c r="E2512" t="s">
        <v>1073</v>
      </c>
      <c r="F2512" t="s">
        <v>5869</v>
      </c>
      <c r="G2512">
        <v>60460</v>
      </c>
      <c r="H2512">
        <v>104</v>
      </c>
      <c r="I2512" t="s">
        <v>16</v>
      </c>
      <c r="J2512" t="s">
        <v>17</v>
      </c>
      <c r="K2512" s="4">
        <v>14000000</v>
      </c>
      <c r="L2512">
        <v>2010</v>
      </c>
      <c r="M2512" s="2">
        <v>7.7</v>
      </c>
      <c r="N2512" s="4">
        <f>IMDB_Table[[#This Row],[gross]]-IMDB_Table[[#This Row],[budget]]</f>
        <v>-12247786</v>
      </c>
      <c r="O2512">
        <v>90</v>
      </c>
      <c r="P2512" s="36">
        <f>IMDB_Table[[#This Row],[net_profit]]/IMDB_Table[[#This Row],[budget]]*100</f>
        <v>-87.484185714285715</v>
      </c>
    </row>
    <row r="2513" spans="1:16" x14ac:dyDescent="0.3">
      <c r="A2513" t="s">
        <v>290</v>
      </c>
      <c r="B2513">
        <v>357</v>
      </c>
      <c r="C2513" s="4">
        <v>83025853</v>
      </c>
      <c r="D2513" t="s">
        <v>71</v>
      </c>
      <c r="E2513" t="s">
        <v>117</v>
      </c>
      <c r="F2513" t="s">
        <v>5870</v>
      </c>
      <c r="G2513">
        <v>259837</v>
      </c>
      <c r="H2513">
        <v>2254</v>
      </c>
      <c r="I2513" t="s">
        <v>16</v>
      </c>
      <c r="J2513" t="s">
        <v>17</v>
      </c>
      <c r="K2513" s="4">
        <v>14000000</v>
      </c>
      <c r="L2513">
        <v>2005</v>
      </c>
      <c r="M2513" s="2">
        <v>7.7</v>
      </c>
      <c r="N2513" s="4">
        <f>IMDB_Table[[#This Row],[gross]]-IMDB_Table[[#This Row],[budget]]</f>
        <v>69025853</v>
      </c>
      <c r="O2513">
        <v>134</v>
      </c>
      <c r="P2513" s="36">
        <f>IMDB_Table[[#This Row],[net_profit]]/IMDB_Table[[#This Row],[budget]]*100</f>
        <v>493.04180714285712</v>
      </c>
    </row>
    <row r="2514" spans="1:16" x14ac:dyDescent="0.3">
      <c r="A2514" t="s">
        <v>2217</v>
      </c>
      <c r="B2514">
        <v>88</v>
      </c>
      <c r="C2514" s="4">
        <v>56631572</v>
      </c>
      <c r="D2514" t="s">
        <v>429</v>
      </c>
      <c r="E2514" t="s">
        <v>2024</v>
      </c>
      <c r="F2514" t="s">
        <v>5871</v>
      </c>
      <c r="G2514">
        <v>123390</v>
      </c>
      <c r="H2514">
        <v>248</v>
      </c>
      <c r="I2514" t="s">
        <v>16</v>
      </c>
      <c r="J2514" t="s">
        <v>17</v>
      </c>
      <c r="K2514" s="4">
        <v>12000000</v>
      </c>
      <c r="L2514">
        <v>1995</v>
      </c>
      <c r="M2514" s="2">
        <v>6.8</v>
      </c>
      <c r="N2514" s="4">
        <f>IMDB_Table[[#This Row],[gross]]-IMDB_Table[[#This Row],[budget]]</f>
        <v>44631572</v>
      </c>
      <c r="O2514">
        <v>97</v>
      </c>
      <c r="P2514" s="36">
        <f>IMDB_Table[[#This Row],[net_profit]]/IMDB_Table[[#This Row],[budget]]*100</f>
        <v>371.92976666666669</v>
      </c>
    </row>
    <row r="2515" spans="1:16" x14ac:dyDescent="0.3">
      <c r="A2515" t="s">
        <v>2259</v>
      </c>
      <c r="B2515">
        <v>181</v>
      </c>
      <c r="C2515" s="4">
        <v>15854988</v>
      </c>
      <c r="D2515" t="s">
        <v>71</v>
      </c>
      <c r="E2515" t="s">
        <v>534</v>
      </c>
      <c r="F2515" t="s">
        <v>7467</v>
      </c>
      <c r="G2515">
        <v>36542</v>
      </c>
      <c r="H2515">
        <v>378</v>
      </c>
      <c r="I2515" t="s">
        <v>16</v>
      </c>
      <c r="J2515" t="s">
        <v>17</v>
      </c>
      <c r="K2515" s="4">
        <v>13500000</v>
      </c>
      <c r="L2515">
        <v>2002</v>
      </c>
      <c r="M2515" s="2">
        <v>7.4</v>
      </c>
      <c r="N2515" s="4">
        <f>IMDB_Table[[#This Row],[gross]]-IMDB_Table[[#This Row],[budget]]</f>
        <v>2354988</v>
      </c>
      <c r="O2515">
        <v>107</v>
      </c>
      <c r="P2515" s="36">
        <f>IMDB_Table[[#This Row],[net_profit]]/IMDB_Table[[#This Row],[budget]]*100</f>
        <v>17.444355555555553</v>
      </c>
    </row>
    <row r="2516" spans="1:16" x14ac:dyDescent="0.3">
      <c r="A2516" t="s">
        <v>1544</v>
      </c>
      <c r="B2516">
        <v>107</v>
      </c>
      <c r="C2516" s="4">
        <v>12282677</v>
      </c>
      <c r="D2516" t="s">
        <v>1218</v>
      </c>
      <c r="E2516" t="s">
        <v>549</v>
      </c>
      <c r="F2516" t="s">
        <v>5872</v>
      </c>
      <c r="G2516">
        <v>28159</v>
      </c>
      <c r="H2516">
        <v>96</v>
      </c>
      <c r="I2516" t="s">
        <v>16</v>
      </c>
      <c r="J2516" t="s">
        <v>17</v>
      </c>
      <c r="K2516" s="4">
        <v>14000000</v>
      </c>
      <c r="L2516">
        <v>2015</v>
      </c>
      <c r="M2516" s="2">
        <v>5.0999999999999996</v>
      </c>
      <c r="N2516" s="4">
        <f>IMDB_Table[[#This Row],[gross]]-IMDB_Table[[#This Row],[budget]]</f>
        <v>-1717323</v>
      </c>
      <c r="O2516">
        <v>99</v>
      </c>
      <c r="P2516" s="36">
        <f>IMDB_Table[[#This Row],[net_profit]]/IMDB_Table[[#This Row],[budget]]*100</f>
        <v>-12.266592857142857</v>
      </c>
    </row>
    <row r="2517" spans="1:16" x14ac:dyDescent="0.3">
      <c r="A2517" t="s">
        <v>1879</v>
      </c>
      <c r="B2517">
        <v>132</v>
      </c>
      <c r="C2517" s="4">
        <v>7060876</v>
      </c>
      <c r="D2517" t="s">
        <v>399</v>
      </c>
      <c r="E2517" t="s">
        <v>398</v>
      </c>
      <c r="F2517" t="s">
        <v>5873</v>
      </c>
      <c r="G2517">
        <v>44795</v>
      </c>
      <c r="H2517">
        <v>314</v>
      </c>
      <c r="I2517" t="s">
        <v>16</v>
      </c>
      <c r="J2517" t="s">
        <v>24</v>
      </c>
      <c r="K2517" s="4">
        <v>13500000</v>
      </c>
      <c r="L2517">
        <v>2000</v>
      </c>
      <c r="M2517" s="2">
        <v>7.4</v>
      </c>
      <c r="N2517" s="4">
        <f>IMDB_Table[[#This Row],[gross]]-IMDB_Table[[#This Row],[budget]]</f>
        <v>-6439124</v>
      </c>
      <c r="O2517">
        <v>124</v>
      </c>
      <c r="P2517" s="36">
        <f>IMDB_Table[[#This Row],[net_profit]]/IMDB_Table[[#This Row],[budget]]*100</f>
        <v>-47.697214814814814</v>
      </c>
    </row>
    <row r="2518" spans="1:16" x14ac:dyDescent="0.3">
      <c r="A2518" t="s">
        <v>4012</v>
      </c>
      <c r="B2518">
        <v>401</v>
      </c>
      <c r="C2518" s="4">
        <v>14989761</v>
      </c>
      <c r="D2518" t="s">
        <v>279</v>
      </c>
      <c r="E2518" t="s">
        <v>472</v>
      </c>
      <c r="F2518" t="s">
        <v>5874</v>
      </c>
      <c r="G2518">
        <v>185845</v>
      </c>
      <c r="H2518">
        <v>284</v>
      </c>
      <c r="I2518" t="s">
        <v>16</v>
      </c>
      <c r="J2518" t="s">
        <v>24</v>
      </c>
      <c r="K2518" s="4">
        <v>15000000</v>
      </c>
      <c r="L2518">
        <v>2012</v>
      </c>
      <c r="M2518" s="2">
        <v>7.2</v>
      </c>
      <c r="N2518" s="4">
        <f>IMDB_Table[[#This Row],[gross]]-IMDB_Table[[#This Row],[budget]]</f>
        <v>-10239</v>
      </c>
      <c r="O2518">
        <v>110</v>
      </c>
      <c r="P2518" s="36">
        <f>IMDB_Table[[#This Row],[net_profit]]/IMDB_Table[[#This Row],[budget]]*100</f>
        <v>-6.8260000000000001E-2</v>
      </c>
    </row>
    <row r="2519" spans="1:16" x14ac:dyDescent="0.3">
      <c r="A2519" t="s">
        <v>717</v>
      </c>
      <c r="B2519">
        <v>192</v>
      </c>
      <c r="C2519" s="4">
        <v>5501940</v>
      </c>
      <c r="D2519" t="s">
        <v>778</v>
      </c>
      <c r="E2519" t="s">
        <v>2560</v>
      </c>
      <c r="F2519" t="s">
        <v>5875</v>
      </c>
      <c r="G2519">
        <v>248354</v>
      </c>
      <c r="H2519">
        <v>564</v>
      </c>
      <c r="I2519" t="s">
        <v>2286</v>
      </c>
      <c r="J2519" t="s">
        <v>221</v>
      </c>
      <c r="K2519" s="4">
        <v>13500000</v>
      </c>
      <c r="L2519">
        <v>2004</v>
      </c>
      <c r="M2519" s="2">
        <v>8.3000000000000007</v>
      </c>
      <c r="N2519" s="4">
        <f>IMDB_Table[[#This Row],[gross]]-IMDB_Table[[#This Row],[budget]]</f>
        <v>-7998060</v>
      </c>
      <c r="O2519">
        <v>178</v>
      </c>
      <c r="P2519" s="36">
        <f>IMDB_Table[[#This Row],[net_profit]]/IMDB_Table[[#This Row],[budget]]*100</f>
        <v>-59.244888888888894</v>
      </c>
    </row>
    <row r="2520" spans="1:16" x14ac:dyDescent="0.3">
      <c r="A2520" t="s">
        <v>3973</v>
      </c>
      <c r="B2520">
        <v>157</v>
      </c>
      <c r="C2520" s="4">
        <v>2086345</v>
      </c>
      <c r="D2520" t="s">
        <v>1378</v>
      </c>
      <c r="E2520" t="s">
        <v>2625</v>
      </c>
      <c r="F2520" t="s">
        <v>5876</v>
      </c>
      <c r="G2520">
        <v>64556</v>
      </c>
      <c r="H2520">
        <v>140</v>
      </c>
      <c r="I2520" t="s">
        <v>681</v>
      </c>
      <c r="J2520" t="s">
        <v>849</v>
      </c>
      <c r="K2520" s="4">
        <v>10000000</v>
      </c>
      <c r="L2520">
        <v>2004</v>
      </c>
      <c r="M2520" s="2">
        <v>8.1</v>
      </c>
      <c r="N2520" s="4">
        <f>IMDB_Table[[#This Row],[gross]]-IMDB_Table[[#This Row],[budget]]</f>
        <v>-7913655</v>
      </c>
      <c r="O2520">
        <v>125</v>
      </c>
      <c r="P2520" s="36">
        <f>IMDB_Table[[#This Row],[net_profit]]/IMDB_Table[[#This Row],[budget]]*100</f>
        <v>-79.13655</v>
      </c>
    </row>
    <row r="2521" spans="1:16" x14ac:dyDescent="0.3">
      <c r="A2521" t="s">
        <v>750</v>
      </c>
      <c r="B2521">
        <v>62</v>
      </c>
      <c r="C2521" s="4">
        <v>123922370</v>
      </c>
      <c r="D2521" t="s">
        <v>2626</v>
      </c>
      <c r="E2521" t="s">
        <v>232</v>
      </c>
      <c r="F2521" t="s">
        <v>5877</v>
      </c>
      <c r="G2521">
        <v>98348</v>
      </c>
      <c r="H2521">
        <v>131</v>
      </c>
      <c r="I2521" t="s">
        <v>16</v>
      </c>
      <c r="J2521" t="s">
        <v>17</v>
      </c>
      <c r="K2521" s="4">
        <v>13000000</v>
      </c>
      <c r="L2521">
        <v>1987</v>
      </c>
      <c r="M2521" s="2">
        <v>7.3</v>
      </c>
      <c r="N2521" s="4">
        <f>IMDB_Table[[#This Row],[gross]]-IMDB_Table[[#This Row],[budget]]</f>
        <v>110922370</v>
      </c>
      <c r="O2521">
        <v>121</v>
      </c>
      <c r="P2521" s="36">
        <f>IMDB_Table[[#This Row],[net_profit]]/IMDB_Table[[#This Row],[budget]]*100</f>
        <v>853.24899999999991</v>
      </c>
    </row>
    <row r="2522" spans="1:16" x14ac:dyDescent="0.3">
      <c r="A2522" t="s">
        <v>3990</v>
      </c>
      <c r="B2522">
        <v>4</v>
      </c>
      <c r="C2522" s="4">
        <v>163591</v>
      </c>
      <c r="D2522" t="s">
        <v>509</v>
      </c>
      <c r="E2522" t="s">
        <v>2627</v>
      </c>
      <c r="F2522" t="s">
        <v>5878</v>
      </c>
      <c r="G2522">
        <v>912</v>
      </c>
      <c r="H2522">
        <v>17</v>
      </c>
      <c r="I2522" t="s">
        <v>16</v>
      </c>
      <c r="J2522" t="s">
        <v>1489</v>
      </c>
      <c r="K2522" s="4">
        <v>13400000</v>
      </c>
      <c r="L2522">
        <v>2010</v>
      </c>
      <c r="M2522" s="2">
        <v>3.6</v>
      </c>
      <c r="N2522" s="4">
        <f>IMDB_Table[[#This Row],[gross]]-IMDB_Table[[#This Row],[budget]]</f>
        <v>-13236409</v>
      </c>
      <c r="O2522">
        <v>100</v>
      </c>
      <c r="P2522" s="36">
        <f>IMDB_Table[[#This Row],[net_profit]]/IMDB_Table[[#This Row],[budget]]*100</f>
        <v>-98.779171641791038</v>
      </c>
    </row>
    <row r="2523" spans="1:16" x14ac:dyDescent="0.3">
      <c r="A2523" t="s">
        <v>292</v>
      </c>
      <c r="B2523">
        <v>84</v>
      </c>
      <c r="C2523" s="4">
        <v>73000942</v>
      </c>
      <c r="D2523" t="s">
        <v>944</v>
      </c>
      <c r="E2523" t="s">
        <v>2628</v>
      </c>
      <c r="F2523" t="s">
        <v>5879</v>
      </c>
      <c r="G2523">
        <v>74351</v>
      </c>
      <c r="H2523">
        <v>233</v>
      </c>
      <c r="I2523" t="s">
        <v>16</v>
      </c>
      <c r="J2523" t="s">
        <v>17</v>
      </c>
      <c r="K2523" s="4">
        <v>13000000</v>
      </c>
      <c r="L2523">
        <v>2011</v>
      </c>
      <c r="M2523" s="2">
        <v>1.6</v>
      </c>
      <c r="N2523" s="4">
        <f>IMDB_Table[[#This Row],[gross]]-IMDB_Table[[#This Row],[budget]]</f>
        <v>60000942</v>
      </c>
      <c r="O2523">
        <v>115</v>
      </c>
      <c r="P2523" s="36">
        <f>IMDB_Table[[#This Row],[net_profit]]/IMDB_Table[[#This Row],[budget]]*100</f>
        <v>461.5457076923077</v>
      </c>
    </row>
    <row r="2524" spans="1:16" x14ac:dyDescent="0.3">
      <c r="A2524" t="s">
        <v>322</v>
      </c>
      <c r="B2524">
        <v>669</v>
      </c>
      <c r="C2524" s="4">
        <v>106952327</v>
      </c>
      <c r="D2524" t="s">
        <v>946</v>
      </c>
      <c r="E2524" t="s">
        <v>376</v>
      </c>
      <c r="F2524" t="s">
        <v>5880</v>
      </c>
      <c r="G2524">
        <v>551363</v>
      </c>
      <c r="H2524">
        <v>1140</v>
      </c>
      <c r="I2524" t="s">
        <v>16</v>
      </c>
      <c r="J2524" t="s">
        <v>17</v>
      </c>
      <c r="K2524" s="4">
        <v>13000000</v>
      </c>
      <c r="L2524">
        <v>2010</v>
      </c>
      <c r="M2524" s="2">
        <v>8</v>
      </c>
      <c r="N2524" s="4">
        <f>IMDB_Table[[#This Row],[gross]]-IMDB_Table[[#This Row],[budget]]</f>
        <v>93952327</v>
      </c>
      <c r="O2524">
        <v>108</v>
      </c>
      <c r="P2524" s="36">
        <f>IMDB_Table[[#This Row],[net_profit]]/IMDB_Table[[#This Row],[budget]]*100</f>
        <v>722.71020769230768</v>
      </c>
    </row>
    <row r="2525" spans="1:16" x14ac:dyDescent="0.3">
      <c r="A2525" t="s">
        <v>1107</v>
      </c>
      <c r="B2525">
        <v>149</v>
      </c>
      <c r="C2525" s="4">
        <v>57300000</v>
      </c>
      <c r="D2525" t="s">
        <v>497</v>
      </c>
      <c r="E2525" t="s">
        <v>444</v>
      </c>
      <c r="F2525" t="s">
        <v>7468</v>
      </c>
      <c r="G2525">
        <v>790926</v>
      </c>
      <c r="H2525">
        <v>650</v>
      </c>
      <c r="I2525" t="s">
        <v>16</v>
      </c>
      <c r="J2525" t="s">
        <v>17</v>
      </c>
      <c r="K2525" s="4">
        <v>13000000</v>
      </c>
      <c r="L2525">
        <v>1974</v>
      </c>
      <c r="M2525" s="2">
        <v>9</v>
      </c>
      <c r="N2525" s="4">
        <f>IMDB_Table[[#This Row],[gross]]-IMDB_Table[[#This Row],[budget]]</f>
        <v>44300000</v>
      </c>
      <c r="O2525">
        <v>220</v>
      </c>
      <c r="P2525" s="36">
        <f>IMDB_Table[[#This Row],[net_profit]]/IMDB_Table[[#This Row],[budget]]*100</f>
        <v>340.76923076923077</v>
      </c>
    </row>
    <row r="2526" spans="1:16" x14ac:dyDescent="0.3">
      <c r="A2526" t="s">
        <v>1262</v>
      </c>
      <c r="B2526">
        <v>101</v>
      </c>
      <c r="C2526" s="4">
        <v>91038276</v>
      </c>
      <c r="D2526" t="s">
        <v>1657</v>
      </c>
      <c r="E2526" t="s">
        <v>2629</v>
      </c>
      <c r="F2526" t="s">
        <v>7469</v>
      </c>
      <c r="G2526">
        <v>47876</v>
      </c>
      <c r="H2526">
        <v>320</v>
      </c>
      <c r="I2526" t="s">
        <v>16</v>
      </c>
      <c r="J2526" t="s">
        <v>17</v>
      </c>
      <c r="K2526" s="4">
        <v>13000000</v>
      </c>
      <c r="L2526">
        <v>2001</v>
      </c>
      <c r="M2526" s="2">
        <v>6.1</v>
      </c>
      <c r="N2526" s="4">
        <f>IMDB_Table[[#This Row],[gross]]-IMDB_Table[[#This Row],[budget]]</f>
        <v>78038276</v>
      </c>
      <c r="O2526">
        <v>112</v>
      </c>
      <c r="P2526" s="36">
        <f>IMDB_Table[[#This Row],[net_profit]]/IMDB_Table[[#This Row],[budget]]*100</f>
        <v>600.29443076923076</v>
      </c>
    </row>
    <row r="2527" spans="1:16" x14ac:dyDescent="0.3">
      <c r="A2527" t="s">
        <v>537</v>
      </c>
      <c r="B2527">
        <v>102</v>
      </c>
      <c r="C2527" s="4">
        <v>49369900</v>
      </c>
      <c r="D2527" t="s">
        <v>1979</v>
      </c>
      <c r="E2527" t="s">
        <v>2630</v>
      </c>
      <c r="F2527" t="s">
        <v>7470</v>
      </c>
      <c r="G2527">
        <v>36108</v>
      </c>
      <c r="H2527">
        <v>260</v>
      </c>
      <c r="I2527" t="s">
        <v>16</v>
      </c>
      <c r="J2527" t="s">
        <v>17</v>
      </c>
      <c r="K2527" s="4">
        <v>7000000</v>
      </c>
      <c r="L2527">
        <v>1988</v>
      </c>
      <c r="M2527" s="2">
        <v>5.7</v>
      </c>
      <c r="N2527" s="4">
        <f>IMDB_Table[[#This Row],[gross]]-IMDB_Table[[#This Row],[budget]]</f>
        <v>42369900</v>
      </c>
      <c r="O2527">
        <v>99</v>
      </c>
      <c r="P2527" s="36">
        <f>IMDB_Table[[#This Row],[net_profit]]/IMDB_Table[[#This Row],[budget]]*100</f>
        <v>605.28428571428572</v>
      </c>
    </row>
    <row r="2528" spans="1:16" x14ac:dyDescent="0.3">
      <c r="A2528" t="s">
        <v>2004</v>
      </c>
      <c r="B2528">
        <v>63</v>
      </c>
      <c r="C2528" s="4">
        <v>61693523</v>
      </c>
      <c r="D2528" t="s">
        <v>814</v>
      </c>
      <c r="E2528" t="s">
        <v>216</v>
      </c>
      <c r="F2528" t="s">
        <v>7471</v>
      </c>
      <c r="G2528">
        <v>6276</v>
      </c>
      <c r="H2528">
        <v>55</v>
      </c>
      <c r="I2528" t="s">
        <v>16</v>
      </c>
      <c r="J2528" t="s">
        <v>17</v>
      </c>
      <c r="K2528" s="4">
        <v>13000000</v>
      </c>
      <c r="L2528">
        <v>2016</v>
      </c>
      <c r="M2528" s="2">
        <v>6.8</v>
      </c>
      <c r="N2528" s="4">
        <f>IMDB_Table[[#This Row],[gross]]-IMDB_Table[[#This Row],[budget]]</f>
        <v>48693523</v>
      </c>
      <c r="O2528">
        <v>109</v>
      </c>
      <c r="P2528" s="36">
        <f>IMDB_Table[[#This Row],[net_profit]]/IMDB_Table[[#This Row],[budget]]*100</f>
        <v>374.56556153846157</v>
      </c>
    </row>
    <row r="2529" spans="1:16" x14ac:dyDescent="0.3">
      <c r="A2529" t="s">
        <v>2631</v>
      </c>
      <c r="B2529">
        <v>106</v>
      </c>
      <c r="C2529" s="4">
        <v>46729374</v>
      </c>
      <c r="D2529" t="s">
        <v>2089</v>
      </c>
      <c r="E2529" t="s">
        <v>216</v>
      </c>
      <c r="F2529" t="s">
        <v>7472</v>
      </c>
      <c r="G2529">
        <v>116625</v>
      </c>
      <c r="H2529">
        <v>469</v>
      </c>
      <c r="I2529" t="s">
        <v>16</v>
      </c>
      <c r="J2529" t="s">
        <v>17</v>
      </c>
      <c r="K2529" s="4">
        <v>13000000</v>
      </c>
      <c r="L2529">
        <v>2000</v>
      </c>
      <c r="M2529" s="2">
        <v>5.5</v>
      </c>
      <c r="N2529" s="4">
        <f>IMDB_Table[[#This Row],[gross]]-IMDB_Table[[#This Row],[budget]]</f>
        <v>33729374</v>
      </c>
      <c r="O2529">
        <v>83</v>
      </c>
      <c r="P2529" s="36">
        <f>IMDB_Table[[#This Row],[net_profit]]/IMDB_Table[[#This Row],[budget]]*100</f>
        <v>259.45672307692308</v>
      </c>
    </row>
    <row r="2530" spans="1:16" x14ac:dyDescent="0.3">
      <c r="A2530" t="s">
        <v>2632</v>
      </c>
      <c r="B2530">
        <v>50</v>
      </c>
      <c r="C2530" s="4">
        <v>44726644</v>
      </c>
      <c r="D2530" t="s">
        <v>2066</v>
      </c>
      <c r="E2530" t="s">
        <v>2633</v>
      </c>
      <c r="F2530" t="s">
        <v>5881</v>
      </c>
      <c r="G2530">
        <v>42614</v>
      </c>
      <c r="H2530">
        <v>120</v>
      </c>
      <c r="I2530" t="s">
        <v>16</v>
      </c>
      <c r="J2530" t="s">
        <v>17</v>
      </c>
      <c r="K2530" s="4">
        <v>13000000</v>
      </c>
      <c r="L2530">
        <v>1988</v>
      </c>
      <c r="M2530" s="2">
        <v>6.8</v>
      </c>
      <c r="N2530" s="4">
        <f>IMDB_Table[[#This Row],[gross]]-IMDB_Table[[#This Row],[budget]]</f>
        <v>31726644</v>
      </c>
      <c r="O2530">
        <v>107</v>
      </c>
      <c r="P2530" s="36">
        <f>IMDB_Table[[#This Row],[net_profit]]/IMDB_Table[[#This Row],[budget]]*100</f>
        <v>244.05110769230771</v>
      </c>
    </row>
    <row r="2531" spans="1:16" x14ac:dyDescent="0.3">
      <c r="A2531" t="s">
        <v>2634</v>
      </c>
      <c r="B2531">
        <v>275</v>
      </c>
      <c r="C2531" s="4">
        <v>44134898</v>
      </c>
      <c r="D2531" t="s">
        <v>641</v>
      </c>
      <c r="E2531" t="s">
        <v>551</v>
      </c>
      <c r="F2531" t="s">
        <v>5882</v>
      </c>
      <c r="G2531">
        <v>72803</v>
      </c>
      <c r="H2531">
        <v>171</v>
      </c>
      <c r="I2531" t="s">
        <v>16</v>
      </c>
      <c r="J2531" t="s">
        <v>17</v>
      </c>
      <c r="K2531" s="4">
        <v>13000000</v>
      </c>
      <c r="L2531">
        <v>2014</v>
      </c>
      <c r="M2531" s="2">
        <v>7.3</v>
      </c>
      <c r="N2531" s="4">
        <f>IMDB_Table[[#This Row],[gross]]-IMDB_Table[[#This Row],[budget]]</f>
        <v>31134898</v>
      </c>
      <c r="O2531">
        <v>102</v>
      </c>
      <c r="P2531" s="36">
        <f>IMDB_Table[[#This Row],[net_profit]]/IMDB_Table[[#This Row],[budget]]*100</f>
        <v>239.49921538461538</v>
      </c>
    </row>
    <row r="2532" spans="1:16" x14ac:dyDescent="0.3">
      <c r="A2532" t="s">
        <v>1544</v>
      </c>
      <c r="B2532">
        <v>90</v>
      </c>
      <c r="C2532" s="4">
        <v>48637684</v>
      </c>
      <c r="D2532" t="s">
        <v>429</v>
      </c>
      <c r="E2532" t="s">
        <v>1833</v>
      </c>
      <c r="F2532" t="s">
        <v>5883</v>
      </c>
      <c r="G2532">
        <v>16979</v>
      </c>
      <c r="H2532">
        <v>42</v>
      </c>
      <c r="I2532" t="s">
        <v>16</v>
      </c>
      <c r="J2532" t="s">
        <v>17</v>
      </c>
      <c r="K2532" s="4">
        <v>12500000</v>
      </c>
      <c r="L2532">
        <v>2014</v>
      </c>
      <c r="M2532" s="2">
        <v>6.1</v>
      </c>
      <c r="N2532" s="4">
        <f>IMDB_Table[[#This Row],[gross]]-IMDB_Table[[#This Row],[budget]]</f>
        <v>36137684</v>
      </c>
      <c r="O2532">
        <v>100</v>
      </c>
      <c r="P2532" s="36">
        <f>IMDB_Table[[#This Row],[net_profit]]/IMDB_Table[[#This Row],[budget]]*100</f>
        <v>289.101472</v>
      </c>
    </row>
    <row r="2533" spans="1:16" x14ac:dyDescent="0.3">
      <c r="A2533" t="s">
        <v>1586</v>
      </c>
      <c r="B2533">
        <v>133</v>
      </c>
      <c r="C2533" s="4">
        <v>38176108</v>
      </c>
      <c r="D2533" t="s">
        <v>369</v>
      </c>
      <c r="E2533" t="s">
        <v>161</v>
      </c>
      <c r="F2533" t="s">
        <v>5884</v>
      </c>
      <c r="G2533">
        <v>222099</v>
      </c>
      <c r="H2533">
        <v>549</v>
      </c>
      <c r="I2533" t="s">
        <v>16</v>
      </c>
      <c r="J2533" t="s">
        <v>17</v>
      </c>
      <c r="K2533" s="4">
        <v>16000000</v>
      </c>
      <c r="L2533">
        <v>1999</v>
      </c>
      <c r="M2533" s="2">
        <v>7.2</v>
      </c>
      <c r="N2533" s="4">
        <f>IMDB_Table[[#This Row],[gross]]-IMDB_Table[[#This Row],[budget]]</f>
        <v>22176108</v>
      </c>
      <c r="O2533">
        <v>97</v>
      </c>
      <c r="P2533" s="36">
        <f>IMDB_Table[[#This Row],[net_profit]]/IMDB_Table[[#This Row],[budget]]*100</f>
        <v>138.600675</v>
      </c>
    </row>
    <row r="2534" spans="1:16" x14ac:dyDescent="0.3">
      <c r="A2534" t="s">
        <v>2635</v>
      </c>
      <c r="B2534">
        <v>49</v>
      </c>
      <c r="C2534" s="4">
        <v>28972187</v>
      </c>
      <c r="D2534" t="s">
        <v>509</v>
      </c>
      <c r="E2534" t="s">
        <v>950</v>
      </c>
      <c r="F2534" t="s">
        <v>5885</v>
      </c>
      <c r="G2534">
        <v>28805</v>
      </c>
      <c r="H2534">
        <v>159</v>
      </c>
      <c r="I2534" t="s">
        <v>16</v>
      </c>
      <c r="J2534" t="s">
        <v>17</v>
      </c>
      <c r="K2534" s="4">
        <v>13000000</v>
      </c>
      <c r="L2534">
        <v>2002</v>
      </c>
      <c r="M2534" s="2">
        <v>5.9</v>
      </c>
      <c r="N2534" s="4">
        <f>IMDB_Table[[#This Row],[gross]]-IMDB_Table[[#This Row],[budget]]</f>
        <v>15972187</v>
      </c>
      <c r="O2534">
        <v>92</v>
      </c>
      <c r="P2534" s="36">
        <f>IMDB_Table[[#This Row],[net_profit]]/IMDB_Table[[#This Row],[budget]]*100</f>
        <v>122.86297692307693</v>
      </c>
    </row>
    <row r="2535" spans="1:16" x14ac:dyDescent="0.3">
      <c r="A2535" t="s">
        <v>2636</v>
      </c>
      <c r="B2535">
        <v>19</v>
      </c>
      <c r="C2535" s="4">
        <v>27979400</v>
      </c>
      <c r="D2535" t="s">
        <v>445</v>
      </c>
      <c r="E2535" t="s">
        <v>505</v>
      </c>
      <c r="F2535" t="s">
        <v>5886</v>
      </c>
      <c r="G2535">
        <v>37611</v>
      </c>
      <c r="H2535">
        <v>72</v>
      </c>
      <c r="I2535" t="s">
        <v>16</v>
      </c>
      <c r="J2535" t="s">
        <v>17</v>
      </c>
      <c r="K2535" s="4">
        <v>8200000</v>
      </c>
      <c r="L2535">
        <v>1993</v>
      </c>
      <c r="M2535" s="2">
        <v>6.1</v>
      </c>
      <c r="N2535" s="4">
        <f>IMDB_Table[[#This Row],[gross]]-IMDB_Table[[#This Row],[budget]]</f>
        <v>19779400</v>
      </c>
      <c r="O2535">
        <v>84</v>
      </c>
      <c r="P2535" s="36">
        <f>IMDB_Table[[#This Row],[net_profit]]/IMDB_Table[[#This Row],[budget]]*100</f>
        <v>241.2121951219512</v>
      </c>
    </row>
    <row r="2536" spans="1:16" x14ac:dyDescent="0.3">
      <c r="A2536" t="s">
        <v>1155</v>
      </c>
      <c r="B2536">
        <v>186</v>
      </c>
      <c r="C2536" s="4">
        <v>54257433</v>
      </c>
      <c r="D2536" t="s">
        <v>1025</v>
      </c>
      <c r="E2536" t="s">
        <v>2637</v>
      </c>
      <c r="F2536" t="s">
        <v>5887</v>
      </c>
      <c r="G2536">
        <v>12983</v>
      </c>
      <c r="H2536">
        <v>139</v>
      </c>
      <c r="I2536" t="s">
        <v>16</v>
      </c>
      <c r="J2536" t="s">
        <v>17</v>
      </c>
      <c r="K2536" s="4">
        <v>17000000</v>
      </c>
      <c r="L2536">
        <v>2016</v>
      </c>
      <c r="M2536" s="2">
        <v>6.8</v>
      </c>
      <c r="N2536" s="4">
        <f>IMDB_Table[[#This Row],[gross]]-IMDB_Table[[#This Row],[budget]]</f>
        <v>37257433</v>
      </c>
      <c r="O2536">
        <v>86</v>
      </c>
      <c r="P2536" s="36">
        <f>IMDB_Table[[#This Row],[net_profit]]/IMDB_Table[[#This Row],[budget]]*100</f>
        <v>219.16137058823529</v>
      </c>
    </row>
    <row r="2537" spans="1:16" x14ac:dyDescent="0.3">
      <c r="A2537" t="s">
        <v>2638</v>
      </c>
      <c r="B2537">
        <v>185</v>
      </c>
      <c r="C2537" s="4">
        <v>23947</v>
      </c>
      <c r="D2537" t="s">
        <v>718</v>
      </c>
      <c r="E2537" t="s">
        <v>539</v>
      </c>
      <c r="F2537" t="s">
        <v>5888</v>
      </c>
      <c r="G2537">
        <v>357579</v>
      </c>
      <c r="H2537">
        <v>1100</v>
      </c>
      <c r="I2537" t="s">
        <v>16</v>
      </c>
      <c r="J2537" t="s">
        <v>17</v>
      </c>
      <c r="K2537" s="4">
        <v>13000000</v>
      </c>
      <c r="L2537">
        <v>2004</v>
      </c>
      <c r="M2537" s="2">
        <v>7.7</v>
      </c>
      <c r="N2537" s="4">
        <f>IMDB_Table[[#This Row],[gross]]-IMDB_Table[[#This Row],[budget]]</f>
        <v>-12976053</v>
      </c>
      <c r="O2537">
        <v>120</v>
      </c>
      <c r="P2537" s="36">
        <f>IMDB_Table[[#This Row],[net_profit]]/IMDB_Table[[#This Row],[budget]]*100</f>
        <v>-99.815792307692305</v>
      </c>
    </row>
    <row r="2538" spans="1:16" x14ac:dyDescent="0.3">
      <c r="A2538" t="s">
        <v>2215</v>
      </c>
      <c r="B2538">
        <v>42</v>
      </c>
      <c r="C2538" s="4">
        <v>60008303</v>
      </c>
      <c r="D2538" t="s">
        <v>603</v>
      </c>
      <c r="E2538" t="s">
        <v>2639</v>
      </c>
      <c r="F2538" t="s">
        <v>5889</v>
      </c>
      <c r="G2538">
        <v>9285</v>
      </c>
      <c r="H2538">
        <v>91</v>
      </c>
      <c r="I2538" t="s">
        <v>16</v>
      </c>
      <c r="J2538" t="s">
        <v>17</v>
      </c>
      <c r="K2538" s="4">
        <v>13000000</v>
      </c>
      <c r="L2538">
        <v>2000</v>
      </c>
      <c r="M2538" s="2">
        <v>4.9000000000000004</v>
      </c>
      <c r="N2538" s="4">
        <f>IMDB_Table[[#This Row],[gross]]-IMDB_Table[[#This Row],[budget]]</f>
        <v>47008303</v>
      </c>
      <c r="O2538">
        <v>89</v>
      </c>
      <c r="P2538" s="36">
        <f>IMDB_Table[[#This Row],[net_profit]]/IMDB_Table[[#This Row],[budget]]*100</f>
        <v>361.60233076923078</v>
      </c>
    </row>
    <row r="2539" spans="1:16" x14ac:dyDescent="0.3">
      <c r="A2539" t="s">
        <v>4015</v>
      </c>
      <c r="B2539">
        <v>37</v>
      </c>
      <c r="C2539" s="4">
        <v>49121934</v>
      </c>
      <c r="D2539" t="s">
        <v>369</v>
      </c>
      <c r="E2539" t="s">
        <v>1350</v>
      </c>
      <c r="F2539" t="s">
        <v>5890</v>
      </c>
      <c r="G2539">
        <v>6528</v>
      </c>
      <c r="H2539">
        <v>32</v>
      </c>
      <c r="I2539" t="s">
        <v>16</v>
      </c>
      <c r="J2539" t="s">
        <v>17</v>
      </c>
      <c r="K2539" s="4">
        <v>13000000</v>
      </c>
      <c r="L2539">
        <v>2007</v>
      </c>
      <c r="M2539" s="2">
        <v>6.1</v>
      </c>
      <c r="N2539" s="4">
        <f>IMDB_Table[[#This Row],[gross]]-IMDB_Table[[#This Row],[budget]]</f>
        <v>36121934</v>
      </c>
      <c r="O2539">
        <v>117</v>
      </c>
      <c r="P2539" s="36">
        <f>IMDB_Table[[#This Row],[net_profit]]/IMDB_Table[[#This Row],[budget]]*100</f>
        <v>277.86103076923075</v>
      </c>
    </row>
    <row r="2540" spans="1:16" x14ac:dyDescent="0.3">
      <c r="A2540" t="s">
        <v>2236</v>
      </c>
      <c r="B2540">
        <v>45</v>
      </c>
      <c r="C2540" s="4">
        <v>27141959</v>
      </c>
      <c r="D2540" t="s">
        <v>2640</v>
      </c>
      <c r="E2540" t="s">
        <v>2641</v>
      </c>
      <c r="F2540" t="s">
        <v>5891</v>
      </c>
      <c r="G2540">
        <v>19547</v>
      </c>
      <c r="H2540">
        <v>168</v>
      </c>
      <c r="I2540" t="s">
        <v>16</v>
      </c>
      <c r="J2540" t="s">
        <v>17</v>
      </c>
      <c r="K2540" s="4">
        <v>18000000</v>
      </c>
      <c r="L2540">
        <v>1999</v>
      </c>
      <c r="M2540" s="2">
        <v>2.5</v>
      </c>
      <c r="N2540" s="4">
        <f>IMDB_Table[[#This Row],[gross]]-IMDB_Table[[#This Row],[budget]]</f>
        <v>9141959</v>
      </c>
      <c r="O2540">
        <v>97</v>
      </c>
      <c r="P2540" s="36">
        <f>IMDB_Table[[#This Row],[net_profit]]/IMDB_Table[[#This Row],[budget]]*100</f>
        <v>50.788661111111111</v>
      </c>
    </row>
    <row r="2541" spans="1:16" x14ac:dyDescent="0.3">
      <c r="A2541" t="s">
        <v>2642</v>
      </c>
      <c r="B2541">
        <v>57</v>
      </c>
      <c r="C2541" s="4">
        <v>27052167</v>
      </c>
      <c r="D2541" t="s">
        <v>127</v>
      </c>
      <c r="E2541" t="s">
        <v>1382</v>
      </c>
      <c r="F2541" t="s">
        <v>5892</v>
      </c>
      <c r="G2541">
        <v>24834</v>
      </c>
      <c r="H2541">
        <v>168</v>
      </c>
      <c r="I2541" t="s">
        <v>16</v>
      </c>
      <c r="J2541" t="s">
        <v>17</v>
      </c>
      <c r="K2541" s="4">
        <v>13000000</v>
      </c>
      <c r="L2541">
        <v>1998</v>
      </c>
      <c r="M2541" s="2">
        <v>6.1</v>
      </c>
      <c r="N2541" s="4">
        <f>IMDB_Table[[#This Row],[gross]]-IMDB_Table[[#This Row],[budget]]</f>
        <v>14052167</v>
      </c>
      <c r="O2541">
        <v>91</v>
      </c>
      <c r="P2541" s="36">
        <f>IMDB_Table[[#This Row],[net_profit]]/IMDB_Table[[#This Row],[budget]]*100</f>
        <v>108.0935923076923</v>
      </c>
    </row>
    <row r="2542" spans="1:16" x14ac:dyDescent="0.3">
      <c r="A2542" t="s">
        <v>2643</v>
      </c>
      <c r="B2542">
        <v>25</v>
      </c>
      <c r="C2542" s="4">
        <v>26539321</v>
      </c>
      <c r="D2542" t="s">
        <v>921</v>
      </c>
      <c r="E2542" t="s">
        <v>1619</v>
      </c>
      <c r="F2542" t="s">
        <v>7473</v>
      </c>
      <c r="G2542">
        <v>7984</v>
      </c>
      <c r="H2542">
        <v>42</v>
      </c>
      <c r="I2542" t="s">
        <v>16</v>
      </c>
      <c r="J2542" t="s">
        <v>17</v>
      </c>
      <c r="K2542" s="4">
        <v>13000000</v>
      </c>
      <c r="L2542">
        <v>1996</v>
      </c>
      <c r="M2542" s="2">
        <v>5.9</v>
      </c>
      <c r="N2542" s="4">
        <f>IMDB_Table[[#This Row],[gross]]-IMDB_Table[[#This Row],[budget]]</f>
        <v>13539321</v>
      </c>
      <c r="O2542">
        <v>100</v>
      </c>
      <c r="P2542" s="36">
        <f>IMDB_Table[[#This Row],[net_profit]]/IMDB_Table[[#This Row],[budget]]*100</f>
        <v>104.14862307692307</v>
      </c>
    </row>
    <row r="2543" spans="1:16" x14ac:dyDescent="0.3">
      <c r="A2543" t="s">
        <v>2644</v>
      </c>
      <c r="B2543">
        <v>59</v>
      </c>
      <c r="C2543" s="4">
        <v>28501605</v>
      </c>
      <c r="D2543" t="s">
        <v>1580</v>
      </c>
      <c r="E2543" t="s">
        <v>2645</v>
      </c>
      <c r="F2543" t="s">
        <v>7474</v>
      </c>
      <c r="G2543">
        <v>31371</v>
      </c>
      <c r="H2543">
        <v>166</v>
      </c>
      <c r="I2543" t="s">
        <v>16</v>
      </c>
      <c r="J2543" t="s">
        <v>17</v>
      </c>
      <c r="K2543" s="4">
        <v>13000000</v>
      </c>
      <c r="L2543">
        <v>1990</v>
      </c>
      <c r="M2543" s="2">
        <v>5.7</v>
      </c>
      <c r="N2543" s="4">
        <f>IMDB_Table[[#This Row],[gross]]-IMDB_Table[[#This Row],[budget]]</f>
        <v>15501605</v>
      </c>
      <c r="O2543">
        <v>72</v>
      </c>
      <c r="P2543" s="36">
        <f>IMDB_Table[[#This Row],[net_profit]]/IMDB_Table[[#This Row],[budget]]*100</f>
        <v>119.24311538461538</v>
      </c>
    </row>
    <row r="2544" spans="1:16" x14ac:dyDescent="0.3">
      <c r="A2544" t="s">
        <v>2646</v>
      </c>
      <c r="B2544">
        <v>58</v>
      </c>
      <c r="C2544" s="4">
        <v>52543632</v>
      </c>
      <c r="D2544" t="s">
        <v>396</v>
      </c>
      <c r="E2544" t="s">
        <v>2436</v>
      </c>
      <c r="F2544" t="s">
        <v>5893</v>
      </c>
      <c r="G2544">
        <v>12676</v>
      </c>
      <c r="H2544">
        <v>84</v>
      </c>
      <c r="I2544" t="s">
        <v>16</v>
      </c>
      <c r="J2544" t="s">
        <v>17</v>
      </c>
      <c r="K2544" s="4">
        <v>13200000</v>
      </c>
      <c r="L2544">
        <v>2014</v>
      </c>
      <c r="M2544" s="2">
        <v>5.6</v>
      </c>
      <c r="N2544" s="4">
        <f>IMDB_Table[[#This Row],[gross]]-IMDB_Table[[#This Row],[budget]]</f>
        <v>39343632</v>
      </c>
      <c r="O2544">
        <v>84</v>
      </c>
      <c r="P2544" s="36">
        <f>IMDB_Table[[#This Row],[net_profit]]/IMDB_Table[[#This Row],[budget]]*100</f>
        <v>298.05781818181816</v>
      </c>
    </row>
    <row r="2545" spans="1:16" x14ac:dyDescent="0.3">
      <c r="A2545" t="s">
        <v>783</v>
      </c>
      <c r="B2545">
        <v>330</v>
      </c>
      <c r="C2545" s="4">
        <v>25592632</v>
      </c>
      <c r="D2545" t="s">
        <v>1390</v>
      </c>
      <c r="E2545" t="s">
        <v>324</v>
      </c>
      <c r="F2545" t="s">
        <v>5894</v>
      </c>
      <c r="G2545">
        <v>220475</v>
      </c>
      <c r="H2545">
        <v>1066</v>
      </c>
      <c r="I2545" t="s">
        <v>16</v>
      </c>
      <c r="J2545" t="s">
        <v>17</v>
      </c>
      <c r="K2545" s="4">
        <v>18000000</v>
      </c>
      <c r="L2545">
        <v>2007</v>
      </c>
      <c r="M2545" s="2">
        <v>7.2</v>
      </c>
      <c r="N2545" s="4">
        <f>IMDB_Table[[#This Row],[gross]]-IMDB_Table[[#This Row],[budget]]</f>
        <v>7592632</v>
      </c>
      <c r="O2545">
        <v>126</v>
      </c>
      <c r="P2545" s="36">
        <f>IMDB_Table[[#This Row],[net_profit]]/IMDB_Table[[#This Row],[budget]]*100</f>
        <v>42.181288888888893</v>
      </c>
    </row>
    <row r="2546" spans="1:16" x14ac:dyDescent="0.3">
      <c r="A2546" t="s">
        <v>2647</v>
      </c>
      <c r="B2546">
        <v>489</v>
      </c>
      <c r="C2546" s="4">
        <v>25440971</v>
      </c>
      <c r="D2546" t="s">
        <v>570</v>
      </c>
      <c r="E2546" t="s">
        <v>2648</v>
      </c>
      <c r="F2546" t="s">
        <v>5895</v>
      </c>
      <c r="G2546">
        <v>289508</v>
      </c>
      <c r="H2546">
        <v>611</v>
      </c>
      <c r="I2546" t="s">
        <v>16</v>
      </c>
      <c r="J2546" t="s">
        <v>24</v>
      </c>
      <c r="K2546" s="4">
        <v>15000000</v>
      </c>
      <c r="L2546">
        <v>2015</v>
      </c>
      <c r="M2546" s="2">
        <v>7.7</v>
      </c>
      <c r="N2546" s="4">
        <f>IMDB_Table[[#This Row],[gross]]-IMDB_Table[[#This Row],[budget]]</f>
        <v>10440971</v>
      </c>
      <c r="O2546">
        <v>108</v>
      </c>
      <c r="P2546" s="36">
        <f>IMDB_Table[[#This Row],[net_profit]]/IMDB_Table[[#This Row],[budget]]*100</f>
        <v>69.606473333333327</v>
      </c>
    </row>
    <row r="2547" spans="1:16" x14ac:dyDescent="0.3">
      <c r="A2547" t="s">
        <v>458</v>
      </c>
      <c r="B2547">
        <v>242</v>
      </c>
      <c r="C2547" s="4">
        <v>22858926</v>
      </c>
      <c r="D2547" t="s">
        <v>1672</v>
      </c>
      <c r="E2547" t="s">
        <v>2049</v>
      </c>
      <c r="F2547" t="s">
        <v>5896</v>
      </c>
      <c r="G2547">
        <v>254404</v>
      </c>
      <c r="H2547">
        <v>840</v>
      </c>
      <c r="I2547" t="s">
        <v>16</v>
      </c>
      <c r="J2547" t="s">
        <v>17</v>
      </c>
      <c r="K2547" s="4">
        <v>13000000</v>
      </c>
      <c r="L2547">
        <v>1999</v>
      </c>
      <c r="M2547" s="2">
        <v>7.8</v>
      </c>
      <c r="N2547" s="4">
        <f>IMDB_Table[[#This Row],[gross]]-IMDB_Table[[#This Row],[budget]]</f>
        <v>9858926</v>
      </c>
      <c r="O2547">
        <v>112</v>
      </c>
      <c r="P2547" s="36">
        <f>IMDB_Table[[#This Row],[net_profit]]/IMDB_Table[[#This Row],[budget]]*100</f>
        <v>75.837892307692314</v>
      </c>
    </row>
    <row r="2548" spans="1:16" x14ac:dyDescent="0.3">
      <c r="A2548" t="s">
        <v>2649</v>
      </c>
      <c r="B2548">
        <v>40</v>
      </c>
      <c r="C2548" s="4">
        <v>22235901</v>
      </c>
      <c r="D2548" t="s">
        <v>429</v>
      </c>
      <c r="E2548" t="s">
        <v>1517</v>
      </c>
      <c r="F2548" t="s">
        <v>5897</v>
      </c>
      <c r="G2548">
        <v>4339</v>
      </c>
      <c r="H2548">
        <v>31</v>
      </c>
      <c r="I2548" t="s">
        <v>16</v>
      </c>
      <c r="J2548" t="s">
        <v>17</v>
      </c>
      <c r="K2548" s="4">
        <v>6000000</v>
      </c>
      <c r="L2548">
        <v>2001</v>
      </c>
      <c r="M2548" s="2">
        <v>6.1</v>
      </c>
      <c r="N2548" s="4">
        <f>IMDB_Table[[#This Row],[gross]]-IMDB_Table[[#This Row],[budget]]</f>
        <v>16235901</v>
      </c>
      <c r="O2548">
        <v>90</v>
      </c>
      <c r="P2548" s="36">
        <f>IMDB_Table[[#This Row],[net_profit]]/IMDB_Table[[#This Row],[budget]]*100</f>
        <v>270.59834999999998</v>
      </c>
    </row>
    <row r="2549" spans="1:16" x14ac:dyDescent="0.3">
      <c r="A2549" t="s">
        <v>385</v>
      </c>
      <c r="B2549">
        <v>112</v>
      </c>
      <c r="C2549" s="4">
        <v>38916903</v>
      </c>
      <c r="D2549" t="s">
        <v>2650</v>
      </c>
      <c r="E2549" t="s">
        <v>2651</v>
      </c>
      <c r="F2549" t="s">
        <v>7475</v>
      </c>
      <c r="G2549">
        <v>15664</v>
      </c>
      <c r="H2549">
        <v>149</v>
      </c>
      <c r="I2549" t="s">
        <v>16</v>
      </c>
      <c r="J2549" t="s">
        <v>17</v>
      </c>
      <c r="K2549" s="4">
        <v>13000000</v>
      </c>
      <c r="L2549">
        <v>2014</v>
      </c>
      <c r="M2549" s="2">
        <v>5.8</v>
      </c>
      <c r="N2549" s="4">
        <f>IMDB_Table[[#This Row],[gross]]-IMDB_Table[[#This Row],[budget]]</f>
        <v>25916903</v>
      </c>
      <c r="O2549">
        <v>91</v>
      </c>
      <c r="P2549" s="36">
        <f>IMDB_Table[[#This Row],[net_profit]]/IMDB_Table[[#This Row],[budget]]*100</f>
        <v>199.36079230769229</v>
      </c>
    </row>
    <row r="2550" spans="1:16" x14ac:dyDescent="0.3">
      <c r="A2550" t="s">
        <v>1205</v>
      </c>
      <c r="B2550">
        <v>84</v>
      </c>
      <c r="C2550" s="4">
        <v>16929123</v>
      </c>
      <c r="D2550" t="s">
        <v>71</v>
      </c>
      <c r="E2550" t="s">
        <v>1114</v>
      </c>
      <c r="F2550" t="s">
        <v>5898</v>
      </c>
      <c r="G2550">
        <v>21406</v>
      </c>
      <c r="H2550">
        <v>169</v>
      </c>
      <c r="I2550" t="s">
        <v>16</v>
      </c>
      <c r="J2550" t="s">
        <v>17</v>
      </c>
      <c r="K2550" s="4">
        <v>14000000</v>
      </c>
      <c r="L2550">
        <v>2001</v>
      </c>
      <c r="M2550" s="2">
        <v>6.5</v>
      </c>
      <c r="N2550" s="4">
        <f>IMDB_Table[[#This Row],[gross]]-IMDB_Table[[#This Row],[budget]]</f>
        <v>2929123</v>
      </c>
      <c r="O2550">
        <v>135</v>
      </c>
      <c r="P2550" s="36">
        <f>IMDB_Table[[#This Row],[net_profit]]/IMDB_Table[[#This Row],[budget]]*100</f>
        <v>20.922307142857143</v>
      </c>
    </row>
    <row r="2551" spans="1:16" x14ac:dyDescent="0.3">
      <c r="A2551" t="s">
        <v>873</v>
      </c>
      <c r="B2551">
        <v>251</v>
      </c>
      <c r="C2551" s="4">
        <v>13753931</v>
      </c>
      <c r="D2551" t="s">
        <v>506</v>
      </c>
      <c r="E2551" t="s">
        <v>2652</v>
      </c>
      <c r="F2551" t="s">
        <v>7476</v>
      </c>
      <c r="G2551">
        <v>132149</v>
      </c>
      <c r="H2551">
        <v>316</v>
      </c>
      <c r="I2551" t="s">
        <v>1644</v>
      </c>
      <c r="J2551" t="s">
        <v>17</v>
      </c>
      <c r="K2551" s="4">
        <v>19000000</v>
      </c>
      <c r="L2551">
        <v>2006</v>
      </c>
      <c r="M2551" s="2">
        <v>7.9</v>
      </c>
      <c r="N2551" s="4">
        <f>IMDB_Table[[#This Row],[gross]]-IMDB_Table[[#This Row],[budget]]</f>
        <v>-5246069</v>
      </c>
      <c r="O2551">
        <v>141</v>
      </c>
      <c r="P2551" s="36">
        <f>IMDB_Table[[#This Row],[net_profit]]/IMDB_Table[[#This Row],[budget]]*100</f>
        <v>-27.610889473684207</v>
      </c>
    </row>
    <row r="2552" spans="1:16" x14ac:dyDescent="0.3">
      <c r="A2552" t="s">
        <v>2653</v>
      </c>
      <c r="B2552">
        <v>113</v>
      </c>
      <c r="C2552" s="4">
        <v>10996440</v>
      </c>
      <c r="D2552" t="s">
        <v>194</v>
      </c>
      <c r="E2552" t="s">
        <v>33</v>
      </c>
      <c r="F2552" t="s">
        <v>5899</v>
      </c>
      <c r="G2552">
        <v>19707</v>
      </c>
      <c r="H2552">
        <v>128</v>
      </c>
      <c r="I2552" t="s">
        <v>16</v>
      </c>
      <c r="J2552" t="s">
        <v>17</v>
      </c>
      <c r="K2552" s="4">
        <v>13000000</v>
      </c>
      <c r="L2552">
        <v>2006</v>
      </c>
      <c r="M2552" s="2">
        <v>6.3</v>
      </c>
      <c r="N2552" s="4">
        <f>IMDB_Table[[#This Row],[gross]]-IMDB_Table[[#This Row],[budget]]</f>
        <v>-2003560</v>
      </c>
      <c r="O2552">
        <v>104</v>
      </c>
      <c r="P2552" s="36">
        <f>IMDB_Table[[#This Row],[net_profit]]/IMDB_Table[[#This Row],[budget]]*100</f>
        <v>-15.412000000000001</v>
      </c>
    </row>
    <row r="2553" spans="1:16" x14ac:dyDescent="0.3">
      <c r="A2553" t="s">
        <v>4016</v>
      </c>
      <c r="B2553">
        <v>23</v>
      </c>
      <c r="C2553" s="4">
        <v>8026971</v>
      </c>
      <c r="D2553" t="s">
        <v>429</v>
      </c>
      <c r="E2553" t="s">
        <v>829</v>
      </c>
      <c r="F2553" t="s">
        <v>5900</v>
      </c>
      <c r="G2553">
        <v>1520</v>
      </c>
      <c r="H2553">
        <v>20</v>
      </c>
      <c r="I2553" t="s">
        <v>16</v>
      </c>
      <c r="J2553" t="s">
        <v>17</v>
      </c>
      <c r="K2553" s="4">
        <v>13000000</v>
      </c>
      <c r="L2553">
        <v>1998</v>
      </c>
      <c r="M2553" s="2">
        <v>3.8</v>
      </c>
      <c r="N2553" s="4">
        <f>IMDB_Table[[#This Row],[gross]]-IMDB_Table[[#This Row],[budget]]</f>
        <v>-4973029</v>
      </c>
      <c r="O2553">
        <v>84</v>
      </c>
      <c r="P2553" s="36">
        <f>IMDB_Table[[#This Row],[net_profit]]/IMDB_Table[[#This Row],[budget]]*100</f>
        <v>-38.254069230769232</v>
      </c>
    </row>
    <row r="2554" spans="1:16" x14ac:dyDescent="0.3">
      <c r="A2554" t="s">
        <v>2654</v>
      </c>
      <c r="B2554">
        <v>421</v>
      </c>
      <c r="C2554" s="4">
        <v>14677654</v>
      </c>
      <c r="D2554" t="s">
        <v>814</v>
      </c>
      <c r="E2554" t="s">
        <v>2348</v>
      </c>
      <c r="F2554" t="s">
        <v>5901</v>
      </c>
      <c r="G2554">
        <v>161288</v>
      </c>
      <c r="H2554">
        <v>351</v>
      </c>
      <c r="I2554" t="s">
        <v>16</v>
      </c>
      <c r="J2554" t="s">
        <v>1688</v>
      </c>
      <c r="K2554" s="4">
        <v>13000000</v>
      </c>
      <c r="L2554">
        <v>2015</v>
      </c>
      <c r="M2554" s="2">
        <v>8.3000000000000007</v>
      </c>
      <c r="N2554" s="4">
        <f>IMDB_Table[[#This Row],[gross]]-IMDB_Table[[#This Row],[budget]]</f>
        <v>1677654</v>
      </c>
      <c r="O2554">
        <v>118</v>
      </c>
      <c r="P2554" s="36">
        <f>IMDB_Table[[#This Row],[net_profit]]/IMDB_Table[[#This Row],[budget]]*100</f>
        <v>12.905030769230768</v>
      </c>
    </row>
    <row r="2555" spans="1:16" x14ac:dyDescent="0.3">
      <c r="A2555" t="s">
        <v>2655</v>
      </c>
      <c r="B2555">
        <v>32</v>
      </c>
      <c r="C2555" s="4">
        <v>9975684</v>
      </c>
      <c r="D2555" t="s">
        <v>509</v>
      </c>
      <c r="E2555" t="s">
        <v>2656</v>
      </c>
      <c r="F2555" t="s">
        <v>5902</v>
      </c>
      <c r="G2555">
        <v>20033</v>
      </c>
      <c r="H2555">
        <v>117</v>
      </c>
      <c r="I2555" t="s">
        <v>16</v>
      </c>
      <c r="J2555" t="s">
        <v>87</v>
      </c>
      <c r="K2555" s="4">
        <v>13000000</v>
      </c>
      <c r="L2555">
        <v>1998</v>
      </c>
      <c r="M2555" s="2">
        <v>6.4</v>
      </c>
      <c r="N2555" s="4">
        <f>IMDB_Table[[#This Row],[gross]]-IMDB_Table[[#This Row],[budget]]</f>
        <v>-3024316</v>
      </c>
      <c r="O2555">
        <v>82</v>
      </c>
      <c r="P2555" s="36">
        <f>IMDB_Table[[#This Row],[net_profit]]/IMDB_Table[[#This Row],[budget]]*100</f>
        <v>-23.263969230769231</v>
      </c>
    </row>
    <row r="2556" spans="1:16" x14ac:dyDescent="0.3">
      <c r="A2556" t="s">
        <v>2657</v>
      </c>
      <c r="B2556">
        <v>52</v>
      </c>
      <c r="C2556" s="4">
        <v>7881335</v>
      </c>
      <c r="D2556" t="s">
        <v>1305</v>
      </c>
      <c r="E2556" t="s">
        <v>2641</v>
      </c>
      <c r="F2556" t="s">
        <v>5903</v>
      </c>
      <c r="G2556">
        <v>21212</v>
      </c>
      <c r="H2556">
        <v>107</v>
      </c>
      <c r="I2556" t="s">
        <v>16</v>
      </c>
      <c r="J2556" t="s">
        <v>17</v>
      </c>
      <c r="K2556" s="4">
        <v>13000000</v>
      </c>
      <c r="L2556">
        <v>1994</v>
      </c>
      <c r="M2556" s="2">
        <v>6.7</v>
      </c>
      <c r="N2556" s="4">
        <f>IMDB_Table[[#This Row],[gross]]-IMDB_Table[[#This Row],[budget]]</f>
        <v>-5118665</v>
      </c>
      <c r="O2556">
        <v>95</v>
      </c>
      <c r="P2556" s="36">
        <f>IMDB_Table[[#This Row],[net_profit]]/IMDB_Table[[#This Row],[budget]]*100</f>
        <v>-39.374346153846155</v>
      </c>
    </row>
    <row r="2557" spans="1:16" x14ac:dyDescent="0.3">
      <c r="A2557" t="s">
        <v>2176</v>
      </c>
      <c r="B2557">
        <v>81</v>
      </c>
      <c r="C2557" s="4">
        <v>6241697</v>
      </c>
      <c r="D2557" t="s">
        <v>509</v>
      </c>
      <c r="E2557" t="s">
        <v>101</v>
      </c>
      <c r="F2557" t="s">
        <v>5904</v>
      </c>
      <c r="G2557">
        <v>16059</v>
      </c>
      <c r="H2557">
        <v>210</v>
      </c>
      <c r="I2557" t="s">
        <v>16</v>
      </c>
      <c r="J2557" t="s">
        <v>490</v>
      </c>
      <c r="K2557" s="4">
        <v>13000000</v>
      </c>
      <c r="L2557">
        <v>1999</v>
      </c>
      <c r="M2557" s="2">
        <v>6.1</v>
      </c>
      <c r="N2557" s="4">
        <f>IMDB_Table[[#This Row],[gross]]-IMDB_Table[[#This Row],[budget]]</f>
        <v>-6758303</v>
      </c>
      <c r="O2557">
        <v>94</v>
      </c>
      <c r="P2557" s="36">
        <f>IMDB_Table[[#This Row],[net_profit]]/IMDB_Table[[#This Row],[budget]]*100</f>
        <v>-51.986946153846162</v>
      </c>
    </row>
    <row r="2558" spans="1:16" x14ac:dyDescent="0.3">
      <c r="A2558" t="s">
        <v>2658</v>
      </c>
      <c r="B2558">
        <v>39</v>
      </c>
      <c r="C2558" s="4">
        <v>5871603</v>
      </c>
      <c r="D2558" t="s">
        <v>946</v>
      </c>
      <c r="E2558" t="s">
        <v>488</v>
      </c>
      <c r="F2558" t="s">
        <v>5905</v>
      </c>
      <c r="G2558">
        <v>3116</v>
      </c>
      <c r="H2558">
        <v>39</v>
      </c>
      <c r="I2558" t="s">
        <v>16</v>
      </c>
      <c r="J2558" t="s">
        <v>17</v>
      </c>
      <c r="K2558" s="4">
        <v>13000000</v>
      </c>
      <c r="L2558">
        <v>1999</v>
      </c>
      <c r="M2558" s="2">
        <v>6</v>
      </c>
      <c r="N2558" s="4">
        <f>IMDB_Table[[#This Row],[gross]]-IMDB_Table[[#This Row],[budget]]</f>
        <v>-7128397</v>
      </c>
      <c r="O2558">
        <v>99</v>
      </c>
      <c r="P2558" s="36">
        <f>IMDB_Table[[#This Row],[net_profit]]/IMDB_Table[[#This Row],[budget]]*100</f>
        <v>-54.833823076923075</v>
      </c>
    </row>
    <row r="2559" spans="1:16" x14ac:dyDescent="0.3">
      <c r="A2559" t="s">
        <v>2659</v>
      </c>
      <c r="B2559">
        <v>63</v>
      </c>
      <c r="C2559" s="4">
        <v>16574731</v>
      </c>
      <c r="D2559" t="s">
        <v>1349</v>
      </c>
      <c r="E2559" t="s">
        <v>319</v>
      </c>
      <c r="F2559" t="s">
        <v>7477</v>
      </c>
      <c r="G2559">
        <v>27675</v>
      </c>
      <c r="H2559">
        <v>181</v>
      </c>
      <c r="I2559" t="s">
        <v>16</v>
      </c>
      <c r="J2559" t="s">
        <v>17</v>
      </c>
      <c r="K2559" s="4">
        <v>13000000</v>
      </c>
      <c r="L2559">
        <v>1998</v>
      </c>
      <c r="M2559" s="2">
        <v>5.8</v>
      </c>
      <c r="N2559" s="4">
        <f>IMDB_Table[[#This Row],[gross]]-IMDB_Table[[#This Row],[budget]]</f>
        <v>3574731</v>
      </c>
      <c r="O2559">
        <v>121</v>
      </c>
      <c r="P2559" s="36">
        <f>IMDB_Table[[#This Row],[net_profit]]/IMDB_Table[[#This Row],[budget]]*100</f>
        <v>27.49793076923077</v>
      </c>
    </row>
    <row r="2560" spans="1:16" x14ac:dyDescent="0.3">
      <c r="A2560" t="s">
        <v>2660</v>
      </c>
      <c r="B2560">
        <v>47</v>
      </c>
      <c r="C2560" s="4">
        <v>5002310</v>
      </c>
      <c r="D2560" t="s">
        <v>2661</v>
      </c>
      <c r="E2560" t="s">
        <v>117</v>
      </c>
      <c r="F2560" t="s">
        <v>5906</v>
      </c>
      <c r="G2560">
        <v>25541</v>
      </c>
      <c r="H2560">
        <v>181</v>
      </c>
      <c r="I2560" t="s">
        <v>16</v>
      </c>
      <c r="J2560" t="s">
        <v>17</v>
      </c>
      <c r="K2560" s="4">
        <v>13000000</v>
      </c>
      <c r="L2560">
        <v>2001</v>
      </c>
      <c r="M2560" s="2">
        <v>5.6</v>
      </c>
      <c r="N2560" s="4">
        <f>IMDB_Table[[#This Row],[gross]]-IMDB_Table[[#This Row],[budget]]</f>
        <v>-7997690</v>
      </c>
      <c r="O2560">
        <v>84</v>
      </c>
      <c r="P2560" s="36">
        <f>IMDB_Table[[#This Row],[net_profit]]/IMDB_Table[[#This Row],[budget]]*100</f>
        <v>-61.5206923076923</v>
      </c>
    </row>
    <row r="2561" spans="1:16" x14ac:dyDescent="0.3">
      <c r="A2561" t="s">
        <v>2662</v>
      </c>
      <c r="B2561">
        <v>111</v>
      </c>
      <c r="C2561" s="4">
        <v>4919896</v>
      </c>
      <c r="D2561" t="s">
        <v>1305</v>
      </c>
      <c r="E2561" t="s">
        <v>1744</v>
      </c>
      <c r="F2561" t="s">
        <v>5907</v>
      </c>
      <c r="G2561">
        <v>21530</v>
      </c>
      <c r="H2561">
        <v>159</v>
      </c>
      <c r="I2561" t="s">
        <v>16</v>
      </c>
      <c r="J2561" t="s">
        <v>24</v>
      </c>
      <c r="K2561" s="4">
        <v>13000000</v>
      </c>
      <c r="L2561">
        <v>2001</v>
      </c>
      <c r="M2561" s="2">
        <v>6.1</v>
      </c>
      <c r="N2561" s="4">
        <f>IMDB_Table[[#This Row],[gross]]-IMDB_Table[[#This Row],[budget]]</f>
        <v>-8080104</v>
      </c>
      <c r="O2561">
        <v>93</v>
      </c>
      <c r="P2561" s="36">
        <f>IMDB_Table[[#This Row],[net_profit]]/IMDB_Table[[#This Row],[budget]]*100</f>
        <v>-62.154646153846151</v>
      </c>
    </row>
    <row r="2562" spans="1:16" x14ac:dyDescent="0.3">
      <c r="A2562" t="s">
        <v>2144</v>
      </c>
      <c r="B2562">
        <v>168</v>
      </c>
      <c r="C2562" s="4">
        <v>25675765</v>
      </c>
      <c r="D2562" t="s">
        <v>509</v>
      </c>
      <c r="E2562" t="s">
        <v>2663</v>
      </c>
      <c r="F2562" t="s">
        <v>5908</v>
      </c>
      <c r="G2562">
        <v>60407</v>
      </c>
      <c r="H2562">
        <v>84</v>
      </c>
      <c r="I2562" t="s">
        <v>16</v>
      </c>
      <c r="J2562" t="s">
        <v>17</v>
      </c>
      <c r="K2562" s="4">
        <v>13000000</v>
      </c>
      <c r="L2562">
        <v>2013</v>
      </c>
      <c r="M2562" s="2">
        <v>5.9</v>
      </c>
      <c r="N2562" s="4">
        <f>IMDB_Table[[#This Row],[gross]]-IMDB_Table[[#This Row],[budget]]</f>
        <v>12675765</v>
      </c>
      <c r="O2562">
        <v>93</v>
      </c>
      <c r="P2562" s="36">
        <f>IMDB_Table[[#This Row],[net_profit]]/IMDB_Table[[#This Row],[budget]]*100</f>
        <v>97.505884615384616</v>
      </c>
    </row>
    <row r="2563" spans="1:16" x14ac:dyDescent="0.3">
      <c r="A2563" t="s">
        <v>2664</v>
      </c>
      <c r="B2563">
        <v>165</v>
      </c>
      <c r="C2563" s="4">
        <v>4857376</v>
      </c>
      <c r="D2563" t="s">
        <v>369</v>
      </c>
      <c r="E2563" t="s">
        <v>90</v>
      </c>
      <c r="F2563" t="s">
        <v>7478</v>
      </c>
      <c r="G2563">
        <v>63084</v>
      </c>
      <c r="H2563">
        <v>123</v>
      </c>
      <c r="I2563" t="s">
        <v>708</v>
      </c>
      <c r="J2563" t="s">
        <v>490</v>
      </c>
      <c r="K2563" s="4">
        <v>13000000</v>
      </c>
      <c r="L2563">
        <v>2006</v>
      </c>
      <c r="M2563" s="2">
        <v>7.3</v>
      </c>
      <c r="N2563" s="4">
        <f>IMDB_Table[[#This Row],[gross]]-IMDB_Table[[#This Row],[budget]]</f>
        <v>-8142624</v>
      </c>
      <c r="O2563">
        <v>120</v>
      </c>
      <c r="P2563" s="36">
        <f>IMDB_Table[[#This Row],[net_profit]]/IMDB_Table[[#This Row],[budget]]*100</f>
        <v>-62.635569230769228</v>
      </c>
    </row>
    <row r="2564" spans="1:16" x14ac:dyDescent="0.3">
      <c r="A2564" t="s">
        <v>1013</v>
      </c>
      <c r="B2564">
        <v>104</v>
      </c>
      <c r="C2564" s="4">
        <v>3169424</v>
      </c>
      <c r="D2564" t="s">
        <v>888</v>
      </c>
      <c r="E2564" t="s">
        <v>1885</v>
      </c>
      <c r="F2564" t="s">
        <v>7479</v>
      </c>
      <c r="G2564">
        <v>18442</v>
      </c>
      <c r="H2564">
        <v>59</v>
      </c>
      <c r="I2564" t="s">
        <v>16</v>
      </c>
      <c r="J2564" t="s">
        <v>17</v>
      </c>
      <c r="K2564" s="4">
        <v>13000000</v>
      </c>
      <c r="L2564">
        <v>2007</v>
      </c>
      <c r="M2564" s="2">
        <v>6.8</v>
      </c>
      <c r="N2564" s="4">
        <f>IMDB_Table[[#This Row],[gross]]-IMDB_Table[[#This Row],[budget]]</f>
        <v>-9830576</v>
      </c>
      <c r="O2564">
        <v>112</v>
      </c>
      <c r="P2564" s="36">
        <f>IMDB_Table[[#This Row],[net_profit]]/IMDB_Table[[#This Row],[budget]]*100</f>
        <v>-75.619815384615379</v>
      </c>
    </row>
    <row r="2565" spans="1:16" x14ac:dyDescent="0.3">
      <c r="A2565" t="s">
        <v>443</v>
      </c>
      <c r="B2565">
        <v>150</v>
      </c>
      <c r="C2565" s="4">
        <v>18004225</v>
      </c>
      <c r="D2565" t="s">
        <v>369</v>
      </c>
      <c r="E2565" t="s">
        <v>1730</v>
      </c>
      <c r="F2565" t="s">
        <v>5909</v>
      </c>
      <c r="G2565">
        <v>28573</v>
      </c>
      <c r="H2565">
        <v>87</v>
      </c>
      <c r="I2565" t="s">
        <v>16</v>
      </c>
      <c r="J2565" t="s">
        <v>17</v>
      </c>
      <c r="K2565" s="4">
        <v>13000000</v>
      </c>
      <c r="L2565">
        <v>2013</v>
      </c>
      <c r="M2565" s="2">
        <v>5.7</v>
      </c>
      <c r="N2565" s="4">
        <f>IMDB_Table[[#This Row],[gross]]-IMDB_Table[[#This Row],[budget]]</f>
        <v>5004225</v>
      </c>
      <c r="O2565">
        <v>107</v>
      </c>
      <c r="P2565" s="36">
        <f>IMDB_Table[[#This Row],[net_profit]]/IMDB_Table[[#This Row],[budget]]*100</f>
        <v>38.494038461538459</v>
      </c>
    </row>
    <row r="2566" spans="1:16" x14ac:dyDescent="0.3">
      <c r="A2566" t="s">
        <v>2665</v>
      </c>
      <c r="B2566">
        <v>61</v>
      </c>
      <c r="C2566" s="4">
        <v>3058380</v>
      </c>
      <c r="D2566" t="s">
        <v>71</v>
      </c>
      <c r="E2566" t="s">
        <v>1808</v>
      </c>
      <c r="F2566" t="s">
        <v>7480</v>
      </c>
      <c r="G2566">
        <v>4767</v>
      </c>
      <c r="H2566">
        <v>69</v>
      </c>
      <c r="I2566" t="s">
        <v>708</v>
      </c>
      <c r="J2566" t="s">
        <v>490</v>
      </c>
      <c r="K2566" s="4">
        <v>100000000</v>
      </c>
      <c r="L2566">
        <v>2000</v>
      </c>
      <c r="M2566" s="2">
        <v>7.3</v>
      </c>
      <c r="N2566" s="4">
        <f>IMDB_Table[[#This Row],[gross]]-IMDB_Table[[#This Row],[budget]]</f>
        <v>-96941620</v>
      </c>
      <c r="O2566">
        <v>112</v>
      </c>
      <c r="P2566" s="36">
        <f>IMDB_Table[[#This Row],[net_profit]]/IMDB_Table[[#This Row],[budget]]*100</f>
        <v>-96.94162</v>
      </c>
    </row>
    <row r="2567" spans="1:16" x14ac:dyDescent="0.3">
      <c r="A2567" t="s">
        <v>2027</v>
      </c>
      <c r="B2567">
        <v>226</v>
      </c>
      <c r="C2567" s="4">
        <v>3074838</v>
      </c>
      <c r="D2567" t="s">
        <v>788</v>
      </c>
      <c r="E2567" t="s">
        <v>77</v>
      </c>
      <c r="F2567" t="s">
        <v>5910</v>
      </c>
      <c r="G2567">
        <v>56264</v>
      </c>
      <c r="H2567">
        <v>166</v>
      </c>
      <c r="I2567" t="s">
        <v>16</v>
      </c>
      <c r="J2567" t="s">
        <v>17</v>
      </c>
      <c r="K2567" s="4">
        <v>11000000</v>
      </c>
      <c r="L2567">
        <v>2009</v>
      </c>
      <c r="M2567" s="2">
        <v>6.3</v>
      </c>
      <c r="N2567" s="4">
        <f>IMDB_Table[[#This Row],[gross]]-IMDB_Table[[#This Row],[budget]]</f>
        <v>-7925162</v>
      </c>
      <c r="O2567">
        <v>96</v>
      </c>
      <c r="P2567" s="36">
        <f>IMDB_Table[[#This Row],[net_profit]]/IMDB_Table[[#This Row],[budget]]*100</f>
        <v>-72.046927272727274</v>
      </c>
    </row>
    <row r="2568" spans="1:16" x14ac:dyDescent="0.3">
      <c r="A2568" t="s">
        <v>2666</v>
      </c>
      <c r="B2568">
        <v>21</v>
      </c>
      <c r="C2568" s="4">
        <v>2104000</v>
      </c>
      <c r="D2568" t="s">
        <v>1889</v>
      </c>
      <c r="E2568" t="s">
        <v>423</v>
      </c>
      <c r="F2568" t="s">
        <v>5911</v>
      </c>
      <c r="G2568">
        <v>1595</v>
      </c>
      <c r="H2568">
        <v>19</v>
      </c>
      <c r="I2568" t="s">
        <v>16</v>
      </c>
      <c r="J2568" t="s">
        <v>17</v>
      </c>
      <c r="K2568" s="4">
        <v>13000000</v>
      </c>
      <c r="L2568">
        <v>1996</v>
      </c>
      <c r="M2568" s="2">
        <v>5.9</v>
      </c>
      <c r="N2568" s="4">
        <f>IMDB_Table[[#This Row],[gross]]-IMDB_Table[[#This Row],[budget]]</f>
        <v>-10896000</v>
      </c>
      <c r="O2568">
        <v>91</v>
      </c>
      <c r="P2568" s="36">
        <f>IMDB_Table[[#This Row],[net_profit]]/IMDB_Table[[#This Row],[budget]]*100</f>
        <v>-83.815384615384616</v>
      </c>
    </row>
    <row r="2569" spans="1:16" x14ac:dyDescent="0.3">
      <c r="A2569" t="s">
        <v>2046</v>
      </c>
      <c r="B2569">
        <v>94</v>
      </c>
      <c r="C2569" s="4">
        <v>1172769</v>
      </c>
      <c r="D2569" t="s">
        <v>466</v>
      </c>
      <c r="E2569" t="s">
        <v>52</v>
      </c>
      <c r="F2569" t="s">
        <v>5912</v>
      </c>
      <c r="G2569">
        <v>28068</v>
      </c>
      <c r="H2569">
        <v>108</v>
      </c>
      <c r="I2569" t="s">
        <v>16</v>
      </c>
      <c r="J2569" t="s">
        <v>221</v>
      </c>
      <c r="K2569" s="4">
        <v>13000000</v>
      </c>
      <c r="L2569">
        <v>2006</v>
      </c>
      <c r="M2569" s="2">
        <v>7.1</v>
      </c>
      <c r="N2569" s="4">
        <f>IMDB_Table[[#This Row],[gross]]-IMDB_Table[[#This Row],[budget]]</f>
        <v>-11827231</v>
      </c>
      <c r="O2569">
        <v>125</v>
      </c>
      <c r="P2569" s="36">
        <f>IMDB_Table[[#This Row],[net_profit]]/IMDB_Table[[#This Row],[budget]]*100</f>
        <v>-90.978700000000003</v>
      </c>
    </row>
    <row r="2570" spans="1:16" x14ac:dyDescent="0.3">
      <c r="A2570" t="s">
        <v>2667</v>
      </c>
      <c r="B2570">
        <v>364</v>
      </c>
      <c r="C2570" s="4">
        <v>17738570</v>
      </c>
      <c r="D2570" t="s">
        <v>71</v>
      </c>
      <c r="E2570" t="s">
        <v>539</v>
      </c>
      <c r="F2570" t="s">
        <v>7481</v>
      </c>
      <c r="G2570">
        <v>351274</v>
      </c>
      <c r="H2570">
        <v>457</v>
      </c>
      <c r="I2570" t="s">
        <v>16</v>
      </c>
      <c r="J2570" t="s">
        <v>17</v>
      </c>
      <c r="K2570" s="4">
        <v>13000000</v>
      </c>
      <c r="L2570">
        <v>2012</v>
      </c>
      <c r="M2570" s="2">
        <v>8</v>
      </c>
      <c r="N2570" s="4">
        <f>IMDB_Table[[#This Row],[gross]]-IMDB_Table[[#This Row],[budget]]</f>
        <v>4738570</v>
      </c>
      <c r="O2570">
        <v>102</v>
      </c>
      <c r="P2570" s="36">
        <f>IMDB_Table[[#This Row],[net_profit]]/IMDB_Table[[#This Row],[budget]]*100</f>
        <v>36.450538461538464</v>
      </c>
    </row>
    <row r="2571" spans="1:16" x14ac:dyDescent="0.3">
      <c r="A2571" t="s">
        <v>2668</v>
      </c>
      <c r="B2571">
        <v>19</v>
      </c>
      <c r="C2571" s="4">
        <v>1200000</v>
      </c>
      <c r="D2571" t="s">
        <v>346</v>
      </c>
      <c r="E2571" t="s">
        <v>2669</v>
      </c>
      <c r="F2571" t="s">
        <v>5913</v>
      </c>
      <c r="G2571">
        <v>922</v>
      </c>
      <c r="H2571">
        <v>23</v>
      </c>
      <c r="I2571" t="s">
        <v>16</v>
      </c>
      <c r="J2571" t="s">
        <v>17</v>
      </c>
      <c r="K2571" s="4">
        <v>3000000</v>
      </c>
      <c r="L2571">
        <v>1993</v>
      </c>
      <c r="M2571" s="2">
        <v>5.0999999999999996</v>
      </c>
      <c r="N2571" s="4">
        <f>IMDB_Table[[#This Row],[gross]]-IMDB_Table[[#This Row],[budget]]</f>
        <v>-1800000</v>
      </c>
      <c r="O2571">
        <v>87</v>
      </c>
      <c r="P2571" s="36">
        <f>IMDB_Table[[#This Row],[net_profit]]/IMDB_Table[[#This Row],[budget]]*100</f>
        <v>-60</v>
      </c>
    </row>
    <row r="2572" spans="1:16" x14ac:dyDescent="0.3">
      <c r="A2572" t="s">
        <v>3998</v>
      </c>
      <c r="B2572">
        <v>129</v>
      </c>
      <c r="C2572" s="4">
        <v>1150403</v>
      </c>
      <c r="D2572" t="s">
        <v>438</v>
      </c>
      <c r="E2572" t="s">
        <v>324</v>
      </c>
      <c r="F2572" t="s">
        <v>5914</v>
      </c>
      <c r="G2572">
        <v>14143</v>
      </c>
      <c r="H2572">
        <v>102</v>
      </c>
      <c r="I2572" t="s">
        <v>16</v>
      </c>
      <c r="J2572" t="s">
        <v>17</v>
      </c>
      <c r="K2572" s="4">
        <v>13000000</v>
      </c>
      <c r="L2572">
        <v>2006</v>
      </c>
      <c r="M2572" s="2">
        <v>7.1</v>
      </c>
      <c r="N2572" s="4">
        <f>IMDB_Table[[#This Row],[gross]]-IMDB_Table[[#This Row],[budget]]</f>
        <v>-11849597</v>
      </c>
      <c r="O2572">
        <v>118</v>
      </c>
      <c r="P2572" s="36">
        <f>IMDB_Table[[#This Row],[net_profit]]/IMDB_Table[[#This Row],[budget]]*100</f>
        <v>-91.150746153846157</v>
      </c>
    </row>
    <row r="2573" spans="1:16" x14ac:dyDescent="0.3">
      <c r="A2573" t="s">
        <v>2542</v>
      </c>
      <c r="B2573">
        <v>71</v>
      </c>
      <c r="C2573" s="4">
        <v>403932</v>
      </c>
      <c r="D2573" t="s">
        <v>940</v>
      </c>
      <c r="E2573" t="s">
        <v>511</v>
      </c>
      <c r="F2573" t="s">
        <v>5915</v>
      </c>
      <c r="G2573">
        <v>5254</v>
      </c>
      <c r="H2573">
        <v>92</v>
      </c>
      <c r="I2573" t="s">
        <v>16</v>
      </c>
      <c r="J2573" t="s">
        <v>24</v>
      </c>
      <c r="K2573" s="4">
        <v>20000000</v>
      </c>
      <c r="L2573">
        <v>2000</v>
      </c>
      <c r="M2573" s="2">
        <v>6.5</v>
      </c>
      <c r="N2573" s="4">
        <f>IMDB_Table[[#This Row],[gross]]-IMDB_Table[[#This Row],[budget]]</f>
        <v>-19596068</v>
      </c>
      <c r="O2573">
        <v>115</v>
      </c>
      <c r="P2573" s="36">
        <f>IMDB_Table[[#This Row],[net_profit]]/IMDB_Table[[#This Row],[budget]]*100</f>
        <v>-97.980339999999998</v>
      </c>
    </row>
    <row r="2574" spans="1:16" x14ac:dyDescent="0.3">
      <c r="A2574" t="s">
        <v>1049</v>
      </c>
      <c r="B2574">
        <v>93</v>
      </c>
      <c r="C2574" s="4">
        <v>1712111</v>
      </c>
      <c r="D2574" t="s">
        <v>1440</v>
      </c>
      <c r="E2574" t="s">
        <v>434</v>
      </c>
      <c r="F2574" t="s">
        <v>5916</v>
      </c>
      <c r="G2574">
        <v>7199</v>
      </c>
      <c r="H2574">
        <v>53</v>
      </c>
      <c r="I2574" t="s">
        <v>16</v>
      </c>
      <c r="J2574" t="s">
        <v>17</v>
      </c>
      <c r="K2574" s="4">
        <v>8495000</v>
      </c>
      <c r="L2574">
        <v>2015</v>
      </c>
      <c r="M2574" s="2">
        <v>4.5</v>
      </c>
      <c r="N2574" s="4">
        <f>IMDB_Table[[#This Row],[gross]]-IMDB_Table[[#This Row],[budget]]</f>
        <v>-6782889</v>
      </c>
      <c r="O2574">
        <v>91</v>
      </c>
      <c r="P2574" s="36">
        <f>IMDB_Table[[#This Row],[net_profit]]/IMDB_Table[[#This Row],[budget]]*100</f>
        <v>-79.84566215420837</v>
      </c>
    </row>
    <row r="2575" spans="1:16" x14ac:dyDescent="0.3">
      <c r="A2575" t="s">
        <v>2670</v>
      </c>
      <c r="B2575">
        <v>399</v>
      </c>
      <c r="C2575" s="4">
        <v>1024175</v>
      </c>
      <c r="D2575" t="s">
        <v>1607</v>
      </c>
      <c r="E2575" t="s">
        <v>2671</v>
      </c>
      <c r="F2575" t="s">
        <v>7482</v>
      </c>
      <c r="G2575">
        <v>82331</v>
      </c>
      <c r="H2575">
        <v>297</v>
      </c>
      <c r="I2575" t="s">
        <v>16</v>
      </c>
      <c r="J2575" t="s">
        <v>24</v>
      </c>
      <c r="K2575" s="4">
        <v>13000000</v>
      </c>
      <c r="L2575">
        <v>2011</v>
      </c>
      <c r="M2575" s="2">
        <v>6.6</v>
      </c>
      <c r="N2575" s="4">
        <f>IMDB_Table[[#This Row],[gross]]-IMDB_Table[[#This Row],[budget]]</f>
        <v>-11975825</v>
      </c>
      <c r="O2575">
        <v>88</v>
      </c>
      <c r="P2575" s="36">
        <f>IMDB_Table[[#This Row],[net_profit]]/IMDB_Table[[#This Row],[budget]]*100</f>
        <v>-92.121730769230766</v>
      </c>
    </row>
    <row r="2576" spans="1:16" x14ac:dyDescent="0.3">
      <c r="A2576" t="s">
        <v>169</v>
      </c>
      <c r="B2576">
        <v>110</v>
      </c>
      <c r="C2576" s="4">
        <v>301305</v>
      </c>
      <c r="D2576" t="s">
        <v>1564</v>
      </c>
      <c r="E2576" t="s">
        <v>2672</v>
      </c>
      <c r="F2576" t="s">
        <v>7483</v>
      </c>
      <c r="G2576">
        <v>31414</v>
      </c>
      <c r="H2576">
        <v>180</v>
      </c>
      <c r="I2576" t="s">
        <v>2673</v>
      </c>
      <c r="J2576" t="s">
        <v>17</v>
      </c>
      <c r="K2576" s="4">
        <v>13000000</v>
      </c>
      <c r="L2576">
        <v>2011</v>
      </c>
      <c r="M2576" s="2">
        <v>4.3</v>
      </c>
      <c r="N2576" s="4">
        <f>IMDB_Table[[#This Row],[gross]]-IMDB_Table[[#This Row],[budget]]</f>
        <v>-12698695</v>
      </c>
      <c r="O2576">
        <v>127</v>
      </c>
      <c r="P2576" s="36">
        <f>IMDB_Table[[#This Row],[net_profit]]/IMDB_Table[[#This Row],[budget]]*100</f>
        <v>-97.682269230769222</v>
      </c>
    </row>
    <row r="2577" spans="1:16" x14ac:dyDescent="0.3">
      <c r="A2577" t="s">
        <v>2559</v>
      </c>
      <c r="B2577">
        <v>285</v>
      </c>
      <c r="C2577" s="4">
        <v>51872378</v>
      </c>
      <c r="D2577" t="s">
        <v>396</v>
      </c>
      <c r="E2577" t="s">
        <v>520</v>
      </c>
      <c r="F2577" t="s">
        <v>5917</v>
      </c>
      <c r="G2577">
        <v>88241</v>
      </c>
      <c r="H2577">
        <v>266</v>
      </c>
      <c r="I2577" t="s">
        <v>16</v>
      </c>
      <c r="J2577" t="s">
        <v>17</v>
      </c>
      <c r="K2577" s="4">
        <v>13000000</v>
      </c>
      <c r="L2577">
        <v>2013</v>
      </c>
      <c r="M2577" s="2">
        <v>6.7</v>
      </c>
      <c r="N2577" s="4">
        <f>IMDB_Table[[#This Row],[gross]]-IMDB_Table[[#This Row],[budget]]</f>
        <v>38872378</v>
      </c>
      <c r="O2577">
        <v>94</v>
      </c>
      <c r="P2577" s="36">
        <f>IMDB_Table[[#This Row],[net_profit]]/IMDB_Table[[#This Row],[budget]]*100</f>
        <v>299.01829230769232</v>
      </c>
    </row>
    <row r="2578" spans="1:16" x14ac:dyDescent="0.3">
      <c r="A2578" t="s">
        <v>2674</v>
      </c>
      <c r="B2578">
        <v>2</v>
      </c>
      <c r="C2578" s="4">
        <v>31662</v>
      </c>
      <c r="D2578" t="s">
        <v>282</v>
      </c>
      <c r="E2578" t="s">
        <v>77</v>
      </c>
      <c r="F2578" t="s">
        <v>5918</v>
      </c>
      <c r="G2578">
        <v>90</v>
      </c>
      <c r="H2578">
        <v>1</v>
      </c>
      <c r="I2578" t="s">
        <v>16</v>
      </c>
      <c r="J2578" t="s">
        <v>1489</v>
      </c>
      <c r="K2578" s="4">
        <v>12620000</v>
      </c>
      <c r="L2578">
        <v>2016</v>
      </c>
      <c r="M2578" s="2">
        <v>6.8</v>
      </c>
      <c r="N2578" s="4">
        <f>IMDB_Table[[#This Row],[gross]]-IMDB_Table[[#This Row],[budget]]</f>
        <v>-12588338</v>
      </c>
      <c r="O2578">
        <v>115</v>
      </c>
      <c r="P2578" s="36">
        <f>IMDB_Table[[#This Row],[net_profit]]/IMDB_Table[[#This Row],[budget]]*100</f>
        <v>-99.749112519809827</v>
      </c>
    </row>
    <row r="2579" spans="1:16" x14ac:dyDescent="0.3">
      <c r="A2579" t="s">
        <v>2675</v>
      </c>
      <c r="B2579">
        <v>61</v>
      </c>
      <c r="C2579" s="4">
        <v>28399192</v>
      </c>
      <c r="D2579" t="s">
        <v>2676</v>
      </c>
      <c r="E2579" t="s">
        <v>2677</v>
      </c>
      <c r="F2579" t="s">
        <v>5919</v>
      </c>
      <c r="G2579">
        <v>5663</v>
      </c>
      <c r="H2579">
        <v>106</v>
      </c>
      <c r="I2579" t="s">
        <v>16</v>
      </c>
      <c r="J2579" t="s">
        <v>115</v>
      </c>
      <c r="K2579" s="4">
        <v>13000000</v>
      </c>
      <c r="L2579">
        <v>2002</v>
      </c>
      <c r="M2579" s="2">
        <v>5.4</v>
      </c>
      <c r="N2579" s="4">
        <f>IMDB_Table[[#This Row],[gross]]-IMDB_Table[[#This Row],[budget]]</f>
        <v>15399192</v>
      </c>
      <c r="O2579">
        <v>90</v>
      </c>
      <c r="P2579" s="36">
        <f>IMDB_Table[[#This Row],[net_profit]]/IMDB_Table[[#This Row],[budget]]*100</f>
        <v>118.45532307692308</v>
      </c>
    </row>
    <row r="2580" spans="1:16" x14ac:dyDescent="0.3">
      <c r="A2580" t="s">
        <v>881</v>
      </c>
      <c r="B2580">
        <v>242</v>
      </c>
      <c r="C2580" s="4">
        <v>2035566</v>
      </c>
      <c r="D2580" t="s">
        <v>2678</v>
      </c>
      <c r="E2580" t="s">
        <v>2679</v>
      </c>
      <c r="F2580" t="s">
        <v>5920</v>
      </c>
      <c r="G2580">
        <v>77305</v>
      </c>
      <c r="H2580">
        <v>162</v>
      </c>
      <c r="I2580" t="s">
        <v>16</v>
      </c>
      <c r="J2580" t="s">
        <v>490</v>
      </c>
      <c r="K2580" s="4">
        <v>13000000</v>
      </c>
      <c r="L2580">
        <v>2009</v>
      </c>
      <c r="M2580" s="2">
        <v>6.6</v>
      </c>
      <c r="N2580" s="4">
        <f>IMDB_Table[[#This Row],[gross]]-IMDB_Table[[#This Row],[budget]]</f>
        <v>-10964434</v>
      </c>
      <c r="O2580">
        <v>102</v>
      </c>
      <c r="P2580" s="36">
        <f>IMDB_Table[[#This Row],[net_profit]]/IMDB_Table[[#This Row],[budget]]*100</f>
        <v>-84.341800000000006</v>
      </c>
    </row>
    <row r="2581" spans="1:16" x14ac:dyDescent="0.3">
      <c r="A2581" t="s">
        <v>439</v>
      </c>
      <c r="B2581">
        <v>121</v>
      </c>
      <c r="C2581" s="4">
        <v>21078145</v>
      </c>
      <c r="D2581" t="s">
        <v>399</v>
      </c>
      <c r="E2581" t="s">
        <v>439</v>
      </c>
      <c r="F2581" t="s">
        <v>5921</v>
      </c>
      <c r="G2581">
        <v>26493</v>
      </c>
      <c r="H2581">
        <v>159</v>
      </c>
      <c r="I2581" t="s">
        <v>16</v>
      </c>
      <c r="J2581" t="s">
        <v>17</v>
      </c>
      <c r="K2581" s="4">
        <v>12500000</v>
      </c>
      <c r="L2581">
        <v>2002</v>
      </c>
      <c r="M2581" s="2">
        <v>7.3</v>
      </c>
      <c r="N2581" s="4">
        <f>IMDB_Table[[#This Row],[gross]]-IMDB_Table[[#This Row],[budget]]</f>
        <v>8578145</v>
      </c>
      <c r="O2581">
        <v>117</v>
      </c>
      <c r="P2581" s="36">
        <f>IMDB_Table[[#This Row],[net_profit]]/IMDB_Table[[#This Row],[budget]]*100</f>
        <v>68.625159999999994</v>
      </c>
    </row>
    <row r="2582" spans="1:16" x14ac:dyDescent="0.3">
      <c r="A2582" t="s">
        <v>1918</v>
      </c>
      <c r="B2582">
        <v>83</v>
      </c>
      <c r="C2582" s="4">
        <v>14060950</v>
      </c>
      <c r="D2582" t="s">
        <v>814</v>
      </c>
      <c r="E2582" t="s">
        <v>2680</v>
      </c>
      <c r="F2582" t="s">
        <v>7484</v>
      </c>
      <c r="G2582">
        <v>14354</v>
      </c>
      <c r="H2582">
        <v>139</v>
      </c>
      <c r="I2582" t="s">
        <v>16</v>
      </c>
      <c r="J2582" t="s">
        <v>17</v>
      </c>
      <c r="K2582" s="4">
        <v>12500000</v>
      </c>
      <c r="L2582">
        <v>2002</v>
      </c>
      <c r="M2582" s="2">
        <v>6.9</v>
      </c>
      <c r="N2582" s="4">
        <f>IMDB_Table[[#This Row],[gross]]-IMDB_Table[[#This Row],[budget]]</f>
        <v>1560950</v>
      </c>
      <c r="O2582">
        <v>109</v>
      </c>
      <c r="P2582" s="36">
        <f>IMDB_Table[[#This Row],[net_profit]]/IMDB_Table[[#This Row],[budget]]*100</f>
        <v>12.4876</v>
      </c>
    </row>
    <row r="2583" spans="1:16" x14ac:dyDescent="0.3">
      <c r="A2583" t="s">
        <v>442</v>
      </c>
      <c r="B2583">
        <v>122</v>
      </c>
      <c r="C2583" s="4">
        <v>12281500</v>
      </c>
      <c r="D2583" t="s">
        <v>1269</v>
      </c>
      <c r="E2583" t="s">
        <v>199</v>
      </c>
      <c r="F2583" t="s">
        <v>5922</v>
      </c>
      <c r="G2583">
        <v>163492</v>
      </c>
      <c r="H2583">
        <v>460</v>
      </c>
      <c r="I2583" t="s">
        <v>16</v>
      </c>
      <c r="J2583" t="s">
        <v>17</v>
      </c>
      <c r="K2583" s="4">
        <v>13000000</v>
      </c>
      <c r="L2583">
        <v>1993</v>
      </c>
      <c r="M2583" s="2">
        <v>8</v>
      </c>
      <c r="N2583" s="4">
        <f>IMDB_Table[[#This Row],[gross]]-IMDB_Table[[#This Row],[budget]]</f>
        <v>-718500</v>
      </c>
      <c r="O2583">
        <v>121</v>
      </c>
      <c r="P2583" s="36">
        <f>IMDB_Table[[#This Row],[net_profit]]/IMDB_Table[[#This Row],[budget]]*100</f>
        <v>-5.5269230769230768</v>
      </c>
    </row>
    <row r="2584" spans="1:16" x14ac:dyDescent="0.3">
      <c r="A2584" t="s">
        <v>2534</v>
      </c>
      <c r="B2584">
        <v>120</v>
      </c>
      <c r="C2584" s="4">
        <v>10725228</v>
      </c>
      <c r="D2584" t="s">
        <v>2284</v>
      </c>
      <c r="E2584" t="s">
        <v>45</v>
      </c>
      <c r="F2584" t="s">
        <v>5923</v>
      </c>
      <c r="G2584">
        <v>75675</v>
      </c>
      <c r="H2584">
        <v>365</v>
      </c>
      <c r="I2584" t="s">
        <v>16</v>
      </c>
      <c r="J2584" t="s">
        <v>17</v>
      </c>
      <c r="K2584" s="4">
        <v>12500000</v>
      </c>
      <c r="L2584">
        <v>1992</v>
      </c>
      <c r="M2584" s="2">
        <v>7.8</v>
      </c>
      <c r="N2584" s="4">
        <f>IMDB_Table[[#This Row],[gross]]-IMDB_Table[[#This Row],[budget]]</f>
        <v>-1774772</v>
      </c>
      <c r="O2584">
        <v>100</v>
      </c>
      <c r="P2584" s="36">
        <f>IMDB_Table[[#This Row],[net_profit]]/IMDB_Table[[#This Row],[budget]]*100</f>
        <v>-14.198176000000002</v>
      </c>
    </row>
    <row r="2585" spans="1:16" x14ac:dyDescent="0.3">
      <c r="A2585" t="s">
        <v>2542</v>
      </c>
      <c r="B2585">
        <v>225</v>
      </c>
      <c r="C2585" s="4">
        <v>214966</v>
      </c>
      <c r="D2585" t="s">
        <v>552</v>
      </c>
      <c r="E2585" t="s">
        <v>1649</v>
      </c>
      <c r="F2585" t="s">
        <v>5924</v>
      </c>
      <c r="G2585">
        <v>28483</v>
      </c>
      <c r="H2585">
        <v>176</v>
      </c>
      <c r="I2585" t="s">
        <v>16</v>
      </c>
      <c r="J2585" t="s">
        <v>17</v>
      </c>
      <c r="K2585" s="4">
        <v>13000000</v>
      </c>
      <c r="L2585">
        <v>2010</v>
      </c>
      <c r="M2585" s="2">
        <v>6.1</v>
      </c>
      <c r="N2585" s="4">
        <f>IMDB_Table[[#This Row],[gross]]-IMDB_Table[[#This Row],[budget]]</f>
        <v>-12785034</v>
      </c>
      <c r="O2585">
        <v>109</v>
      </c>
      <c r="P2585" s="36">
        <f>IMDB_Table[[#This Row],[net_profit]]/IMDB_Table[[#This Row],[budget]]*100</f>
        <v>-98.346415384615383</v>
      </c>
    </row>
    <row r="2586" spans="1:16" x14ac:dyDescent="0.3">
      <c r="A2586" t="s">
        <v>2681</v>
      </c>
      <c r="B2586">
        <v>167</v>
      </c>
      <c r="C2586" s="4">
        <v>11956207</v>
      </c>
      <c r="D2586" t="s">
        <v>1373</v>
      </c>
      <c r="E2586" t="s">
        <v>2682</v>
      </c>
      <c r="F2586" t="s">
        <v>5925</v>
      </c>
      <c r="G2586">
        <v>24012</v>
      </c>
      <c r="H2586">
        <v>126</v>
      </c>
      <c r="I2586" t="s">
        <v>16</v>
      </c>
      <c r="J2586" t="s">
        <v>17</v>
      </c>
      <c r="K2586" s="4">
        <v>16000000</v>
      </c>
      <c r="L2586">
        <v>2009</v>
      </c>
      <c r="M2586" s="2">
        <v>5.0999999999999996</v>
      </c>
      <c r="N2586" s="4">
        <f>IMDB_Table[[#This Row],[gross]]-IMDB_Table[[#This Row],[budget]]</f>
        <v>-4043793</v>
      </c>
      <c r="O2586">
        <v>101</v>
      </c>
      <c r="P2586" s="36">
        <f>IMDB_Table[[#This Row],[net_profit]]/IMDB_Table[[#This Row],[budget]]*100</f>
        <v>-25.27370625</v>
      </c>
    </row>
    <row r="2587" spans="1:16" x14ac:dyDescent="0.3">
      <c r="A2587" t="s">
        <v>1792</v>
      </c>
      <c r="B2587">
        <v>226</v>
      </c>
      <c r="C2587" s="4">
        <v>5949693</v>
      </c>
      <c r="D2587" t="s">
        <v>369</v>
      </c>
      <c r="E2587" t="s">
        <v>981</v>
      </c>
      <c r="F2587" t="s">
        <v>7485</v>
      </c>
      <c r="G2587">
        <v>114762</v>
      </c>
      <c r="H2587">
        <v>299</v>
      </c>
      <c r="I2587" t="s">
        <v>16</v>
      </c>
      <c r="J2587" t="s">
        <v>17</v>
      </c>
      <c r="K2587" s="4">
        <v>12000000</v>
      </c>
      <c r="L2587">
        <v>2007</v>
      </c>
      <c r="M2587" s="2">
        <v>7.4</v>
      </c>
      <c r="N2587" s="4">
        <f>IMDB_Table[[#This Row],[gross]]-IMDB_Table[[#This Row],[budget]]</f>
        <v>-6050307</v>
      </c>
      <c r="O2587">
        <v>106</v>
      </c>
      <c r="P2587" s="36">
        <f>IMDB_Table[[#This Row],[net_profit]]/IMDB_Table[[#This Row],[budget]]*100</f>
        <v>-50.419224999999997</v>
      </c>
    </row>
    <row r="2588" spans="1:16" x14ac:dyDescent="0.3">
      <c r="A2588" t="s">
        <v>2683</v>
      </c>
      <c r="B2588">
        <v>185</v>
      </c>
      <c r="C2588" s="4">
        <v>9030581</v>
      </c>
      <c r="D2588" t="s">
        <v>810</v>
      </c>
      <c r="E2588" t="s">
        <v>2684</v>
      </c>
      <c r="F2588" t="s">
        <v>7486</v>
      </c>
      <c r="G2588">
        <v>132386</v>
      </c>
      <c r="H2588">
        <v>398</v>
      </c>
      <c r="I2588" t="s">
        <v>16</v>
      </c>
      <c r="J2588" t="s">
        <v>24</v>
      </c>
      <c r="K2588" s="4">
        <v>12500000</v>
      </c>
      <c r="L2588">
        <v>2008</v>
      </c>
      <c r="M2588" s="2">
        <v>7.8</v>
      </c>
      <c r="N2588" s="4">
        <f>IMDB_Table[[#This Row],[gross]]-IMDB_Table[[#This Row],[budget]]</f>
        <v>-3469419</v>
      </c>
      <c r="O2588">
        <v>94</v>
      </c>
      <c r="P2588" s="36">
        <f>IMDB_Table[[#This Row],[net_profit]]/IMDB_Table[[#This Row],[budget]]*100</f>
        <v>-27.755351999999998</v>
      </c>
    </row>
    <row r="2589" spans="1:16" x14ac:dyDescent="0.3">
      <c r="A2589" t="s">
        <v>4014</v>
      </c>
      <c r="B2589">
        <v>177</v>
      </c>
      <c r="C2589" s="4">
        <v>4157491</v>
      </c>
      <c r="D2589" t="s">
        <v>2685</v>
      </c>
      <c r="E2589" t="s">
        <v>1437</v>
      </c>
      <c r="F2589" t="s">
        <v>7487</v>
      </c>
      <c r="G2589">
        <v>79330</v>
      </c>
      <c r="H2589">
        <v>690</v>
      </c>
      <c r="I2589" t="s">
        <v>16</v>
      </c>
      <c r="J2589" t="s">
        <v>1634</v>
      </c>
      <c r="K2589" s="4">
        <v>12800000</v>
      </c>
      <c r="L2589">
        <v>2000</v>
      </c>
      <c r="M2589" s="2">
        <v>8</v>
      </c>
      <c r="N2589" s="4">
        <f>IMDB_Table[[#This Row],[gross]]-IMDB_Table[[#This Row],[budget]]</f>
        <v>-8642509</v>
      </c>
      <c r="O2589">
        <v>140</v>
      </c>
      <c r="P2589" s="36">
        <f>IMDB_Table[[#This Row],[net_profit]]/IMDB_Table[[#This Row],[budget]]*100</f>
        <v>-67.5196015625</v>
      </c>
    </row>
    <row r="2590" spans="1:16" x14ac:dyDescent="0.3">
      <c r="A2590" t="s">
        <v>2478</v>
      </c>
      <c r="B2590">
        <v>28</v>
      </c>
      <c r="C2590" s="4">
        <v>1508689</v>
      </c>
      <c r="D2590" t="s">
        <v>71</v>
      </c>
      <c r="E2590" t="s">
        <v>1081</v>
      </c>
      <c r="F2590" t="s">
        <v>7488</v>
      </c>
      <c r="G2590">
        <v>5648</v>
      </c>
      <c r="H2590">
        <v>50</v>
      </c>
      <c r="I2590" t="s">
        <v>16</v>
      </c>
      <c r="J2590" t="s">
        <v>17</v>
      </c>
      <c r="K2590" s="4">
        <v>16000000</v>
      </c>
      <c r="L2590">
        <v>1997</v>
      </c>
      <c r="M2590" s="2">
        <v>6.7</v>
      </c>
      <c r="N2590" s="4">
        <f>IMDB_Table[[#This Row],[gross]]-IMDB_Table[[#This Row],[budget]]</f>
        <v>-14491311</v>
      </c>
      <c r="O2590">
        <v>132</v>
      </c>
      <c r="P2590" s="36">
        <f>IMDB_Table[[#This Row],[net_profit]]/IMDB_Table[[#This Row],[budget]]*100</f>
        <v>-90.570693750000004</v>
      </c>
    </row>
    <row r="2591" spans="1:16" x14ac:dyDescent="0.3">
      <c r="A2591" t="s">
        <v>2686</v>
      </c>
      <c r="B2591">
        <v>48</v>
      </c>
      <c r="C2591" s="4">
        <v>1227324</v>
      </c>
      <c r="D2591" t="s">
        <v>497</v>
      </c>
      <c r="E2591" t="s">
        <v>2687</v>
      </c>
      <c r="F2591" t="s">
        <v>5926</v>
      </c>
      <c r="G2591">
        <v>6921</v>
      </c>
      <c r="H2591">
        <v>48</v>
      </c>
      <c r="I2591" t="s">
        <v>16</v>
      </c>
      <c r="J2591" t="s">
        <v>17</v>
      </c>
      <c r="K2591" s="4">
        <v>12500000</v>
      </c>
      <c r="L2591">
        <v>1996</v>
      </c>
      <c r="M2591" s="2">
        <v>6.6</v>
      </c>
      <c r="N2591" s="4">
        <f>IMDB_Table[[#This Row],[gross]]-IMDB_Table[[#This Row],[budget]]</f>
        <v>-11272676</v>
      </c>
      <c r="O2591">
        <v>99</v>
      </c>
      <c r="P2591" s="36">
        <f>IMDB_Table[[#This Row],[net_profit]]/IMDB_Table[[#This Row],[budget]]*100</f>
        <v>-90.18140799999999</v>
      </c>
    </row>
    <row r="2592" spans="1:16" x14ac:dyDescent="0.3">
      <c r="A2592" t="s">
        <v>2688</v>
      </c>
      <c r="B2592">
        <v>116</v>
      </c>
      <c r="C2592" s="4">
        <v>4360548</v>
      </c>
      <c r="D2592" t="s">
        <v>369</v>
      </c>
      <c r="E2592" t="s">
        <v>851</v>
      </c>
      <c r="F2592" t="s">
        <v>5927</v>
      </c>
      <c r="G2592">
        <v>13371</v>
      </c>
      <c r="H2592">
        <v>60</v>
      </c>
      <c r="I2592" t="s">
        <v>16</v>
      </c>
      <c r="J2592" t="s">
        <v>17</v>
      </c>
      <c r="K2592" s="4">
        <v>15000000</v>
      </c>
      <c r="L2592">
        <v>2009</v>
      </c>
      <c r="M2592" s="2">
        <v>6.4</v>
      </c>
      <c r="N2592" s="4">
        <f>IMDB_Table[[#This Row],[gross]]-IMDB_Table[[#This Row],[budget]]</f>
        <v>-10639452</v>
      </c>
      <c r="O2592">
        <v>90</v>
      </c>
      <c r="P2592" s="36">
        <f>IMDB_Table[[#This Row],[net_profit]]/IMDB_Table[[#This Row],[budget]]*100</f>
        <v>-70.929679999999991</v>
      </c>
    </row>
    <row r="2593" spans="1:16" x14ac:dyDescent="0.3">
      <c r="A2593" t="s">
        <v>2689</v>
      </c>
      <c r="B2593">
        <v>391</v>
      </c>
      <c r="C2593" s="4">
        <v>26589953</v>
      </c>
      <c r="D2593" t="s">
        <v>106</v>
      </c>
      <c r="E2593" t="s">
        <v>444</v>
      </c>
      <c r="F2593" t="s">
        <v>5928</v>
      </c>
      <c r="G2593">
        <v>165792</v>
      </c>
      <c r="H2593">
        <v>392</v>
      </c>
      <c r="I2593" t="s">
        <v>16</v>
      </c>
      <c r="J2593" t="s">
        <v>17</v>
      </c>
      <c r="K2593" s="4">
        <v>10500000</v>
      </c>
      <c r="L2593">
        <v>2010</v>
      </c>
      <c r="M2593" s="2">
        <v>6.7</v>
      </c>
      <c r="N2593" s="4">
        <f>IMDB_Table[[#This Row],[gross]]-IMDB_Table[[#This Row],[budget]]</f>
        <v>16089953</v>
      </c>
      <c r="O2593">
        <v>105</v>
      </c>
      <c r="P2593" s="36">
        <f>IMDB_Table[[#This Row],[net_profit]]/IMDB_Table[[#This Row],[budget]]*100</f>
        <v>153.23764761904761</v>
      </c>
    </row>
    <row r="2594" spans="1:16" x14ac:dyDescent="0.3">
      <c r="A2594" t="s">
        <v>2690</v>
      </c>
      <c r="B2594">
        <v>117</v>
      </c>
      <c r="C2594" s="4">
        <v>1039869</v>
      </c>
      <c r="D2594" t="s">
        <v>466</v>
      </c>
      <c r="E2594" t="s">
        <v>45</v>
      </c>
      <c r="F2594" t="s">
        <v>5929</v>
      </c>
      <c r="G2594">
        <v>14757</v>
      </c>
      <c r="H2594">
        <v>51</v>
      </c>
      <c r="I2594" t="s">
        <v>16</v>
      </c>
      <c r="J2594" t="s">
        <v>87</v>
      </c>
      <c r="K2594" s="4">
        <v>15000000</v>
      </c>
      <c r="L2594">
        <v>2010</v>
      </c>
      <c r="M2594" s="2">
        <v>6.2</v>
      </c>
      <c r="N2594" s="4">
        <f>IMDB_Table[[#This Row],[gross]]-IMDB_Table[[#This Row],[budget]]</f>
        <v>-13960131</v>
      </c>
      <c r="O2594">
        <v>108</v>
      </c>
      <c r="P2594" s="36">
        <f>IMDB_Table[[#This Row],[net_profit]]/IMDB_Table[[#This Row],[budget]]*100</f>
        <v>-93.067540000000008</v>
      </c>
    </row>
    <row r="2595" spans="1:16" x14ac:dyDescent="0.3">
      <c r="A2595" t="s">
        <v>760</v>
      </c>
      <c r="B2595">
        <v>24</v>
      </c>
      <c r="C2595" s="4">
        <v>48092846</v>
      </c>
      <c r="D2595" t="s">
        <v>691</v>
      </c>
      <c r="E2595" t="s">
        <v>2061</v>
      </c>
      <c r="F2595" t="s">
        <v>5930</v>
      </c>
      <c r="G2595">
        <v>61753</v>
      </c>
      <c r="H2595">
        <v>133</v>
      </c>
      <c r="I2595" t="s">
        <v>16</v>
      </c>
      <c r="J2595" t="s">
        <v>17</v>
      </c>
      <c r="K2595" s="4">
        <v>12500000</v>
      </c>
      <c r="L2595">
        <v>1988</v>
      </c>
      <c r="M2595" s="2">
        <v>7.3</v>
      </c>
      <c r="N2595" s="4">
        <f>IMDB_Table[[#This Row],[gross]]-IMDB_Table[[#This Row],[budget]]</f>
        <v>35592846</v>
      </c>
      <c r="O2595">
        <v>69</v>
      </c>
      <c r="P2595" s="36">
        <f>IMDB_Table[[#This Row],[net_profit]]/IMDB_Table[[#This Row],[budget]]*100</f>
        <v>284.74276800000001</v>
      </c>
    </row>
    <row r="2596" spans="1:16" x14ac:dyDescent="0.3">
      <c r="A2596" t="s">
        <v>4017</v>
      </c>
      <c r="B2596">
        <v>86</v>
      </c>
      <c r="C2596" s="4">
        <v>1110186</v>
      </c>
      <c r="D2596" t="s">
        <v>378</v>
      </c>
      <c r="E2596" t="s">
        <v>2691</v>
      </c>
      <c r="F2596" t="s">
        <v>7489</v>
      </c>
      <c r="G2596">
        <v>31943</v>
      </c>
      <c r="H2596">
        <v>224</v>
      </c>
      <c r="I2596" t="s">
        <v>2692</v>
      </c>
      <c r="J2596" t="s">
        <v>1489</v>
      </c>
      <c r="K2596" s="4">
        <v>12800000</v>
      </c>
      <c r="L2596">
        <v>2004</v>
      </c>
      <c r="M2596" s="2">
        <v>8.1</v>
      </c>
      <c r="N2596" s="4">
        <f>IMDB_Table[[#This Row],[gross]]-IMDB_Table[[#This Row],[budget]]</f>
        <v>-11689814</v>
      </c>
      <c r="O2596">
        <v>148</v>
      </c>
      <c r="P2596" s="36">
        <f>IMDB_Table[[#This Row],[net_profit]]/IMDB_Table[[#This Row],[budget]]*100</f>
        <v>-91.326671875000002</v>
      </c>
    </row>
    <row r="2597" spans="1:16" x14ac:dyDescent="0.3">
      <c r="A2597" t="s">
        <v>2693</v>
      </c>
      <c r="B2597">
        <v>41</v>
      </c>
      <c r="C2597" s="4">
        <v>1089445</v>
      </c>
      <c r="D2597" t="s">
        <v>2694</v>
      </c>
      <c r="E2597" t="s">
        <v>1014</v>
      </c>
      <c r="F2597" t="s">
        <v>5931</v>
      </c>
      <c r="G2597">
        <v>2676</v>
      </c>
      <c r="H2597">
        <v>33</v>
      </c>
      <c r="I2597" t="s">
        <v>16</v>
      </c>
      <c r="J2597" t="s">
        <v>87</v>
      </c>
      <c r="K2597" s="4">
        <v>12500000</v>
      </c>
      <c r="L2597">
        <v>2009</v>
      </c>
      <c r="M2597" s="2">
        <v>7</v>
      </c>
      <c r="N2597" s="4">
        <f>IMDB_Table[[#This Row],[gross]]-IMDB_Table[[#This Row],[budget]]</f>
        <v>-11410555</v>
      </c>
      <c r="O2597">
        <v>118</v>
      </c>
      <c r="P2597" s="36">
        <f>IMDB_Table[[#This Row],[net_profit]]/IMDB_Table[[#This Row],[budget]]*100</f>
        <v>-91.284440000000004</v>
      </c>
    </row>
    <row r="2598" spans="1:16" x14ac:dyDescent="0.3">
      <c r="A2598" t="s">
        <v>1085</v>
      </c>
      <c r="B2598">
        <v>304</v>
      </c>
      <c r="C2598" s="4">
        <v>204565000</v>
      </c>
      <c r="D2598" t="s">
        <v>1390</v>
      </c>
      <c r="E2598" t="s">
        <v>1873</v>
      </c>
      <c r="F2598" t="s">
        <v>5932</v>
      </c>
      <c r="G2598">
        <v>284252</v>
      </c>
      <c r="H2598">
        <v>1058</v>
      </c>
      <c r="I2598" t="s">
        <v>16</v>
      </c>
      <c r="J2598" t="s">
        <v>17</v>
      </c>
      <c r="K2598" s="4">
        <v>8000000</v>
      </c>
      <c r="L2598">
        <v>1973</v>
      </c>
      <c r="M2598" s="2">
        <v>8</v>
      </c>
      <c r="N2598" s="4">
        <f>IMDB_Table[[#This Row],[gross]]-IMDB_Table[[#This Row],[budget]]</f>
        <v>196565000</v>
      </c>
      <c r="O2598">
        <v>132</v>
      </c>
      <c r="P2598" s="36">
        <f>IMDB_Table[[#This Row],[net_profit]]/IMDB_Table[[#This Row],[budget]]*100</f>
        <v>2457.0625</v>
      </c>
    </row>
    <row r="2599" spans="1:16" x14ac:dyDescent="0.3">
      <c r="A2599" t="s">
        <v>119</v>
      </c>
      <c r="B2599">
        <v>385</v>
      </c>
      <c r="C2599" s="4">
        <v>260000000</v>
      </c>
      <c r="D2599" t="s">
        <v>465</v>
      </c>
      <c r="E2599" t="s">
        <v>2132</v>
      </c>
      <c r="F2599" t="s">
        <v>5933</v>
      </c>
      <c r="G2599">
        <v>412454</v>
      </c>
      <c r="H2599">
        <v>962</v>
      </c>
      <c r="I2599" t="s">
        <v>16</v>
      </c>
      <c r="J2599" t="s">
        <v>17</v>
      </c>
      <c r="K2599" s="4">
        <v>8000000</v>
      </c>
      <c r="L2599">
        <v>1975</v>
      </c>
      <c r="M2599" s="2">
        <v>8</v>
      </c>
      <c r="N2599" s="4">
        <f>IMDB_Table[[#This Row],[gross]]-IMDB_Table[[#This Row],[budget]]</f>
        <v>252000000</v>
      </c>
      <c r="O2599">
        <v>130</v>
      </c>
      <c r="P2599" s="36">
        <f>IMDB_Table[[#This Row],[net_profit]]/IMDB_Table[[#This Row],[budget]]*100</f>
        <v>3150</v>
      </c>
    </row>
    <row r="2600" spans="1:16" x14ac:dyDescent="0.3">
      <c r="A2600" t="s">
        <v>443</v>
      </c>
      <c r="B2600">
        <v>145</v>
      </c>
      <c r="C2600" s="4">
        <v>101736215</v>
      </c>
      <c r="D2600" t="s">
        <v>509</v>
      </c>
      <c r="E2600" t="s">
        <v>1063</v>
      </c>
      <c r="F2600" t="s">
        <v>5934</v>
      </c>
      <c r="G2600">
        <v>315549</v>
      </c>
      <c r="H2600">
        <v>789</v>
      </c>
      <c r="I2600" t="s">
        <v>16</v>
      </c>
      <c r="J2600" t="s">
        <v>17</v>
      </c>
      <c r="K2600" s="4">
        <v>11000000</v>
      </c>
      <c r="L2600">
        <v>1999</v>
      </c>
      <c r="M2600" s="2">
        <v>7</v>
      </c>
      <c r="N2600" s="4">
        <f>IMDB_Table[[#This Row],[gross]]-IMDB_Table[[#This Row],[budget]]</f>
        <v>90736215</v>
      </c>
      <c r="O2600">
        <v>95</v>
      </c>
      <c r="P2600" s="36">
        <f>IMDB_Table[[#This Row],[net_profit]]/IMDB_Table[[#This Row],[budget]]*100</f>
        <v>824.87468181818178</v>
      </c>
    </row>
    <row r="2601" spans="1:16" x14ac:dyDescent="0.3">
      <c r="A2601" t="s">
        <v>4018</v>
      </c>
      <c r="B2601">
        <v>99</v>
      </c>
      <c r="C2601" s="4">
        <v>71442</v>
      </c>
      <c r="D2601" t="s">
        <v>2695</v>
      </c>
      <c r="E2601" t="s">
        <v>2134</v>
      </c>
      <c r="F2601" t="s">
        <v>5935</v>
      </c>
      <c r="G2601">
        <v>12029</v>
      </c>
      <c r="H2601">
        <v>32</v>
      </c>
      <c r="I2601" t="s">
        <v>708</v>
      </c>
      <c r="J2601" t="s">
        <v>490</v>
      </c>
      <c r="K2601" s="4">
        <v>9600000</v>
      </c>
      <c r="L2601">
        <v>2012</v>
      </c>
      <c r="M2601" s="2">
        <v>7.9</v>
      </c>
      <c r="N2601" s="4">
        <f>IMDB_Table[[#This Row],[gross]]-IMDB_Table[[#This Row],[budget]]</f>
        <v>-9528558</v>
      </c>
      <c r="O2601">
        <v>80</v>
      </c>
      <c r="P2601" s="36">
        <f>IMDB_Table[[#This Row],[net_profit]]/IMDB_Table[[#This Row],[budget]]*100</f>
        <v>-99.25581249999999</v>
      </c>
    </row>
    <row r="2602" spans="1:16" x14ac:dyDescent="0.3">
      <c r="A2602" t="s">
        <v>1856</v>
      </c>
      <c r="B2602">
        <v>29</v>
      </c>
      <c r="C2602" s="4">
        <v>79817937</v>
      </c>
      <c r="D2602" t="s">
        <v>2696</v>
      </c>
      <c r="E2602" t="s">
        <v>2007</v>
      </c>
      <c r="F2602" t="s">
        <v>5936</v>
      </c>
      <c r="G2602">
        <v>39798</v>
      </c>
      <c r="H2602">
        <v>69</v>
      </c>
      <c r="I2602" t="s">
        <v>16</v>
      </c>
      <c r="J2602" t="s">
        <v>17</v>
      </c>
      <c r="K2602" s="4">
        <v>25000000</v>
      </c>
      <c r="L2602">
        <v>1986</v>
      </c>
      <c r="M2602" s="2">
        <v>5.9</v>
      </c>
      <c r="N2602" s="4">
        <f>IMDB_Table[[#This Row],[gross]]-IMDB_Table[[#This Row],[budget]]</f>
        <v>54817937</v>
      </c>
      <c r="O2602">
        <v>94</v>
      </c>
      <c r="P2602" s="36">
        <f>IMDB_Table[[#This Row],[net_profit]]/IMDB_Table[[#This Row],[budget]]*100</f>
        <v>219.27174800000003</v>
      </c>
    </row>
    <row r="2603" spans="1:16" x14ac:dyDescent="0.3">
      <c r="A2603" t="s">
        <v>351</v>
      </c>
      <c r="B2603">
        <v>77</v>
      </c>
      <c r="C2603" s="4">
        <v>91547205</v>
      </c>
      <c r="D2603" t="s">
        <v>429</v>
      </c>
      <c r="E2603" t="s">
        <v>2243</v>
      </c>
      <c r="F2603" t="s">
        <v>7490</v>
      </c>
      <c r="G2603">
        <v>34579</v>
      </c>
      <c r="H2603">
        <v>62</v>
      </c>
      <c r="I2603" t="s">
        <v>16</v>
      </c>
      <c r="J2603" t="s">
        <v>17</v>
      </c>
      <c r="K2603" s="4">
        <v>12000000</v>
      </c>
      <c r="L2603">
        <v>2012</v>
      </c>
      <c r="M2603" s="2">
        <v>6.6</v>
      </c>
      <c r="N2603" s="4">
        <f>IMDB_Table[[#This Row],[gross]]-IMDB_Table[[#This Row],[budget]]</f>
        <v>79547205</v>
      </c>
      <c r="O2603">
        <v>122</v>
      </c>
      <c r="P2603" s="36">
        <f>IMDB_Table[[#This Row],[net_profit]]/IMDB_Table[[#This Row],[budget]]*100</f>
        <v>662.89337499999999</v>
      </c>
    </row>
    <row r="2604" spans="1:16" x14ac:dyDescent="0.3">
      <c r="A2604" t="s">
        <v>351</v>
      </c>
      <c r="B2604">
        <v>91</v>
      </c>
      <c r="C2604" s="4">
        <v>75074950</v>
      </c>
      <c r="D2604" t="s">
        <v>641</v>
      </c>
      <c r="E2604" t="s">
        <v>2629</v>
      </c>
      <c r="F2604" t="s">
        <v>5937</v>
      </c>
      <c r="G2604">
        <v>22147</v>
      </c>
      <c r="H2604">
        <v>156</v>
      </c>
      <c r="I2604" t="s">
        <v>16</v>
      </c>
      <c r="J2604" t="s">
        <v>17</v>
      </c>
      <c r="K2604" s="4">
        <v>12000000</v>
      </c>
      <c r="L2604">
        <v>2002</v>
      </c>
      <c r="M2604" s="2">
        <v>6.3</v>
      </c>
      <c r="N2604" s="4">
        <f>IMDB_Table[[#This Row],[gross]]-IMDB_Table[[#This Row],[budget]]</f>
        <v>63074950</v>
      </c>
      <c r="O2604">
        <v>102</v>
      </c>
      <c r="P2604" s="36">
        <f>IMDB_Table[[#This Row],[net_profit]]/IMDB_Table[[#This Row],[budget]]*100</f>
        <v>525.62458333333336</v>
      </c>
    </row>
    <row r="2605" spans="1:16" x14ac:dyDescent="0.3">
      <c r="A2605" t="s">
        <v>1871</v>
      </c>
      <c r="B2605">
        <v>148</v>
      </c>
      <c r="C2605" s="4">
        <v>78900000</v>
      </c>
      <c r="D2605" t="s">
        <v>29</v>
      </c>
      <c r="E2605" t="s">
        <v>559</v>
      </c>
      <c r="F2605" t="s">
        <v>7491</v>
      </c>
      <c r="G2605">
        <v>91414</v>
      </c>
      <c r="H2605">
        <v>359</v>
      </c>
      <c r="I2605" t="s">
        <v>16</v>
      </c>
      <c r="J2605" t="s">
        <v>17</v>
      </c>
      <c r="K2605" s="4">
        <v>11000000</v>
      </c>
      <c r="L2605">
        <v>1982</v>
      </c>
      <c r="M2605" s="2">
        <v>7.7</v>
      </c>
      <c r="N2605" s="4">
        <f>IMDB_Table[[#This Row],[gross]]-IMDB_Table[[#This Row],[budget]]</f>
        <v>67900000</v>
      </c>
      <c r="O2605">
        <v>116</v>
      </c>
      <c r="P2605" s="36">
        <f>IMDB_Table[[#This Row],[net_profit]]/IMDB_Table[[#This Row],[budget]]*100</f>
        <v>617.27272727272725</v>
      </c>
    </row>
    <row r="2606" spans="1:16" x14ac:dyDescent="0.3">
      <c r="A2606" t="s">
        <v>153</v>
      </c>
      <c r="B2606">
        <v>61</v>
      </c>
      <c r="C2606" s="4">
        <v>72217000</v>
      </c>
      <c r="D2606" t="s">
        <v>509</v>
      </c>
      <c r="E2606" t="s">
        <v>2697</v>
      </c>
      <c r="F2606" t="s">
        <v>5938</v>
      </c>
      <c r="G2606">
        <v>216486</v>
      </c>
      <c r="H2606">
        <v>242</v>
      </c>
      <c r="I2606" t="s">
        <v>16</v>
      </c>
      <c r="J2606" t="s">
        <v>17</v>
      </c>
      <c r="K2606" s="4">
        <v>12000000</v>
      </c>
      <c r="L2606">
        <v>1994</v>
      </c>
      <c r="M2606" s="2">
        <v>6.9</v>
      </c>
      <c r="N2606" s="4">
        <f>IMDB_Table[[#This Row],[gross]]-IMDB_Table[[#This Row],[budget]]</f>
        <v>60217000</v>
      </c>
      <c r="O2606">
        <v>78</v>
      </c>
      <c r="P2606" s="36">
        <f>IMDB_Table[[#This Row],[net_profit]]/IMDB_Table[[#This Row],[budget]]*100</f>
        <v>501.80833333333334</v>
      </c>
    </row>
    <row r="2607" spans="1:16" x14ac:dyDescent="0.3">
      <c r="A2607" t="s">
        <v>2698</v>
      </c>
      <c r="B2607">
        <v>84</v>
      </c>
      <c r="C2607" s="4">
        <v>79568000</v>
      </c>
      <c r="D2607" t="s">
        <v>718</v>
      </c>
      <c r="E2607" t="s">
        <v>254</v>
      </c>
      <c r="F2607" t="s">
        <v>7492</v>
      </c>
      <c r="G2607">
        <v>71842</v>
      </c>
      <c r="H2607">
        <v>152</v>
      </c>
      <c r="I2607" t="s">
        <v>16</v>
      </c>
      <c r="J2607" t="s">
        <v>17</v>
      </c>
      <c r="K2607" s="4">
        <v>12000000</v>
      </c>
      <c r="L2607">
        <v>1983</v>
      </c>
      <c r="M2607" s="2">
        <v>7.1</v>
      </c>
      <c r="N2607" s="4">
        <f>IMDB_Table[[#This Row],[gross]]-IMDB_Table[[#This Row],[budget]]</f>
        <v>67568000</v>
      </c>
      <c r="O2607">
        <v>114</v>
      </c>
      <c r="P2607" s="36">
        <f>IMDB_Table[[#This Row],[net_profit]]/IMDB_Table[[#This Row],[budget]]*100</f>
        <v>563.06666666666661</v>
      </c>
    </row>
    <row r="2608" spans="1:16" x14ac:dyDescent="0.3">
      <c r="A2608" t="s">
        <v>299</v>
      </c>
      <c r="B2608">
        <v>83</v>
      </c>
      <c r="C2608" s="4">
        <v>65500000</v>
      </c>
      <c r="D2608" t="s">
        <v>1185</v>
      </c>
      <c r="E2608" t="s">
        <v>120</v>
      </c>
      <c r="F2608" t="s">
        <v>5939</v>
      </c>
      <c r="G2608">
        <v>66966</v>
      </c>
      <c r="H2608">
        <v>175</v>
      </c>
      <c r="I2608" t="s">
        <v>16</v>
      </c>
      <c r="J2608" t="s">
        <v>17</v>
      </c>
      <c r="K2608" s="4">
        <v>12000000</v>
      </c>
      <c r="L2608">
        <v>1985</v>
      </c>
      <c r="M2608" s="2">
        <v>7.4</v>
      </c>
      <c r="N2608" s="4">
        <f>IMDB_Table[[#This Row],[gross]]-IMDB_Table[[#This Row],[budget]]</f>
        <v>53500000</v>
      </c>
      <c r="O2608">
        <v>112</v>
      </c>
      <c r="P2608" s="36">
        <f>IMDB_Table[[#This Row],[net_profit]]/IMDB_Table[[#This Row],[budget]]*100</f>
        <v>445.83333333333331</v>
      </c>
    </row>
    <row r="2609" spans="1:16" x14ac:dyDescent="0.3">
      <c r="A2609" t="s">
        <v>4019</v>
      </c>
      <c r="B2609">
        <v>216</v>
      </c>
      <c r="C2609" s="4">
        <v>70011073</v>
      </c>
      <c r="D2609" t="s">
        <v>2699</v>
      </c>
      <c r="E2609" t="s">
        <v>2700</v>
      </c>
      <c r="F2609" t="s">
        <v>7493</v>
      </c>
      <c r="G2609">
        <v>57996</v>
      </c>
      <c r="H2609">
        <v>349</v>
      </c>
      <c r="I2609" t="s">
        <v>16</v>
      </c>
      <c r="J2609" t="s">
        <v>17</v>
      </c>
      <c r="K2609" s="4">
        <v>12000000</v>
      </c>
      <c r="L2609">
        <v>2012</v>
      </c>
      <c r="M2609" s="2">
        <v>6.5</v>
      </c>
      <c r="N2609" s="4">
        <f>IMDB_Table[[#This Row],[gross]]-IMDB_Table[[#This Row],[budget]]</f>
        <v>58011073</v>
      </c>
      <c r="O2609">
        <v>110</v>
      </c>
      <c r="P2609" s="36">
        <f>IMDB_Table[[#This Row],[net_profit]]/IMDB_Table[[#This Row],[budget]]*100</f>
        <v>483.42560833333329</v>
      </c>
    </row>
    <row r="2610" spans="1:16" x14ac:dyDescent="0.3">
      <c r="A2610" t="s">
        <v>1359</v>
      </c>
      <c r="B2610">
        <v>107</v>
      </c>
      <c r="C2610" s="4">
        <v>65269010</v>
      </c>
      <c r="D2610" t="s">
        <v>2701</v>
      </c>
      <c r="E2610" t="s">
        <v>135</v>
      </c>
      <c r="F2610" t="s">
        <v>5940</v>
      </c>
      <c r="G2610">
        <v>90938</v>
      </c>
      <c r="H2610">
        <v>271</v>
      </c>
      <c r="I2610" t="s">
        <v>16</v>
      </c>
      <c r="J2610" t="s">
        <v>17</v>
      </c>
      <c r="K2610" s="4">
        <v>12000000</v>
      </c>
      <c r="L2610">
        <v>2006</v>
      </c>
      <c r="M2610" s="2">
        <v>6.5</v>
      </c>
      <c r="N2610" s="4">
        <f>IMDB_Table[[#This Row],[gross]]-IMDB_Table[[#This Row],[budget]]</f>
        <v>53269010</v>
      </c>
      <c r="O2610">
        <v>104</v>
      </c>
      <c r="P2610" s="36">
        <f>IMDB_Table[[#This Row],[net_profit]]/IMDB_Table[[#This Row],[budget]]*100</f>
        <v>443.90841666666665</v>
      </c>
    </row>
    <row r="2611" spans="1:16" x14ac:dyDescent="0.3">
      <c r="A2611" t="s">
        <v>2702</v>
      </c>
      <c r="B2611">
        <v>63</v>
      </c>
      <c r="C2611" s="4">
        <v>63071133</v>
      </c>
      <c r="D2611" t="s">
        <v>2703</v>
      </c>
      <c r="E2611" t="s">
        <v>273</v>
      </c>
      <c r="F2611" t="s">
        <v>7494</v>
      </c>
      <c r="G2611">
        <v>42892</v>
      </c>
      <c r="H2611">
        <v>154</v>
      </c>
      <c r="I2611" t="s">
        <v>16</v>
      </c>
      <c r="J2611" t="s">
        <v>17</v>
      </c>
      <c r="K2611" s="4">
        <v>12000000</v>
      </c>
      <c r="L2611">
        <v>1996</v>
      </c>
      <c r="M2611" s="2">
        <v>6.8</v>
      </c>
      <c r="N2611" s="4">
        <f>IMDB_Table[[#This Row],[gross]]-IMDB_Table[[#This Row],[budget]]</f>
        <v>51071133</v>
      </c>
      <c r="O2611">
        <v>81</v>
      </c>
      <c r="P2611" s="36">
        <f>IMDB_Table[[#This Row],[net_profit]]/IMDB_Table[[#This Row],[budget]]*100</f>
        <v>425.59277499999996</v>
      </c>
    </row>
    <row r="2612" spans="1:16" x14ac:dyDescent="0.3">
      <c r="A2612" t="s">
        <v>449</v>
      </c>
      <c r="B2612">
        <v>140</v>
      </c>
      <c r="C2612" s="4">
        <v>39647595</v>
      </c>
      <c r="D2612" t="s">
        <v>396</v>
      </c>
      <c r="E2612" t="s">
        <v>444</v>
      </c>
      <c r="F2612" t="s">
        <v>5941</v>
      </c>
      <c r="G2612">
        <v>239540</v>
      </c>
      <c r="H2612">
        <v>462</v>
      </c>
      <c r="I2612" t="s">
        <v>16</v>
      </c>
      <c r="J2612" t="s">
        <v>17</v>
      </c>
      <c r="K2612" s="4">
        <v>12000000</v>
      </c>
      <c r="L2612">
        <v>1997</v>
      </c>
      <c r="M2612" s="2">
        <v>7.5</v>
      </c>
      <c r="N2612" s="4">
        <f>IMDB_Table[[#This Row],[gross]]-IMDB_Table[[#This Row],[budget]]</f>
        <v>27647595</v>
      </c>
      <c r="O2612">
        <v>154</v>
      </c>
      <c r="P2612" s="36">
        <f>IMDB_Table[[#This Row],[net_profit]]/IMDB_Table[[#This Row],[budget]]*100</f>
        <v>230.39662500000003</v>
      </c>
    </row>
    <row r="2613" spans="1:16" x14ac:dyDescent="0.3">
      <c r="A2613" t="s">
        <v>1176</v>
      </c>
      <c r="B2613">
        <v>153</v>
      </c>
      <c r="C2613" s="4">
        <v>38087366</v>
      </c>
      <c r="D2613" t="s">
        <v>983</v>
      </c>
      <c r="E2613" t="s">
        <v>1583</v>
      </c>
      <c r="F2613" t="s">
        <v>7495</v>
      </c>
      <c r="G2613">
        <v>113918</v>
      </c>
      <c r="H2613">
        <v>165</v>
      </c>
      <c r="I2613" t="s">
        <v>16</v>
      </c>
      <c r="J2613" t="s">
        <v>17</v>
      </c>
      <c r="K2613" s="4">
        <v>12000000</v>
      </c>
      <c r="L2613">
        <v>2008</v>
      </c>
      <c r="M2613" s="2">
        <v>6.6</v>
      </c>
      <c r="N2613" s="4">
        <f>IMDB_Table[[#This Row],[gross]]-IMDB_Table[[#This Row],[budget]]</f>
        <v>26087366</v>
      </c>
      <c r="O2613">
        <v>102</v>
      </c>
      <c r="P2613" s="36">
        <f>IMDB_Table[[#This Row],[net_profit]]/IMDB_Table[[#This Row],[budget]]*100</f>
        <v>217.39471666666668</v>
      </c>
    </row>
    <row r="2614" spans="1:16" x14ac:dyDescent="0.3">
      <c r="A2614" t="s">
        <v>387</v>
      </c>
      <c r="B2614">
        <v>414</v>
      </c>
      <c r="C2614" s="4">
        <v>64572496</v>
      </c>
      <c r="D2614" t="s">
        <v>664</v>
      </c>
      <c r="E2614" t="s">
        <v>899</v>
      </c>
      <c r="F2614" t="s">
        <v>5942</v>
      </c>
      <c r="G2614">
        <v>204327</v>
      </c>
      <c r="H2614">
        <v>471</v>
      </c>
      <c r="I2614" t="s">
        <v>16</v>
      </c>
      <c r="J2614" t="s">
        <v>17</v>
      </c>
      <c r="K2614" s="4">
        <v>12000000</v>
      </c>
      <c r="L2614">
        <v>2012</v>
      </c>
      <c r="M2614" s="2">
        <v>7.1</v>
      </c>
      <c r="N2614" s="4">
        <f>IMDB_Table[[#This Row],[gross]]-IMDB_Table[[#This Row],[budget]]</f>
        <v>52572496</v>
      </c>
      <c r="O2614">
        <v>89</v>
      </c>
      <c r="P2614" s="36">
        <f>IMDB_Table[[#This Row],[net_profit]]/IMDB_Table[[#This Row],[budget]]*100</f>
        <v>438.10413333333332</v>
      </c>
    </row>
    <row r="2615" spans="1:16" x14ac:dyDescent="0.3">
      <c r="A2615" t="s">
        <v>1332</v>
      </c>
      <c r="B2615">
        <v>16</v>
      </c>
      <c r="C2615" s="4">
        <v>30400000</v>
      </c>
      <c r="D2615" t="s">
        <v>697</v>
      </c>
      <c r="E2615" t="s">
        <v>1417</v>
      </c>
      <c r="F2615" t="s">
        <v>5943</v>
      </c>
      <c r="G2615">
        <v>9503</v>
      </c>
      <c r="H2615">
        <v>68</v>
      </c>
      <c r="I2615" t="s">
        <v>16</v>
      </c>
      <c r="J2615" t="s">
        <v>24</v>
      </c>
      <c r="K2615" s="4">
        <v>12000000</v>
      </c>
      <c r="L2615">
        <v>1983</v>
      </c>
      <c r="M2615" s="2">
        <v>6.6</v>
      </c>
      <c r="N2615" s="4">
        <f>IMDB_Table[[#This Row],[gross]]-IMDB_Table[[#This Row],[budget]]</f>
        <v>18400000</v>
      </c>
      <c r="O2615">
        <v>132</v>
      </c>
      <c r="P2615" s="36">
        <f>IMDB_Table[[#This Row],[net_profit]]/IMDB_Table[[#This Row],[budget]]*100</f>
        <v>153.33333333333334</v>
      </c>
    </row>
    <row r="2616" spans="1:16" x14ac:dyDescent="0.3">
      <c r="A2616" t="s">
        <v>685</v>
      </c>
      <c r="B2616">
        <v>139</v>
      </c>
      <c r="C2616" s="4">
        <v>42365600</v>
      </c>
      <c r="D2616" t="s">
        <v>2704</v>
      </c>
      <c r="E2616" t="s">
        <v>2705</v>
      </c>
      <c r="F2616" t="s">
        <v>5944</v>
      </c>
      <c r="G2616">
        <v>45890</v>
      </c>
      <c r="H2616">
        <v>177</v>
      </c>
      <c r="I2616" t="s">
        <v>16</v>
      </c>
      <c r="J2616" t="s">
        <v>24</v>
      </c>
      <c r="K2616" s="4">
        <v>5000000</v>
      </c>
      <c r="L2616">
        <v>1981</v>
      </c>
      <c r="M2616" s="2">
        <v>7</v>
      </c>
      <c r="N2616" s="4">
        <f>IMDB_Table[[#This Row],[gross]]-IMDB_Table[[#This Row],[budget]]</f>
        <v>37365600</v>
      </c>
      <c r="O2616">
        <v>103</v>
      </c>
      <c r="P2616" s="36">
        <f>IMDB_Table[[#This Row],[net_profit]]/IMDB_Table[[#This Row],[budget]]*100</f>
        <v>747.31200000000001</v>
      </c>
    </row>
    <row r="2617" spans="1:16" x14ac:dyDescent="0.3">
      <c r="A2617" t="s">
        <v>2706</v>
      </c>
      <c r="B2617">
        <v>111</v>
      </c>
      <c r="C2617" s="4">
        <v>37188667</v>
      </c>
      <c r="D2617" t="s">
        <v>641</v>
      </c>
      <c r="E2617" t="s">
        <v>2707</v>
      </c>
      <c r="F2617" t="s">
        <v>5945</v>
      </c>
      <c r="G2617">
        <v>34219</v>
      </c>
      <c r="H2617">
        <v>578</v>
      </c>
      <c r="I2617" t="s">
        <v>16</v>
      </c>
      <c r="J2617" t="s">
        <v>17</v>
      </c>
      <c r="K2617" s="4">
        <v>12000000</v>
      </c>
      <c r="L2617">
        <v>2002</v>
      </c>
      <c r="M2617" s="2">
        <v>3.3</v>
      </c>
      <c r="N2617" s="4">
        <f>IMDB_Table[[#This Row],[gross]]-IMDB_Table[[#This Row],[budget]]</f>
        <v>25188667</v>
      </c>
      <c r="O2617">
        <v>93</v>
      </c>
      <c r="P2617" s="36">
        <f>IMDB_Table[[#This Row],[net_profit]]/IMDB_Table[[#This Row],[budget]]*100</f>
        <v>209.90555833333335</v>
      </c>
    </row>
    <row r="2618" spans="1:16" x14ac:dyDescent="0.3">
      <c r="A2618" t="s">
        <v>2708</v>
      </c>
      <c r="B2618">
        <v>229</v>
      </c>
      <c r="C2618" s="4">
        <v>54724272</v>
      </c>
      <c r="D2618" t="s">
        <v>279</v>
      </c>
      <c r="E2618" t="s">
        <v>2709</v>
      </c>
      <c r="F2618" t="s">
        <v>5946</v>
      </c>
      <c r="G2618">
        <v>157051</v>
      </c>
      <c r="H2618">
        <v>261</v>
      </c>
      <c r="I2618" t="s">
        <v>16</v>
      </c>
      <c r="J2618" t="s">
        <v>17</v>
      </c>
      <c r="K2618" s="4">
        <v>12000000</v>
      </c>
      <c r="L2618">
        <v>2012</v>
      </c>
      <c r="M2618" s="2">
        <v>6.7</v>
      </c>
      <c r="N2618" s="4">
        <f>IMDB_Table[[#This Row],[gross]]-IMDB_Table[[#This Row],[budget]]</f>
        <v>42724272</v>
      </c>
      <c r="O2618">
        <v>93</v>
      </c>
      <c r="P2618" s="36">
        <f>IMDB_Table[[#This Row],[net_profit]]/IMDB_Table[[#This Row],[budget]]*100</f>
        <v>356.03559999999999</v>
      </c>
    </row>
    <row r="2619" spans="1:16" x14ac:dyDescent="0.3">
      <c r="A2619" t="s">
        <v>2558</v>
      </c>
      <c r="B2619">
        <v>207</v>
      </c>
      <c r="C2619" s="4">
        <v>31597131</v>
      </c>
      <c r="D2619" t="s">
        <v>946</v>
      </c>
      <c r="E2619" t="s">
        <v>232</v>
      </c>
      <c r="F2619" t="s">
        <v>5947</v>
      </c>
      <c r="G2619">
        <v>97938</v>
      </c>
      <c r="H2619">
        <v>605</v>
      </c>
      <c r="I2619" t="s">
        <v>16</v>
      </c>
      <c r="J2619" t="s">
        <v>17</v>
      </c>
      <c r="K2619" s="4">
        <v>12000000</v>
      </c>
      <c r="L2619">
        <v>2002</v>
      </c>
      <c r="M2619" s="2">
        <v>6.8</v>
      </c>
      <c r="N2619" s="4">
        <f>IMDB_Table[[#This Row],[gross]]-IMDB_Table[[#This Row],[budget]]</f>
        <v>19597131</v>
      </c>
      <c r="O2619">
        <v>96</v>
      </c>
      <c r="P2619" s="36">
        <f>IMDB_Table[[#This Row],[net_profit]]/IMDB_Table[[#This Row],[budget]]*100</f>
        <v>163.309425</v>
      </c>
    </row>
    <row r="2620" spans="1:16" x14ac:dyDescent="0.3">
      <c r="A2620" t="s">
        <v>2710</v>
      </c>
      <c r="B2620">
        <v>198</v>
      </c>
      <c r="C2620" s="4">
        <v>31691811</v>
      </c>
      <c r="D2620" t="s">
        <v>1008</v>
      </c>
      <c r="E2620" t="s">
        <v>2220</v>
      </c>
      <c r="F2620" t="s">
        <v>5948</v>
      </c>
      <c r="G2620">
        <v>57446</v>
      </c>
      <c r="H2620">
        <v>369</v>
      </c>
      <c r="I2620" t="s">
        <v>16</v>
      </c>
      <c r="J2620" t="s">
        <v>17</v>
      </c>
      <c r="K2620" s="4">
        <v>12000000</v>
      </c>
      <c r="L2620">
        <v>2008</v>
      </c>
      <c r="M2620" s="2">
        <v>6</v>
      </c>
      <c r="N2620" s="4">
        <f>IMDB_Table[[#This Row],[gross]]-IMDB_Table[[#This Row],[budget]]</f>
        <v>19691811</v>
      </c>
      <c r="O2620">
        <v>89</v>
      </c>
      <c r="P2620" s="36">
        <f>IMDB_Table[[#This Row],[net_profit]]/IMDB_Table[[#This Row],[budget]]*100</f>
        <v>164.09842499999999</v>
      </c>
    </row>
    <row r="2621" spans="1:16" x14ac:dyDescent="0.3">
      <c r="A2621" t="s">
        <v>2711</v>
      </c>
      <c r="B2621">
        <v>172</v>
      </c>
      <c r="C2621" s="4">
        <v>31397498</v>
      </c>
      <c r="D2621" t="s">
        <v>1373</v>
      </c>
      <c r="E2621" t="s">
        <v>146</v>
      </c>
      <c r="F2621" t="s">
        <v>5949</v>
      </c>
      <c r="G2621">
        <v>44130</v>
      </c>
      <c r="H2621">
        <v>156</v>
      </c>
      <c r="I2621" t="s">
        <v>16</v>
      </c>
      <c r="J2621" t="s">
        <v>17</v>
      </c>
      <c r="K2621" s="4">
        <v>12000000</v>
      </c>
      <c r="L2621">
        <v>2008</v>
      </c>
      <c r="M2621" s="2">
        <v>5.4</v>
      </c>
      <c r="N2621" s="4">
        <f>IMDB_Table[[#This Row],[gross]]-IMDB_Table[[#This Row],[budget]]</f>
        <v>19397498</v>
      </c>
      <c r="O2621">
        <v>92</v>
      </c>
      <c r="P2621" s="36">
        <f>IMDB_Table[[#This Row],[net_profit]]/IMDB_Table[[#This Row],[budget]]*100</f>
        <v>161.64581666666666</v>
      </c>
    </row>
    <row r="2622" spans="1:16" x14ac:dyDescent="0.3">
      <c r="A2622" t="s">
        <v>2712</v>
      </c>
      <c r="B2622">
        <v>45</v>
      </c>
      <c r="C2622" s="4">
        <v>31179516</v>
      </c>
      <c r="D2622" t="s">
        <v>509</v>
      </c>
      <c r="E2622" t="s">
        <v>448</v>
      </c>
      <c r="F2622" t="s">
        <v>5950</v>
      </c>
      <c r="G2622">
        <v>5928</v>
      </c>
      <c r="H2622">
        <v>49</v>
      </c>
      <c r="I2622" t="s">
        <v>16</v>
      </c>
      <c r="J2622" t="s">
        <v>17</v>
      </c>
      <c r="K2622" s="4">
        <v>12000000</v>
      </c>
      <c r="L2622">
        <v>2004</v>
      </c>
      <c r="M2622" s="2">
        <v>4.3</v>
      </c>
      <c r="N2622" s="4">
        <f>IMDB_Table[[#This Row],[gross]]-IMDB_Table[[#This Row],[budget]]</f>
        <v>19179516</v>
      </c>
      <c r="O2622">
        <v>97</v>
      </c>
      <c r="P2622" s="36">
        <f>IMDB_Table[[#This Row],[net_profit]]/IMDB_Table[[#This Row],[budget]]*100</f>
        <v>159.82929999999999</v>
      </c>
    </row>
    <row r="2623" spans="1:16" x14ac:dyDescent="0.3">
      <c r="A2623" t="s">
        <v>1062</v>
      </c>
      <c r="B2623">
        <v>34</v>
      </c>
      <c r="C2623" s="4">
        <v>31155435</v>
      </c>
      <c r="D2623" t="s">
        <v>684</v>
      </c>
      <c r="E2623" t="s">
        <v>1096</v>
      </c>
      <c r="F2623" t="s">
        <v>5951</v>
      </c>
      <c r="G2623">
        <v>42644</v>
      </c>
      <c r="H2623">
        <v>102</v>
      </c>
      <c r="I2623" t="s">
        <v>16</v>
      </c>
      <c r="J2623" t="s">
        <v>17</v>
      </c>
      <c r="K2623" s="4">
        <v>12000000</v>
      </c>
      <c r="L2623">
        <v>2001</v>
      </c>
      <c r="M2623" s="2">
        <v>6.2</v>
      </c>
      <c r="N2623" s="4">
        <f>IMDB_Table[[#This Row],[gross]]-IMDB_Table[[#This Row],[budget]]</f>
        <v>19155435</v>
      </c>
      <c r="O2623">
        <v>93</v>
      </c>
      <c r="P2623" s="36">
        <f>IMDB_Table[[#This Row],[net_profit]]/IMDB_Table[[#This Row],[budget]]*100</f>
        <v>159.628625</v>
      </c>
    </row>
    <row r="2624" spans="1:16" x14ac:dyDescent="0.3">
      <c r="A2624" t="s">
        <v>2713</v>
      </c>
      <c r="B2624">
        <v>75</v>
      </c>
      <c r="C2624" s="4">
        <v>27281507</v>
      </c>
      <c r="D2624" t="s">
        <v>2714</v>
      </c>
      <c r="E2624" t="s">
        <v>2715</v>
      </c>
      <c r="F2624" t="s">
        <v>5952</v>
      </c>
      <c r="G2624">
        <v>33850</v>
      </c>
      <c r="H2624">
        <v>147</v>
      </c>
      <c r="I2624" t="s">
        <v>16</v>
      </c>
      <c r="J2624" t="s">
        <v>17</v>
      </c>
      <c r="K2624" s="4">
        <v>12000000</v>
      </c>
      <c r="L2624">
        <v>1992</v>
      </c>
      <c r="M2624" s="2">
        <v>7.7</v>
      </c>
      <c r="N2624" s="4">
        <f>IMDB_Table[[#This Row],[gross]]-IMDB_Table[[#This Row],[budget]]</f>
        <v>15281507</v>
      </c>
      <c r="O2624">
        <v>89</v>
      </c>
      <c r="P2624" s="36">
        <f>IMDB_Table[[#This Row],[net_profit]]/IMDB_Table[[#This Row],[budget]]*100</f>
        <v>127.34589166666667</v>
      </c>
    </row>
    <row r="2625" spans="1:16" x14ac:dyDescent="0.3">
      <c r="A2625" t="s">
        <v>1286</v>
      </c>
      <c r="B2625">
        <v>128</v>
      </c>
      <c r="C2625" s="4">
        <v>25776062</v>
      </c>
      <c r="D2625" t="s">
        <v>1378</v>
      </c>
      <c r="E2625" t="s">
        <v>319</v>
      </c>
      <c r="F2625" t="s">
        <v>5953</v>
      </c>
      <c r="G2625">
        <v>61651</v>
      </c>
      <c r="H2625">
        <v>271</v>
      </c>
      <c r="I2625" t="s">
        <v>16</v>
      </c>
      <c r="J2625" t="s">
        <v>17</v>
      </c>
      <c r="K2625" s="4">
        <v>12000000</v>
      </c>
      <c r="L2625">
        <v>2002</v>
      </c>
      <c r="M2625" s="2">
        <v>7.4</v>
      </c>
      <c r="N2625" s="4">
        <f>IMDB_Table[[#This Row],[gross]]-IMDB_Table[[#This Row],[budget]]</f>
        <v>13776062</v>
      </c>
      <c r="O2625">
        <v>123</v>
      </c>
      <c r="P2625" s="36">
        <f>IMDB_Table[[#This Row],[net_profit]]/IMDB_Table[[#This Row],[budget]]*100</f>
        <v>114.80051666666667</v>
      </c>
    </row>
    <row r="2626" spans="1:16" x14ac:dyDescent="0.3">
      <c r="A2626" t="s">
        <v>2716</v>
      </c>
      <c r="B2626">
        <v>68</v>
      </c>
      <c r="C2626" s="4">
        <v>25240988</v>
      </c>
      <c r="D2626" t="s">
        <v>944</v>
      </c>
      <c r="E2626" t="s">
        <v>2717</v>
      </c>
      <c r="F2626" t="s">
        <v>7496</v>
      </c>
      <c r="G2626">
        <v>12383</v>
      </c>
      <c r="H2626">
        <v>50</v>
      </c>
      <c r="I2626" t="s">
        <v>16</v>
      </c>
      <c r="J2626" t="s">
        <v>17</v>
      </c>
      <c r="K2626" s="4">
        <v>12000000</v>
      </c>
      <c r="L2626">
        <v>2012</v>
      </c>
      <c r="M2626" s="2">
        <v>5.9</v>
      </c>
      <c r="N2626" s="4">
        <f>IMDB_Table[[#This Row],[gross]]-IMDB_Table[[#This Row],[budget]]</f>
        <v>13240988</v>
      </c>
      <c r="O2626">
        <v>93</v>
      </c>
      <c r="P2626" s="36">
        <f>IMDB_Table[[#This Row],[net_profit]]/IMDB_Table[[#This Row],[budget]]*100</f>
        <v>110.34156666666665</v>
      </c>
    </row>
    <row r="2627" spans="1:16" x14ac:dyDescent="0.3">
      <c r="A2627" t="s">
        <v>2718</v>
      </c>
      <c r="B2627">
        <v>326</v>
      </c>
      <c r="C2627" s="4">
        <v>124868837</v>
      </c>
      <c r="D2627" t="s">
        <v>71</v>
      </c>
      <c r="E2627" t="s">
        <v>2136</v>
      </c>
      <c r="F2627" t="s">
        <v>7497</v>
      </c>
      <c r="G2627">
        <v>249688</v>
      </c>
      <c r="H2627">
        <v>548</v>
      </c>
      <c r="I2627" t="s">
        <v>16</v>
      </c>
      <c r="J2627" t="s">
        <v>17</v>
      </c>
      <c r="K2627" s="4">
        <v>12000000</v>
      </c>
      <c r="L2627">
        <v>2014</v>
      </c>
      <c r="M2627" s="2">
        <v>7.8</v>
      </c>
      <c r="N2627" s="4">
        <f>IMDB_Table[[#This Row],[gross]]-IMDB_Table[[#This Row],[budget]]</f>
        <v>112868837</v>
      </c>
      <c r="O2627">
        <v>133</v>
      </c>
      <c r="P2627" s="36">
        <f>IMDB_Table[[#This Row],[net_profit]]/IMDB_Table[[#This Row],[budget]]*100</f>
        <v>940.57364166666662</v>
      </c>
    </row>
    <row r="2628" spans="1:16" x14ac:dyDescent="0.3">
      <c r="A2628" t="s">
        <v>1031</v>
      </c>
      <c r="B2628">
        <v>128</v>
      </c>
      <c r="C2628" s="4">
        <v>22905674</v>
      </c>
      <c r="D2628" t="s">
        <v>497</v>
      </c>
      <c r="E2628" t="s">
        <v>312</v>
      </c>
      <c r="F2628" t="s">
        <v>5954</v>
      </c>
      <c r="G2628">
        <v>121676</v>
      </c>
      <c r="H2628">
        <v>290</v>
      </c>
      <c r="I2628" t="s">
        <v>16</v>
      </c>
      <c r="J2628" t="s">
        <v>17</v>
      </c>
      <c r="K2628" s="4">
        <v>12000000</v>
      </c>
      <c r="L2628">
        <v>1998</v>
      </c>
      <c r="M2628" s="2">
        <v>7.4</v>
      </c>
      <c r="N2628" s="4">
        <f>IMDB_Table[[#This Row],[gross]]-IMDB_Table[[#This Row],[budget]]</f>
        <v>10905674</v>
      </c>
      <c r="O2628">
        <v>121</v>
      </c>
      <c r="P2628" s="36">
        <f>IMDB_Table[[#This Row],[net_profit]]/IMDB_Table[[#This Row],[budget]]*100</f>
        <v>90.880616666666668</v>
      </c>
    </row>
    <row r="2629" spans="1:16" x14ac:dyDescent="0.3">
      <c r="A2629" t="s">
        <v>1553</v>
      </c>
      <c r="B2629">
        <v>161</v>
      </c>
      <c r="C2629" s="4">
        <v>25277561</v>
      </c>
      <c r="D2629" t="s">
        <v>429</v>
      </c>
      <c r="E2629" t="s">
        <v>488</v>
      </c>
      <c r="F2629" t="s">
        <v>5955</v>
      </c>
      <c r="G2629">
        <v>21672</v>
      </c>
      <c r="H2629">
        <v>93</v>
      </c>
      <c r="I2629" t="s">
        <v>16</v>
      </c>
      <c r="J2629" t="s">
        <v>17</v>
      </c>
      <c r="K2629" s="4">
        <v>12000000</v>
      </c>
      <c r="L2629">
        <v>2014</v>
      </c>
      <c r="M2629" s="2">
        <v>6.5</v>
      </c>
      <c r="N2629" s="4">
        <f>IMDB_Table[[#This Row],[gross]]-IMDB_Table[[#This Row],[budget]]</f>
        <v>13277561</v>
      </c>
      <c r="O2629">
        <v>102</v>
      </c>
      <c r="P2629" s="36">
        <f>IMDB_Table[[#This Row],[net_profit]]/IMDB_Table[[#This Row],[budget]]*100</f>
        <v>110.64634166666667</v>
      </c>
    </row>
    <row r="2630" spans="1:16" x14ac:dyDescent="0.3">
      <c r="A2630" t="s">
        <v>1028</v>
      </c>
      <c r="B2630">
        <v>164</v>
      </c>
      <c r="C2630" s="4">
        <v>21133087</v>
      </c>
      <c r="D2630" t="s">
        <v>732</v>
      </c>
      <c r="E2630" t="s">
        <v>1681</v>
      </c>
      <c r="F2630" t="s">
        <v>7498</v>
      </c>
      <c r="G2630">
        <v>62468</v>
      </c>
      <c r="H2630">
        <v>374</v>
      </c>
      <c r="I2630" t="s">
        <v>16</v>
      </c>
      <c r="J2630" t="s">
        <v>17</v>
      </c>
      <c r="K2630" s="4">
        <v>12000000</v>
      </c>
      <c r="L2630">
        <v>1999</v>
      </c>
      <c r="M2630" s="2">
        <v>7</v>
      </c>
      <c r="N2630" s="4">
        <f>IMDB_Table[[#This Row],[gross]]-IMDB_Table[[#This Row],[budget]]</f>
        <v>9133087</v>
      </c>
      <c r="O2630">
        <v>99</v>
      </c>
      <c r="P2630" s="36">
        <f>IMDB_Table[[#This Row],[net_profit]]/IMDB_Table[[#This Row],[budget]]*100</f>
        <v>76.109058333333337</v>
      </c>
    </row>
    <row r="2631" spans="1:16" x14ac:dyDescent="0.3">
      <c r="A2631" t="s">
        <v>1242</v>
      </c>
      <c r="B2631">
        <v>354</v>
      </c>
      <c r="C2631" s="4">
        <v>37707719</v>
      </c>
      <c r="D2631" t="s">
        <v>399</v>
      </c>
      <c r="E2631" t="s">
        <v>721</v>
      </c>
      <c r="F2631" t="s">
        <v>5956</v>
      </c>
      <c r="G2631">
        <v>76094</v>
      </c>
      <c r="H2631">
        <v>233</v>
      </c>
      <c r="I2631" t="s">
        <v>16</v>
      </c>
      <c r="J2631" t="s">
        <v>24</v>
      </c>
      <c r="K2631" s="4">
        <v>12000000</v>
      </c>
      <c r="L2631">
        <v>2013</v>
      </c>
      <c r="M2631" s="2">
        <v>7.6</v>
      </c>
      <c r="N2631" s="4">
        <f>IMDB_Table[[#This Row],[gross]]-IMDB_Table[[#This Row],[budget]]</f>
        <v>25707719</v>
      </c>
      <c r="O2631">
        <v>98</v>
      </c>
      <c r="P2631" s="36">
        <f>IMDB_Table[[#This Row],[net_profit]]/IMDB_Table[[#This Row],[budget]]*100</f>
        <v>214.23099166666665</v>
      </c>
    </row>
    <row r="2632" spans="1:16" x14ac:dyDescent="0.3">
      <c r="A2632" t="s">
        <v>2199</v>
      </c>
      <c r="B2632">
        <v>125</v>
      </c>
      <c r="C2632" s="4">
        <v>18761993</v>
      </c>
      <c r="D2632" t="s">
        <v>641</v>
      </c>
      <c r="E2632" t="s">
        <v>1698</v>
      </c>
      <c r="F2632" t="s">
        <v>7499</v>
      </c>
      <c r="G2632">
        <v>19007</v>
      </c>
      <c r="H2632">
        <v>219</v>
      </c>
      <c r="I2632" t="s">
        <v>16</v>
      </c>
      <c r="J2632" t="s">
        <v>17</v>
      </c>
      <c r="K2632" s="4">
        <v>9000000</v>
      </c>
      <c r="L2632">
        <v>2005</v>
      </c>
      <c r="M2632" s="2">
        <v>6.9</v>
      </c>
      <c r="N2632" s="4">
        <f>IMDB_Table[[#This Row],[gross]]-IMDB_Table[[#This Row],[budget]]</f>
        <v>9761993</v>
      </c>
      <c r="O2632">
        <v>118</v>
      </c>
      <c r="P2632" s="36">
        <f>IMDB_Table[[#This Row],[net_profit]]/IMDB_Table[[#This Row],[budget]]*100</f>
        <v>108.46658888888889</v>
      </c>
    </row>
    <row r="2633" spans="1:16" x14ac:dyDescent="0.3">
      <c r="A2633" t="s">
        <v>2508</v>
      </c>
      <c r="B2633">
        <v>66</v>
      </c>
      <c r="C2633" s="4">
        <v>18595716</v>
      </c>
      <c r="D2633" t="s">
        <v>651</v>
      </c>
      <c r="E2633" t="s">
        <v>2719</v>
      </c>
      <c r="F2633" t="s">
        <v>5957</v>
      </c>
      <c r="G2633">
        <v>30462</v>
      </c>
      <c r="H2633">
        <v>150</v>
      </c>
      <c r="I2633" t="s">
        <v>16</v>
      </c>
      <c r="J2633" t="s">
        <v>17</v>
      </c>
      <c r="K2633" s="4">
        <v>12000000</v>
      </c>
      <c r="L2633">
        <v>2006</v>
      </c>
      <c r="M2633" s="2">
        <v>5.3</v>
      </c>
      <c r="N2633" s="4">
        <f>IMDB_Table[[#This Row],[gross]]-IMDB_Table[[#This Row],[budget]]</f>
        <v>6595716</v>
      </c>
      <c r="O2633">
        <v>104</v>
      </c>
      <c r="P2633" s="36">
        <f>IMDB_Table[[#This Row],[net_profit]]/IMDB_Table[[#This Row],[budget]]*100</f>
        <v>54.964300000000001</v>
      </c>
    </row>
    <row r="2634" spans="1:16" x14ac:dyDescent="0.3">
      <c r="A2634" t="s">
        <v>2720</v>
      </c>
      <c r="B2634">
        <v>191</v>
      </c>
      <c r="C2634" s="4">
        <v>31990064</v>
      </c>
      <c r="D2634" t="s">
        <v>897</v>
      </c>
      <c r="E2634" t="s">
        <v>2721</v>
      </c>
      <c r="F2634" t="s">
        <v>5958</v>
      </c>
      <c r="G2634">
        <v>63390</v>
      </c>
      <c r="H2634">
        <v>160</v>
      </c>
      <c r="I2634" t="s">
        <v>16</v>
      </c>
      <c r="J2634" t="s">
        <v>17</v>
      </c>
      <c r="K2634" s="4">
        <v>12000000</v>
      </c>
      <c r="L2634">
        <v>2015</v>
      </c>
      <c r="M2634" s="2">
        <v>6.4</v>
      </c>
      <c r="N2634" s="4">
        <f>IMDB_Table[[#This Row],[gross]]-IMDB_Table[[#This Row],[budget]]</f>
        <v>19990064</v>
      </c>
      <c r="O2634">
        <v>109</v>
      </c>
      <c r="P2634" s="36">
        <f>IMDB_Table[[#This Row],[net_profit]]/IMDB_Table[[#This Row],[budget]]*100</f>
        <v>166.58386666666667</v>
      </c>
    </row>
    <row r="2635" spans="1:16" x14ac:dyDescent="0.3">
      <c r="A2635" t="s">
        <v>1722</v>
      </c>
      <c r="B2635">
        <v>433</v>
      </c>
      <c r="C2635" s="4">
        <v>17613460</v>
      </c>
      <c r="D2635" t="s">
        <v>1201</v>
      </c>
      <c r="E2635" t="s">
        <v>2722</v>
      </c>
      <c r="F2635" t="s">
        <v>5959</v>
      </c>
      <c r="G2635">
        <v>91082</v>
      </c>
      <c r="H2635">
        <v>274</v>
      </c>
      <c r="I2635" t="s">
        <v>16</v>
      </c>
      <c r="J2635" t="s">
        <v>17</v>
      </c>
      <c r="K2635" s="4">
        <v>12000000</v>
      </c>
      <c r="L2635">
        <v>2013</v>
      </c>
      <c r="M2635" s="2">
        <v>7.8</v>
      </c>
      <c r="N2635" s="4">
        <f>IMDB_Table[[#This Row],[gross]]-IMDB_Table[[#This Row],[budget]]</f>
        <v>5613460</v>
      </c>
      <c r="O2635">
        <v>115</v>
      </c>
      <c r="P2635" s="36">
        <f>IMDB_Table[[#This Row],[net_profit]]/IMDB_Table[[#This Row],[budget]]*100</f>
        <v>46.778833333333331</v>
      </c>
    </row>
    <row r="2636" spans="1:16" x14ac:dyDescent="0.3">
      <c r="A2636" t="s">
        <v>2723</v>
      </c>
      <c r="B2636">
        <v>66</v>
      </c>
      <c r="C2636" s="4">
        <v>21088568</v>
      </c>
      <c r="D2636" t="s">
        <v>1845</v>
      </c>
      <c r="E2636" t="s">
        <v>15</v>
      </c>
      <c r="F2636" t="s">
        <v>7500</v>
      </c>
      <c r="G2636">
        <v>16646</v>
      </c>
      <c r="H2636">
        <v>104</v>
      </c>
      <c r="I2636" t="s">
        <v>16</v>
      </c>
      <c r="J2636" t="s">
        <v>17</v>
      </c>
      <c r="K2636" s="4">
        <v>13000000</v>
      </c>
      <c r="L2636">
        <v>1995</v>
      </c>
      <c r="M2636" s="2">
        <v>6.7</v>
      </c>
      <c r="N2636" s="4">
        <f>IMDB_Table[[#This Row],[gross]]-IMDB_Table[[#This Row],[budget]]</f>
        <v>8088568</v>
      </c>
      <c r="O2636">
        <v>92</v>
      </c>
      <c r="P2636" s="36">
        <f>IMDB_Table[[#This Row],[net_profit]]/IMDB_Table[[#This Row],[budget]]*100</f>
        <v>62.21975384615385</v>
      </c>
    </row>
    <row r="2637" spans="1:16" x14ac:dyDescent="0.3">
      <c r="A2637" t="s">
        <v>919</v>
      </c>
      <c r="B2637">
        <v>37</v>
      </c>
      <c r="C2637" s="4">
        <v>17292381</v>
      </c>
      <c r="D2637" t="s">
        <v>2724</v>
      </c>
      <c r="E2637" t="s">
        <v>380</v>
      </c>
      <c r="F2637" t="s">
        <v>7501</v>
      </c>
      <c r="G2637">
        <v>5794</v>
      </c>
      <c r="H2637">
        <v>69</v>
      </c>
      <c r="I2637" t="s">
        <v>16</v>
      </c>
      <c r="J2637" t="s">
        <v>17</v>
      </c>
      <c r="K2637" s="4">
        <v>12000000</v>
      </c>
      <c r="L2637">
        <v>2001</v>
      </c>
      <c r="M2637" s="2">
        <v>5.3</v>
      </c>
      <c r="N2637" s="4">
        <f>IMDB_Table[[#This Row],[gross]]-IMDB_Table[[#This Row],[budget]]</f>
        <v>5292381</v>
      </c>
      <c r="O2637">
        <v>91</v>
      </c>
      <c r="P2637" s="36">
        <f>IMDB_Table[[#This Row],[net_profit]]/IMDB_Table[[#This Row],[budget]]*100</f>
        <v>44.103175</v>
      </c>
    </row>
    <row r="2638" spans="1:16" x14ac:dyDescent="0.3">
      <c r="A2638" t="s">
        <v>1721</v>
      </c>
      <c r="B2638">
        <v>325</v>
      </c>
      <c r="C2638" s="4">
        <v>16300302</v>
      </c>
      <c r="D2638" t="s">
        <v>641</v>
      </c>
      <c r="E2638" t="s">
        <v>679</v>
      </c>
      <c r="F2638" t="s">
        <v>5960</v>
      </c>
      <c r="G2638">
        <v>64682</v>
      </c>
      <c r="H2638">
        <v>203</v>
      </c>
      <c r="I2638" t="s">
        <v>16</v>
      </c>
      <c r="J2638" t="s">
        <v>17</v>
      </c>
      <c r="K2638" s="4">
        <v>12000000</v>
      </c>
      <c r="L2638">
        <v>2011</v>
      </c>
      <c r="M2638" s="2">
        <v>6.3</v>
      </c>
      <c r="N2638" s="4">
        <f>IMDB_Table[[#This Row],[gross]]-IMDB_Table[[#This Row],[budget]]</f>
        <v>4300302</v>
      </c>
      <c r="O2638">
        <v>94</v>
      </c>
      <c r="P2638" s="36">
        <f>IMDB_Table[[#This Row],[net_profit]]/IMDB_Table[[#This Row],[budget]]*100</f>
        <v>35.835850000000001</v>
      </c>
    </row>
    <row r="2639" spans="1:16" x14ac:dyDescent="0.3">
      <c r="A2639" t="s">
        <v>1049</v>
      </c>
      <c r="B2639">
        <v>170</v>
      </c>
      <c r="C2639" s="4">
        <v>27829874</v>
      </c>
      <c r="D2639" t="s">
        <v>106</v>
      </c>
      <c r="E2639" t="s">
        <v>107</v>
      </c>
      <c r="F2639" t="s">
        <v>5961</v>
      </c>
      <c r="G2639">
        <v>196422</v>
      </c>
      <c r="H2639">
        <v>444</v>
      </c>
      <c r="I2639" t="s">
        <v>16</v>
      </c>
      <c r="J2639" t="s">
        <v>17</v>
      </c>
      <c r="K2639" s="4">
        <v>12000000</v>
      </c>
      <c r="L2639">
        <v>2006</v>
      </c>
      <c r="M2639" s="2">
        <v>7</v>
      </c>
      <c r="N2639" s="4">
        <f>IMDB_Table[[#This Row],[gross]]-IMDB_Table[[#This Row],[budget]]</f>
        <v>15829874</v>
      </c>
      <c r="O2639">
        <v>93</v>
      </c>
      <c r="P2639" s="36">
        <f>IMDB_Table[[#This Row],[net_profit]]/IMDB_Table[[#This Row],[budget]]*100</f>
        <v>131.91561666666666</v>
      </c>
    </row>
    <row r="2640" spans="1:16" x14ac:dyDescent="0.3">
      <c r="A2640" t="s">
        <v>3980</v>
      </c>
      <c r="B2640">
        <v>24</v>
      </c>
      <c r="C2640" s="4">
        <v>12902790</v>
      </c>
      <c r="D2640" t="s">
        <v>369</v>
      </c>
      <c r="E2640" t="s">
        <v>536</v>
      </c>
      <c r="F2640" t="s">
        <v>5962</v>
      </c>
      <c r="G2640">
        <v>4052</v>
      </c>
      <c r="H2640">
        <v>88</v>
      </c>
      <c r="I2640" t="s">
        <v>16</v>
      </c>
      <c r="J2640" t="s">
        <v>17</v>
      </c>
      <c r="K2640" s="4">
        <v>12000000</v>
      </c>
      <c r="L2640">
        <v>1998</v>
      </c>
      <c r="M2640" s="2">
        <v>6.6</v>
      </c>
      <c r="N2640" s="4">
        <f>IMDB_Table[[#This Row],[gross]]-IMDB_Table[[#This Row],[budget]]</f>
        <v>902790</v>
      </c>
      <c r="O2640">
        <v>100</v>
      </c>
      <c r="P2640" s="36">
        <f>IMDB_Table[[#This Row],[net_profit]]/IMDB_Table[[#This Row],[budget]]*100</f>
        <v>7.5232499999999991</v>
      </c>
    </row>
    <row r="2641" spans="1:16" x14ac:dyDescent="0.3">
      <c r="A2641" t="s">
        <v>205</v>
      </c>
      <c r="B2641">
        <v>96</v>
      </c>
      <c r="C2641" s="4">
        <v>11433134</v>
      </c>
      <c r="D2641" t="s">
        <v>2725</v>
      </c>
      <c r="E2641" t="s">
        <v>2726</v>
      </c>
      <c r="F2641" t="s">
        <v>5963</v>
      </c>
      <c r="G2641">
        <v>168203</v>
      </c>
      <c r="H2641">
        <v>426</v>
      </c>
      <c r="I2641" t="s">
        <v>2286</v>
      </c>
      <c r="J2641" t="s">
        <v>2727</v>
      </c>
      <c r="K2641" s="4">
        <v>14000000</v>
      </c>
      <c r="L2641">
        <v>1981</v>
      </c>
      <c r="M2641" s="2">
        <v>8.4</v>
      </c>
      <c r="N2641" s="4">
        <f>IMDB_Table[[#This Row],[gross]]-IMDB_Table[[#This Row],[budget]]</f>
        <v>-2566866</v>
      </c>
      <c r="O2641">
        <v>293</v>
      </c>
      <c r="P2641" s="36">
        <f>IMDB_Table[[#This Row],[net_profit]]/IMDB_Table[[#This Row],[budget]]*100</f>
        <v>-18.334757142857143</v>
      </c>
    </row>
    <row r="2642" spans="1:16" x14ac:dyDescent="0.3">
      <c r="A2642" t="s">
        <v>2728</v>
      </c>
      <c r="B2642">
        <v>53</v>
      </c>
      <c r="C2642" s="4">
        <v>10198766</v>
      </c>
      <c r="D2642" t="s">
        <v>509</v>
      </c>
      <c r="E2642" t="s">
        <v>2729</v>
      </c>
      <c r="F2642" t="s">
        <v>5964</v>
      </c>
      <c r="G2642">
        <v>12007</v>
      </c>
      <c r="H2642">
        <v>105</v>
      </c>
      <c r="I2642" t="s">
        <v>16</v>
      </c>
      <c r="J2642" t="s">
        <v>17</v>
      </c>
      <c r="K2642" s="4">
        <v>12000000</v>
      </c>
      <c r="L2642">
        <v>2002</v>
      </c>
      <c r="M2642" s="2">
        <v>5.4</v>
      </c>
      <c r="N2642" s="4">
        <f>IMDB_Table[[#This Row],[gross]]-IMDB_Table[[#This Row],[budget]]</f>
        <v>-1801234</v>
      </c>
      <c r="O2642">
        <v>93</v>
      </c>
      <c r="P2642" s="36">
        <f>IMDB_Table[[#This Row],[net_profit]]/IMDB_Table[[#This Row],[budget]]*100</f>
        <v>-15.010283333333332</v>
      </c>
    </row>
    <row r="2643" spans="1:16" x14ac:dyDescent="0.3">
      <c r="A2643" t="s">
        <v>1268</v>
      </c>
      <c r="B2643">
        <v>274</v>
      </c>
      <c r="C2643" s="4">
        <v>15294553</v>
      </c>
      <c r="D2643" t="s">
        <v>198</v>
      </c>
      <c r="E2643" t="s">
        <v>2730</v>
      </c>
      <c r="F2643" t="s">
        <v>5965</v>
      </c>
      <c r="G2643">
        <v>202341</v>
      </c>
      <c r="H2643">
        <v>391</v>
      </c>
      <c r="I2643" t="s">
        <v>16</v>
      </c>
      <c r="J2643" t="s">
        <v>24</v>
      </c>
      <c r="K2643" s="4">
        <v>12000000</v>
      </c>
      <c r="L2643">
        <v>2013</v>
      </c>
      <c r="M2643" s="2">
        <v>7.8</v>
      </c>
      <c r="N2643" s="4">
        <f>IMDB_Table[[#This Row],[gross]]-IMDB_Table[[#This Row],[budget]]</f>
        <v>3294553</v>
      </c>
      <c r="O2643">
        <v>123</v>
      </c>
      <c r="P2643" s="36">
        <f>IMDB_Table[[#This Row],[net_profit]]/IMDB_Table[[#This Row],[budget]]*100</f>
        <v>27.454608333333336</v>
      </c>
    </row>
    <row r="2644" spans="1:16" x14ac:dyDescent="0.3">
      <c r="A2644" t="s">
        <v>498</v>
      </c>
      <c r="B2644">
        <v>248</v>
      </c>
      <c r="C2644" s="4">
        <v>11041228</v>
      </c>
      <c r="D2644" t="s">
        <v>69</v>
      </c>
      <c r="E2644" t="s">
        <v>1501</v>
      </c>
      <c r="F2644" t="s">
        <v>7502</v>
      </c>
      <c r="G2644">
        <v>92295</v>
      </c>
      <c r="H2644">
        <v>420</v>
      </c>
      <c r="I2644" t="s">
        <v>500</v>
      </c>
      <c r="J2644" t="s">
        <v>250</v>
      </c>
      <c r="K2644" s="4">
        <v>100000000</v>
      </c>
      <c r="L2644">
        <v>2004</v>
      </c>
      <c r="M2644" s="2">
        <v>7.6</v>
      </c>
      <c r="N2644" s="4">
        <f>IMDB_Table[[#This Row],[gross]]-IMDB_Table[[#This Row],[budget]]</f>
        <v>-88958772</v>
      </c>
      <c r="O2644">
        <v>119</v>
      </c>
      <c r="P2644" s="36">
        <f>IMDB_Table[[#This Row],[net_profit]]/IMDB_Table[[#This Row],[budget]]*100</f>
        <v>-88.958771999999996</v>
      </c>
    </row>
    <row r="2645" spans="1:16" x14ac:dyDescent="0.3">
      <c r="A2645" t="s">
        <v>2731</v>
      </c>
      <c r="B2645">
        <v>288</v>
      </c>
      <c r="C2645" s="4">
        <v>7918283</v>
      </c>
      <c r="D2645" t="s">
        <v>946</v>
      </c>
      <c r="E2645" t="s">
        <v>2732</v>
      </c>
      <c r="F2645" t="s">
        <v>5966</v>
      </c>
      <c r="G2645">
        <v>41574</v>
      </c>
      <c r="H2645">
        <v>145</v>
      </c>
      <c r="I2645" t="s">
        <v>16</v>
      </c>
      <c r="J2645" t="s">
        <v>17</v>
      </c>
      <c r="K2645" s="4">
        <v>12000000</v>
      </c>
      <c r="L2645">
        <v>2012</v>
      </c>
      <c r="M2645" s="2">
        <v>6.6</v>
      </c>
      <c r="N2645" s="4">
        <f>IMDB_Table[[#This Row],[gross]]-IMDB_Table[[#This Row],[budget]]</f>
        <v>-4081717</v>
      </c>
      <c r="O2645">
        <v>107</v>
      </c>
      <c r="P2645" s="36">
        <f>IMDB_Table[[#This Row],[net_profit]]/IMDB_Table[[#This Row],[budget]]*100</f>
        <v>-34.014308333333332</v>
      </c>
    </row>
    <row r="2646" spans="1:16" x14ac:dyDescent="0.3">
      <c r="A2646" t="s">
        <v>2733</v>
      </c>
      <c r="B2646">
        <v>177</v>
      </c>
      <c r="C2646" s="4">
        <v>22331028</v>
      </c>
      <c r="D2646" t="s">
        <v>718</v>
      </c>
      <c r="E2646" t="s">
        <v>2734</v>
      </c>
      <c r="F2646" t="s">
        <v>5967</v>
      </c>
      <c r="G2646">
        <v>57349</v>
      </c>
      <c r="H2646">
        <v>177</v>
      </c>
      <c r="I2646" t="s">
        <v>16</v>
      </c>
      <c r="J2646" t="s">
        <v>17</v>
      </c>
      <c r="K2646" s="4">
        <v>12000000</v>
      </c>
      <c r="L2646">
        <v>2015</v>
      </c>
      <c r="M2646" s="2">
        <v>6.4</v>
      </c>
      <c r="N2646" s="4">
        <f>IMDB_Table[[#This Row],[gross]]-IMDB_Table[[#This Row],[budget]]</f>
        <v>10331028</v>
      </c>
      <c r="O2646">
        <v>106</v>
      </c>
      <c r="P2646" s="36">
        <f>IMDB_Table[[#This Row],[net_profit]]/IMDB_Table[[#This Row],[budget]]*100</f>
        <v>86.091899999999995</v>
      </c>
    </row>
    <row r="2647" spans="1:16" x14ac:dyDescent="0.3">
      <c r="A2647" t="s">
        <v>2735</v>
      </c>
      <c r="B2647">
        <v>81</v>
      </c>
      <c r="C2647" s="4">
        <v>8134217</v>
      </c>
      <c r="D2647" t="s">
        <v>999</v>
      </c>
      <c r="E2647" t="s">
        <v>994</v>
      </c>
      <c r="F2647" t="s">
        <v>5968</v>
      </c>
      <c r="G2647">
        <v>15412</v>
      </c>
      <c r="H2647">
        <v>90</v>
      </c>
      <c r="I2647" t="s">
        <v>16</v>
      </c>
      <c r="J2647" t="s">
        <v>17</v>
      </c>
      <c r="K2647" s="4">
        <v>12000000</v>
      </c>
      <c r="L2647">
        <v>2008</v>
      </c>
      <c r="M2647" s="2">
        <v>7</v>
      </c>
      <c r="N2647" s="4">
        <f>IMDB_Table[[#This Row],[gross]]-IMDB_Table[[#This Row],[budget]]</f>
        <v>-3865783</v>
      </c>
      <c r="O2647">
        <v>109</v>
      </c>
      <c r="P2647" s="36">
        <f>IMDB_Table[[#This Row],[net_profit]]/IMDB_Table[[#This Row],[budget]]*100</f>
        <v>-32.214858333333332</v>
      </c>
    </row>
    <row r="2648" spans="1:16" x14ac:dyDescent="0.3">
      <c r="A2648" t="s">
        <v>2736</v>
      </c>
      <c r="B2648">
        <v>29</v>
      </c>
      <c r="C2648" s="4">
        <v>6982680</v>
      </c>
      <c r="D2648" t="s">
        <v>279</v>
      </c>
      <c r="E2648" t="s">
        <v>1511</v>
      </c>
      <c r="F2648" t="s">
        <v>5969</v>
      </c>
      <c r="G2648">
        <v>6965</v>
      </c>
      <c r="H2648">
        <v>69</v>
      </c>
      <c r="I2648" t="s">
        <v>16</v>
      </c>
      <c r="J2648" t="s">
        <v>17</v>
      </c>
      <c r="K2648" s="4">
        <v>10000000</v>
      </c>
      <c r="L2648">
        <v>2000</v>
      </c>
      <c r="M2648" s="2">
        <v>5.7</v>
      </c>
      <c r="N2648" s="4">
        <f>IMDB_Table[[#This Row],[gross]]-IMDB_Table[[#This Row],[budget]]</f>
        <v>-3017320</v>
      </c>
      <c r="O2648">
        <v>81</v>
      </c>
      <c r="P2648" s="36">
        <f>IMDB_Table[[#This Row],[net_profit]]/IMDB_Table[[#This Row],[budget]]*100</f>
        <v>-30.173200000000001</v>
      </c>
    </row>
    <row r="2649" spans="1:16" x14ac:dyDescent="0.3">
      <c r="A2649" t="s">
        <v>2737</v>
      </c>
      <c r="B2649">
        <v>58</v>
      </c>
      <c r="C2649" s="4">
        <v>6739141</v>
      </c>
      <c r="D2649" t="s">
        <v>365</v>
      </c>
      <c r="E2649" t="s">
        <v>1907</v>
      </c>
      <c r="F2649" t="s">
        <v>5970</v>
      </c>
      <c r="G2649">
        <v>23383</v>
      </c>
      <c r="H2649">
        <v>68</v>
      </c>
      <c r="I2649" t="s">
        <v>16</v>
      </c>
      <c r="J2649" t="s">
        <v>115</v>
      </c>
      <c r="K2649" s="4">
        <v>8000000</v>
      </c>
      <c r="L2649">
        <v>1992</v>
      </c>
      <c r="M2649" s="2">
        <v>5.9</v>
      </c>
      <c r="N2649" s="4">
        <f>IMDB_Table[[#This Row],[gross]]-IMDB_Table[[#This Row],[budget]]</f>
        <v>-1260859</v>
      </c>
      <c r="O2649">
        <v>95</v>
      </c>
      <c r="P2649" s="36">
        <f>IMDB_Table[[#This Row],[net_profit]]/IMDB_Table[[#This Row],[budget]]*100</f>
        <v>-15.760737499999999</v>
      </c>
    </row>
    <row r="2650" spans="1:16" x14ac:dyDescent="0.3">
      <c r="A2650" t="s">
        <v>2738</v>
      </c>
      <c r="B2650">
        <v>144</v>
      </c>
      <c r="C2650" s="4">
        <v>5542025</v>
      </c>
      <c r="D2650" t="s">
        <v>509</v>
      </c>
      <c r="E2650" t="s">
        <v>280</v>
      </c>
      <c r="F2650" t="s">
        <v>5971</v>
      </c>
      <c r="G2650">
        <v>12197</v>
      </c>
      <c r="H2650">
        <v>150</v>
      </c>
      <c r="I2650" t="s">
        <v>16</v>
      </c>
      <c r="J2650" t="s">
        <v>17</v>
      </c>
      <c r="K2650" s="4">
        <v>12000000</v>
      </c>
      <c r="L2650">
        <v>2006</v>
      </c>
      <c r="M2650" s="2">
        <v>6.3</v>
      </c>
      <c r="N2650" s="4">
        <f>IMDB_Table[[#This Row],[gross]]-IMDB_Table[[#This Row],[budget]]</f>
        <v>-6457975</v>
      </c>
      <c r="O2650">
        <v>86</v>
      </c>
      <c r="P2650" s="36">
        <f>IMDB_Table[[#This Row],[net_profit]]/IMDB_Table[[#This Row],[budget]]*100</f>
        <v>-53.81645833333333</v>
      </c>
    </row>
    <row r="2651" spans="1:16" x14ac:dyDescent="0.3">
      <c r="A2651" t="s">
        <v>1734</v>
      </c>
      <c r="B2651">
        <v>114</v>
      </c>
      <c r="C2651" s="4">
        <v>5032496</v>
      </c>
      <c r="D2651" t="s">
        <v>641</v>
      </c>
      <c r="E2651" t="s">
        <v>2739</v>
      </c>
      <c r="F2651" t="s">
        <v>5972</v>
      </c>
      <c r="G2651">
        <v>20576</v>
      </c>
      <c r="H2651">
        <v>161</v>
      </c>
      <c r="I2651" t="s">
        <v>16</v>
      </c>
      <c r="J2651" t="s">
        <v>17</v>
      </c>
      <c r="K2651" s="4">
        <v>12000000</v>
      </c>
      <c r="L2651">
        <v>1998</v>
      </c>
      <c r="M2651" s="2">
        <v>6.3</v>
      </c>
      <c r="N2651" s="4">
        <f>IMDB_Table[[#This Row],[gross]]-IMDB_Table[[#This Row],[budget]]</f>
        <v>-6967504</v>
      </c>
      <c r="O2651">
        <v>113</v>
      </c>
      <c r="P2651" s="36">
        <f>IMDB_Table[[#This Row],[net_profit]]/IMDB_Table[[#This Row],[budget]]*100</f>
        <v>-58.062533333333334</v>
      </c>
    </row>
    <row r="2652" spans="1:16" x14ac:dyDescent="0.3">
      <c r="A2652" t="s">
        <v>938</v>
      </c>
      <c r="B2652">
        <v>132</v>
      </c>
      <c r="C2652" s="4">
        <v>6754898</v>
      </c>
      <c r="D2652" t="s">
        <v>641</v>
      </c>
      <c r="E2652" t="s">
        <v>2740</v>
      </c>
      <c r="F2652" t="s">
        <v>7503</v>
      </c>
      <c r="G2652">
        <v>20000</v>
      </c>
      <c r="H2652">
        <v>188</v>
      </c>
      <c r="I2652" t="s">
        <v>16</v>
      </c>
      <c r="J2652" t="s">
        <v>17</v>
      </c>
      <c r="K2652" s="4">
        <v>12000000</v>
      </c>
      <c r="L2652">
        <v>2006</v>
      </c>
      <c r="M2652" s="2">
        <v>6.2</v>
      </c>
      <c r="N2652" s="4">
        <f>IMDB_Table[[#This Row],[gross]]-IMDB_Table[[#This Row],[budget]]</f>
        <v>-5245102</v>
      </c>
      <c r="O2652">
        <v>122</v>
      </c>
      <c r="P2652" s="36">
        <f>IMDB_Table[[#This Row],[net_profit]]/IMDB_Table[[#This Row],[budget]]*100</f>
        <v>-43.709183333333335</v>
      </c>
    </row>
    <row r="2653" spans="1:16" x14ac:dyDescent="0.3">
      <c r="A2653" t="s">
        <v>2444</v>
      </c>
      <c r="B2653">
        <v>60</v>
      </c>
      <c r="C2653" s="4">
        <v>4922166</v>
      </c>
      <c r="D2653" t="s">
        <v>2234</v>
      </c>
      <c r="E2653" t="s">
        <v>2741</v>
      </c>
      <c r="F2653" t="s">
        <v>7504</v>
      </c>
      <c r="G2653">
        <v>23606</v>
      </c>
      <c r="H2653">
        <v>304</v>
      </c>
      <c r="I2653" t="s">
        <v>16</v>
      </c>
      <c r="J2653" t="s">
        <v>17</v>
      </c>
      <c r="K2653" s="4">
        <v>12000000</v>
      </c>
      <c r="L2653">
        <v>2003</v>
      </c>
      <c r="M2653" s="2">
        <v>2.1</v>
      </c>
      <c r="N2653" s="4">
        <f>IMDB_Table[[#This Row],[gross]]-IMDB_Table[[#This Row],[budget]]</f>
        <v>-7077834</v>
      </c>
      <c r="O2653">
        <v>90</v>
      </c>
      <c r="P2653" s="36">
        <f>IMDB_Table[[#This Row],[net_profit]]/IMDB_Table[[#This Row],[budget]]*100</f>
        <v>-58.981950000000005</v>
      </c>
    </row>
    <row r="2654" spans="1:16" x14ac:dyDescent="0.3">
      <c r="A2654" t="s">
        <v>1147</v>
      </c>
      <c r="B2654">
        <v>30</v>
      </c>
      <c r="C2654" s="4">
        <v>4903000</v>
      </c>
      <c r="D2654" t="s">
        <v>641</v>
      </c>
      <c r="E2654" t="s">
        <v>520</v>
      </c>
      <c r="F2654" t="s">
        <v>5973</v>
      </c>
      <c r="G2654">
        <v>4961</v>
      </c>
      <c r="H2654">
        <v>33</v>
      </c>
      <c r="I2654" t="s">
        <v>16</v>
      </c>
      <c r="J2654" t="s">
        <v>17</v>
      </c>
      <c r="K2654" s="4">
        <v>12000000</v>
      </c>
      <c r="L2654">
        <v>1996</v>
      </c>
      <c r="M2654" s="2">
        <v>5</v>
      </c>
      <c r="N2654" s="4">
        <f>IMDB_Table[[#This Row],[gross]]-IMDB_Table[[#This Row],[budget]]</f>
        <v>-7097000</v>
      </c>
      <c r="O2654">
        <v>108</v>
      </c>
      <c r="P2654" s="36">
        <f>IMDB_Table[[#This Row],[net_profit]]/IMDB_Table[[#This Row],[budget]]*100</f>
        <v>-59.141666666666673</v>
      </c>
    </row>
    <row r="2655" spans="1:16" x14ac:dyDescent="0.3">
      <c r="A2655" t="s">
        <v>2742</v>
      </c>
      <c r="B2655">
        <v>138</v>
      </c>
      <c r="C2655" s="4">
        <v>4717455</v>
      </c>
      <c r="D2655" t="s">
        <v>241</v>
      </c>
      <c r="E2655" t="s">
        <v>1485</v>
      </c>
      <c r="F2655" t="s">
        <v>7505</v>
      </c>
      <c r="G2655">
        <v>18632</v>
      </c>
      <c r="H2655">
        <v>354</v>
      </c>
      <c r="I2655" t="s">
        <v>16</v>
      </c>
      <c r="J2655" t="s">
        <v>115</v>
      </c>
      <c r="K2655" s="4">
        <v>12000000</v>
      </c>
      <c r="L2655">
        <v>2003</v>
      </c>
      <c r="M2655" s="2">
        <v>5.3</v>
      </c>
      <c r="N2655" s="4">
        <f>IMDB_Table[[#This Row],[gross]]-IMDB_Table[[#This Row],[budget]]</f>
        <v>-7282545</v>
      </c>
      <c r="O2655">
        <v>113</v>
      </c>
      <c r="P2655" s="36">
        <f>IMDB_Table[[#This Row],[net_profit]]/IMDB_Table[[#This Row],[budget]]*100</f>
        <v>-60.687875000000005</v>
      </c>
    </row>
    <row r="2656" spans="1:16" x14ac:dyDescent="0.3">
      <c r="A2656" t="s">
        <v>1849</v>
      </c>
      <c r="B2656">
        <v>190</v>
      </c>
      <c r="C2656" s="4">
        <v>3148482</v>
      </c>
      <c r="D2656" t="s">
        <v>71</v>
      </c>
      <c r="E2656" t="s">
        <v>2687</v>
      </c>
      <c r="F2656" t="s">
        <v>5974</v>
      </c>
      <c r="G2656">
        <v>29613</v>
      </c>
      <c r="H2656">
        <v>98</v>
      </c>
      <c r="I2656" t="s">
        <v>16</v>
      </c>
      <c r="J2656" t="s">
        <v>17</v>
      </c>
      <c r="K2656" s="4">
        <v>12000000</v>
      </c>
      <c r="L2656">
        <v>2008</v>
      </c>
      <c r="M2656" s="2">
        <v>7.1</v>
      </c>
      <c r="N2656" s="4">
        <f>IMDB_Table[[#This Row],[gross]]-IMDB_Table[[#This Row],[budget]]</f>
        <v>-8851518</v>
      </c>
      <c r="O2656">
        <v>110</v>
      </c>
      <c r="P2656" s="36">
        <f>IMDB_Table[[#This Row],[net_profit]]/IMDB_Table[[#This Row],[budget]]*100</f>
        <v>-73.762649999999994</v>
      </c>
    </row>
    <row r="2657" spans="1:16" x14ac:dyDescent="0.3">
      <c r="A2657" t="s">
        <v>2743</v>
      </c>
      <c r="B2657">
        <v>61</v>
      </c>
      <c r="C2657" s="4">
        <v>2326407</v>
      </c>
      <c r="D2657" t="s">
        <v>814</v>
      </c>
      <c r="E2657" t="s">
        <v>611</v>
      </c>
      <c r="F2657" t="s">
        <v>5975</v>
      </c>
      <c r="G2657">
        <v>5016</v>
      </c>
      <c r="H2657">
        <v>99</v>
      </c>
      <c r="I2657" t="s">
        <v>16</v>
      </c>
      <c r="J2657" t="s">
        <v>24</v>
      </c>
      <c r="K2657" s="4">
        <v>12000000</v>
      </c>
      <c r="L2657">
        <v>2001</v>
      </c>
      <c r="M2657" s="2">
        <v>7</v>
      </c>
      <c r="N2657" s="4">
        <f>IMDB_Table[[#This Row],[gross]]-IMDB_Table[[#This Row],[budget]]</f>
        <v>-9673593</v>
      </c>
      <c r="O2657">
        <v>109</v>
      </c>
      <c r="P2657" s="36">
        <f>IMDB_Table[[#This Row],[net_profit]]/IMDB_Table[[#This Row],[budget]]*100</f>
        <v>-80.613275000000002</v>
      </c>
    </row>
    <row r="2658" spans="1:16" x14ac:dyDescent="0.3">
      <c r="A2658" t="s">
        <v>3986</v>
      </c>
      <c r="B2658">
        <v>363</v>
      </c>
      <c r="C2658" s="4">
        <v>2201412</v>
      </c>
      <c r="D2658" t="s">
        <v>2744</v>
      </c>
      <c r="E2658" t="s">
        <v>2745</v>
      </c>
      <c r="F2658" t="s">
        <v>4732</v>
      </c>
      <c r="G2658">
        <v>68883</v>
      </c>
      <c r="H2658">
        <v>279</v>
      </c>
      <c r="I2658" t="s">
        <v>2692</v>
      </c>
      <c r="J2658" t="s">
        <v>1489</v>
      </c>
      <c r="K2658" s="4">
        <v>12215500000</v>
      </c>
      <c r="L2658">
        <v>2006</v>
      </c>
      <c r="M2658" s="2">
        <v>7</v>
      </c>
      <c r="N2658" s="4">
        <f>IMDB_Table[[#This Row],[gross]]-IMDB_Table[[#This Row],[budget]]</f>
        <v>-12213298588</v>
      </c>
      <c r="O2658">
        <v>125</v>
      </c>
      <c r="P2658" s="36">
        <f>IMDB_Table[[#This Row],[net_profit]]/IMDB_Table[[#This Row],[budget]]*100</f>
        <v>-99.981978535467235</v>
      </c>
    </row>
    <row r="2659" spans="1:16" x14ac:dyDescent="0.3">
      <c r="A2659" t="s">
        <v>2746</v>
      </c>
      <c r="B2659">
        <v>131</v>
      </c>
      <c r="C2659" s="4">
        <v>2060953</v>
      </c>
      <c r="D2659" t="s">
        <v>1979</v>
      </c>
      <c r="E2659" t="s">
        <v>2747</v>
      </c>
      <c r="F2659" t="s">
        <v>5976</v>
      </c>
      <c r="G2659">
        <v>29990</v>
      </c>
      <c r="H2659">
        <v>316</v>
      </c>
      <c r="I2659" t="s">
        <v>16</v>
      </c>
      <c r="J2659" t="s">
        <v>1227</v>
      </c>
      <c r="K2659" s="4">
        <v>12000000</v>
      </c>
      <c r="L2659">
        <v>1999</v>
      </c>
      <c r="M2659" s="2">
        <v>7.1</v>
      </c>
      <c r="N2659" s="4">
        <f>IMDB_Table[[#This Row],[gross]]-IMDB_Table[[#This Row],[budget]]</f>
        <v>-9939047</v>
      </c>
      <c r="O2659">
        <v>101</v>
      </c>
      <c r="P2659" s="36">
        <f>IMDB_Table[[#This Row],[net_profit]]/IMDB_Table[[#This Row],[budget]]*100</f>
        <v>-82.825391666666675</v>
      </c>
    </row>
    <row r="2660" spans="1:16" x14ac:dyDescent="0.3">
      <c r="A2660" t="s">
        <v>2748</v>
      </c>
      <c r="B2660">
        <v>146</v>
      </c>
      <c r="C2660" s="4">
        <v>3950294</v>
      </c>
      <c r="D2660" t="s">
        <v>369</v>
      </c>
      <c r="E2660" t="s">
        <v>74</v>
      </c>
      <c r="F2660" t="s">
        <v>5977</v>
      </c>
      <c r="G2660">
        <v>56654</v>
      </c>
      <c r="H2660">
        <v>124</v>
      </c>
      <c r="I2660" t="s">
        <v>16</v>
      </c>
      <c r="J2660" t="s">
        <v>17</v>
      </c>
      <c r="K2660" s="4">
        <v>12000000</v>
      </c>
      <c r="L2660">
        <v>2007</v>
      </c>
      <c r="M2660" s="2">
        <v>7</v>
      </c>
      <c r="N2660" s="4">
        <f>IMDB_Table[[#This Row],[gross]]-IMDB_Table[[#This Row],[budget]]</f>
        <v>-8049706</v>
      </c>
      <c r="O2660">
        <v>97</v>
      </c>
      <c r="P2660" s="36">
        <f>IMDB_Table[[#This Row],[net_profit]]/IMDB_Table[[#This Row],[budget]]*100</f>
        <v>-67.080883333333333</v>
      </c>
    </row>
    <row r="2661" spans="1:16" x14ac:dyDescent="0.3">
      <c r="A2661" t="s">
        <v>2749</v>
      </c>
      <c r="B2661">
        <v>280</v>
      </c>
      <c r="C2661" s="4">
        <v>2835886</v>
      </c>
      <c r="D2661" t="s">
        <v>814</v>
      </c>
      <c r="E2661" t="s">
        <v>2750</v>
      </c>
      <c r="F2661" t="s">
        <v>5978</v>
      </c>
      <c r="G2661">
        <v>55516</v>
      </c>
      <c r="H2661">
        <v>124</v>
      </c>
      <c r="I2661" t="s">
        <v>1991</v>
      </c>
      <c r="J2661" t="s">
        <v>1805</v>
      </c>
      <c r="K2661" s="4">
        <v>9200000</v>
      </c>
      <c r="L2661">
        <v>2013</v>
      </c>
      <c r="M2661" s="2">
        <v>7.7</v>
      </c>
      <c r="N2661" s="4">
        <f>IMDB_Table[[#This Row],[gross]]-IMDB_Table[[#This Row],[budget]]</f>
        <v>-6364114</v>
      </c>
      <c r="O2661">
        <v>172</v>
      </c>
      <c r="P2661" s="36">
        <f>IMDB_Table[[#This Row],[net_profit]]/IMDB_Table[[#This Row],[budget]]*100</f>
        <v>-69.175152173913048</v>
      </c>
    </row>
    <row r="2662" spans="1:16" x14ac:dyDescent="0.3">
      <c r="A2662" t="s">
        <v>2751</v>
      </c>
      <c r="B2662">
        <v>78</v>
      </c>
      <c r="C2662" s="4">
        <v>1779284</v>
      </c>
      <c r="D2662" t="s">
        <v>641</v>
      </c>
      <c r="E2662" t="s">
        <v>2510</v>
      </c>
      <c r="F2662" t="s">
        <v>7506</v>
      </c>
      <c r="G2662">
        <v>12047</v>
      </c>
      <c r="H2662">
        <v>122</v>
      </c>
      <c r="I2662" t="s">
        <v>16</v>
      </c>
      <c r="J2662" t="s">
        <v>17</v>
      </c>
      <c r="K2662" s="4">
        <v>12000000</v>
      </c>
      <c r="L2662">
        <v>2002</v>
      </c>
      <c r="M2662" s="2">
        <v>7.1</v>
      </c>
      <c r="N2662" s="4">
        <f>IMDB_Table[[#This Row],[gross]]-IMDB_Table[[#This Row],[budget]]</f>
        <v>-10220716</v>
      </c>
      <c r="O2662">
        <v>104</v>
      </c>
      <c r="P2662" s="36">
        <f>IMDB_Table[[#This Row],[net_profit]]/IMDB_Table[[#This Row],[budget]]*100</f>
        <v>-85.172633333333337</v>
      </c>
    </row>
    <row r="2663" spans="1:16" x14ac:dyDescent="0.3">
      <c r="A2663" t="s">
        <v>4020</v>
      </c>
      <c r="B2663">
        <v>469</v>
      </c>
      <c r="C2663" s="4">
        <v>1702277</v>
      </c>
      <c r="D2663" t="s">
        <v>946</v>
      </c>
      <c r="E2663" t="s">
        <v>2752</v>
      </c>
      <c r="F2663" t="s">
        <v>5979</v>
      </c>
      <c r="G2663">
        <v>84620</v>
      </c>
      <c r="H2663">
        <v>235</v>
      </c>
      <c r="I2663" t="s">
        <v>16</v>
      </c>
      <c r="J2663" t="s">
        <v>24</v>
      </c>
      <c r="K2663" s="4">
        <v>12000000</v>
      </c>
      <c r="L2663">
        <v>2013</v>
      </c>
      <c r="M2663" s="2">
        <v>6.8</v>
      </c>
      <c r="N2663" s="4">
        <f>IMDB_Table[[#This Row],[gross]]-IMDB_Table[[#This Row],[budget]]</f>
        <v>-10297723</v>
      </c>
      <c r="O2663">
        <v>99</v>
      </c>
      <c r="P2663" s="36">
        <f>IMDB_Table[[#This Row],[net_profit]]/IMDB_Table[[#This Row],[budget]]*100</f>
        <v>-85.814358333333331</v>
      </c>
    </row>
    <row r="2664" spans="1:16" x14ac:dyDescent="0.3">
      <c r="A2664" t="s">
        <v>1506</v>
      </c>
      <c r="B2664">
        <v>194</v>
      </c>
      <c r="C2664" s="4">
        <v>261481</v>
      </c>
      <c r="D2664" t="s">
        <v>1950</v>
      </c>
      <c r="E2664" t="s">
        <v>614</v>
      </c>
      <c r="F2664" t="s">
        <v>7507</v>
      </c>
      <c r="G2664">
        <v>41496</v>
      </c>
      <c r="H2664">
        <v>210</v>
      </c>
      <c r="I2664" t="s">
        <v>1557</v>
      </c>
      <c r="J2664" t="s">
        <v>903</v>
      </c>
      <c r="K2664" s="4">
        <v>12000000</v>
      </c>
      <c r="L2664">
        <v>2004</v>
      </c>
      <c r="M2664" s="2">
        <v>7.5</v>
      </c>
      <c r="N2664" s="4">
        <f>IMDB_Table[[#This Row],[gross]]-IMDB_Table[[#This Row],[budget]]</f>
        <v>-11738519</v>
      </c>
      <c r="O2664">
        <v>129</v>
      </c>
      <c r="P2664" s="36">
        <f>IMDB_Table[[#This Row],[net_profit]]/IMDB_Table[[#This Row],[budget]]*100</f>
        <v>-97.820991666666671</v>
      </c>
    </row>
    <row r="2665" spans="1:16" x14ac:dyDescent="0.3">
      <c r="A2665" t="s">
        <v>2753</v>
      </c>
      <c r="B2665">
        <v>121</v>
      </c>
      <c r="C2665" s="4">
        <v>1506998</v>
      </c>
      <c r="D2665" t="s">
        <v>2754</v>
      </c>
      <c r="E2665" t="s">
        <v>2755</v>
      </c>
      <c r="F2665" t="s">
        <v>5980</v>
      </c>
      <c r="G2665">
        <v>8014</v>
      </c>
      <c r="H2665">
        <v>50</v>
      </c>
      <c r="I2665" t="s">
        <v>16</v>
      </c>
      <c r="J2665" t="s">
        <v>17</v>
      </c>
      <c r="K2665" s="4">
        <v>12000000</v>
      </c>
      <c r="L2665">
        <v>2007</v>
      </c>
      <c r="M2665" s="2">
        <v>6.3</v>
      </c>
      <c r="N2665" s="4">
        <f>IMDB_Table[[#This Row],[gross]]-IMDB_Table[[#This Row],[budget]]</f>
        <v>-10493002</v>
      </c>
      <c r="O2665">
        <v>91</v>
      </c>
      <c r="P2665" s="36">
        <f>IMDB_Table[[#This Row],[net_profit]]/IMDB_Table[[#This Row],[budget]]*100</f>
        <v>-87.44168333333333</v>
      </c>
    </row>
    <row r="2666" spans="1:16" x14ac:dyDescent="0.3">
      <c r="A2666" t="s">
        <v>2756</v>
      </c>
      <c r="B2666">
        <v>38</v>
      </c>
      <c r="C2666" s="4">
        <v>860002</v>
      </c>
      <c r="D2666" t="s">
        <v>786</v>
      </c>
      <c r="E2666" t="s">
        <v>2757</v>
      </c>
      <c r="F2666" t="s">
        <v>5981</v>
      </c>
      <c r="G2666">
        <v>6454</v>
      </c>
      <c r="H2666">
        <v>43</v>
      </c>
      <c r="I2666" t="s">
        <v>16</v>
      </c>
      <c r="J2666" t="s">
        <v>17</v>
      </c>
      <c r="K2666" s="4">
        <v>12000000</v>
      </c>
      <c r="L2666">
        <v>2005</v>
      </c>
      <c r="M2666" s="2">
        <v>7.3</v>
      </c>
      <c r="N2666" s="4">
        <f>IMDB_Table[[#This Row],[gross]]-IMDB_Table[[#This Row],[budget]]</f>
        <v>-11139998</v>
      </c>
      <c r="O2666">
        <v>100</v>
      </c>
      <c r="P2666" s="36">
        <f>IMDB_Table[[#This Row],[net_profit]]/IMDB_Table[[#This Row],[budget]]*100</f>
        <v>-92.833316666666661</v>
      </c>
    </row>
    <row r="2667" spans="1:16" x14ac:dyDescent="0.3">
      <c r="A2667" t="s">
        <v>1143</v>
      </c>
      <c r="B2667">
        <v>123</v>
      </c>
      <c r="C2667" s="4">
        <v>548934</v>
      </c>
      <c r="D2667" t="s">
        <v>897</v>
      </c>
      <c r="E2667" t="s">
        <v>342</v>
      </c>
      <c r="F2667" t="s">
        <v>5982</v>
      </c>
      <c r="G2667">
        <v>16863</v>
      </c>
      <c r="H2667">
        <v>57</v>
      </c>
      <c r="I2667" t="s">
        <v>16</v>
      </c>
      <c r="J2667" t="s">
        <v>1688</v>
      </c>
      <c r="K2667" s="4">
        <v>12000000</v>
      </c>
      <c r="L2667">
        <v>2009</v>
      </c>
      <c r="M2667" s="2">
        <v>6.8</v>
      </c>
      <c r="N2667" s="4">
        <f>IMDB_Table[[#This Row],[gross]]-IMDB_Table[[#This Row],[budget]]</f>
        <v>-11451066</v>
      </c>
      <c r="O2667">
        <v>111</v>
      </c>
      <c r="P2667" s="36">
        <f>IMDB_Table[[#This Row],[net_profit]]/IMDB_Table[[#This Row],[budget]]*100</f>
        <v>-95.425550000000001</v>
      </c>
    </row>
    <row r="2668" spans="1:16" x14ac:dyDescent="0.3">
      <c r="A2668" t="s">
        <v>2758</v>
      </c>
      <c r="B2668">
        <v>81</v>
      </c>
      <c r="C2668" s="4">
        <v>447750</v>
      </c>
      <c r="D2668" t="s">
        <v>552</v>
      </c>
      <c r="E2668" t="s">
        <v>1463</v>
      </c>
      <c r="F2668" t="s">
        <v>5983</v>
      </c>
      <c r="G2668">
        <v>18520</v>
      </c>
      <c r="H2668">
        <v>133</v>
      </c>
      <c r="I2668" t="s">
        <v>16</v>
      </c>
      <c r="J2668" t="s">
        <v>17</v>
      </c>
      <c r="K2668" s="4">
        <v>10000000</v>
      </c>
      <c r="L2668">
        <v>2000</v>
      </c>
      <c r="M2668" s="2">
        <v>7.2</v>
      </c>
      <c r="N2668" s="4">
        <f>IMDB_Table[[#This Row],[gross]]-IMDB_Table[[#This Row],[budget]]</f>
        <v>-9552250</v>
      </c>
      <c r="O2668">
        <v>114</v>
      </c>
      <c r="P2668" s="36">
        <f>IMDB_Table[[#This Row],[net_profit]]/IMDB_Table[[#This Row],[budget]]*100</f>
        <v>-95.522499999999994</v>
      </c>
    </row>
    <row r="2669" spans="1:16" x14ac:dyDescent="0.3">
      <c r="A2669" t="s">
        <v>73</v>
      </c>
      <c r="B2669">
        <v>72</v>
      </c>
      <c r="C2669" s="4">
        <v>333976</v>
      </c>
      <c r="D2669" t="s">
        <v>279</v>
      </c>
      <c r="E2669" t="s">
        <v>526</v>
      </c>
      <c r="F2669" t="s">
        <v>7508</v>
      </c>
      <c r="G2669">
        <v>12559</v>
      </c>
      <c r="H2669">
        <v>90</v>
      </c>
      <c r="I2669" t="s">
        <v>16</v>
      </c>
      <c r="J2669" t="s">
        <v>17</v>
      </c>
      <c r="K2669" s="4">
        <v>12000000</v>
      </c>
      <c r="L2669">
        <v>2002</v>
      </c>
      <c r="M2669" s="2">
        <v>6.4</v>
      </c>
      <c r="N2669" s="4">
        <f>IMDB_Table[[#This Row],[gross]]-IMDB_Table[[#This Row],[budget]]</f>
        <v>-11666024</v>
      </c>
      <c r="O2669">
        <v>86</v>
      </c>
      <c r="P2669" s="36">
        <f>IMDB_Table[[#This Row],[net_profit]]/IMDB_Table[[#This Row],[budget]]*100</f>
        <v>-97.216866666666675</v>
      </c>
    </row>
    <row r="2670" spans="1:16" x14ac:dyDescent="0.3">
      <c r="A2670" t="s">
        <v>2046</v>
      </c>
      <c r="B2670">
        <v>25</v>
      </c>
      <c r="C2670" s="4">
        <v>141853</v>
      </c>
      <c r="D2670" t="s">
        <v>641</v>
      </c>
      <c r="E2670" t="s">
        <v>2014</v>
      </c>
      <c r="F2670" t="s">
        <v>5984</v>
      </c>
      <c r="G2670">
        <v>1427</v>
      </c>
      <c r="H2670">
        <v>12</v>
      </c>
      <c r="I2670" t="s">
        <v>16</v>
      </c>
      <c r="J2670" t="s">
        <v>115</v>
      </c>
      <c r="K2670" s="4">
        <v>12000000</v>
      </c>
      <c r="L2670">
        <v>1997</v>
      </c>
      <c r="M2670" s="2">
        <v>6</v>
      </c>
      <c r="N2670" s="4">
        <f>IMDB_Table[[#This Row],[gross]]-IMDB_Table[[#This Row],[budget]]</f>
        <v>-11858147</v>
      </c>
      <c r="O2670">
        <v>107</v>
      </c>
      <c r="P2670" s="36">
        <f>IMDB_Table[[#This Row],[net_profit]]/IMDB_Table[[#This Row],[budget]]*100</f>
        <v>-98.817891666666668</v>
      </c>
    </row>
    <row r="2671" spans="1:16" x14ac:dyDescent="0.3">
      <c r="A2671" t="s">
        <v>2423</v>
      </c>
      <c r="B2671">
        <v>78</v>
      </c>
      <c r="C2671" s="4">
        <v>303439</v>
      </c>
      <c r="D2671" t="s">
        <v>494</v>
      </c>
      <c r="E2671" t="s">
        <v>2759</v>
      </c>
      <c r="F2671" t="s">
        <v>5985</v>
      </c>
      <c r="G2671">
        <v>12125</v>
      </c>
      <c r="H2671">
        <v>78</v>
      </c>
      <c r="I2671" t="s">
        <v>16</v>
      </c>
      <c r="J2671" t="s">
        <v>17</v>
      </c>
      <c r="K2671" s="4">
        <v>8000000</v>
      </c>
      <c r="L2671">
        <v>2007</v>
      </c>
      <c r="M2671" s="2">
        <v>6.4</v>
      </c>
      <c r="N2671" s="4">
        <f>IMDB_Table[[#This Row],[gross]]-IMDB_Table[[#This Row],[budget]]</f>
        <v>-7696561</v>
      </c>
      <c r="O2671">
        <v>90</v>
      </c>
      <c r="P2671" s="36">
        <f>IMDB_Table[[#This Row],[net_profit]]/IMDB_Table[[#This Row],[budget]]*100</f>
        <v>-96.207012500000005</v>
      </c>
    </row>
    <row r="2672" spans="1:16" x14ac:dyDescent="0.3">
      <c r="A2672" t="s">
        <v>2760</v>
      </c>
      <c r="B2672">
        <v>69</v>
      </c>
      <c r="C2672" s="4">
        <v>214202</v>
      </c>
      <c r="D2672" t="s">
        <v>552</v>
      </c>
      <c r="E2672" t="s">
        <v>217</v>
      </c>
      <c r="F2672" t="s">
        <v>5986</v>
      </c>
      <c r="G2672">
        <v>14831</v>
      </c>
      <c r="H2672">
        <v>75</v>
      </c>
      <c r="I2672" t="s">
        <v>16</v>
      </c>
      <c r="J2672" t="s">
        <v>221</v>
      </c>
      <c r="K2672" s="4">
        <v>12000000</v>
      </c>
      <c r="L2672">
        <v>2007</v>
      </c>
      <c r="M2672" s="2">
        <v>7.5</v>
      </c>
      <c r="N2672" s="4">
        <f>IMDB_Table[[#This Row],[gross]]-IMDB_Table[[#This Row],[budget]]</f>
        <v>-11785798</v>
      </c>
      <c r="O2672">
        <v>120</v>
      </c>
      <c r="P2672" s="36">
        <f>IMDB_Table[[#This Row],[net_profit]]/IMDB_Table[[#This Row],[budget]]*100</f>
        <v>-98.214983333333336</v>
      </c>
    </row>
    <row r="2673" spans="1:16" x14ac:dyDescent="0.3">
      <c r="A2673" t="s">
        <v>2761</v>
      </c>
      <c r="B2673">
        <v>73</v>
      </c>
      <c r="C2673" s="4">
        <v>195888</v>
      </c>
      <c r="D2673" t="s">
        <v>1564</v>
      </c>
      <c r="E2673" t="s">
        <v>2762</v>
      </c>
      <c r="F2673" t="s">
        <v>5987</v>
      </c>
      <c r="G2673">
        <v>5603</v>
      </c>
      <c r="H2673">
        <v>45</v>
      </c>
      <c r="I2673" t="s">
        <v>2763</v>
      </c>
      <c r="J2673" t="s">
        <v>2184</v>
      </c>
      <c r="K2673" s="4">
        <v>2500000000</v>
      </c>
      <c r="L2673">
        <v>2005</v>
      </c>
      <c r="M2673" s="2">
        <v>7.1</v>
      </c>
      <c r="N2673" s="4">
        <f>IMDB_Table[[#This Row],[gross]]-IMDB_Table[[#This Row],[budget]]</f>
        <v>-2499804112</v>
      </c>
      <c r="O2673">
        <v>134</v>
      </c>
      <c r="P2673" s="36">
        <f>IMDB_Table[[#This Row],[net_profit]]/IMDB_Table[[#This Row],[budget]]*100</f>
        <v>-99.99216448</v>
      </c>
    </row>
    <row r="2674" spans="1:16" x14ac:dyDescent="0.3">
      <c r="A2674" t="s">
        <v>2764</v>
      </c>
      <c r="B2674">
        <v>42</v>
      </c>
      <c r="C2674" s="4">
        <v>175370</v>
      </c>
      <c r="D2674" t="s">
        <v>509</v>
      </c>
      <c r="E2674" t="s">
        <v>273</v>
      </c>
      <c r="F2674" t="s">
        <v>7509</v>
      </c>
      <c r="G2674">
        <v>6884</v>
      </c>
      <c r="H2674">
        <v>133</v>
      </c>
      <c r="I2674" t="s">
        <v>16</v>
      </c>
      <c r="J2674" t="s">
        <v>17</v>
      </c>
      <c r="K2674" s="4">
        <v>12000000</v>
      </c>
      <c r="L2674">
        <v>1999</v>
      </c>
      <c r="M2674" s="2">
        <v>4.5999999999999996</v>
      </c>
      <c r="N2674" s="4">
        <f>IMDB_Table[[#This Row],[gross]]-IMDB_Table[[#This Row],[budget]]</f>
        <v>-11824630</v>
      </c>
      <c r="O2674">
        <v>110</v>
      </c>
      <c r="P2674" s="36">
        <f>IMDB_Table[[#This Row],[net_profit]]/IMDB_Table[[#This Row],[budget]]*100</f>
        <v>-98.538583333333335</v>
      </c>
    </row>
    <row r="2675" spans="1:16" x14ac:dyDescent="0.3">
      <c r="A2675" t="s">
        <v>2765</v>
      </c>
      <c r="B2675">
        <v>149</v>
      </c>
      <c r="C2675" s="4">
        <v>119922</v>
      </c>
      <c r="D2675" t="s">
        <v>506</v>
      </c>
      <c r="E2675" t="s">
        <v>2766</v>
      </c>
      <c r="F2675" t="s">
        <v>7510</v>
      </c>
      <c r="G2675">
        <v>8429</v>
      </c>
      <c r="H2675">
        <v>62</v>
      </c>
      <c r="I2675" t="s">
        <v>500</v>
      </c>
      <c r="J2675" t="s">
        <v>250</v>
      </c>
      <c r="K2675" s="4">
        <v>12000000</v>
      </c>
      <c r="L2675">
        <v>2009</v>
      </c>
      <c r="M2675" s="2">
        <v>7.7</v>
      </c>
      <c r="N2675" s="4">
        <f>IMDB_Table[[#This Row],[gross]]-IMDB_Table[[#This Row],[budget]]</f>
        <v>-11880078</v>
      </c>
      <c r="O2675">
        <v>132</v>
      </c>
      <c r="P2675" s="36">
        <f>IMDB_Table[[#This Row],[net_profit]]/IMDB_Table[[#This Row],[budget]]*100</f>
        <v>-99.000650000000007</v>
      </c>
    </row>
    <row r="2676" spans="1:16" x14ac:dyDescent="0.3">
      <c r="A2676" t="s">
        <v>537</v>
      </c>
      <c r="B2676">
        <v>74</v>
      </c>
      <c r="C2676" s="4">
        <v>17149</v>
      </c>
      <c r="D2676" t="s">
        <v>378</v>
      </c>
      <c r="E2676" t="s">
        <v>2767</v>
      </c>
      <c r="F2676" t="s">
        <v>7511</v>
      </c>
      <c r="G2676">
        <v>12128</v>
      </c>
      <c r="H2676">
        <v>61</v>
      </c>
      <c r="I2676" t="s">
        <v>16</v>
      </c>
      <c r="J2676" t="s">
        <v>2768</v>
      </c>
      <c r="K2676" s="4">
        <v>20000000</v>
      </c>
      <c r="L2676">
        <v>2011</v>
      </c>
      <c r="M2676" s="2">
        <v>5.6</v>
      </c>
      <c r="N2676" s="4">
        <f>IMDB_Table[[#This Row],[gross]]-IMDB_Table[[#This Row],[budget]]</f>
        <v>-19982851</v>
      </c>
      <c r="O2676">
        <v>113</v>
      </c>
      <c r="P2676" s="36">
        <f>IMDB_Table[[#This Row],[net_profit]]/IMDB_Table[[#This Row],[budget]]*100</f>
        <v>-99.914254999999997</v>
      </c>
    </row>
    <row r="2677" spans="1:16" x14ac:dyDescent="0.3">
      <c r="A2677" t="s">
        <v>2769</v>
      </c>
      <c r="B2677">
        <v>1</v>
      </c>
      <c r="C2677" s="4">
        <v>14616</v>
      </c>
      <c r="D2677" t="s">
        <v>814</v>
      </c>
      <c r="E2677" t="s">
        <v>1907</v>
      </c>
      <c r="F2677" t="s">
        <v>7512</v>
      </c>
      <c r="G2677">
        <v>314</v>
      </c>
      <c r="H2677">
        <v>10</v>
      </c>
      <c r="I2677" t="s">
        <v>16</v>
      </c>
      <c r="J2677" t="s">
        <v>17</v>
      </c>
      <c r="K2677" s="4">
        <v>12000000</v>
      </c>
      <c r="L2677">
        <v>2015</v>
      </c>
      <c r="M2677" s="2">
        <v>7.5</v>
      </c>
      <c r="N2677" s="4">
        <f>IMDB_Table[[#This Row],[gross]]-IMDB_Table[[#This Row],[budget]]</f>
        <v>-11985384</v>
      </c>
      <c r="O2677">
        <v>111</v>
      </c>
      <c r="P2677" s="36">
        <f>IMDB_Table[[#This Row],[net_profit]]/IMDB_Table[[#This Row],[budget]]*100</f>
        <v>-99.878199999999993</v>
      </c>
    </row>
    <row r="2678" spans="1:16" x14ac:dyDescent="0.3">
      <c r="A2678" t="s">
        <v>805</v>
      </c>
      <c r="B2678">
        <v>82</v>
      </c>
      <c r="C2678" s="4">
        <v>91443253</v>
      </c>
      <c r="D2678" t="s">
        <v>399</v>
      </c>
      <c r="E2678" t="s">
        <v>2770</v>
      </c>
      <c r="F2678" t="s">
        <v>7513</v>
      </c>
      <c r="G2678">
        <v>21034</v>
      </c>
      <c r="H2678">
        <v>153</v>
      </c>
      <c r="I2678" t="s">
        <v>16</v>
      </c>
      <c r="J2678" t="s">
        <v>17</v>
      </c>
      <c r="K2678" s="4">
        <v>12000000</v>
      </c>
      <c r="L2678">
        <v>2014</v>
      </c>
      <c r="M2678" s="2">
        <v>5.8</v>
      </c>
      <c r="N2678" s="4">
        <f>IMDB_Table[[#This Row],[gross]]-IMDB_Table[[#This Row],[budget]]</f>
        <v>79443253</v>
      </c>
      <c r="O2678">
        <v>99</v>
      </c>
      <c r="P2678" s="36">
        <f>IMDB_Table[[#This Row],[net_profit]]/IMDB_Table[[#This Row],[budget]]*100</f>
        <v>662.02710833333333</v>
      </c>
    </row>
    <row r="2679" spans="1:16" x14ac:dyDescent="0.3">
      <c r="A2679" t="s">
        <v>337</v>
      </c>
      <c r="B2679">
        <v>151</v>
      </c>
      <c r="C2679" s="4">
        <v>30093107</v>
      </c>
      <c r="D2679" t="s">
        <v>279</v>
      </c>
      <c r="E2679" t="s">
        <v>107</v>
      </c>
      <c r="F2679" t="s">
        <v>5988</v>
      </c>
      <c r="G2679">
        <v>600996</v>
      </c>
      <c r="H2679">
        <v>726</v>
      </c>
      <c r="I2679" t="s">
        <v>16</v>
      </c>
      <c r="J2679" t="s">
        <v>24</v>
      </c>
      <c r="K2679" s="4">
        <v>6000000</v>
      </c>
      <c r="L2679">
        <v>2000</v>
      </c>
      <c r="M2679" s="2">
        <v>8.3000000000000007</v>
      </c>
      <c r="N2679" s="4">
        <f>IMDB_Table[[#This Row],[gross]]-IMDB_Table[[#This Row],[budget]]</f>
        <v>24093107</v>
      </c>
      <c r="O2679">
        <v>104</v>
      </c>
      <c r="P2679" s="36">
        <f>IMDB_Table[[#This Row],[net_profit]]/IMDB_Table[[#This Row],[budget]]*100</f>
        <v>401.55178333333328</v>
      </c>
    </row>
    <row r="2680" spans="1:16" x14ac:dyDescent="0.3">
      <c r="A2680" t="s">
        <v>2552</v>
      </c>
      <c r="B2680">
        <v>98</v>
      </c>
      <c r="C2680" s="4">
        <v>57469179</v>
      </c>
      <c r="D2680" t="s">
        <v>1580</v>
      </c>
      <c r="E2680" t="s">
        <v>2771</v>
      </c>
      <c r="F2680" t="s">
        <v>5989</v>
      </c>
      <c r="G2680">
        <v>63855</v>
      </c>
      <c r="H2680">
        <v>248</v>
      </c>
      <c r="I2680" t="s">
        <v>16</v>
      </c>
      <c r="J2680" t="s">
        <v>17</v>
      </c>
      <c r="K2680" s="4">
        <v>11500000</v>
      </c>
      <c r="L2680">
        <v>1989</v>
      </c>
      <c r="M2680" s="2">
        <v>6.6</v>
      </c>
      <c r="N2680" s="4">
        <f>IMDB_Table[[#This Row],[gross]]-IMDB_Table[[#This Row],[budget]]</f>
        <v>45969179</v>
      </c>
      <c r="O2680">
        <v>103</v>
      </c>
      <c r="P2680" s="36">
        <f>IMDB_Table[[#This Row],[net_profit]]/IMDB_Table[[#This Row],[budget]]*100</f>
        <v>399.73199130434784</v>
      </c>
    </row>
    <row r="2681" spans="1:16" x14ac:dyDescent="0.3">
      <c r="A2681" t="s">
        <v>2772</v>
      </c>
      <c r="B2681">
        <v>25</v>
      </c>
      <c r="C2681" s="4">
        <v>48856</v>
      </c>
      <c r="D2681" t="s">
        <v>814</v>
      </c>
      <c r="E2681" t="s">
        <v>2773</v>
      </c>
      <c r="F2681" t="s">
        <v>5990</v>
      </c>
      <c r="G2681">
        <v>3466</v>
      </c>
      <c r="H2681">
        <v>40</v>
      </c>
      <c r="I2681" t="s">
        <v>1644</v>
      </c>
      <c r="J2681" t="s">
        <v>722</v>
      </c>
      <c r="K2681" s="4">
        <v>11900000</v>
      </c>
      <c r="L2681">
        <v>1993</v>
      </c>
      <c r="M2681" s="2">
        <v>7.5</v>
      </c>
      <c r="N2681" s="4">
        <f>IMDB_Table[[#This Row],[gross]]-IMDB_Table[[#This Row],[budget]]</f>
        <v>-11851144</v>
      </c>
      <c r="O2681">
        <v>134</v>
      </c>
      <c r="P2681" s="36">
        <f>IMDB_Table[[#This Row],[net_profit]]/IMDB_Table[[#This Row],[budget]]*100</f>
        <v>-99.589445378151268</v>
      </c>
    </row>
    <row r="2682" spans="1:16" x14ac:dyDescent="0.3">
      <c r="A2682" t="s">
        <v>695</v>
      </c>
      <c r="B2682">
        <v>183</v>
      </c>
      <c r="C2682" s="4">
        <v>148170000</v>
      </c>
      <c r="D2682" t="s">
        <v>249</v>
      </c>
      <c r="E2682" t="s">
        <v>2774</v>
      </c>
      <c r="F2682" t="s">
        <v>5991</v>
      </c>
      <c r="G2682">
        <v>142293</v>
      </c>
      <c r="H2682">
        <v>245</v>
      </c>
      <c r="I2682" t="s">
        <v>16</v>
      </c>
      <c r="J2682" t="s">
        <v>17</v>
      </c>
      <c r="K2682" s="4">
        <v>11000000</v>
      </c>
      <c r="L2682">
        <v>1984</v>
      </c>
      <c r="M2682" s="2">
        <v>7.2</v>
      </c>
      <c r="N2682" s="4">
        <f>IMDB_Table[[#This Row],[gross]]-IMDB_Table[[#This Row],[budget]]</f>
        <v>137170000</v>
      </c>
      <c r="O2682">
        <v>106</v>
      </c>
      <c r="P2682" s="36">
        <f>IMDB_Table[[#This Row],[net_profit]]/IMDB_Table[[#This Row],[budget]]*100</f>
        <v>1247</v>
      </c>
    </row>
    <row r="2683" spans="1:16" x14ac:dyDescent="0.3">
      <c r="A2683" t="s">
        <v>375</v>
      </c>
      <c r="B2683">
        <v>282</v>
      </c>
      <c r="C2683" s="4">
        <v>460935665</v>
      </c>
      <c r="D2683" t="s">
        <v>14</v>
      </c>
      <c r="E2683" t="s">
        <v>120</v>
      </c>
      <c r="F2683" t="s">
        <v>7514</v>
      </c>
      <c r="G2683">
        <v>911097</v>
      </c>
      <c r="H2683">
        <v>1470</v>
      </c>
      <c r="I2683" t="s">
        <v>16</v>
      </c>
      <c r="J2683" t="s">
        <v>17</v>
      </c>
      <c r="K2683" s="4">
        <v>11000000</v>
      </c>
      <c r="L2683">
        <v>1977</v>
      </c>
      <c r="M2683" s="2">
        <v>8.6999999999999993</v>
      </c>
      <c r="N2683" s="4">
        <f>IMDB_Table[[#This Row],[gross]]-IMDB_Table[[#This Row],[budget]]</f>
        <v>449935665</v>
      </c>
      <c r="O2683">
        <v>125</v>
      </c>
      <c r="P2683" s="36">
        <f>IMDB_Table[[#This Row],[net_profit]]/IMDB_Table[[#This Row],[budget]]*100</f>
        <v>4090.3242272727275</v>
      </c>
    </row>
    <row r="2684" spans="1:16" x14ac:dyDescent="0.3">
      <c r="A2684" t="s">
        <v>2775</v>
      </c>
      <c r="B2684">
        <v>158</v>
      </c>
      <c r="C2684" s="4">
        <v>35537564</v>
      </c>
      <c r="D2684" t="s">
        <v>509</v>
      </c>
      <c r="E2684" t="s">
        <v>444</v>
      </c>
      <c r="F2684" t="s">
        <v>5992</v>
      </c>
      <c r="G2684">
        <v>49671</v>
      </c>
      <c r="H2684">
        <v>166</v>
      </c>
      <c r="I2684" t="s">
        <v>16</v>
      </c>
      <c r="J2684" t="s">
        <v>17</v>
      </c>
      <c r="K2684" s="4">
        <v>11500000</v>
      </c>
      <c r="L2684">
        <v>2016</v>
      </c>
      <c r="M2684" s="2">
        <v>6</v>
      </c>
      <c r="N2684" s="4">
        <f>IMDB_Table[[#This Row],[gross]]-IMDB_Table[[#This Row],[budget]]</f>
        <v>24037564</v>
      </c>
      <c r="O2684">
        <v>109</v>
      </c>
      <c r="P2684" s="36">
        <f>IMDB_Table[[#This Row],[net_profit]]/IMDB_Table[[#This Row],[budget]]*100</f>
        <v>209.02229565217391</v>
      </c>
    </row>
    <row r="2685" spans="1:16" x14ac:dyDescent="0.3">
      <c r="A2685" t="s">
        <v>1867</v>
      </c>
      <c r="B2685">
        <v>89</v>
      </c>
      <c r="C2685" s="4">
        <v>111722000</v>
      </c>
      <c r="D2685" t="s">
        <v>1564</v>
      </c>
      <c r="E2685" t="s">
        <v>2359</v>
      </c>
      <c r="F2685" t="s">
        <v>5993</v>
      </c>
      <c r="G2685">
        <v>55816</v>
      </c>
      <c r="H2685">
        <v>255</v>
      </c>
      <c r="I2685" t="s">
        <v>16</v>
      </c>
      <c r="J2685" t="s">
        <v>17</v>
      </c>
      <c r="K2685" s="4">
        <v>11000000</v>
      </c>
      <c r="L2685">
        <v>1965</v>
      </c>
      <c r="M2685" s="2">
        <v>8</v>
      </c>
      <c r="N2685" s="4">
        <f>IMDB_Table[[#This Row],[gross]]-IMDB_Table[[#This Row],[budget]]</f>
        <v>100722000</v>
      </c>
      <c r="O2685">
        <v>200</v>
      </c>
      <c r="P2685" s="36">
        <f>IMDB_Table[[#This Row],[net_profit]]/IMDB_Table[[#This Row],[budget]]*100</f>
        <v>915.65454545454554</v>
      </c>
    </row>
    <row r="2686" spans="1:16" x14ac:dyDescent="0.3">
      <c r="A2686" t="s">
        <v>943</v>
      </c>
      <c r="B2686">
        <v>128</v>
      </c>
      <c r="C2686" s="4">
        <v>90556401</v>
      </c>
      <c r="D2686" t="s">
        <v>730</v>
      </c>
      <c r="E2686" t="s">
        <v>2776</v>
      </c>
      <c r="F2686" t="s">
        <v>5994</v>
      </c>
      <c r="G2686">
        <v>43795</v>
      </c>
      <c r="H2686">
        <v>171</v>
      </c>
      <c r="I2686" t="s">
        <v>16</v>
      </c>
      <c r="J2686" t="s">
        <v>17</v>
      </c>
      <c r="K2686" s="4">
        <v>11000000</v>
      </c>
      <c r="L2686">
        <v>2008</v>
      </c>
      <c r="M2686" s="2">
        <v>4.5</v>
      </c>
      <c r="N2686" s="4">
        <f>IMDB_Table[[#This Row],[gross]]-IMDB_Table[[#This Row],[budget]]</f>
        <v>79556401</v>
      </c>
      <c r="O2686">
        <v>112</v>
      </c>
      <c r="P2686" s="36">
        <f>IMDB_Table[[#This Row],[net_profit]]/IMDB_Table[[#This Row],[budget]]*100</f>
        <v>723.2400090909091</v>
      </c>
    </row>
    <row r="2687" spans="1:16" x14ac:dyDescent="0.3">
      <c r="A2687" t="s">
        <v>968</v>
      </c>
      <c r="B2687">
        <v>410</v>
      </c>
      <c r="C2687" s="4">
        <v>93571803</v>
      </c>
      <c r="D2687" t="s">
        <v>419</v>
      </c>
      <c r="E2687" t="s">
        <v>104</v>
      </c>
      <c r="F2687" t="s">
        <v>5995</v>
      </c>
      <c r="G2687">
        <v>275869</v>
      </c>
      <c r="H2687">
        <v>389</v>
      </c>
      <c r="I2687" t="s">
        <v>16</v>
      </c>
      <c r="J2687" t="s">
        <v>17</v>
      </c>
      <c r="K2687" s="4">
        <v>25000000</v>
      </c>
      <c r="L2687">
        <v>2010</v>
      </c>
      <c r="M2687" s="2">
        <v>7.9</v>
      </c>
      <c r="N2687" s="4">
        <f>IMDB_Table[[#This Row],[gross]]-IMDB_Table[[#This Row],[budget]]</f>
        <v>68571803</v>
      </c>
      <c r="O2687">
        <v>116</v>
      </c>
      <c r="P2687" s="36">
        <f>IMDB_Table[[#This Row],[net_profit]]/IMDB_Table[[#This Row],[budget]]*100</f>
        <v>274.28721200000001</v>
      </c>
    </row>
    <row r="2688" spans="1:16" x14ac:dyDescent="0.3">
      <c r="A2688" t="s">
        <v>1503</v>
      </c>
      <c r="B2688">
        <v>54</v>
      </c>
      <c r="C2688" s="4">
        <v>52929168</v>
      </c>
      <c r="D2688" t="s">
        <v>279</v>
      </c>
      <c r="E2688" t="s">
        <v>2586</v>
      </c>
      <c r="F2688" t="s">
        <v>5996</v>
      </c>
      <c r="G2688">
        <v>82743</v>
      </c>
      <c r="H2688">
        <v>201</v>
      </c>
      <c r="I2688" t="s">
        <v>16</v>
      </c>
      <c r="J2688" t="s">
        <v>17</v>
      </c>
      <c r="K2688" s="4">
        <v>11000000</v>
      </c>
      <c r="L2688">
        <v>1992</v>
      </c>
      <c r="M2688" s="2">
        <v>7.5</v>
      </c>
      <c r="N2688" s="4">
        <f>IMDB_Table[[#This Row],[gross]]-IMDB_Table[[#This Row],[budget]]</f>
        <v>41929168</v>
      </c>
      <c r="O2688">
        <v>120</v>
      </c>
      <c r="P2688" s="36">
        <f>IMDB_Table[[#This Row],[net_profit]]/IMDB_Table[[#This Row],[budget]]*100</f>
        <v>381.17425454545452</v>
      </c>
    </row>
    <row r="2689" spans="1:16" x14ac:dyDescent="0.3">
      <c r="A2689" t="s">
        <v>2777</v>
      </c>
      <c r="B2689">
        <v>141</v>
      </c>
      <c r="C2689" s="4">
        <v>50461335</v>
      </c>
      <c r="D2689" t="s">
        <v>2778</v>
      </c>
      <c r="E2689" t="s">
        <v>146</v>
      </c>
      <c r="F2689" t="s">
        <v>5997</v>
      </c>
      <c r="G2689">
        <v>83893</v>
      </c>
      <c r="H2689">
        <v>132</v>
      </c>
      <c r="I2689" t="s">
        <v>16</v>
      </c>
      <c r="J2689" t="s">
        <v>17</v>
      </c>
      <c r="K2689" s="4">
        <v>11000000</v>
      </c>
      <c r="L2689">
        <v>2014</v>
      </c>
      <c r="M2689" s="2">
        <v>6.8</v>
      </c>
      <c r="N2689" s="4">
        <f>IMDB_Table[[#This Row],[gross]]-IMDB_Table[[#This Row],[budget]]</f>
        <v>39461335</v>
      </c>
      <c r="O2689">
        <v>107</v>
      </c>
      <c r="P2689" s="36">
        <f>IMDB_Table[[#This Row],[net_profit]]/IMDB_Table[[#This Row],[budget]]*100</f>
        <v>358.73940909090913</v>
      </c>
    </row>
    <row r="2690" spans="1:16" x14ac:dyDescent="0.3">
      <c r="A2690" t="s">
        <v>2779</v>
      </c>
      <c r="B2690">
        <v>57</v>
      </c>
      <c r="C2690" s="4">
        <v>49797148</v>
      </c>
      <c r="D2690" t="s">
        <v>918</v>
      </c>
      <c r="E2690" t="s">
        <v>2780</v>
      </c>
      <c r="F2690" t="s">
        <v>5998</v>
      </c>
      <c r="G2690">
        <v>49007</v>
      </c>
      <c r="H2690">
        <v>97</v>
      </c>
      <c r="I2690" t="s">
        <v>16</v>
      </c>
      <c r="J2690" t="s">
        <v>17</v>
      </c>
      <c r="K2690" s="4">
        <v>11000000</v>
      </c>
      <c r="L2690">
        <v>1989</v>
      </c>
      <c r="M2690" s="2">
        <v>7.2</v>
      </c>
      <c r="N2690" s="4">
        <f>IMDB_Table[[#This Row],[gross]]-IMDB_Table[[#This Row],[budget]]</f>
        <v>38797148</v>
      </c>
      <c r="O2690">
        <v>107</v>
      </c>
      <c r="P2690" s="36">
        <f>IMDB_Table[[#This Row],[net_profit]]/IMDB_Table[[#This Row],[budget]]*100</f>
        <v>352.70134545454545</v>
      </c>
    </row>
    <row r="2691" spans="1:16" x14ac:dyDescent="0.3">
      <c r="A2691" t="s">
        <v>345</v>
      </c>
      <c r="B2691">
        <v>216</v>
      </c>
      <c r="C2691" s="4">
        <v>46563158</v>
      </c>
      <c r="D2691" t="s">
        <v>396</v>
      </c>
      <c r="E2691" t="s">
        <v>1174</v>
      </c>
      <c r="F2691" t="s">
        <v>5999</v>
      </c>
      <c r="G2691">
        <v>207934</v>
      </c>
      <c r="H2691">
        <v>629</v>
      </c>
      <c r="I2691" t="s">
        <v>16</v>
      </c>
      <c r="J2691" t="s">
        <v>17</v>
      </c>
      <c r="K2691" s="4">
        <v>13000000</v>
      </c>
      <c r="L2691">
        <v>2002</v>
      </c>
      <c r="M2691" s="2">
        <v>7.1</v>
      </c>
      <c r="N2691" s="4">
        <f>IMDB_Table[[#This Row],[gross]]-IMDB_Table[[#This Row],[budget]]</f>
        <v>33563158</v>
      </c>
      <c r="O2691">
        <v>81</v>
      </c>
      <c r="P2691" s="36">
        <f>IMDB_Table[[#This Row],[net_profit]]/IMDB_Table[[#This Row],[budget]]*100</f>
        <v>258.17813846153848</v>
      </c>
    </row>
    <row r="2692" spans="1:16" x14ac:dyDescent="0.3">
      <c r="A2692" t="s">
        <v>650</v>
      </c>
      <c r="B2692">
        <v>80</v>
      </c>
      <c r="C2692" s="4">
        <v>41227069</v>
      </c>
      <c r="D2692" t="s">
        <v>71</v>
      </c>
      <c r="E2692" t="s">
        <v>2781</v>
      </c>
      <c r="F2692" t="s">
        <v>7515</v>
      </c>
      <c r="G2692">
        <v>162701</v>
      </c>
      <c r="H2692">
        <v>962</v>
      </c>
      <c r="I2692" t="s">
        <v>16</v>
      </c>
      <c r="J2692" t="s">
        <v>17</v>
      </c>
      <c r="K2692" s="4">
        <v>11000000</v>
      </c>
      <c r="L2692">
        <v>2002</v>
      </c>
      <c r="M2692" s="2">
        <v>7.4</v>
      </c>
      <c r="N2692" s="4">
        <f>IMDB_Table[[#This Row],[gross]]-IMDB_Table[[#This Row],[budget]]</f>
        <v>30227069</v>
      </c>
      <c r="O2692">
        <v>101</v>
      </c>
      <c r="P2692" s="36">
        <f>IMDB_Table[[#This Row],[net_profit]]/IMDB_Table[[#This Row],[budget]]*100</f>
        <v>274.79153636363634</v>
      </c>
    </row>
    <row r="2693" spans="1:16" x14ac:dyDescent="0.3">
      <c r="A2693" t="s">
        <v>1695</v>
      </c>
      <c r="B2693">
        <v>77</v>
      </c>
      <c r="C2693" s="4">
        <v>39025000</v>
      </c>
      <c r="D2693" t="s">
        <v>497</v>
      </c>
      <c r="E2693" t="s">
        <v>2782</v>
      </c>
      <c r="F2693" t="s">
        <v>6000</v>
      </c>
      <c r="G2693">
        <v>73193</v>
      </c>
      <c r="H2693">
        <v>190</v>
      </c>
      <c r="I2693" t="s">
        <v>16</v>
      </c>
      <c r="J2693" t="s">
        <v>24</v>
      </c>
      <c r="K2693" s="4">
        <v>11000000</v>
      </c>
      <c r="L2693">
        <v>1995</v>
      </c>
      <c r="M2693" s="2">
        <v>7.6</v>
      </c>
      <c r="N2693" s="4">
        <f>IMDB_Table[[#This Row],[gross]]-IMDB_Table[[#This Row],[budget]]</f>
        <v>28025000</v>
      </c>
      <c r="O2693">
        <v>122</v>
      </c>
      <c r="P2693" s="36">
        <f>IMDB_Table[[#This Row],[net_profit]]/IMDB_Table[[#This Row],[budget]]*100</f>
        <v>254.77272727272728</v>
      </c>
    </row>
    <row r="2694" spans="1:16" x14ac:dyDescent="0.3">
      <c r="A2694" t="s">
        <v>1322</v>
      </c>
      <c r="B2694">
        <v>101</v>
      </c>
      <c r="C2694" s="4">
        <v>38201895</v>
      </c>
      <c r="D2694" t="s">
        <v>71</v>
      </c>
      <c r="E2694" t="s">
        <v>631</v>
      </c>
      <c r="F2694" t="s">
        <v>6001</v>
      </c>
      <c r="G2694">
        <v>149222</v>
      </c>
      <c r="H2694">
        <v>749</v>
      </c>
      <c r="I2694" t="s">
        <v>16</v>
      </c>
      <c r="J2694" t="s">
        <v>17</v>
      </c>
      <c r="K2694" s="4">
        <v>10500000</v>
      </c>
      <c r="L2694">
        <v>1999</v>
      </c>
      <c r="M2694" s="2">
        <v>6.9</v>
      </c>
      <c r="N2694" s="4">
        <f>IMDB_Table[[#This Row],[gross]]-IMDB_Table[[#This Row],[budget]]</f>
        <v>27701895</v>
      </c>
      <c r="O2694">
        <v>97</v>
      </c>
      <c r="P2694" s="36">
        <f>IMDB_Table[[#This Row],[net_profit]]/IMDB_Table[[#This Row],[budget]]*100</f>
        <v>263.82757142857145</v>
      </c>
    </row>
    <row r="2695" spans="1:16" x14ac:dyDescent="0.3">
      <c r="A2695" t="s">
        <v>2391</v>
      </c>
      <c r="B2695">
        <v>156</v>
      </c>
      <c r="C2695" s="4">
        <v>27669413</v>
      </c>
      <c r="D2695" t="s">
        <v>1373</v>
      </c>
      <c r="E2695" t="s">
        <v>1297</v>
      </c>
      <c r="F2695" t="s">
        <v>7516</v>
      </c>
      <c r="G2695">
        <v>76207</v>
      </c>
      <c r="H2695">
        <v>194</v>
      </c>
      <c r="I2695" t="s">
        <v>16</v>
      </c>
      <c r="J2695" t="s">
        <v>87</v>
      </c>
      <c r="K2695" s="4">
        <v>11000000</v>
      </c>
      <c r="L2695">
        <v>2009</v>
      </c>
      <c r="M2695" s="2">
        <v>6</v>
      </c>
      <c r="N2695" s="4">
        <f>IMDB_Table[[#This Row],[gross]]-IMDB_Table[[#This Row],[budget]]</f>
        <v>16669413</v>
      </c>
      <c r="O2695">
        <v>92</v>
      </c>
      <c r="P2695" s="36">
        <f>IMDB_Table[[#This Row],[net_profit]]/IMDB_Table[[#This Row],[budget]]*100</f>
        <v>151.54011818181817</v>
      </c>
    </row>
    <row r="2696" spans="1:16" x14ac:dyDescent="0.3">
      <c r="A2696" t="s">
        <v>2502</v>
      </c>
      <c r="B2696">
        <v>109</v>
      </c>
      <c r="C2696" s="4">
        <v>37766350</v>
      </c>
      <c r="D2696" t="s">
        <v>814</v>
      </c>
      <c r="E2696" t="s">
        <v>2732</v>
      </c>
      <c r="F2696" t="s">
        <v>7517</v>
      </c>
      <c r="G2696">
        <v>19440</v>
      </c>
      <c r="H2696">
        <v>56</v>
      </c>
      <c r="I2696" t="s">
        <v>16</v>
      </c>
      <c r="J2696" t="s">
        <v>17</v>
      </c>
      <c r="K2696" s="4">
        <v>11000000</v>
      </c>
      <c r="L2696">
        <v>2008</v>
      </c>
      <c r="M2696" s="2">
        <v>7.3</v>
      </c>
      <c r="N2696" s="4">
        <f>IMDB_Table[[#This Row],[gross]]-IMDB_Table[[#This Row],[budget]]</f>
        <v>26766350</v>
      </c>
      <c r="O2696">
        <v>110</v>
      </c>
      <c r="P2696" s="36">
        <f>IMDB_Table[[#This Row],[net_profit]]/IMDB_Table[[#This Row],[budget]]*100</f>
        <v>243.33045454545456</v>
      </c>
    </row>
    <row r="2697" spans="1:16" x14ac:dyDescent="0.3">
      <c r="A2697" t="s">
        <v>2783</v>
      </c>
      <c r="B2697">
        <v>62</v>
      </c>
      <c r="C2697" s="4">
        <v>23978402</v>
      </c>
      <c r="D2697" t="s">
        <v>279</v>
      </c>
      <c r="E2697" t="s">
        <v>846</v>
      </c>
      <c r="F2697" t="s">
        <v>6002</v>
      </c>
      <c r="G2697">
        <v>10966</v>
      </c>
      <c r="H2697">
        <v>100</v>
      </c>
      <c r="I2697" t="s">
        <v>16</v>
      </c>
      <c r="J2697" t="s">
        <v>17</v>
      </c>
      <c r="K2697" s="4">
        <v>11000000</v>
      </c>
      <c r="L2697">
        <v>2001</v>
      </c>
      <c r="M2697" s="2">
        <v>4.5999999999999996</v>
      </c>
      <c r="N2697" s="4">
        <f>IMDB_Table[[#This Row],[gross]]-IMDB_Table[[#This Row],[budget]]</f>
        <v>12978402</v>
      </c>
      <c r="O2697">
        <v>86</v>
      </c>
      <c r="P2697" s="36">
        <f>IMDB_Table[[#This Row],[net_profit]]/IMDB_Table[[#This Row],[budget]]*100</f>
        <v>117.98547272727274</v>
      </c>
    </row>
    <row r="2698" spans="1:16" x14ac:dyDescent="0.3">
      <c r="A2698" t="s">
        <v>580</v>
      </c>
      <c r="B2698">
        <v>33</v>
      </c>
      <c r="C2698" s="4">
        <v>21370057</v>
      </c>
      <c r="D2698" t="s">
        <v>552</v>
      </c>
      <c r="E2698" t="s">
        <v>2784</v>
      </c>
      <c r="F2698" t="s">
        <v>6003</v>
      </c>
      <c r="G2698">
        <v>9903</v>
      </c>
      <c r="H2698">
        <v>80</v>
      </c>
      <c r="I2698" t="s">
        <v>16</v>
      </c>
      <c r="J2698" t="s">
        <v>17</v>
      </c>
      <c r="K2698" s="4">
        <v>12000000</v>
      </c>
      <c r="L2698">
        <v>1992</v>
      </c>
      <c r="M2698" s="2">
        <v>6</v>
      </c>
      <c r="N2698" s="4">
        <f>IMDB_Table[[#This Row],[gross]]-IMDB_Table[[#This Row],[budget]]</f>
        <v>9370057</v>
      </c>
      <c r="O2698">
        <v>91</v>
      </c>
      <c r="P2698" s="36">
        <f>IMDB_Table[[#This Row],[net_profit]]/IMDB_Table[[#This Row],[budget]]*100</f>
        <v>78.083808333333337</v>
      </c>
    </row>
    <row r="2699" spans="1:16" x14ac:dyDescent="0.3">
      <c r="A2699" t="s">
        <v>1579</v>
      </c>
      <c r="B2699">
        <v>52</v>
      </c>
      <c r="C2699" s="4">
        <v>4884663</v>
      </c>
      <c r="D2699" t="s">
        <v>2055</v>
      </c>
      <c r="E2699" t="s">
        <v>2785</v>
      </c>
      <c r="F2699" t="s">
        <v>7518</v>
      </c>
      <c r="G2699">
        <v>5187</v>
      </c>
      <c r="H2699">
        <v>64</v>
      </c>
      <c r="I2699" t="s">
        <v>16</v>
      </c>
      <c r="J2699" t="s">
        <v>17</v>
      </c>
      <c r="K2699" s="4">
        <v>12000000</v>
      </c>
      <c r="L2699">
        <v>1986</v>
      </c>
      <c r="M2699" s="2">
        <v>5.5</v>
      </c>
      <c r="N2699" s="4">
        <f>IMDB_Table[[#This Row],[gross]]-IMDB_Table[[#This Row],[budget]]</f>
        <v>-7115337</v>
      </c>
      <c r="O2699">
        <v>100</v>
      </c>
      <c r="P2699" s="36">
        <f>IMDB_Table[[#This Row],[net_profit]]/IMDB_Table[[#This Row],[budget]]*100</f>
        <v>-59.294475000000006</v>
      </c>
    </row>
    <row r="2700" spans="1:16" x14ac:dyDescent="0.3">
      <c r="A2700" t="s">
        <v>2786</v>
      </c>
      <c r="B2700">
        <v>351</v>
      </c>
      <c r="C2700" s="4">
        <v>38317535</v>
      </c>
      <c r="D2700" t="s">
        <v>71</v>
      </c>
      <c r="E2700" t="s">
        <v>1083</v>
      </c>
      <c r="F2700" t="s">
        <v>6004</v>
      </c>
      <c r="G2700">
        <v>73249</v>
      </c>
      <c r="H2700">
        <v>212</v>
      </c>
      <c r="I2700" t="s">
        <v>16</v>
      </c>
      <c r="J2700" t="s">
        <v>24</v>
      </c>
      <c r="K2700" s="4">
        <v>11000000</v>
      </c>
      <c r="L2700">
        <v>2015</v>
      </c>
      <c r="M2700" s="2">
        <v>7.5</v>
      </c>
      <c r="N2700" s="4">
        <f>IMDB_Table[[#This Row],[gross]]-IMDB_Table[[#This Row],[budget]]</f>
        <v>27317535</v>
      </c>
      <c r="O2700">
        <v>111</v>
      </c>
      <c r="P2700" s="36">
        <f>IMDB_Table[[#This Row],[net_profit]]/IMDB_Table[[#This Row],[budget]]*100</f>
        <v>248.34122727272728</v>
      </c>
    </row>
    <row r="2701" spans="1:16" x14ac:dyDescent="0.3">
      <c r="A2701" t="s">
        <v>2787</v>
      </c>
      <c r="B2701">
        <v>37</v>
      </c>
      <c r="C2701" s="4">
        <v>13903262</v>
      </c>
      <c r="D2701" t="s">
        <v>918</v>
      </c>
      <c r="E2701" t="s">
        <v>2788</v>
      </c>
      <c r="F2701" t="s">
        <v>6005</v>
      </c>
      <c r="G2701">
        <v>14656</v>
      </c>
      <c r="H2701">
        <v>90</v>
      </c>
      <c r="I2701" t="s">
        <v>16</v>
      </c>
      <c r="J2701" t="s">
        <v>17</v>
      </c>
      <c r="K2701" s="4">
        <v>11000000</v>
      </c>
      <c r="L2701">
        <v>2001</v>
      </c>
      <c r="M2701" s="2">
        <v>6.3</v>
      </c>
      <c r="N2701" s="4">
        <f>IMDB_Table[[#This Row],[gross]]-IMDB_Table[[#This Row],[budget]]</f>
        <v>2903262</v>
      </c>
      <c r="O2701">
        <v>89</v>
      </c>
      <c r="P2701" s="36">
        <f>IMDB_Table[[#This Row],[net_profit]]/IMDB_Table[[#This Row],[budget]]*100</f>
        <v>26.393290909090911</v>
      </c>
    </row>
    <row r="2702" spans="1:16" x14ac:dyDescent="0.3">
      <c r="A2702" t="s">
        <v>1328</v>
      </c>
      <c r="B2702">
        <v>58</v>
      </c>
      <c r="C2702" s="4">
        <v>13592872</v>
      </c>
      <c r="D2702" t="s">
        <v>509</v>
      </c>
      <c r="E2702" t="s">
        <v>478</v>
      </c>
      <c r="F2702" t="s">
        <v>6006</v>
      </c>
      <c r="G2702">
        <v>10777</v>
      </c>
      <c r="H2702">
        <v>79</v>
      </c>
      <c r="I2702" t="s">
        <v>16</v>
      </c>
      <c r="J2702" t="s">
        <v>17</v>
      </c>
      <c r="K2702" s="4">
        <v>11000000</v>
      </c>
      <c r="L2702">
        <v>2000</v>
      </c>
      <c r="M2702" s="2">
        <v>5.0999999999999996</v>
      </c>
      <c r="N2702" s="4">
        <f>IMDB_Table[[#This Row],[gross]]-IMDB_Table[[#This Row],[budget]]</f>
        <v>2592872</v>
      </c>
      <c r="O2702">
        <v>84</v>
      </c>
      <c r="P2702" s="36">
        <f>IMDB_Table[[#This Row],[net_profit]]/IMDB_Table[[#This Row],[budget]]*100</f>
        <v>23.571563636363638</v>
      </c>
    </row>
    <row r="2703" spans="1:16" x14ac:dyDescent="0.3">
      <c r="A2703" t="s">
        <v>2789</v>
      </c>
      <c r="B2703">
        <v>175</v>
      </c>
      <c r="C2703" s="4">
        <v>18381787</v>
      </c>
      <c r="D2703" t="s">
        <v>641</v>
      </c>
      <c r="E2703" t="s">
        <v>2790</v>
      </c>
      <c r="F2703" t="s">
        <v>6007</v>
      </c>
      <c r="G2703">
        <v>15684</v>
      </c>
      <c r="H2703">
        <v>126</v>
      </c>
      <c r="I2703" t="s">
        <v>16</v>
      </c>
      <c r="J2703" t="s">
        <v>24</v>
      </c>
      <c r="K2703" s="4">
        <v>11000000</v>
      </c>
      <c r="L2703">
        <v>2012</v>
      </c>
      <c r="M2703" s="2">
        <v>6.8</v>
      </c>
      <c r="N2703" s="4">
        <f>IMDB_Table[[#This Row],[gross]]-IMDB_Table[[#This Row],[budget]]</f>
        <v>7381787</v>
      </c>
      <c r="O2703">
        <v>98</v>
      </c>
      <c r="P2703" s="36">
        <f>IMDB_Table[[#This Row],[net_profit]]/IMDB_Table[[#This Row],[budget]]*100</f>
        <v>67.107154545454549</v>
      </c>
    </row>
    <row r="2704" spans="1:16" x14ac:dyDescent="0.3">
      <c r="A2704" t="s">
        <v>2791</v>
      </c>
      <c r="B2704">
        <v>75</v>
      </c>
      <c r="C2704" s="4">
        <v>13558739</v>
      </c>
      <c r="D2704" t="s">
        <v>509</v>
      </c>
      <c r="E2704" t="s">
        <v>1612</v>
      </c>
      <c r="F2704" t="s">
        <v>6008</v>
      </c>
      <c r="G2704">
        <v>15427</v>
      </c>
      <c r="H2704">
        <v>121</v>
      </c>
      <c r="I2704" t="s">
        <v>16</v>
      </c>
      <c r="J2704" t="s">
        <v>17</v>
      </c>
      <c r="K2704" s="4">
        <v>11000000</v>
      </c>
      <c r="L2704">
        <v>2001</v>
      </c>
      <c r="M2704" s="2">
        <v>5.3</v>
      </c>
      <c r="N2704" s="4">
        <f>IMDB_Table[[#This Row],[gross]]-IMDB_Table[[#This Row],[budget]]</f>
        <v>2558739</v>
      </c>
      <c r="O2704">
        <v>95</v>
      </c>
      <c r="P2704" s="36">
        <f>IMDB_Table[[#This Row],[net_profit]]/IMDB_Table[[#This Row],[budget]]*100</f>
        <v>23.261263636363637</v>
      </c>
    </row>
    <row r="2705" spans="1:16" x14ac:dyDescent="0.3">
      <c r="A2705" t="s">
        <v>2792</v>
      </c>
      <c r="B2705">
        <v>161</v>
      </c>
      <c r="C2705" s="4">
        <v>13103828</v>
      </c>
      <c r="D2705" t="s">
        <v>552</v>
      </c>
      <c r="E2705" t="s">
        <v>195</v>
      </c>
      <c r="F2705" t="s">
        <v>6009</v>
      </c>
      <c r="G2705">
        <v>59982</v>
      </c>
      <c r="H2705">
        <v>463</v>
      </c>
      <c r="I2705" t="s">
        <v>16</v>
      </c>
      <c r="J2705" t="s">
        <v>17</v>
      </c>
      <c r="K2705" s="4">
        <v>11000000</v>
      </c>
      <c r="L2705">
        <v>2001</v>
      </c>
      <c r="M2705" s="2">
        <v>7.3</v>
      </c>
      <c r="N2705" s="4">
        <f>IMDB_Table[[#This Row],[gross]]-IMDB_Table[[#This Row],[budget]]</f>
        <v>2103828</v>
      </c>
      <c r="O2705">
        <v>100</v>
      </c>
      <c r="P2705" s="36">
        <f>IMDB_Table[[#This Row],[net_profit]]/IMDB_Table[[#This Row],[budget]]*100</f>
        <v>19.125709090909091</v>
      </c>
    </row>
    <row r="2706" spans="1:16" x14ac:dyDescent="0.3">
      <c r="A2706" t="s">
        <v>2793</v>
      </c>
      <c r="B2706">
        <v>203</v>
      </c>
      <c r="C2706" s="4">
        <v>33305037</v>
      </c>
      <c r="D2706" t="s">
        <v>1302</v>
      </c>
      <c r="E2706" t="s">
        <v>101</v>
      </c>
      <c r="F2706" t="s">
        <v>7519</v>
      </c>
      <c r="G2706">
        <v>33856</v>
      </c>
      <c r="H2706">
        <v>147</v>
      </c>
      <c r="I2706" t="s">
        <v>16</v>
      </c>
      <c r="J2706" t="s">
        <v>24</v>
      </c>
      <c r="K2706" s="4">
        <v>11000000</v>
      </c>
      <c r="L2706">
        <v>2015</v>
      </c>
      <c r="M2706" s="2">
        <v>7.3</v>
      </c>
      <c r="N2706" s="4">
        <f>IMDB_Table[[#This Row],[gross]]-IMDB_Table[[#This Row],[budget]]</f>
        <v>22305037</v>
      </c>
      <c r="O2706">
        <v>109</v>
      </c>
      <c r="P2706" s="36">
        <f>IMDB_Table[[#This Row],[net_profit]]/IMDB_Table[[#This Row],[budget]]*100</f>
        <v>202.77306363636364</v>
      </c>
    </row>
    <row r="2707" spans="1:16" x14ac:dyDescent="0.3">
      <c r="A2707" t="s">
        <v>302</v>
      </c>
      <c r="B2707">
        <v>188</v>
      </c>
      <c r="C2707" s="4">
        <v>10214647</v>
      </c>
      <c r="D2707" t="s">
        <v>399</v>
      </c>
      <c r="E2707" t="s">
        <v>77</v>
      </c>
      <c r="F2707" t="s">
        <v>6010</v>
      </c>
      <c r="G2707">
        <v>42689</v>
      </c>
      <c r="H2707">
        <v>204</v>
      </c>
      <c r="I2707" t="s">
        <v>16</v>
      </c>
      <c r="J2707" t="s">
        <v>17</v>
      </c>
      <c r="K2707" s="4">
        <v>11000000</v>
      </c>
      <c r="L2707">
        <v>2004</v>
      </c>
      <c r="M2707" s="2">
        <v>7.1</v>
      </c>
      <c r="N2707" s="4">
        <f>IMDB_Table[[#This Row],[gross]]-IMDB_Table[[#This Row],[budget]]</f>
        <v>-785353</v>
      </c>
      <c r="O2707">
        <v>118</v>
      </c>
      <c r="P2707" s="36">
        <f>IMDB_Table[[#This Row],[net_profit]]/IMDB_Table[[#This Row],[budget]]*100</f>
        <v>-7.1395727272727276</v>
      </c>
    </row>
    <row r="2708" spans="1:16" x14ac:dyDescent="0.3">
      <c r="A2708" t="s">
        <v>31</v>
      </c>
      <c r="B2708">
        <v>221</v>
      </c>
      <c r="C2708" s="4">
        <v>11501093</v>
      </c>
      <c r="D2708" t="s">
        <v>249</v>
      </c>
      <c r="E2708" t="s">
        <v>2794</v>
      </c>
      <c r="F2708" t="s">
        <v>7520</v>
      </c>
      <c r="G2708">
        <v>128850</v>
      </c>
      <c r="H2708">
        <v>604</v>
      </c>
      <c r="I2708" t="s">
        <v>16</v>
      </c>
      <c r="J2708" t="s">
        <v>17</v>
      </c>
      <c r="K2708" s="4">
        <v>13000000</v>
      </c>
      <c r="L2708">
        <v>1992</v>
      </c>
      <c r="M2708" s="2">
        <v>7.6</v>
      </c>
      <c r="N2708" s="4">
        <f>IMDB_Table[[#This Row],[gross]]-IMDB_Table[[#This Row],[budget]]</f>
        <v>-1498907</v>
      </c>
      <c r="O2708">
        <v>88</v>
      </c>
      <c r="P2708" s="36">
        <f>IMDB_Table[[#This Row],[net_profit]]/IMDB_Table[[#This Row],[budget]]*100</f>
        <v>-11.530053846153846</v>
      </c>
    </row>
    <row r="2709" spans="1:16" x14ac:dyDescent="0.3">
      <c r="A2709" t="s">
        <v>2795</v>
      </c>
      <c r="B2709">
        <v>66</v>
      </c>
      <c r="C2709" s="4">
        <v>4814244</v>
      </c>
      <c r="D2709" t="s">
        <v>429</v>
      </c>
      <c r="E2709" t="s">
        <v>1133</v>
      </c>
      <c r="F2709" t="s">
        <v>6011</v>
      </c>
      <c r="G2709">
        <v>12437</v>
      </c>
      <c r="H2709">
        <v>107</v>
      </c>
      <c r="I2709" t="s">
        <v>16</v>
      </c>
      <c r="J2709" t="s">
        <v>87</v>
      </c>
      <c r="K2709" s="4">
        <v>11000000</v>
      </c>
      <c r="L2709">
        <v>2002</v>
      </c>
      <c r="M2709" s="2">
        <v>5.3</v>
      </c>
      <c r="N2709" s="4">
        <f>IMDB_Table[[#This Row],[gross]]-IMDB_Table[[#This Row],[budget]]</f>
        <v>-6185756</v>
      </c>
      <c r="O2709">
        <v>86</v>
      </c>
      <c r="P2709" s="36">
        <f>IMDB_Table[[#This Row],[net_profit]]/IMDB_Table[[#This Row],[budget]]*100</f>
        <v>-56.234145454545455</v>
      </c>
    </row>
    <row r="2710" spans="1:16" x14ac:dyDescent="0.3">
      <c r="A2710" t="s">
        <v>3988</v>
      </c>
      <c r="B2710">
        <v>80</v>
      </c>
      <c r="C2710" s="4">
        <v>9170214</v>
      </c>
      <c r="D2710" t="s">
        <v>71</v>
      </c>
      <c r="E2710" t="s">
        <v>20</v>
      </c>
      <c r="F2710" t="s">
        <v>7521</v>
      </c>
      <c r="G2710">
        <v>171882</v>
      </c>
      <c r="H2710">
        <v>292</v>
      </c>
      <c r="I2710" t="s">
        <v>16</v>
      </c>
      <c r="J2710" t="s">
        <v>17</v>
      </c>
      <c r="K2710" s="4">
        <v>11000000</v>
      </c>
      <c r="L2710">
        <v>1993</v>
      </c>
      <c r="M2710" s="2">
        <v>7.8</v>
      </c>
      <c r="N2710" s="4">
        <f>IMDB_Table[[#This Row],[gross]]-IMDB_Table[[#This Row],[budget]]</f>
        <v>-1829786</v>
      </c>
      <c r="O2710">
        <v>118</v>
      </c>
      <c r="P2710" s="36">
        <f>IMDB_Table[[#This Row],[net_profit]]/IMDB_Table[[#This Row],[budget]]*100</f>
        <v>-16.63441818181818</v>
      </c>
    </row>
    <row r="2711" spans="1:16" x14ac:dyDescent="0.3">
      <c r="A2711" t="s">
        <v>2796</v>
      </c>
      <c r="B2711">
        <v>25</v>
      </c>
      <c r="C2711" s="4">
        <v>4068087</v>
      </c>
      <c r="D2711" t="s">
        <v>1302</v>
      </c>
      <c r="E2711" t="s">
        <v>2377</v>
      </c>
      <c r="F2711" t="s">
        <v>7522</v>
      </c>
      <c r="G2711">
        <v>2164</v>
      </c>
      <c r="H2711">
        <v>74</v>
      </c>
      <c r="I2711" t="s">
        <v>16</v>
      </c>
      <c r="J2711" t="s">
        <v>87</v>
      </c>
      <c r="K2711" s="4">
        <v>17000000</v>
      </c>
      <c r="L2711">
        <v>2003</v>
      </c>
      <c r="M2711" s="2">
        <v>7.7</v>
      </c>
      <c r="N2711" s="4">
        <f>IMDB_Table[[#This Row],[gross]]-IMDB_Table[[#This Row],[budget]]</f>
        <v>-12931913</v>
      </c>
      <c r="O2711">
        <v>125</v>
      </c>
      <c r="P2711" s="36">
        <f>IMDB_Table[[#This Row],[net_profit]]/IMDB_Table[[#This Row],[budget]]*100</f>
        <v>-76.070076470588234</v>
      </c>
    </row>
    <row r="2712" spans="1:16" x14ac:dyDescent="0.3">
      <c r="A2712" t="s">
        <v>2248</v>
      </c>
      <c r="B2712">
        <v>169</v>
      </c>
      <c r="C2712" s="4">
        <v>3753806</v>
      </c>
      <c r="D2712" t="s">
        <v>497</v>
      </c>
      <c r="E2712" t="s">
        <v>113</v>
      </c>
      <c r="F2712" t="s">
        <v>6012</v>
      </c>
      <c r="G2712">
        <v>20307</v>
      </c>
      <c r="H2712">
        <v>165</v>
      </c>
      <c r="I2712" t="s">
        <v>16</v>
      </c>
      <c r="J2712" t="s">
        <v>24</v>
      </c>
      <c r="K2712" s="4">
        <v>11000000</v>
      </c>
      <c r="L2712">
        <v>2004</v>
      </c>
      <c r="M2712" s="2">
        <v>7.7</v>
      </c>
      <c r="N2712" s="4">
        <f>IMDB_Table[[#This Row],[gross]]-IMDB_Table[[#This Row],[budget]]</f>
        <v>-7246194</v>
      </c>
      <c r="O2712">
        <v>125</v>
      </c>
      <c r="P2712" s="36">
        <f>IMDB_Table[[#This Row],[net_profit]]/IMDB_Table[[#This Row],[budget]]*100</f>
        <v>-65.874490909090909</v>
      </c>
    </row>
    <row r="2713" spans="1:16" x14ac:dyDescent="0.3">
      <c r="A2713" t="s">
        <v>4016</v>
      </c>
      <c r="B2713">
        <v>70</v>
      </c>
      <c r="C2713" s="4">
        <v>3034181</v>
      </c>
      <c r="D2713" t="s">
        <v>2394</v>
      </c>
      <c r="E2713" t="s">
        <v>2797</v>
      </c>
      <c r="F2713" t="s">
        <v>6013</v>
      </c>
      <c r="G2713">
        <v>13622</v>
      </c>
      <c r="H2713">
        <v>128</v>
      </c>
      <c r="I2713" t="s">
        <v>16</v>
      </c>
      <c r="J2713" t="s">
        <v>24</v>
      </c>
      <c r="K2713" s="4">
        <v>11000000</v>
      </c>
      <c r="L2713">
        <v>2002</v>
      </c>
      <c r="M2713" s="2">
        <v>5.4</v>
      </c>
      <c r="N2713" s="4">
        <f>IMDB_Table[[#This Row],[gross]]-IMDB_Table[[#This Row],[budget]]</f>
        <v>-7965819</v>
      </c>
      <c r="O2713">
        <v>94</v>
      </c>
      <c r="P2713" s="36">
        <f>IMDB_Table[[#This Row],[net_profit]]/IMDB_Table[[#This Row],[budget]]*100</f>
        <v>-72.416536363636368</v>
      </c>
    </row>
    <row r="2714" spans="1:16" x14ac:dyDescent="0.3">
      <c r="A2714" t="s">
        <v>2070</v>
      </c>
      <c r="B2714">
        <v>15</v>
      </c>
      <c r="C2714" s="4">
        <v>2832826</v>
      </c>
      <c r="D2714" t="s">
        <v>369</v>
      </c>
      <c r="E2714" t="s">
        <v>930</v>
      </c>
      <c r="F2714" t="s">
        <v>6014</v>
      </c>
      <c r="G2714">
        <v>1761</v>
      </c>
      <c r="H2714">
        <v>19</v>
      </c>
      <c r="I2714" t="s">
        <v>16</v>
      </c>
      <c r="J2714" t="s">
        <v>17</v>
      </c>
      <c r="K2714" s="4">
        <v>11000000</v>
      </c>
      <c r="L2714">
        <v>1995</v>
      </c>
      <c r="M2714" s="2">
        <v>6.2</v>
      </c>
      <c r="N2714" s="4">
        <f>IMDB_Table[[#This Row],[gross]]-IMDB_Table[[#This Row],[budget]]</f>
        <v>-8167174</v>
      </c>
      <c r="O2714">
        <v>113</v>
      </c>
      <c r="P2714" s="36">
        <f>IMDB_Table[[#This Row],[net_profit]]/IMDB_Table[[#This Row],[budget]]*100</f>
        <v>-74.247036363636369</v>
      </c>
    </row>
    <row r="2715" spans="1:16" x14ac:dyDescent="0.3">
      <c r="A2715" t="s">
        <v>1532</v>
      </c>
      <c r="B2715">
        <v>535</v>
      </c>
      <c r="C2715" s="4">
        <v>13214255</v>
      </c>
      <c r="D2715" t="s">
        <v>1349</v>
      </c>
      <c r="E2715" t="s">
        <v>209</v>
      </c>
      <c r="F2715" t="s">
        <v>6015</v>
      </c>
      <c r="G2715">
        <v>96233</v>
      </c>
      <c r="H2715">
        <v>313</v>
      </c>
      <c r="I2715" t="s">
        <v>16</v>
      </c>
      <c r="J2715" t="s">
        <v>17</v>
      </c>
      <c r="K2715" s="4">
        <v>11000000</v>
      </c>
      <c r="L2715">
        <v>2013</v>
      </c>
      <c r="M2715" s="2">
        <v>7.4</v>
      </c>
      <c r="N2715" s="4">
        <f>IMDB_Table[[#This Row],[gross]]-IMDB_Table[[#This Row],[budget]]</f>
        <v>2214255</v>
      </c>
      <c r="O2715">
        <v>104</v>
      </c>
      <c r="P2715" s="36">
        <f>IMDB_Table[[#This Row],[net_profit]]/IMDB_Table[[#This Row],[budget]]*100</f>
        <v>20.129590909090908</v>
      </c>
    </row>
    <row r="2716" spans="1:16" x14ac:dyDescent="0.3">
      <c r="A2716" t="s">
        <v>388</v>
      </c>
      <c r="B2716">
        <v>92</v>
      </c>
      <c r="C2716" s="4">
        <v>16017403</v>
      </c>
      <c r="D2716" t="s">
        <v>1839</v>
      </c>
      <c r="E2716" t="s">
        <v>1350</v>
      </c>
      <c r="F2716" t="s">
        <v>6016</v>
      </c>
      <c r="G2716">
        <v>17333</v>
      </c>
      <c r="H2716">
        <v>153</v>
      </c>
      <c r="I2716" t="s">
        <v>16</v>
      </c>
      <c r="J2716" t="s">
        <v>17</v>
      </c>
      <c r="K2716" s="4">
        <v>5000000</v>
      </c>
      <c r="L2716">
        <v>2001</v>
      </c>
      <c r="M2716" s="2">
        <v>6.2</v>
      </c>
      <c r="N2716" s="4">
        <f>IMDB_Table[[#This Row],[gross]]-IMDB_Table[[#This Row],[budget]]</f>
        <v>11017403</v>
      </c>
      <c r="O2716">
        <v>95</v>
      </c>
      <c r="P2716" s="36">
        <f>IMDB_Table[[#This Row],[net_profit]]/IMDB_Table[[#This Row],[budget]]*100</f>
        <v>220.34805999999998</v>
      </c>
    </row>
    <row r="2717" spans="1:16" x14ac:dyDescent="0.3">
      <c r="A2717" t="s">
        <v>2798</v>
      </c>
      <c r="B2717">
        <v>14</v>
      </c>
      <c r="C2717" s="4">
        <v>2807854</v>
      </c>
      <c r="D2717" t="s">
        <v>595</v>
      </c>
      <c r="E2717" t="s">
        <v>511</v>
      </c>
      <c r="F2717" t="s">
        <v>7523</v>
      </c>
      <c r="G2717">
        <v>14129</v>
      </c>
      <c r="H2717">
        <v>39</v>
      </c>
      <c r="I2717" t="s">
        <v>16</v>
      </c>
      <c r="J2717" t="s">
        <v>17</v>
      </c>
      <c r="K2717" s="4">
        <v>11000000</v>
      </c>
      <c r="L2717">
        <v>1991</v>
      </c>
      <c r="M2717" s="2">
        <v>5.0999999999999996</v>
      </c>
      <c r="N2717" s="4">
        <f>IMDB_Table[[#This Row],[gross]]-IMDB_Table[[#This Row],[budget]]</f>
        <v>-8192146</v>
      </c>
      <c r="O2717">
        <v>102</v>
      </c>
      <c r="P2717" s="36">
        <f>IMDB_Table[[#This Row],[net_profit]]/IMDB_Table[[#This Row],[budget]]*100</f>
        <v>-74.47405454545455</v>
      </c>
    </row>
    <row r="2718" spans="1:16" x14ac:dyDescent="0.3">
      <c r="A2718" t="s">
        <v>2799</v>
      </c>
      <c r="B2718">
        <v>78</v>
      </c>
      <c r="C2718" s="4">
        <v>352786</v>
      </c>
      <c r="D2718" t="s">
        <v>999</v>
      </c>
      <c r="E2718" t="s">
        <v>2800</v>
      </c>
      <c r="F2718" t="s">
        <v>6017</v>
      </c>
      <c r="G2718">
        <v>11132</v>
      </c>
      <c r="H2718">
        <v>86</v>
      </c>
      <c r="I2718" t="s">
        <v>16</v>
      </c>
      <c r="J2718" t="s">
        <v>17</v>
      </c>
      <c r="K2718" s="4">
        <v>11000000</v>
      </c>
      <c r="L2718">
        <v>2006</v>
      </c>
      <c r="M2718" s="2">
        <v>6.8</v>
      </c>
      <c r="N2718" s="4">
        <f>IMDB_Table[[#This Row],[gross]]-IMDB_Table[[#This Row],[budget]]</f>
        <v>-10647214</v>
      </c>
      <c r="O2718">
        <v>104</v>
      </c>
      <c r="P2718" s="36">
        <f>IMDB_Table[[#This Row],[net_profit]]/IMDB_Table[[#This Row],[budget]]*100</f>
        <v>-96.792854545454546</v>
      </c>
    </row>
    <row r="2719" spans="1:16" x14ac:dyDescent="0.3">
      <c r="A2719" t="s">
        <v>2801</v>
      </c>
      <c r="B2719">
        <v>160</v>
      </c>
      <c r="C2719" s="4">
        <v>56729973</v>
      </c>
      <c r="D2719" t="s">
        <v>1373</v>
      </c>
      <c r="E2719" t="s">
        <v>1626</v>
      </c>
      <c r="F2719" t="s">
        <v>6018</v>
      </c>
      <c r="G2719">
        <v>88529</v>
      </c>
      <c r="H2719">
        <v>262</v>
      </c>
      <c r="I2719" t="s">
        <v>16</v>
      </c>
      <c r="J2719" t="s">
        <v>17</v>
      </c>
      <c r="K2719" s="4">
        <v>10800000</v>
      </c>
      <c r="L2719">
        <v>2008</v>
      </c>
      <c r="M2719" s="2">
        <v>5.8</v>
      </c>
      <c r="N2719" s="4">
        <f>IMDB_Table[[#This Row],[gross]]-IMDB_Table[[#This Row],[budget]]</f>
        <v>45929973</v>
      </c>
      <c r="O2719">
        <v>95</v>
      </c>
      <c r="P2719" s="36">
        <f>IMDB_Table[[#This Row],[net_profit]]/IMDB_Table[[#This Row],[budget]]*100</f>
        <v>425.27752777777772</v>
      </c>
    </row>
    <row r="2720" spans="1:16" x14ac:dyDescent="0.3">
      <c r="A2720" t="s">
        <v>2802</v>
      </c>
      <c r="B2720">
        <v>75</v>
      </c>
      <c r="C2720" s="4">
        <v>399879</v>
      </c>
      <c r="D2720" t="s">
        <v>557</v>
      </c>
      <c r="E2720" t="s">
        <v>2803</v>
      </c>
      <c r="F2720" t="s">
        <v>6019</v>
      </c>
      <c r="G2720">
        <v>5772</v>
      </c>
      <c r="H2720">
        <v>115</v>
      </c>
      <c r="I2720" t="s">
        <v>16</v>
      </c>
      <c r="J2720" t="s">
        <v>115</v>
      </c>
      <c r="K2720" s="4">
        <v>15000000</v>
      </c>
      <c r="L2720">
        <v>2006</v>
      </c>
      <c r="M2720" s="2">
        <v>6.4</v>
      </c>
      <c r="N2720" s="4">
        <f>IMDB_Table[[#This Row],[gross]]-IMDB_Table[[#This Row],[budget]]</f>
        <v>-14600121</v>
      </c>
      <c r="O2720">
        <v>118</v>
      </c>
      <c r="P2720" s="36">
        <f>IMDB_Table[[#This Row],[net_profit]]/IMDB_Table[[#This Row],[budget]]*100</f>
        <v>-97.334140000000005</v>
      </c>
    </row>
    <row r="2721" spans="1:16" x14ac:dyDescent="0.3">
      <c r="A2721" t="s">
        <v>2804</v>
      </c>
      <c r="B2721">
        <v>20</v>
      </c>
      <c r="C2721" s="4">
        <v>3275443</v>
      </c>
      <c r="D2721" t="s">
        <v>814</v>
      </c>
      <c r="E2721" t="s">
        <v>2805</v>
      </c>
      <c r="F2721" t="s">
        <v>6020</v>
      </c>
      <c r="G2721">
        <v>13998</v>
      </c>
      <c r="H2721">
        <v>264</v>
      </c>
      <c r="I2721" t="s">
        <v>2806</v>
      </c>
      <c r="J2721" t="s">
        <v>1495</v>
      </c>
      <c r="K2721" s="4">
        <v>700000000</v>
      </c>
      <c r="L2721">
        <v>2006</v>
      </c>
      <c r="M2721" s="2">
        <v>6</v>
      </c>
      <c r="N2721" s="4">
        <f>IMDB_Table[[#This Row],[gross]]-IMDB_Table[[#This Row],[budget]]</f>
        <v>-696724557</v>
      </c>
      <c r="O2721">
        <v>193</v>
      </c>
      <c r="P2721" s="36">
        <f>IMDB_Table[[#This Row],[net_profit]]/IMDB_Table[[#This Row],[budget]]*100</f>
        <v>-99.532079571428568</v>
      </c>
    </row>
    <row r="2722" spans="1:16" x14ac:dyDescent="0.3">
      <c r="A2722" t="s">
        <v>1309</v>
      </c>
      <c r="B2722">
        <v>105</v>
      </c>
      <c r="C2722" s="4">
        <v>18535191</v>
      </c>
      <c r="D2722" t="s">
        <v>429</v>
      </c>
      <c r="E2722" t="s">
        <v>2040</v>
      </c>
      <c r="F2722" t="s">
        <v>6021</v>
      </c>
      <c r="G2722">
        <v>12980</v>
      </c>
      <c r="H2722">
        <v>132</v>
      </c>
      <c r="I2722" t="s">
        <v>16</v>
      </c>
      <c r="J2722" t="s">
        <v>24</v>
      </c>
      <c r="K2722" s="4">
        <v>14000000</v>
      </c>
      <c r="L2722">
        <v>1999</v>
      </c>
      <c r="M2722" s="2">
        <v>6.9</v>
      </c>
      <c r="N2722" s="4">
        <f>IMDB_Table[[#This Row],[gross]]-IMDB_Table[[#This Row],[budget]]</f>
        <v>4535191</v>
      </c>
      <c r="O2722">
        <v>97</v>
      </c>
      <c r="P2722" s="36">
        <f>IMDB_Table[[#This Row],[net_profit]]/IMDB_Table[[#This Row],[budget]]*100</f>
        <v>32.394221428571427</v>
      </c>
    </row>
    <row r="2723" spans="1:16" x14ac:dyDescent="0.3">
      <c r="A2723" t="s">
        <v>2807</v>
      </c>
      <c r="B2723">
        <v>120</v>
      </c>
      <c r="C2723" s="4">
        <v>23838</v>
      </c>
      <c r="D2723" t="s">
        <v>1008</v>
      </c>
      <c r="E2723" t="s">
        <v>2071</v>
      </c>
      <c r="F2723" t="s">
        <v>7524</v>
      </c>
      <c r="G2723">
        <v>28570</v>
      </c>
      <c r="H2723">
        <v>160</v>
      </c>
      <c r="I2723" t="s">
        <v>16</v>
      </c>
      <c r="J2723" t="s">
        <v>24</v>
      </c>
      <c r="K2723" s="4">
        <v>7000000</v>
      </c>
      <c r="L2723">
        <v>2013</v>
      </c>
      <c r="M2723" s="2">
        <v>5.5</v>
      </c>
      <c r="N2723" s="4">
        <f>IMDB_Table[[#This Row],[gross]]-IMDB_Table[[#This Row],[budget]]</f>
        <v>-6976162</v>
      </c>
      <c r="O2723">
        <v>98</v>
      </c>
      <c r="P2723" s="36">
        <f>IMDB_Table[[#This Row],[net_profit]]/IMDB_Table[[#This Row],[budget]]*100</f>
        <v>-99.65945714285715</v>
      </c>
    </row>
    <row r="2724" spans="1:16" x14ac:dyDescent="0.3">
      <c r="A2724" t="s">
        <v>4021</v>
      </c>
      <c r="B2724">
        <v>108</v>
      </c>
      <c r="C2724" s="4">
        <v>22160085</v>
      </c>
      <c r="D2724" t="s">
        <v>1390</v>
      </c>
      <c r="E2724" t="s">
        <v>1928</v>
      </c>
      <c r="F2724" t="s">
        <v>6022</v>
      </c>
      <c r="G2724">
        <v>16747</v>
      </c>
      <c r="H2724">
        <v>349</v>
      </c>
      <c r="I2724" t="s">
        <v>16</v>
      </c>
      <c r="J2724" t="s">
        <v>17</v>
      </c>
      <c r="K2724" s="4">
        <v>10600000</v>
      </c>
      <c r="L2724">
        <v>2002</v>
      </c>
      <c r="M2724" s="2">
        <v>5.4</v>
      </c>
      <c r="N2724" s="4">
        <f>IMDB_Table[[#This Row],[gross]]-IMDB_Table[[#This Row],[budget]]</f>
        <v>11560085</v>
      </c>
      <c r="O2724">
        <v>103</v>
      </c>
      <c r="P2724" s="36">
        <f>IMDB_Table[[#This Row],[net_profit]]/IMDB_Table[[#This Row],[budget]]*100</f>
        <v>109.05740566037736</v>
      </c>
    </row>
    <row r="2725" spans="1:16" x14ac:dyDescent="0.3">
      <c r="A2725" t="s">
        <v>877</v>
      </c>
      <c r="B2725">
        <v>285</v>
      </c>
      <c r="C2725" s="4">
        <v>56715371</v>
      </c>
      <c r="D2725" t="s">
        <v>358</v>
      </c>
      <c r="E2725" t="s">
        <v>2808</v>
      </c>
      <c r="F2725" t="s">
        <v>6023</v>
      </c>
      <c r="G2725">
        <v>427357</v>
      </c>
      <c r="H2725">
        <v>1736</v>
      </c>
      <c r="I2725" t="s">
        <v>16</v>
      </c>
      <c r="J2725" t="s">
        <v>24</v>
      </c>
      <c r="K2725" s="4">
        <v>12000000</v>
      </c>
      <c r="L2725">
        <v>1968</v>
      </c>
      <c r="M2725" s="2">
        <v>8.3000000000000007</v>
      </c>
      <c r="N2725" s="4">
        <f>IMDB_Table[[#This Row],[gross]]-IMDB_Table[[#This Row],[budget]]</f>
        <v>44715371</v>
      </c>
      <c r="O2725">
        <v>161</v>
      </c>
      <c r="P2725" s="36">
        <f>IMDB_Table[[#This Row],[net_profit]]/IMDB_Table[[#This Row],[budget]]*100</f>
        <v>372.62809166666665</v>
      </c>
    </row>
    <row r="2726" spans="1:16" x14ac:dyDescent="0.3">
      <c r="A2726" t="s">
        <v>119</v>
      </c>
      <c r="B2726">
        <v>215</v>
      </c>
      <c r="C2726" s="4">
        <v>434949459</v>
      </c>
      <c r="D2726" t="s">
        <v>2809</v>
      </c>
      <c r="E2726" t="s">
        <v>2810</v>
      </c>
      <c r="F2726" t="s">
        <v>7525</v>
      </c>
      <c r="G2726">
        <v>281842</v>
      </c>
      <c r="H2726">
        <v>515</v>
      </c>
      <c r="I2726" t="s">
        <v>16</v>
      </c>
      <c r="J2726" t="s">
        <v>17</v>
      </c>
      <c r="K2726" s="4">
        <v>10500000</v>
      </c>
      <c r="L2726">
        <v>1982</v>
      </c>
      <c r="M2726" s="2">
        <v>7.9</v>
      </c>
      <c r="N2726" s="4">
        <f>IMDB_Table[[#This Row],[gross]]-IMDB_Table[[#This Row],[budget]]</f>
        <v>424449459</v>
      </c>
      <c r="O2726">
        <v>120</v>
      </c>
      <c r="P2726" s="36">
        <f>IMDB_Table[[#This Row],[net_profit]]/IMDB_Table[[#This Row],[budget]]*100</f>
        <v>4042.3757999999998</v>
      </c>
    </row>
    <row r="2727" spans="1:16" x14ac:dyDescent="0.3">
      <c r="A2727" t="s">
        <v>2811</v>
      </c>
      <c r="B2727">
        <v>81</v>
      </c>
      <c r="C2727" s="4">
        <v>11043445</v>
      </c>
      <c r="D2727" t="s">
        <v>369</v>
      </c>
      <c r="E2727" t="s">
        <v>636</v>
      </c>
      <c r="F2727" t="s">
        <v>7526</v>
      </c>
      <c r="G2727">
        <v>27689</v>
      </c>
      <c r="H2727">
        <v>74</v>
      </c>
      <c r="I2727" t="s">
        <v>16</v>
      </c>
      <c r="J2727" t="s">
        <v>17</v>
      </c>
      <c r="K2727" s="4">
        <v>10000000</v>
      </c>
      <c r="L2727">
        <v>2007</v>
      </c>
      <c r="M2727" s="2">
        <v>6.5</v>
      </c>
      <c r="N2727" s="4">
        <f>IMDB_Table[[#This Row],[gross]]-IMDB_Table[[#This Row],[budget]]</f>
        <v>1043445</v>
      </c>
      <c r="O2727">
        <v>97</v>
      </c>
      <c r="P2727" s="36">
        <f>IMDB_Table[[#This Row],[net_profit]]/IMDB_Table[[#This Row],[budget]]*100</f>
        <v>10.43445</v>
      </c>
    </row>
    <row r="2728" spans="1:16" x14ac:dyDescent="0.3">
      <c r="A2728" t="s">
        <v>2812</v>
      </c>
      <c r="B2728">
        <v>5</v>
      </c>
      <c r="C2728" s="4">
        <v>125169</v>
      </c>
      <c r="D2728" t="s">
        <v>641</v>
      </c>
      <c r="E2728" t="s">
        <v>2813</v>
      </c>
      <c r="F2728" t="s">
        <v>6024</v>
      </c>
      <c r="G2728">
        <v>859</v>
      </c>
      <c r="H2728">
        <v>31</v>
      </c>
      <c r="I2728" t="s">
        <v>16</v>
      </c>
      <c r="J2728" t="s">
        <v>17</v>
      </c>
      <c r="K2728" s="4">
        <v>10500000</v>
      </c>
      <c r="L2728">
        <v>1994</v>
      </c>
      <c r="M2728" s="2">
        <v>6.4</v>
      </c>
      <c r="N2728" s="4">
        <f>IMDB_Table[[#This Row],[gross]]-IMDB_Table[[#This Row],[budget]]</f>
        <v>-10374831</v>
      </c>
      <c r="O2728">
        <v>99</v>
      </c>
      <c r="P2728" s="36">
        <f>IMDB_Table[[#This Row],[net_profit]]/IMDB_Table[[#This Row],[budget]]*100</f>
        <v>-98.807914285714276</v>
      </c>
    </row>
    <row r="2729" spans="1:16" x14ac:dyDescent="0.3">
      <c r="A2729" t="s">
        <v>2814</v>
      </c>
      <c r="B2729">
        <v>43</v>
      </c>
      <c r="C2729" s="4">
        <v>5669081</v>
      </c>
      <c r="D2729" t="s">
        <v>506</v>
      </c>
      <c r="E2729" t="s">
        <v>2815</v>
      </c>
      <c r="F2729" t="s">
        <v>7527</v>
      </c>
      <c r="G2729">
        <v>3665</v>
      </c>
      <c r="H2729">
        <v>57</v>
      </c>
      <c r="I2729" t="s">
        <v>681</v>
      </c>
      <c r="J2729" t="s">
        <v>2251</v>
      </c>
      <c r="K2729" s="4">
        <v>10818775</v>
      </c>
      <c r="L2729">
        <v>2012</v>
      </c>
      <c r="M2729" s="2">
        <v>6.6</v>
      </c>
      <c r="N2729" s="4">
        <f>IMDB_Table[[#This Row],[gross]]-IMDB_Table[[#This Row],[budget]]</f>
        <v>-5149694</v>
      </c>
      <c r="O2729">
        <v>145</v>
      </c>
      <c r="P2729" s="36">
        <f>IMDB_Table[[#This Row],[net_profit]]/IMDB_Table[[#This Row],[budget]]*100</f>
        <v>-47.599603467120815</v>
      </c>
    </row>
    <row r="2730" spans="1:16" x14ac:dyDescent="0.3">
      <c r="A2730" t="s">
        <v>1321</v>
      </c>
      <c r="B2730">
        <v>161</v>
      </c>
      <c r="C2730" s="4">
        <v>138339411</v>
      </c>
      <c r="D2730" t="s">
        <v>814</v>
      </c>
      <c r="E2730" t="s">
        <v>232</v>
      </c>
      <c r="F2730" t="s">
        <v>6025</v>
      </c>
      <c r="G2730">
        <v>604904</v>
      </c>
      <c r="H2730">
        <v>682</v>
      </c>
      <c r="I2730" t="s">
        <v>16</v>
      </c>
      <c r="J2730" t="s">
        <v>17</v>
      </c>
      <c r="K2730" s="4">
        <v>10000000</v>
      </c>
      <c r="L2730">
        <v>1997</v>
      </c>
      <c r="M2730" s="2">
        <v>8.3000000000000007</v>
      </c>
      <c r="N2730" s="4">
        <f>IMDB_Table[[#This Row],[gross]]-IMDB_Table[[#This Row],[budget]]</f>
        <v>128339411</v>
      </c>
      <c r="O2730">
        <v>126</v>
      </c>
      <c r="P2730" s="36">
        <f>IMDB_Table[[#This Row],[net_profit]]/IMDB_Table[[#This Row],[budget]]*100</f>
        <v>1283.39411</v>
      </c>
    </row>
    <row r="2731" spans="1:16" x14ac:dyDescent="0.3">
      <c r="A2731" t="s">
        <v>2816</v>
      </c>
      <c r="B2731">
        <v>210</v>
      </c>
      <c r="C2731" s="4">
        <v>80150343</v>
      </c>
      <c r="D2731" t="s">
        <v>1373</v>
      </c>
      <c r="E2731" t="s">
        <v>1297</v>
      </c>
      <c r="F2731" t="s">
        <v>7528</v>
      </c>
      <c r="G2731">
        <v>142115</v>
      </c>
      <c r="H2731">
        <v>614</v>
      </c>
      <c r="I2731" t="s">
        <v>16</v>
      </c>
      <c r="J2731" t="s">
        <v>17</v>
      </c>
      <c r="K2731" s="4">
        <v>10000000</v>
      </c>
      <c r="L2731">
        <v>2006</v>
      </c>
      <c r="M2731" s="2">
        <v>6.2</v>
      </c>
      <c r="N2731" s="4">
        <f>IMDB_Table[[#This Row],[gross]]-IMDB_Table[[#This Row],[budget]]</f>
        <v>70150343</v>
      </c>
      <c r="O2731">
        <v>121</v>
      </c>
      <c r="P2731" s="36">
        <f>IMDB_Table[[#This Row],[net_profit]]/IMDB_Table[[#This Row],[budget]]*100</f>
        <v>701.50342999999998</v>
      </c>
    </row>
    <row r="2732" spans="1:16" x14ac:dyDescent="0.3">
      <c r="A2732" t="s">
        <v>666</v>
      </c>
      <c r="B2732">
        <v>52</v>
      </c>
      <c r="C2732" s="4">
        <v>85300000</v>
      </c>
      <c r="D2732" t="s">
        <v>2817</v>
      </c>
      <c r="E2732" t="s">
        <v>551</v>
      </c>
      <c r="F2732" t="s">
        <v>6026</v>
      </c>
      <c r="G2732">
        <v>48629</v>
      </c>
      <c r="H2732">
        <v>134</v>
      </c>
      <c r="I2732" t="s">
        <v>16</v>
      </c>
      <c r="J2732" t="s">
        <v>17</v>
      </c>
      <c r="K2732" s="4">
        <v>10000000</v>
      </c>
      <c r="L2732">
        <v>1981</v>
      </c>
      <c r="M2732" s="2">
        <v>6.9</v>
      </c>
      <c r="N2732" s="4">
        <f>IMDB_Table[[#This Row],[gross]]-IMDB_Table[[#This Row],[budget]]</f>
        <v>75300000</v>
      </c>
      <c r="O2732">
        <v>117</v>
      </c>
      <c r="P2732" s="36">
        <f>IMDB_Table[[#This Row],[net_profit]]/IMDB_Table[[#This Row],[budget]]*100</f>
        <v>753</v>
      </c>
    </row>
    <row r="2733" spans="1:16" x14ac:dyDescent="0.3">
      <c r="A2733" t="s">
        <v>314</v>
      </c>
      <c r="B2733">
        <v>139</v>
      </c>
      <c r="C2733" s="4">
        <v>68353550</v>
      </c>
      <c r="D2733" t="s">
        <v>918</v>
      </c>
      <c r="E2733" t="s">
        <v>1114</v>
      </c>
      <c r="F2733" t="s">
        <v>6027</v>
      </c>
      <c r="G2733">
        <v>70141</v>
      </c>
      <c r="H2733">
        <v>385</v>
      </c>
      <c r="I2733" t="s">
        <v>16</v>
      </c>
      <c r="J2733" t="s">
        <v>17</v>
      </c>
      <c r="K2733" s="4">
        <v>10000000</v>
      </c>
      <c r="L2733">
        <v>2000</v>
      </c>
      <c r="M2733" s="2">
        <v>5.9</v>
      </c>
      <c r="N2733" s="4">
        <f>IMDB_Table[[#This Row],[gross]]-IMDB_Table[[#This Row],[budget]]</f>
        <v>58353550</v>
      </c>
      <c r="O2733">
        <v>98</v>
      </c>
      <c r="P2733" s="36">
        <f>IMDB_Table[[#This Row],[net_profit]]/IMDB_Table[[#This Row],[budget]]*100</f>
        <v>583.53549999999996</v>
      </c>
    </row>
    <row r="2734" spans="1:16" x14ac:dyDescent="0.3">
      <c r="A2734" t="s">
        <v>4022</v>
      </c>
      <c r="B2734">
        <v>165</v>
      </c>
      <c r="C2734" s="4">
        <v>78845130</v>
      </c>
      <c r="D2734" t="s">
        <v>571</v>
      </c>
      <c r="E2734" t="s">
        <v>1997</v>
      </c>
      <c r="F2734" t="s">
        <v>6028</v>
      </c>
      <c r="G2734">
        <v>17596</v>
      </c>
      <c r="H2734">
        <v>94</v>
      </c>
      <c r="I2734" t="s">
        <v>16</v>
      </c>
      <c r="J2734" t="s">
        <v>490</v>
      </c>
      <c r="K2734" s="4">
        <v>10000000</v>
      </c>
      <c r="L2734">
        <v>2016</v>
      </c>
      <c r="M2734" s="2">
        <v>6.1</v>
      </c>
      <c r="N2734" s="4">
        <f>IMDB_Table[[#This Row],[gross]]-IMDB_Table[[#This Row],[budget]]</f>
        <v>68845130</v>
      </c>
      <c r="O2734">
        <v>109</v>
      </c>
      <c r="P2734" s="36">
        <f>IMDB_Table[[#This Row],[net_profit]]/IMDB_Table[[#This Row],[budget]]*100</f>
        <v>688.45130000000006</v>
      </c>
    </row>
    <row r="2735" spans="1:16" x14ac:dyDescent="0.3">
      <c r="A2735" t="s">
        <v>2444</v>
      </c>
      <c r="B2735">
        <v>96</v>
      </c>
      <c r="C2735" s="4">
        <v>63319509</v>
      </c>
      <c r="D2735" t="s">
        <v>429</v>
      </c>
      <c r="E2735" t="s">
        <v>196</v>
      </c>
      <c r="F2735" t="s">
        <v>7529</v>
      </c>
      <c r="G2735">
        <v>67115</v>
      </c>
      <c r="H2735">
        <v>389</v>
      </c>
      <c r="I2735" t="s">
        <v>16</v>
      </c>
      <c r="J2735" t="s">
        <v>17</v>
      </c>
      <c r="K2735" s="4">
        <v>10000000</v>
      </c>
      <c r="L2735">
        <v>1999</v>
      </c>
      <c r="M2735" s="2">
        <v>5.8</v>
      </c>
      <c r="N2735" s="4">
        <f>IMDB_Table[[#This Row],[gross]]-IMDB_Table[[#This Row],[budget]]</f>
        <v>53319509</v>
      </c>
      <c r="O2735">
        <v>95</v>
      </c>
      <c r="P2735" s="36">
        <f>IMDB_Table[[#This Row],[net_profit]]/IMDB_Table[[#This Row],[budget]]*100</f>
        <v>533.19508999999994</v>
      </c>
    </row>
    <row r="2736" spans="1:16" x14ac:dyDescent="0.3">
      <c r="A2736" t="s">
        <v>2816</v>
      </c>
      <c r="B2736">
        <v>190</v>
      </c>
      <c r="C2736" s="4">
        <v>63270259</v>
      </c>
      <c r="D2736" t="s">
        <v>1373</v>
      </c>
      <c r="E2736" t="s">
        <v>1297</v>
      </c>
      <c r="F2736" t="s">
        <v>7530</v>
      </c>
      <c r="G2736">
        <v>111087</v>
      </c>
      <c r="H2736">
        <v>319</v>
      </c>
      <c r="I2736" t="s">
        <v>16</v>
      </c>
      <c r="J2736" t="s">
        <v>17</v>
      </c>
      <c r="K2736" s="4">
        <v>10000000</v>
      </c>
      <c r="L2736">
        <v>2007</v>
      </c>
      <c r="M2736" s="2">
        <v>5.9</v>
      </c>
      <c r="N2736" s="4">
        <f>IMDB_Table[[#This Row],[gross]]-IMDB_Table[[#This Row],[budget]]</f>
        <v>53270259</v>
      </c>
      <c r="O2736">
        <v>96</v>
      </c>
      <c r="P2736" s="36">
        <f>IMDB_Table[[#This Row],[net_profit]]/IMDB_Table[[#This Row],[budget]]*100</f>
        <v>532.70258999999999</v>
      </c>
    </row>
    <row r="2737" spans="1:16" x14ac:dyDescent="0.3">
      <c r="A2737" t="s">
        <v>1479</v>
      </c>
      <c r="B2737">
        <v>173</v>
      </c>
      <c r="C2737" s="4">
        <v>55865715</v>
      </c>
      <c r="D2737" t="s">
        <v>1334</v>
      </c>
      <c r="E2737" t="s">
        <v>1171</v>
      </c>
      <c r="F2737" t="s">
        <v>6029</v>
      </c>
      <c r="G2737">
        <v>41763</v>
      </c>
      <c r="H2737">
        <v>403</v>
      </c>
      <c r="I2737" t="s">
        <v>16</v>
      </c>
      <c r="J2737" t="s">
        <v>24</v>
      </c>
      <c r="K2737" s="4">
        <v>10000000</v>
      </c>
      <c r="L2737">
        <v>2005</v>
      </c>
      <c r="M2737" s="2">
        <v>5.5</v>
      </c>
      <c r="N2737" s="4">
        <f>IMDB_Table[[#This Row],[gross]]-IMDB_Table[[#This Row],[budget]]</f>
        <v>45865715</v>
      </c>
      <c r="O2737">
        <v>101</v>
      </c>
      <c r="P2737" s="36">
        <f>IMDB_Table[[#This Row],[net_profit]]/IMDB_Table[[#This Row],[budget]]*100</f>
        <v>458.65715</v>
      </c>
    </row>
    <row r="2738" spans="1:16" x14ac:dyDescent="0.3">
      <c r="A2738" t="s">
        <v>1937</v>
      </c>
      <c r="B2738">
        <v>46</v>
      </c>
      <c r="C2738" s="4">
        <v>63231524</v>
      </c>
      <c r="D2738" t="s">
        <v>369</v>
      </c>
      <c r="E2738" t="s">
        <v>2818</v>
      </c>
      <c r="F2738" t="s">
        <v>7531</v>
      </c>
      <c r="G2738">
        <v>8962</v>
      </c>
      <c r="H2738">
        <v>137</v>
      </c>
      <c r="I2738" t="s">
        <v>16</v>
      </c>
      <c r="J2738" t="s">
        <v>17</v>
      </c>
      <c r="K2738" s="4">
        <v>6000000</v>
      </c>
      <c r="L2738">
        <v>2006</v>
      </c>
      <c r="M2738" s="2">
        <v>5</v>
      </c>
      <c r="N2738" s="4">
        <f>IMDB_Table[[#This Row],[gross]]-IMDB_Table[[#This Row],[budget]]</f>
        <v>57231524</v>
      </c>
      <c r="O2738">
        <v>107</v>
      </c>
      <c r="P2738" s="36">
        <f>IMDB_Table[[#This Row],[net_profit]]/IMDB_Table[[#This Row],[budget]]*100</f>
        <v>953.85873333333336</v>
      </c>
    </row>
    <row r="2739" spans="1:16" x14ac:dyDescent="0.3">
      <c r="A2739" t="s">
        <v>144</v>
      </c>
      <c r="B2739">
        <v>59</v>
      </c>
      <c r="C2739" s="4">
        <v>52293982</v>
      </c>
      <c r="D2739" t="s">
        <v>888</v>
      </c>
      <c r="E2739" t="s">
        <v>157</v>
      </c>
      <c r="F2739" t="s">
        <v>7532</v>
      </c>
      <c r="G2739">
        <v>57831</v>
      </c>
      <c r="H2739">
        <v>115</v>
      </c>
      <c r="I2739" t="s">
        <v>16</v>
      </c>
      <c r="J2739" t="s">
        <v>17</v>
      </c>
      <c r="K2739" s="4">
        <v>13800000</v>
      </c>
      <c r="L2739">
        <v>1986</v>
      </c>
      <c r="M2739" s="2">
        <v>7</v>
      </c>
      <c r="N2739" s="4">
        <f>IMDB_Table[[#This Row],[gross]]-IMDB_Table[[#This Row],[budget]]</f>
        <v>38493982</v>
      </c>
      <c r="O2739">
        <v>119</v>
      </c>
      <c r="P2739" s="36">
        <f>IMDB_Table[[#This Row],[net_profit]]/IMDB_Table[[#This Row],[budget]]*100</f>
        <v>278.94189855072466</v>
      </c>
    </row>
    <row r="2740" spans="1:16" x14ac:dyDescent="0.3">
      <c r="A2740" t="s">
        <v>1035</v>
      </c>
      <c r="B2740">
        <v>22</v>
      </c>
      <c r="C2740" s="4">
        <v>50752337</v>
      </c>
      <c r="D2740" t="s">
        <v>2694</v>
      </c>
      <c r="E2740" t="s">
        <v>2819</v>
      </c>
      <c r="F2740" t="s">
        <v>6030</v>
      </c>
      <c r="G2740">
        <v>44502</v>
      </c>
      <c r="H2740">
        <v>46</v>
      </c>
      <c r="I2740" t="s">
        <v>16</v>
      </c>
      <c r="J2740" t="s">
        <v>17</v>
      </c>
      <c r="K2740" s="4">
        <v>10000000</v>
      </c>
      <c r="L2740">
        <v>1992</v>
      </c>
      <c r="M2740" s="2">
        <v>6.4</v>
      </c>
      <c r="N2740" s="4">
        <f>IMDB_Table[[#This Row],[gross]]-IMDB_Table[[#This Row],[budget]]</f>
        <v>40752337</v>
      </c>
      <c r="O2740">
        <v>100</v>
      </c>
      <c r="P2740" s="36">
        <f>IMDB_Table[[#This Row],[net_profit]]/IMDB_Table[[#This Row],[budget]]*100</f>
        <v>407.52337</v>
      </c>
    </row>
    <row r="2741" spans="1:16" x14ac:dyDescent="0.3">
      <c r="A2741" t="s">
        <v>2156</v>
      </c>
      <c r="B2741">
        <v>203</v>
      </c>
      <c r="C2741" s="4">
        <v>110175871</v>
      </c>
      <c r="D2741" t="s">
        <v>732</v>
      </c>
      <c r="E2741" t="s">
        <v>631</v>
      </c>
      <c r="F2741" t="s">
        <v>6031</v>
      </c>
      <c r="G2741">
        <v>115050</v>
      </c>
      <c r="H2741">
        <v>911</v>
      </c>
      <c r="I2741" t="s">
        <v>16</v>
      </c>
      <c r="J2741" t="s">
        <v>17</v>
      </c>
      <c r="K2741" s="4">
        <v>10000000</v>
      </c>
      <c r="L2741">
        <v>2004</v>
      </c>
      <c r="M2741" s="2">
        <v>5.9</v>
      </c>
      <c r="N2741" s="4">
        <f>IMDB_Table[[#This Row],[gross]]-IMDB_Table[[#This Row],[budget]]</f>
        <v>100175871</v>
      </c>
      <c r="O2741">
        <v>98</v>
      </c>
      <c r="P2741" s="36">
        <f>IMDB_Table[[#This Row],[net_profit]]/IMDB_Table[[#This Row],[budget]]*100</f>
        <v>1001.7587100000001</v>
      </c>
    </row>
    <row r="2742" spans="1:16" x14ac:dyDescent="0.3">
      <c r="A2742" t="s">
        <v>564</v>
      </c>
      <c r="B2742">
        <v>77</v>
      </c>
      <c r="C2742" s="4">
        <v>38624000</v>
      </c>
      <c r="D2742" t="s">
        <v>918</v>
      </c>
      <c r="E2742" t="s">
        <v>565</v>
      </c>
      <c r="F2742" t="s">
        <v>6032</v>
      </c>
      <c r="G2742">
        <v>156143</v>
      </c>
      <c r="H2742">
        <v>289</v>
      </c>
      <c r="I2742" t="s">
        <v>16</v>
      </c>
      <c r="J2742" t="s">
        <v>17</v>
      </c>
      <c r="K2742" s="4">
        <v>12000000</v>
      </c>
      <c r="L2742">
        <v>1996</v>
      </c>
      <c r="M2742" s="2">
        <v>7</v>
      </c>
      <c r="N2742" s="4">
        <f>IMDB_Table[[#This Row],[gross]]-IMDB_Table[[#This Row],[budget]]</f>
        <v>26624000</v>
      </c>
      <c r="O2742">
        <v>92</v>
      </c>
      <c r="P2742" s="36">
        <f>IMDB_Table[[#This Row],[net_profit]]/IMDB_Table[[#This Row],[budget]]*100</f>
        <v>221.86666666666665</v>
      </c>
    </row>
    <row r="2743" spans="1:16" x14ac:dyDescent="0.3">
      <c r="A2743" t="s">
        <v>1951</v>
      </c>
      <c r="B2743">
        <v>190</v>
      </c>
      <c r="C2743" s="4">
        <v>37470017</v>
      </c>
      <c r="D2743" t="s">
        <v>1373</v>
      </c>
      <c r="E2743" t="s">
        <v>979</v>
      </c>
      <c r="F2743" t="s">
        <v>6033</v>
      </c>
      <c r="G2743">
        <v>86890</v>
      </c>
      <c r="H2743">
        <v>985</v>
      </c>
      <c r="I2743" t="s">
        <v>16</v>
      </c>
      <c r="J2743" t="s">
        <v>221</v>
      </c>
      <c r="K2743" s="4">
        <v>10000000</v>
      </c>
      <c r="L2743">
        <v>2001</v>
      </c>
      <c r="M2743" s="2">
        <v>6.1</v>
      </c>
      <c r="N2743" s="4">
        <f>IMDB_Table[[#This Row],[gross]]-IMDB_Table[[#This Row],[budget]]</f>
        <v>27470017</v>
      </c>
      <c r="O2743">
        <v>90</v>
      </c>
      <c r="P2743" s="36">
        <f>IMDB_Table[[#This Row],[net_profit]]/IMDB_Table[[#This Row],[budget]]*100</f>
        <v>274.70017000000001</v>
      </c>
    </row>
    <row r="2744" spans="1:16" x14ac:dyDescent="0.3">
      <c r="A2744" t="s">
        <v>1035</v>
      </c>
      <c r="B2744">
        <v>81</v>
      </c>
      <c r="C2744" s="4">
        <v>40485039</v>
      </c>
      <c r="D2744" t="s">
        <v>2820</v>
      </c>
      <c r="E2744" t="s">
        <v>174</v>
      </c>
      <c r="F2744" t="s">
        <v>7533</v>
      </c>
      <c r="G2744">
        <v>85362</v>
      </c>
      <c r="H2744">
        <v>181</v>
      </c>
      <c r="I2744" t="s">
        <v>16</v>
      </c>
      <c r="J2744" t="s">
        <v>17</v>
      </c>
      <c r="K2744" s="4">
        <v>10000000</v>
      </c>
      <c r="L2744">
        <v>1989</v>
      </c>
      <c r="M2744" s="2">
        <v>6.9</v>
      </c>
      <c r="N2744" s="4">
        <f>IMDB_Table[[#This Row],[gross]]-IMDB_Table[[#This Row],[budget]]</f>
        <v>30485039</v>
      </c>
      <c r="O2744">
        <v>90</v>
      </c>
      <c r="P2744" s="36">
        <f>IMDB_Table[[#This Row],[net_profit]]/IMDB_Table[[#This Row],[budget]]*100</f>
        <v>304.85039</v>
      </c>
    </row>
    <row r="2745" spans="1:16" x14ac:dyDescent="0.3">
      <c r="A2745" t="s">
        <v>2821</v>
      </c>
      <c r="B2745">
        <v>56</v>
      </c>
      <c r="C2745" s="4">
        <v>16800000</v>
      </c>
      <c r="D2745" t="s">
        <v>2822</v>
      </c>
      <c r="E2745" t="s">
        <v>2823</v>
      </c>
      <c r="F2745" t="s">
        <v>6034</v>
      </c>
      <c r="G2745">
        <v>25303</v>
      </c>
      <c r="H2745">
        <v>138</v>
      </c>
      <c r="I2745" t="s">
        <v>16</v>
      </c>
      <c r="J2745" t="s">
        <v>24</v>
      </c>
      <c r="K2745" s="4">
        <v>10000000</v>
      </c>
      <c r="L2745">
        <v>1968</v>
      </c>
      <c r="M2745" s="2">
        <v>7.5</v>
      </c>
      <c r="N2745" s="4">
        <f>IMDB_Table[[#This Row],[gross]]-IMDB_Table[[#This Row],[budget]]</f>
        <v>6800000</v>
      </c>
      <c r="O2745">
        <v>153</v>
      </c>
      <c r="P2745" s="36">
        <f>IMDB_Table[[#This Row],[net_profit]]/IMDB_Table[[#This Row],[budget]]*100</f>
        <v>68</v>
      </c>
    </row>
    <row r="2746" spans="1:16" x14ac:dyDescent="0.3">
      <c r="A2746" t="s">
        <v>1050</v>
      </c>
      <c r="B2746">
        <v>264</v>
      </c>
      <c r="C2746" s="4">
        <v>46377022</v>
      </c>
      <c r="D2746" t="s">
        <v>641</v>
      </c>
      <c r="E2746" t="s">
        <v>1081</v>
      </c>
      <c r="F2746" t="s">
        <v>6035</v>
      </c>
      <c r="G2746">
        <v>75306</v>
      </c>
      <c r="H2746">
        <v>266</v>
      </c>
      <c r="I2746" t="s">
        <v>16</v>
      </c>
      <c r="J2746" t="s">
        <v>24</v>
      </c>
      <c r="K2746" s="4">
        <v>10000000</v>
      </c>
      <c r="L2746">
        <v>2011</v>
      </c>
      <c r="M2746" s="2">
        <v>7.3</v>
      </c>
      <c r="N2746" s="4">
        <f>IMDB_Table[[#This Row],[gross]]-IMDB_Table[[#This Row],[budget]]</f>
        <v>36377022</v>
      </c>
      <c r="O2746">
        <v>124</v>
      </c>
      <c r="P2746" s="36">
        <f>IMDB_Table[[#This Row],[net_profit]]/IMDB_Table[[#This Row],[budget]]*100</f>
        <v>363.77021999999999</v>
      </c>
    </row>
    <row r="2747" spans="1:16" x14ac:dyDescent="0.3">
      <c r="A2747" t="s">
        <v>2824</v>
      </c>
      <c r="B2747">
        <v>44</v>
      </c>
      <c r="C2747" s="4">
        <v>36696761</v>
      </c>
      <c r="D2747" t="s">
        <v>1743</v>
      </c>
      <c r="E2747" t="s">
        <v>2163</v>
      </c>
      <c r="F2747" t="s">
        <v>7534</v>
      </c>
      <c r="G2747">
        <v>6808</v>
      </c>
      <c r="H2747">
        <v>38</v>
      </c>
      <c r="I2747" t="s">
        <v>16</v>
      </c>
      <c r="J2747" t="s">
        <v>17</v>
      </c>
      <c r="K2747" s="4">
        <v>23000000</v>
      </c>
      <c r="L2747">
        <v>2001</v>
      </c>
      <c r="M2747" s="2">
        <v>6.5</v>
      </c>
      <c r="N2747" s="4">
        <f>IMDB_Table[[#This Row],[gross]]-IMDB_Table[[#This Row],[budget]]</f>
        <v>13696761</v>
      </c>
      <c r="O2747">
        <v>82</v>
      </c>
      <c r="P2747" s="36">
        <f>IMDB_Table[[#This Row],[net_profit]]/IMDB_Table[[#This Row],[budget]]*100</f>
        <v>59.551134782608692</v>
      </c>
    </row>
    <row r="2748" spans="1:16" x14ac:dyDescent="0.3">
      <c r="A2748" t="s">
        <v>239</v>
      </c>
      <c r="B2748">
        <v>117</v>
      </c>
      <c r="C2748" s="4">
        <v>36200000</v>
      </c>
      <c r="D2748" t="s">
        <v>76</v>
      </c>
      <c r="E2748" t="s">
        <v>2825</v>
      </c>
      <c r="F2748" t="s">
        <v>6036</v>
      </c>
      <c r="G2748">
        <v>101840</v>
      </c>
      <c r="H2748">
        <v>193</v>
      </c>
      <c r="I2748" t="s">
        <v>16</v>
      </c>
      <c r="J2748" t="s">
        <v>115</v>
      </c>
      <c r="K2748" s="4">
        <v>12305523</v>
      </c>
      <c r="L2748">
        <v>1985</v>
      </c>
      <c r="M2748" s="2">
        <v>6.2</v>
      </c>
      <c r="N2748" s="4">
        <f>IMDB_Table[[#This Row],[gross]]-IMDB_Table[[#This Row],[budget]]</f>
        <v>23894477</v>
      </c>
      <c r="O2748">
        <v>107</v>
      </c>
      <c r="P2748" s="36">
        <f>IMDB_Table[[#This Row],[net_profit]]/IMDB_Table[[#This Row],[budget]]*100</f>
        <v>194.17685050850744</v>
      </c>
    </row>
    <row r="2749" spans="1:16" x14ac:dyDescent="0.3">
      <c r="A2749" t="s">
        <v>2185</v>
      </c>
      <c r="B2749">
        <v>159</v>
      </c>
      <c r="C2749" s="4">
        <v>35794166</v>
      </c>
      <c r="D2749" t="s">
        <v>732</v>
      </c>
      <c r="E2749" t="s">
        <v>2826</v>
      </c>
      <c r="F2749" t="s">
        <v>6037</v>
      </c>
      <c r="G2749">
        <v>35654</v>
      </c>
      <c r="H2749">
        <v>155</v>
      </c>
      <c r="I2749" t="s">
        <v>16</v>
      </c>
      <c r="J2749" t="s">
        <v>17</v>
      </c>
      <c r="K2749" s="4">
        <v>10000000</v>
      </c>
      <c r="L2749">
        <v>2016</v>
      </c>
      <c r="M2749" s="2">
        <v>6</v>
      </c>
      <c r="N2749" s="4">
        <f>IMDB_Table[[#This Row],[gross]]-IMDB_Table[[#This Row],[budget]]</f>
        <v>25794166</v>
      </c>
      <c r="O2749">
        <v>97</v>
      </c>
      <c r="P2749" s="36">
        <f>IMDB_Table[[#This Row],[net_profit]]/IMDB_Table[[#This Row],[budget]]*100</f>
        <v>257.94166000000001</v>
      </c>
    </row>
    <row r="2750" spans="1:16" x14ac:dyDescent="0.3">
      <c r="A2750" t="s">
        <v>2710</v>
      </c>
      <c r="B2750">
        <v>273</v>
      </c>
      <c r="C2750" s="4">
        <v>33583175</v>
      </c>
      <c r="D2750" t="s">
        <v>732</v>
      </c>
      <c r="E2750" t="s">
        <v>995</v>
      </c>
      <c r="F2750" t="s">
        <v>6038</v>
      </c>
      <c r="G2750">
        <v>104089</v>
      </c>
      <c r="H2750">
        <v>319</v>
      </c>
      <c r="I2750" t="s">
        <v>16</v>
      </c>
      <c r="J2750" t="s">
        <v>17</v>
      </c>
      <c r="K2750" s="4">
        <v>10000000</v>
      </c>
      <c r="L2750">
        <v>2010</v>
      </c>
      <c r="M2750" s="2">
        <v>6.3</v>
      </c>
      <c r="N2750" s="4">
        <f>IMDB_Table[[#This Row],[gross]]-IMDB_Table[[#This Row],[budget]]</f>
        <v>23583175</v>
      </c>
      <c r="O2750">
        <v>80</v>
      </c>
      <c r="P2750" s="36">
        <f>IMDB_Table[[#This Row],[net_profit]]/IMDB_Table[[#This Row],[budget]]*100</f>
        <v>235.83175</v>
      </c>
    </row>
    <row r="2751" spans="1:16" x14ac:dyDescent="0.3">
      <c r="A2751" t="s">
        <v>2827</v>
      </c>
      <c r="B2751">
        <v>26</v>
      </c>
      <c r="C2751" s="4">
        <v>32983713</v>
      </c>
      <c r="D2751" t="s">
        <v>641</v>
      </c>
      <c r="E2751" t="s">
        <v>1329</v>
      </c>
      <c r="F2751" t="s">
        <v>6039</v>
      </c>
      <c r="G2751">
        <v>19284</v>
      </c>
      <c r="H2751">
        <v>66</v>
      </c>
      <c r="I2751" t="s">
        <v>16</v>
      </c>
      <c r="J2751" t="s">
        <v>17</v>
      </c>
      <c r="K2751" s="4">
        <v>20000000</v>
      </c>
      <c r="L2751">
        <v>2002</v>
      </c>
      <c r="M2751" s="2">
        <v>5.8</v>
      </c>
      <c r="N2751" s="4">
        <f>IMDB_Table[[#This Row],[gross]]-IMDB_Table[[#This Row],[budget]]</f>
        <v>12983713</v>
      </c>
      <c r="O2751">
        <v>85</v>
      </c>
      <c r="P2751" s="36">
        <f>IMDB_Table[[#This Row],[net_profit]]/IMDB_Table[[#This Row],[budget]]*100</f>
        <v>64.918565000000001</v>
      </c>
    </row>
    <row r="2752" spans="1:16" x14ac:dyDescent="0.3">
      <c r="A2752" t="s">
        <v>2828</v>
      </c>
      <c r="B2752">
        <v>242</v>
      </c>
      <c r="C2752" s="4">
        <v>52200504</v>
      </c>
      <c r="D2752" t="s">
        <v>1979</v>
      </c>
      <c r="E2752" t="s">
        <v>1660</v>
      </c>
      <c r="F2752" t="s">
        <v>6040</v>
      </c>
      <c r="G2752">
        <v>54190</v>
      </c>
      <c r="H2752">
        <v>183</v>
      </c>
      <c r="I2752" t="s">
        <v>16</v>
      </c>
      <c r="J2752" t="s">
        <v>87</v>
      </c>
      <c r="K2752" s="4">
        <v>10000000</v>
      </c>
      <c r="L2752">
        <v>2015</v>
      </c>
      <c r="M2752" s="2">
        <v>6.1</v>
      </c>
      <c r="N2752" s="4">
        <f>IMDB_Table[[#This Row],[gross]]-IMDB_Table[[#This Row],[budget]]</f>
        <v>42200504</v>
      </c>
      <c r="O2752">
        <v>97</v>
      </c>
      <c r="P2752" s="36">
        <f>IMDB_Table[[#This Row],[net_profit]]/IMDB_Table[[#This Row],[budget]]*100</f>
        <v>422.00504000000001</v>
      </c>
    </row>
    <row r="2753" spans="1:16" x14ac:dyDescent="0.3">
      <c r="A2753" t="s">
        <v>2829</v>
      </c>
      <c r="B2753">
        <v>55</v>
      </c>
      <c r="C2753" s="4">
        <v>33000000</v>
      </c>
      <c r="D2753" t="s">
        <v>2830</v>
      </c>
      <c r="E2753" t="s">
        <v>1187</v>
      </c>
      <c r="F2753" t="s">
        <v>6041</v>
      </c>
      <c r="G2753">
        <v>9424</v>
      </c>
      <c r="H2753">
        <v>109</v>
      </c>
      <c r="I2753" t="s">
        <v>16</v>
      </c>
      <c r="J2753" t="s">
        <v>17</v>
      </c>
      <c r="K2753" s="4">
        <v>10000000</v>
      </c>
      <c r="L2753">
        <v>1985</v>
      </c>
      <c r="M2753" s="2">
        <v>6.9</v>
      </c>
      <c r="N2753" s="4">
        <f>IMDB_Table[[#This Row],[gross]]-IMDB_Table[[#This Row],[budget]]</f>
        <v>23000000</v>
      </c>
      <c r="O2753">
        <v>109</v>
      </c>
      <c r="P2753" s="36">
        <f>IMDB_Table[[#This Row],[net_profit]]/IMDB_Table[[#This Row],[budget]]*100</f>
        <v>229.99999999999997</v>
      </c>
    </row>
    <row r="2754" spans="1:16" x14ac:dyDescent="0.3">
      <c r="A2754" t="s">
        <v>1773</v>
      </c>
      <c r="B2754">
        <v>48</v>
      </c>
      <c r="C2754" s="4">
        <v>32101000</v>
      </c>
      <c r="D2754" t="s">
        <v>2055</v>
      </c>
      <c r="E2754" t="s">
        <v>2831</v>
      </c>
      <c r="F2754" t="s">
        <v>6042</v>
      </c>
      <c r="G2754">
        <v>27800</v>
      </c>
      <c r="H2754">
        <v>96</v>
      </c>
      <c r="I2754" t="s">
        <v>16</v>
      </c>
      <c r="J2754" t="s">
        <v>24</v>
      </c>
      <c r="K2754" s="4">
        <v>10000000</v>
      </c>
      <c r="L2754">
        <v>1992</v>
      </c>
      <c r="M2754" s="2">
        <v>5.4</v>
      </c>
      <c r="N2754" s="4">
        <f>IMDB_Table[[#This Row],[gross]]-IMDB_Table[[#This Row],[budget]]</f>
        <v>22101000</v>
      </c>
      <c r="O2754">
        <v>140</v>
      </c>
      <c r="P2754" s="36">
        <f>IMDB_Table[[#This Row],[net_profit]]/IMDB_Table[[#This Row],[budget]]*100</f>
        <v>221.01000000000002</v>
      </c>
    </row>
    <row r="2755" spans="1:16" x14ac:dyDescent="0.3">
      <c r="A2755" t="s">
        <v>2832</v>
      </c>
      <c r="B2755">
        <v>166</v>
      </c>
      <c r="C2755" s="4">
        <v>31487293</v>
      </c>
      <c r="D2755" t="s">
        <v>1266</v>
      </c>
      <c r="E2755" t="s">
        <v>2833</v>
      </c>
      <c r="F2755" t="s">
        <v>7535</v>
      </c>
      <c r="G2755">
        <v>74887</v>
      </c>
      <c r="H2755">
        <v>129</v>
      </c>
      <c r="I2755" t="s">
        <v>16</v>
      </c>
      <c r="J2755" t="s">
        <v>17</v>
      </c>
      <c r="K2755" s="4">
        <v>9000000</v>
      </c>
      <c r="L2755">
        <v>2008</v>
      </c>
      <c r="M2755" s="2">
        <v>6.7</v>
      </c>
      <c r="N2755" s="4">
        <f>IMDB_Table[[#This Row],[gross]]-IMDB_Table[[#This Row],[budget]]</f>
        <v>22487293</v>
      </c>
      <c r="O2755">
        <v>90</v>
      </c>
      <c r="P2755" s="36">
        <f>IMDB_Table[[#This Row],[net_profit]]/IMDB_Table[[#This Row],[budget]]*100</f>
        <v>249.85881111111112</v>
      </c>
    </row>
    <row r="2756" spans="1:16" x14ac:dyDescent="0.3">
      <c r="A2756" t="s">
        <v>1536</v>
      </c>
      <c r="B2756">
        <v>206</v>
      </c>
      <c r="C2756" s="4">
        <v>30651422</v>
      </c>
      <c r="D2756" t="s">
        <v>2834</v>
      </c>
      <c r="E2756" t="s">
        <v>312</v>
      </c>
      <c r="F2756" t="s">
        <v>6043</v>
      </c>
      <c r="G2756">
        <v>181737</v>
      </c>
      <c r="H2756">
        <v>1015</v>
      </c>
      <c r="I2756" t="s">
        <v>16</v>
      </c>
      <c r="J2756" t="s">
        <v>17</v>
      </c>
      <c r="K2756" s="4">
        <v>10000000</v>
      </c>
      <c r="L2756">
        <v>1999</v>
      </c>
      <c r="M2756" s="2">
        <v>7.4</v>
      </c>
      <c r="N2756" s="4">
        <f>IMDB_Table[[#This Row],[gross]]-IMDB_Table[[#This Row],[budget]]</f>
        <v>20651422</v>
      </c>
      <c r="O2756">
        <v>130</v>
      </c>
      <c r="P2756" s="36">
        <f>IMDB_Table[[#This Row],[net_profit]]/IMDB_Table[[#This Row],[budget]]*100</f>
        <v>206.51421999999999</v>
      </c>
    </row>
    <row r="2757" spans="1:16" x14ac:dyDescent="0.3">
      <c r="A2757" t="s">
        <v>2835</v>
      </c>
      <c r="B2757">
        <v>92</v>
      </c>
      <c r="C2757" s="4">
        <v>30306281</v>
      </c>
      <c r="D2757" t="s">
        <v>641</v>
      </c>
      <c r="E2757" t="s">
        <v>1068</v>
      </c>
      <c r="F2757" t="s">
        <v>6044</v>
      </c>
      <c r="G2757">
        <v>12388</v>
      </c>
      <c r="H2757">
        <v>147</v>
      </c>
      <c r="I2757" t="s">
        <v>16</v>
      </c>
      <c r="J2757" t="s">
        <v>17</v>
      </c>
      <c r="K2757" s="4">
        <v>10000000</v>
      </c>
      <c r="L2757">
        <v>2002</v>
      </c>
      <c r="M2757" s="2">
        <v>5.6</v>
      </c>
      <c r="N2757" s="4">
        <f>IMDB_Table[[#This Row],[gross]]-IMDB_Table[[#This Row],[budget]]</f>
        <v>20306281</v>
      </c>
      <c r="O2757">
        <v>98</v>
      </c>
      <c r="P2757" s="36">
        <f>IMDB_Table[[#This Row],[net_profit]]/IMDB_Table[[#This Row],[budget]]*100</f>
        <v>203.06280999999998</v>
      </c>
    </row>
    <row r="2758" spans="1:16" x14ac:dyDescent="0.3">
      <c r="A2758" t="s">
        <v>695</v>
      </c>
      <c r="B2758">
        <v>78</v>
      </c>
      <c r="C2758" s="4">
        <v>29500000</v>
      </c>
      <c r="D2758" t="s">
        <v>2836</v>
      </c>
      <c r="E2758" t="s">
        <v>782</v>
      </c>
      <c r="F2758" t="s">
        <v>6045</v>
      </c>
      <c r="G2758">
        <v>25613</v>
      </c>
      <c r="H2758">
        <v>121</v>
      </c>
      <c r="I2758" t="s">
        <v>16</v>
      </c>
      <c r="J2758" t="s">
        <v>17</v>
      </c>
      <c r="K2758" s="4">
        <v>10000000</v>
      </c>
      <c r="L2758">
        <v>1983</v>
      </c>
      <c r="M2758" s="2">
        <v>6.5</v>
      </c>
      <c r="N2758" s="4">
        <f>IMDB_Table[[#This Row],[gross]]-IMDB_Table[[#This Row],[budget]]</f>
        <v>19500000</v>
      </c>
      <c r="O2758">
        <v>101</v>
      </c>
      <c r="P2758" s="36">
        <f>IMDB_Table[[#This Row],[net_profit]]/IMDB_Table[[#This Row],[budget]]*100</f>
        <v>195</v>
      </c>
    </row>
    <row r="2759" spans="1:16" x14ac:dyDescent="0.3">
      <c r="A2759" t="s">
        <v>2837</v>
      </c>
      <c r="B2759">
        <v>83</v>
      </c>
      <c r="C2759" s="4">
        <v>30050028</v>
      </c>
      <c r="D2759" t="s">
        <v>26</v>
      </c>
      <c r="E2759" t="s">
        <v>495</v>
      </c>
      <c r="F2759" t="s">
        <v>6046</v>
      </c>
      <c r="G2759">
        <v>42987</v>
      </c>
      <c r="H2759">
        <v>201</v>
      </c>
      <c r="I2759" t="s">
        <v>16</v>
      </c>
      <c r="J2759" t="s">
        <v>17</v>
      </c>
      <c r="K2759" s="4">
        <v>17000000</v>
      </c>
      <c r="L2759">
        <v>1989</v>
      </c>
      <c r="M2759" s="2">
        <v>6.5</v>
      </c>
      <c r="N2759" s="4">
        <f>IMDB_Table[[#This Row],[gross]]-IMDB_Table[[#This Row],[budget]]</f>
        <v>13050028</v>
      </c>
      <c r="O2759">
        <v>114</v>
      </c>
      <c r="P2759" s="36">
        <f>IMDB_Table[[#This Row],[net_profit]]/IMDB_Table[[#This Row],[budget]]*100</f>
        <v>76.764870588235283</v>
      </c>
    </row>
    <row r="2760" spans="1:16" x14ac:dyDescent="0.3">
      <c r="A2760" t="s">
        <v>908</v>
      </c>
      <c r="B2760">
        <v>8</v>
      </c>
      <c r="C2760" s="4">
        <v>29392418</v>
      </c>
      <c r="D2760" t="s">
        <v>445</v>
      </c>
      <c r="E2760" t="s">
        <v>267</v>
      </c>
      <c r="F2760" t="s">
        <v>6047</v>
      </c>
      <c r="G2760">
        <v>3924</v>
      </c>
      <c r="H2760">
        <v>26</v>
      </c>
      <c r="I2760" t="s">
        <v>16</v>
      </c>
      <c r="J2760" t="s">
        <v>17</v>
      </c>
      <c r="K2760" s="4">
        <v>10000000</v>
      </c>
      <c r="L2760">
        <v>1994</v>
      </c>
      <c r="M2760" s="2">
        <v>5.8</v>
      </c>
      <c r="N2760" s="4">
        <f>IMDB_Table[[#This Row],[gross]]-IMDB_Table[[#This Row],[budget]]</f>
        <v>19392418</v>
      </c>
      <c r="O2760">
        <v>100</v>
      </c>
      <c r="P2760" s="36">
        <f>IMDB_Table[[#This Row],[net_profit]]/IMDB_Table[[#This Row],[budget]]*100</f>
        <v>193.92418000000001</v>
      </c>
    </row>
    <row r="2761" spans="1:16" x14ac:dyDescent="0.3">
      <c r="A2761" t="s">
        <v>1939</v>
      </c>
      <c r="B2761">
        <v>86</v>
      </c>
      <c r="C2761" s="4">
        <v>28563926</v>
      </c>
      <c r="D2761" t="s">
        <v>946</v>
      </c>
      <c r="E2761" t="s">
        <v>1068</v>
      </c>
      <c r="F2761" t="s">
        <v>6048</v>
      </c>
      <c r="G2761">
        <v>16300</v>
      </c>
      <c r="H2761">
        <v>217</v>
      </c>
      <c r="I2761" t="s">
        <v>16</v>
      </c>
      <c r="J2761" t="s">
        <v>17</v>
      </c>
      <c r="K2761" s="4">
        <v>8500000</v>
      </c>
      <c r="L2761">
        <v>2002</v>
      </c>
      <c r="M2761" s="2">
        <v>5</v>
      </c>
      <c r="N2761" s="4">
        <f>IMDB_Table[[#This Row],[gross]]-IMDB_Table[[#This Row],[budget]]</f>
        <v>20063926</v>
      </c>
      <c r="O2761">
        <v>85</v>
      </c>
      <c r="P2761" s="36">
        <f>IMDB_Table[[#This Row],[net_profit]]/IMDB_Table[[#This Row],[budget]]*100</f>
        <v>236.04618823529412</v>
      </c>
    </row>
    <row r="2762" spans="1:16" x14ac:dyDescent="0.3">
      <c r="A2762" t="s">
        <v>2838</v>
      </c>
      <c r="B2762">
        <v>85</v>
      </c>
      <c r="C2762" s="4">
        <v>28435406</v>
      </c>
      <c r="D2762" t="s">
        <v>429</v>
      </c>
      <c r="E2762" t="s">
        <v>1448</v>
      </c>
      <c r="F2762" t="s">
        <v>7536</v>
      </c>
      <c r="G2762">
        <v>37681</v>
      </c>
      <c r="H2762">
        <v>151</v>
      </c>
      <c r="I2762" t="s">
        <v>16</v>
      </c>
      <c r="J2762" t="s">
        <v>17</v>
      </c>
      <c r="K2762" s="4">
        <v>12000000</v>
      </c>
      <c r="L2762">
        <v>2006</v>
      </c>
      <c r="M2762" s="2">
        <v>5.5</v>
      </c>
      <c r="N2762" s="4">
        <f>IMDB_Table[[#This Row],[gross]]-IMDB_Table[[#This Row],[budget]]</f>
        <v>16435406</v>
      </c>
      <c r="O2762">
        <v>103</v>
      </c>
      <c r="P2762" s="36">
        <f>IMDB_Table[[#This Row],[net_profit]]/IMDB_Table[[#This Row],[budget]]*100</f>
        <v>136.96171666666669</v>
      </c>
    </row>
    <row r="2763" spans="1:16" x14ac:dyDescent="0.3">
      <c r="A2763" t="s">
        <v>2090</v>
      </c>
      <c r="B2763">
        <v>76</v>
      </c>
      <c r="C2763" s="4">
        <v>25339117</v>
      </c>
      <c r="D2763" t="s">
        <v>429</v>
      </c>
      <c r="E2763" t="s">
        <v>1502</v>
      </c>
      <c r="F2763" t="s">
        <v>7537</v>
      </c>
      <c r="G2763">
        <v>37885</v>
      </c>
      <c r="H2763">
        <v>247</v>
      </c>
      <c r="I2763" t="s">
        <v>16</v>
      </c>
      <c r="J2763" t="s">
        <v>17</v>
      </c>
      <c r="K2763" s="4">
        <v>10000000</v>
      </c>
      <c r="L2763">
        <v>1998</v>
      </c>
      <c r="M2763" s="2">
        <v>6.5</v>
      </c>
      <c r="N2763" s="4">
        <f>IMDB_Table[[#This Row],[gross]]-IMDB_Table[[#This Row],[budget]]</f>
        <v>15339117</v>
      </c>
      <c r="O2763">
        <v>100</v>
      </c>
      <c r="P2763" s="36">
        <f>IMDB_Table[[#This Row],[net_profit]]/IMDB_Table[[#This Row],[budget]]*100</f>
        <v>153.39116999999999</v>
      </c>
    </row>
    <row r="2764" spans="1:16" x14ac:dyDescent="0.3">
      <c r="A2764" t="s">
        <v>1107</v>
      </c>
      <c r="B2764">
        <v>60</v>
      </c>
      <c r="C2764" s="4">
        <v>25600000</v>
      </c>
      <c r="D2764" t="s">
        <v>497</v>
      </c>
      <c r="E2764" t="s">
        <v>157</v>
      </c>
      <c r="F2764" t="s">
        <v>6049</v>
      </c>
      <c r="G2764">
        <v>57363</v>
      </c>
      <c r="H2764">
        <v>308</v>
      </c>
      <c r="I2764" t="s">
        <v>16</v>
      </c>
      <c r="J2764" t="s">
        <v>17</v>
      </c>
      <c r="K2764" s="4">
        <v>10000000</v>
      </c>
      <c r="L2764">
        <v>1983</v>
      </c>
      <c r="M2764" s="2">
        <v>7.2</v>
      </c>
      <c r="N2764" s="4">
        <f>IMDB_Table[[#This Row],[gross]]-IMDB_Table[[#This Row],[budget]]</f>
        <v>15600000</v>
      </c>
      <c r="O2764">
        <v>114</v>
      </c>
      <c r="P2764" s="36">
        <f>IMDB_Table[[#This Row],[net_profit]]/IMDB_Table[[#This Row],[budget]]*100</f>
        <v>156</v>
      </c>
    </row>
    <row r="2765" spans="1:16" x14ac:dyDescent="0.3">
      <c r="A2765" t="s">
        <v>4023</v>
      </c>
      <c r="B2765">
        <v>189</v>
      </c>
      <c r="C2765" s="4">
        <v>27736779</v>
      </c>
      <c r="D2765" t="s">
        <v>732</v>
      </c>
      <c r="E2765" t="s">
        <v>2839</v>
      </c>
      <c r="F2765" t="s">
        <v>6050</v>
      </c>
      <c r="G2765">
        <v>25210</v>
      </c>
      <c r="H2765">
        <v>126</v>
      </c>
      <c r="I2765" t="s">
        <v>16</v>
      </c>
      <c r="J2765" t="s">
        <v>17</v>
      </c>
      <c r="K2765" s="4">
        <v>10000000</v>
      </c>
      <c r="L2765">
        <v>2015</v>
      </c>
      <c r="M2765" s="2">
        <v>5.2</v>
      </c>
      <c r="N2765" s="4">
        <f>IMDB_Table[[#This Row],[gross]]-IMDB_Table[[#This Row],[budget]]</f>
        <v>17736779</v>
      </c>
      <c r="O2765">
        <v>97</v>
      </c>
      <c r="P2765" s="36">
        <f>IMDB_Table[[#This Row],[net_profit]]/IMDB_Table[[#This Row],[budget]]*100</f>
        <v>177.36779000000001</v>
      </c>
    </row>
    <row r="2766" spans="1:16" x14ac:dyDescent="0.3">
      <c r="A2766" t="s">
        <v>2840</v>
      </c>
      <c r="B2766">
        <v>82</v>
      </c>
      <c r="C2766" s="4">
        <v>24397469</v>
      </c>
      <c r="D2766" t="s">
        <v>1349</v>
      </c>
      <c r="E2766" t="s">
        <v>2841</v>
      </c>
      <c r="F2766" t="s">
        <v>6051</v>
      </c>
      <c r="G2766">
        <v>5161</v>
      </c>
      <c r="H2766">
        <v>48</v>
      </c>
      <c r="I2766" t="s">
        <v>16</v>
      </c>
      <c r="J2766" t="s">
        <v>17</v>
      </c>
      <c r="K2766" s="4">
        <v>17000000</v>
      </c>
      <c r="L2766">
        <v>2012</v>
      </c>
      <c r="M2766" s="2">
        <v>5.7</v>
      </c>
      <c r="N2766" s="4">
        <f>IMDB_Table[[#This Row],[gross]]-IMDB_Table[[#This Row],[budget]]</f>
        <v>7397469</v>
      </c>
      <c r="O2766">
        <v>116</v>
      </c>
      <c r="P2766" s="36">
        <f>IMDB_Table[[#This Row],[net_profit]]/IMDB_Table[[#This Row],[budget]]*100</f>
        <v>43.514523529411761</v>
      </c>
    </row>
    <row r="2767" spans="1:16" x14ac:dyDescent="0.3">
      <c r="A2767" t="s">
        <v>2591</v>
      </c>
      <c r="B2767">
        <v>120</v>
      </c>
      <c r="C2767" s="4">
        <v>20384136</v>
      </c>
      <c r="D2767" t="s">
        <v>732</v>
      </c>
      <c r="E2767" t="s">
        <v>1631</v>
      </c>
      <c r="F2767" t="s">
        <v>6052</v>
      </c>
      <c r="G2767">
        <v>20467</v>
      </c>
      <c r="H2767">
        <v>371</v>
      </c>
      <c r="I2767" t="s">
        <v>16</v>
      </c>
      <c r="J2767" t="s">
        <v>17</v>
      </c>
      <c r="K2767" s="4">
        <v>10000000</v>
      </c>
      <c r="L2767">
        <v>2001</v>
      </c>
      <c r="M2767" s="2">
        <v>4.7</v>
      </c>
      <c r="N2767" s="4">
        <f>IMDB_Table[[#This Row],[gross]]-IMDB_Table[[#This Row],[budget]]</f>
        <v>10384136</v>
      </c>
      <c r="O2767">
        <v>96</v>
      </c>
      <c r="P2767" s="36">
        <f>IMDB_Table[[#This Row],[net_profit]]/IMDB_Table[[#This Row],[budget]]*100</f>
        <v>103.84135999999999</v>
      </c>
    </row>
    <row r="2768" spans="1:16" x14ac:dyDescent="0.3">
      <c r="A2768" t="s">
        <v>2842</v>
      </c>
      <c r="B2768">
        <v>183</v>
      </c>
      <c r="C2768" s="4">
        <v>25464480</v>
      </c>
      <c r="D2768" t="s">
        <v>1141</v>
      </c>
      <c r="E2768" t="s">
        <v>511</v>
      </c>
      <c r="F2768" t="s">
        <v>6053</v>
      </c>
      <c r="G2768">
        <v>63108</v>
      </c>
      <c r="H2768">
        <v>330</v>
      </c>
      <c r="I2768" t="s">
        <v>16</v>
      </c>
      <c r="J2768" t="s">
        <v>17</v>
      </c>
      <c r="K2768" s="4">
        <v>10000000</v>
      </c>
      <c r="L2768">
        <v>2009</v>
      </c>
      <c r="M2768" s="2">
        <v>5.9</v>
      </c>
      <c r="N2768" s="4">
        <f>IMDB_Table[[#This Row],[gross]]-IMDB_Table[[#This Row],[budget]]</f>
        <v>15464480</v>
      </c>
      <c r="O2768">
        <v>98</v>
      </c>
      <c r="P2768" s="36">
        <f>IMDB_Table[[#This Row],[net_profit]]/IMDB_Table[[#This Row],[budget]]*100</f>
        <v>154.6448</v>
      </c>
    </row>
    <row r="2769" spans="1:16" x14ac:dyDescent="0.3">
      <c r="A2769" t="s">
        <v>2306</v>
      </c>
      <c r="B2769">
        <v>211</v>
      </c>
      <c r="C2769" s="4">
        <v>20338609</v>
      </c>
      <c r="D2769" t="s">
        <v>1834</v>
      </c>
      <c r="E2769" t="s">
        <v>606</v>
      </c>
      <c r="F2769" t="s">
        <v>6054</v>
      </c>
      <c r="G2769">
        <v>19655</v>
      </c>
      <c r="H2769">
        <v>280</v>
      </c>
      <c r="I2769" t="s">
        <v>16</v>
      </c>
      <c r="J2769" t="s">
        <v>17</v>
      </c>
      <c r="K2769" s="4">
        <v>10000000</v>
      </c>
      <c r="L2769">
        <v>2006</v>
      </c>
      <c r="M2769" s="2">
        <v>6.8</v>
      </c>
      <c r="N2769" s="4">
        <f>IMDB_Table[[#This Row],[gross]]-IMDB_Table[[#This Row],[budget]]</f>
        <v>10338609</v>
      </c>
      <c r="O2769">
        <v>105</v>
      </c>
      <c r="P2769" s="36">
        <f>IMDB_Table[[#This Row],[net_profit]]/IMDB_Table[[#This Row],[budget]]*100</f>
        <v>103.38609000000001</v>
      </c>
    </row>
    <row r="2770" spans="1:16" x14ac:dyDescent="0.3">
      <c r="A2770" t="s">
        <v>2843</v>
      </c>
      <c r="B2770">
        <v>14</v>
      </c>
      <c r="C2770" s="4">
        <v>18272447</v>
      </c>
      <c r="D2770" t="s">
        <v>946</v>
      </c>
      <c r="E2770" t="s">
        <v>2541</v>
      </c>
      <c r="F2770" t="s">
        <v>6055</v>
      </c>
      <c r="G2770">
        <v>3119</v>
      </c>
      <c r="H2770">
        <v>35</v>
      </c>
      <c r="I2770" t="s">
        <v>16</v>
      </c>
      <c r="J2770" t="s">
        <v>17</v>
      </c>
      <c r="K2770" s="4">
        <v>10000000</v>
      </c>
      <c r="L2770">
        <v>1993</v>
      </c>
      <c r="M2770" s="2">
        <v>5.9</v>
      </c>
      <c r="N2770" s="4">
        <f>IMDB_Table[[#This Row],[gross]]-IMDB_Table[[#This Row],[budget]]</f>
        <v>8272447</v>
      </c>
      <c r="O2770">
        <v>123</v>
      </c>
      <c r="P2770" s="36">
        <f>IMDB_Table[[#This Row],[net_profit]]/IMDB_Table[[#This Row],[budget]]*100</f>
        <v>82.724470000000011</v>
      </c>
    </row>
    <row r="2771" spans="1:16" x14ac:dyDescent="0.3">
      <c r="A2771" t="s">
        <v>1200</v>
      </c>
      <c r="B2771">
        <v>179</v>
      </c>
      <c r="C2771" s="4">
        <v>17096053</v>
      </c>
      <c r="D2771" t="s">
        <v>641</v>
      </c>
      <c r="E2771" t="s">
        <v>551</v>
      </c>
      <c r="F2771" t="s">
        <v>6056</v>
      </c>
      <c r="G2771">
        <v>134458</v>
      </c>
      <c r="H2771">
        <v>640</v>
      </c>
      <c r="I2771" t="s">
        <v>16</v>
      </c>
      <c r="J2771" t="s">
        <v>17</v>
      </c>
      <c r="K2771" s="4">
        <v>9000000</v>
      </c>
      <c r="L2771">
        <v>1998</v>
      </c>
      <c r="M2771" s="2">
        <v>7.7</v>
      </c>
      <c r="N2771" s="4">
        <f>IMDB_Table[[#This Row],[gross]]-IMDB_Table[[#This Row],[budget]]</f>
        <v>8096053</v>
      </c>
      <c r="O2771">
        <v>93</v>
      </c>
      <c r="P2771" s="36">
        <f>IMDB_Table[[#This Row],[net_profit]]/IMDB_Table[[#This Row],[budget]]*100</f>
        <v>89.956144444444448</v>
      </c>
    </row>
    <row r="2772" spans="1:16" x14ac:dyDescent="0.3">
      <c r="A2772" t="s">
        <v>1411</v>
      </c>
      <c r="B2772">
        <v>221</v>
      </c>
      <c r="C2772" s="4">
        <v>21371425</v>
      </c>
      <c r="D2772" t="s">
        <v>687</v>
      </c>
      <c r="E2772" t="s">
        <v>2844</v>
      </c>
      <c r="F2772" t="s">
        <v>6057</v>
      </c>
      <c r="G2772">
        <v>76199</v>
      </c>
      <c r="H2772">
        <v>944</v>
      </c>
      <c r="I2772" t="s">
        <v>16</v>
      </c>
      <c r="J2772" t="s">
        <v>17</v>
      </c>
      <c r="K2772" s="4">
        <v>10000000</v>
      </c>
      <c r="L2772">
        <v>2010</v>
      </c>
      <c r="M2772" s="2">
        <v>4.4000000000000004</v>
      </c>
      <c r="N2772" s="4">
        <f>IMDB_Table[[#This Row],[gross]]-IMDB_Table[[#This Row],[budget]]</f>
        <v>11371425</v>
      </c>
      <c r="O2772">
        <v>97</v>
      </c>
      <c r="P2772" s="36">
        <f>IMDB_Table[[#This Row],[net_profit]]/IMDB_Table[[#This Row],[budget]]*100</f>
        <v>113.71424999999999</v>
      </c>
    </row>
    <row r="2773" spans="1:16" x14ac:dyDescent="0.3">
      <c r="A2773" t="s">
        <v>1050</v>
      </c>
      <c r="B2773">
        <v>158</v>
      </c>
      <c r="C2773" s="4">
        <v>33071558</v>
      </c>
      <c r="D2773" t="s">
        <v>641</v>
      </c>
      <c r="E2773" t="s">
        <v>2845</v>
      </c>
      <c r="F2773" t="s">
        <v>6058</v>
      </c>
      <c r="G2773">
        <v>22369</v>
      </c>
      <c r="H2773">
        <v>100</v>
      </c>
      <c r="I2773" t="s">
        <v>16</v>
      </c>
      <c r="J2773" t="s">
        <v>24</v>
      </c>
      <c r="K2773" s="4">
        <v>10000000</v>
      </c>
      <c r="L2773">
        <v>2015</v>
      </c>
      <c r="M2773" s="2">
        <v>6.6</v>
      </c>
      <c r="N2773" s="4">
        <f>IMDB_Table[[#This Row],[gross]]-IMDB_Table[[#This Row],[budget]]</f>
        <v>23071558</v>
      </c>
      <c r="O2773">
        <v>122</v>
      </c>
      <c r="P2773" s="36">
        <f>IMDB_Table[[#This Row],[net_profit]]/IMDB_Table[[#This Row],[budget]]*100</f>
        <v>230.71557999999999</v>
      </c>
    </row>
    <row r="2774" spans="1:16" x14ac:dyDescent="0.3">
      <c r="A2774" t="s">
        <v>2846</v>
      </c>
      <c r="B2774">
        <v>73</v>
      </c>
      <c r="C2774" s="4">
        <v>17655201</v>
      </c>
      <c r="D2774" t="s">
        <v>1539</v>
      </c>
      <c r="E2774" t="s">
        <v>754</v>
      </c>
      <c r="F2774" t="s">
        <v>6059</v>
      </c>
      <c r="G2774">
        <v>4719</v>
      </c>
      <c r="H2774">
        <v>24</v>
      </c>
      <c r="I2774" t="s">
        <v>16</v>
      </c>
      <c r="J2774" t="s">
        <v>17</v>
      </c>
      <c r="K2774" s="4">
        <v>10000000</v>
      </c>
      <c r="L2774">
        <v>2008</v>
      </c>
      <c r="M2774" s="2">
        <v>6.7</v>
      </c>
      <c r="N2774" s="4">
        <f>IMDB_Table[[#This Row],[gross]]-IMDB_Table[[#This Row],[budget]]</f>
        <v>7655201</v>
      </c>
      <c r="O2774">
        <v>101</v>
      </c>
      <c r="P2774" s="36">
        <f>IMDB_Table[[#This Row],[net_profit]]/IMDB_Table[[#This Row],[budget]]*100</f>
        <v>76.55201000000001</v>
      </c>
    </row>
    <row r="2775" spans="1:16" x14ac:dyDescent="0.3">
      <c r="A2775" t="s">
        <v>2288</v>
      </c>
      <c r="B2775">
        <v>65</v>
      </c>
      <c r="C2775" s="4">
        <v>16247775</v>
      </c>
      <c r="D2775" t="s">
        <v>671</v>
      </c>
      <c r="E2775" t="s">
        <v>2847</v>
      </c>
      <c r="F2775" t="s">
        <v>6060</v>
      </c>
      <c r="G2775">
        <v>23527</v>
      </c>
      <c r="H2775">
        <v>104</v>
      </c>
      <c r="I2775" t="s">
        <v>16</v>
      </c>
      <c r="J2775" t="s">
        <v>17</v>
      </c>
      <c r="K2775" s="4">
        <v>25000000</v>
      </c>
      <c r="L2775">
        <v>2005</v>
      </c>
      <c r="M2775" s="2">
        <v>5.5</v>
      </c>
      <c r="N2775" s="4">
        <f>IMDB_Table[[#This Row],[gross]]-IMDB_Table[[#This Row],[budget]]</f>
        <v>-8752225</v>
      </c>
      <c r="O2775">
        <v>100</v>
      </c>
      <c r="P2775" s="36">
        <f>IMDB_Table[[#This Row],[net_profit]]/IMDB_Table[[#This Row],[budget]]*100</f>
        <v>-35.008899999999997</v>
      </c>
    </row>
    <row r="2776" spans="1:16" x14ac:dyDescent="0.3">
      <c r="A2776" t="s">
        <v>1147</v>
      </c>
      <c r="B2776">
        <v>23</v>
      </c>
      <c r="C2776" s="4">
        <v>16153600</v>
      </c>
      <c r="D2776" t="s">
        <v>1657</v>
      </c>
      <c r="E2776" t="s">
        <v>439</v>
      </c>
      <c r="F2776" t="s">
        <v>6061</v>
      </c>
      <c r="G2776">
        <v>8295</v>
      </c>
      <c r="H2776">
        <v>30</v>
      </c>
      <c r="I2776" t="s">
        <v>16</v>
      </c>
      <c r="J2776" t="s">
        <v>17</v>
      </c>
      <c r="K2776" s="4">
        <v>10000000</v>
      </c>
      <c r="L2776">
        <v>1990</v>
      </c>
      <c r="M2776" s="2">
        <v>6.5</v>
      </c>
      <c r="N2776" s="4">
        <f>IMDB_Table[[#This Row],[gross]]-IMDB_Table[[#This Row],[budget]]</f>
        <v>6153600</v>
      </c>
      <c r="O2776">
        <v>129</v>
      </c>
      <c r="P2776" s="36">
        <f>IMDB_Table[[#This Row],[net_profit]]/IMDB_Table[[#This Row],[budget]]*100</f>
        <v>61.536000000000001</v>
      </c>
    </row>
    <row r="2777" spans="1:16" x14ac:dyDescent="0.3">
      <c r="A2777" t="s">
        <v>1134</v>
      </c>
      <c r="B2777">
        <v>63</v>
      </c>
      <c r="C2777" s="4">
        <v>16033556</v>
      </c>
      <c r="D2777" t="s">
        <v>556</v>
      </c>
      <c r="E2777" t="s">
        <v>1134</v>
      </c>
      <c r="F2777" t="s">
        <v>7538</v>
      </c>
      <c r="G2777">
        <v>37901</v>
      </c>
      <c r="H2777">
        <v>518</v>
      </c>
      <c r="I2777" t="s">
        <v>16</v>
      </c>
      <c r="J2777" t="s">
        <v>17</v>
      </c>
      <c r="K2777" s="4">
        <v>10000000</v>
      </c>
      <c r="L2777">
        <v>2002</v>
      </c>
      <c r="M2777" s="2">
        <v>6.2</v>
      </c>
      <c r="N2777" s="4">
        <f>IMDB_Table[[#This Row],[gross]]-IMDB_Table[[#This Row],[budget]]</f>
        <v>6033556</v>
      </c>
      <c r="O2777">
        <v>81</v>
      </c>
      <c r="P2777" s="36">
        <f>IMDB_Table[[#This Row],[net_profit]]/IMDB_Table[[#This Row],[budget]]*100</f>
        <v>60.335560000000001</v>
      </c>
    </row>
    <row r="2778" spans="1:16" x14ac:dyDescent="0.3">
      <c r="A2778" t="s">
        <v>486</v>
      </c>
      <c r="B2778">
        <v>132</v>
      </c>
      <c r="C2778" s="4">
        <v>16667084</v>
      </c>
      <c r="D2778" t="s">
        <v>2469</v>
      </c>
      <c r="E2778" t="s">
        <v>2848</v>
      </c>
      <c r="F2778" t="s">
        <v>6062</v>
      </c>
      <c r="G2778">
        <v>90070</v>
      </c>
      <c r="H2778">
        <v>248</v>
      </c>
      <c r="I2778" t="s">
        <v>16</v>
      </c>
      <c r="J2778" t="s">
        <v>17</v>
      </c>
      <c r="K2778" s="4">
        <v>11000000</v>
      </c>
      <c r="L2778">
        <v>1990</v>
      </c>
      <c r="M2778" s="2">
        <v>7.1</v>
      </c>
      <c r="N2778" s="4">
        <f>IMDB_Table[[#This Row],[gross]]-IMDB_Table[[#This Row],[budget]]</f>
        <v>5667084</v>
      </c>
      <c r="O2778">
        <v>96</v>
      </c>
      <c r="P2778" s="36">
        <f>IMDB_Table[[#This Row],[net_profit]]/IMDB_Table[[#This Row],[budget]]*100</f>
        <v>51.518945454545452</v>
      </c>
    </row>
    <row r="2779" spans="1:16" x14ac:dyDescent="0.3">
      <c r="A2779" t="s">
        <v>2849</v>
      </c>
      <c r="B2779">
        <v>191</v>
      </c>
      <c r="C2779" s="4">
        <v>15417771</v>
      </c>
      <c r="D2779" t="s">
        <v>1440</v>
      </c>
      <c r="E2779" t="s">
        <v>1628</v>
      </c>
      <c r="F2779" t="s">
        <v>6063</v>
      </c>
      <c r="G2779">
        <v>87494</v>
      </c>
      <c r="H2779">
        <v>540</v>
      </c>
      <c r="I2779" t="s">
        <v>16</v>
      </c>
      <c r="J2779" t="s">
        <v>17</v>
      </c>
      <c r="K2779" s="4">
        <v>12600000</v>
      </c>
      <c r="L2779">
        <v>2003</v>
      </c>
      <c r="M2779" s="2">
        <v>6.1</v>
      </c>
      <c r="N2779" s="4">
        <f>IMDB_Table[[#This Row],[gross]]-IMDB_Table[[#This Row],[budget]]</f>
        <v>2817771</v>
      </c>
      <c r="O2779">
        <v>84</v>
      </c>
      <c r="P2779" s="36">
        <f>IMDB_Table[[#This Row],[net_profit]]/IMDB_Table[[#This Row],[budget]]*100</f>
        <v>22.363261904761906</v>
      </c>
    </row>
    <row r="2780" spans="1:16" x14ac:dyDescent="0.3">
      <c r="A2780" t="s">
        <v>2534</v>
      </c>
      <c r="B2780">
        <v>91</v>
      </c>
      <c r="C2780" s="4">
        <v>15156200</v>
      </c>
      <c r="D2780" t="s">
        <v>605</v>
      </c>
      <c r="E2780" t="s">
        <v>2850</v>
      </c>
      <c r="F2780" t="s">
        <v>6064</v>
      </c>
      <c r="G2780">
        <v>15358</v>
      </c>
      <c r="H2780">
        <v>131</v>
      </c>
      <c r="I2780" t="s">
        <v>16</v>
      </c>
      <c r="J2780" t="s">
        <v>17</v>
      </c>
      <c r="K2780" s="4">
        <v>30000000</v>
      </c>
      <c r="L2780">
        <v>1999</v>
      </c>
      <c r="M2780" s="2">
        <v>6</v>
      </c>
      <c r="N2780" s="4">
        <f>IMDB_Table[[#This Row],[gross]]-IMDB_Table[[#This Row],[budget]]</f>
        <v>-14843800</v>
      </c>
      <c r="O2780">
        <v>110</v>
      </c>
      <c r="P2780" s="36">
        <f>IMDB_Table[[#This Row],[net_profit]]/IMDB_Table[[#This Row],[budget]]*100</f>
        <v>-49.479333333333329</v>
      </c>
    </row>
    <row r="2781" spans="1:16" x14ac:dyDescent="0.3">
      <c r="A2781" t="s">
        <v>2360</v>
      </c>
      <c r="B2781">
        <v>368</v>
      </c>
      <c r="C2781" s="4">
        <v>21589307</v>
      </c>
      <c r="D2781" t="s">
        <v>814</v>
      </c>
      <c r="E2781" t="s">
        <v>195</v>
      </c>
      <c r="F2781" t="s">
        <v>6065</v>
      </c>
      <c r="G2781">
        <v>135286</v>
      </c>
      <c r="H2781">
        <v>261</v>
      </c>
      <c r="I2781" t="s">
        <v>16</v>
      </c>
      <c r="J2781" t="s">
        <v>17</v>
      </c>
      <c r="K2781" s="4">
        <v>10000000</v>
      </c>
      <c r="L2781">
        <v>2012</v>
      </c>
      <c r="M2781" s="2">
        <v>7.4</v>
      </c>
      <c r="N2781" s="4">
        <f>IMDB_Table[[#This Row],[gross]]-IMDB_Table[[#This Row],[budget]]</f>
        <v>11589307</v>
      </c>
      <c r="O2781">
        <v>130</v>
      </c>
      <c r="P2781" s="36">
        <f>IMDB_Table[[#This Row],[net_profit]]/IMDB_Table[[#This Row],[budget]]*100</f>
        <v>115.89306999999999</v>
      </c>
    </row>
    <row r="2782" spans="1:16" x14ac:dyDescent="0.3">
      <c r="A2782" t="s">
        <v>2851</v>
      </c>
      <c r="B2782">
        <v>89</v>
      </c>
      <c r="C2782" s="4">
        <v>20339754</v>
      </c>
      <c r="D2782" t="s">
        <v>279</v>
      </c>
      <c r="E2782" t="s">
        <v>2852</v>
      </c>
      <c r="F2782" t="s">
        <v>6066</v>
      </c>
      <c r="G2782">
        <v>23928</v>
      </c>
      <c r="H2782">
        <v>73</v>
      </c>
      <c r="I2782" t="s">
        <v>16</v>
      </c>
      <c r="J2782" t="s">
        <v>17</v>
      </c>
      <c r="K2782" s="4">
        <v>10000000</v>
      </c>
      <c r="L2782">
        <v>2007</v>
      </c>
      <c r="M2782" s="2">
        <v>5.9</v>
      </c>
      <c r="N2782" s="4">
        <f>IMDB_Table[[#This Row],[gross]]-IMDB_Table[[#This Row],[budget]]</f>
        <v>10339754</v>
      </c>
      <c r="O2782">
        <v>84</v>
      </c>
      <c r="P2782" s="36">
        <f>IMDB_Table[[#This Row],[net_profit]]/IMDB_Table[[#This Row],[budget]]*100</f>
        <v>103.39754000000001</v>
      </c>
    </row>
    <row r="2783" spans="1:16" x14ac:dyDescent="0.3">
      <c r="A2783" t="s">
        <v>2853</v>
      </c>
      <c r="B2783">
        <v>83</v>
      </c>
      <c r="C2783" s="4">
        <v>28873374</v>
      </c>
      <c r="D2783" t="s">
        <v>944</v>
      </c>
      <c r="E2783" t="s">
        <v>2854</v>
      </c>
      <c r="F2783" t="s">
        <v>6067</v>
      </c>
      <c r="G2783">
        <v>22161</v>
      </c>
      <c r="H2783">
        <v>68</v>
      </c>
      <c r="I2783" t="s">
        <v>16</v>
      </c>
      <c r="J2783" t="s">
        <v>17</v>
      </c>
      <c r="K2783" s="4">
        <v>10000000</v>
      </c>
      <c r="L2783">
        <v>2013</v>
      </c>
      <c r="M2783" s="2">
        <v>4.0999999999999996</v>
      </c>
      <c r="N2783" s="4">
        <f>IMDB_Table[[#This Row],[gross]]-IMDB_Table[[#This Row],[budget]]</f>
        <v>18873374</v>
      </c>
      <c r="O2783">
        <v>106</v>
      </c>
      <c r="P2783" s="36">
        <f>IMDB_Table[[#This Row],[net_profit]]/IMDB_Table[[#This Row],[budget]]*100</f>
        <v>188.73374000000001</v>
      </c>
    </row>
    <row r="2784" spans="1:16" x14ac:dyDescent="0.3">
      <c r="A2784" t="s">
        <v>2855</v>
      </c>
      <c r="B2784">
        <v>33</v>
      </c>
      <c r="C2784" s="4">
        <v>13684949</v>
      </c>
      <c r="D2784" t="s">
        <v>139</v>
      </c>
      <c r="E2784" t="s">
        <v>1485</v>
      </c>
      <c r="F2784" t="s">
        <v>6068</v>
      </c>
      <c r="G2784">
        <v>4564</v>
      </c>
      <c r="H2784">
        <v>43</v>
      </c>
      <c r="I2784" t="s">
        <v>16</v>
      </c>
      <c r="J2784" t="s">
        <v>17</v>
      </c>
      <c r="K2784" s="4">
        <v>3000000</v>
      </c>
      <c r="L2784">
        <v>2002</v>
      </c>
      <c r="M2784" s="2">
        <v>5.9</v>
      </c>
      <c r="N2784" s="4">
        <f>IMDB_Table[[#This Row],[gross]]-IMDB_Table[[#This Row],[budget]]</f>
        <v>10684949</v>
      </c>
      <c r="O2784">
        <v>76</v>
      </c>
      <c r="P2784" s="36">
        <f>IMDB_Table[[#This Row],[net_profit]]/IMDB_Table[[#This Row],[budget]]*100</f>
        <v>356.16496666666666</v>
      </c>
    </row>
    <row r="2785" spans="1:16" x14ac:dyDescent="0.3">
      <c r="A2785" t="s">
        <v>2793</v>
      </c>
      <c r="B2785">
        <v>386</v>
      </c>
      <c r="C2785" s="4">
        <v>14597405</v>
      </c>
      <c r="D2785" t="s">
        <v>399</v>
      </c>
      <c r="E2785" t="s">
        <v>1091</v>
      </c>
      <c r="F2785" t="s">
        <v>7539</v>
      </c>
      <c r="G2785">
        <v>71679</v>
      </c>
      <c r="H2785">
        <v>216</v>
      </c>
      <c r="I2785" t="s">
        <v>16</v>
      </c>
      <c r="J2785" t="s">
        <v>24</v>
      </c>
      <c r="K2785" s="4">
        <v>6400000</v>
      </c>
      <c r="L2785">
        <v>2011</v>
      </c>
      <c r="M2785" s="2">
        <v>7</v>
      </c>
      <c r="N2785" s="4">
        <f>IMDB_Table[[#This Row],[gross]]-IMDB_Table[[#This Row],[budget]]</f>
        <v>8197405</v>
      </c>
      <c r="O2785">
        <v>99</v>
      </c>
      <c r="P2785" s="36">
        <f>IMDB_Table[[#This Row],[net_profit]]/IMDB_Table[[#This Row],[budget]]*100</f>
        <v>128.08445312500001</v>
      </c>
    </row>
    <row r="2786" spans="1:16" x14ac:dyDescent="0.3">
      <c r="A2786" t="s">
        <v>1482</v>
      </c>
      <c r="B2786">
        <v>191</v>
      </c>
      <c r="C2786" s="4">
        <v>12570442</v>
      </c>
      <c r="D2786" t="s">
        <v>1192</v>
      </c>
      <c r="E2786" t="s">
        <v>549</v>
      </c>
      <c r="F2786" t="s">
        <v>6069</v>
      </c>
      <c r="G2786">
        <v>40514</v>
      </c>
      <c r="H2786">
        <v>234</v>
      </c>
      <c r="I2786" t="s">
        <v>16</v>
      </c>
      <c r="J2786" t="s">
        <v>17</v>
      </c>
      <c r="K2786" s="4">
        <v>10000000</v>
      </c>
      <c r="L2786">
        <v>2005</v>
      </c>
      <c r="M2786" s="2">
        <v>6.8</v>
      </c>
      <c r="N2786" s="4">
        <f>IMDB_Table[[#This Row],[gross]]-IMDB_Table[[#This Row],[budget]]</f>
        <v>2570442</v>
      </c>
      <c r="O2786">
        <v>96</v>
      </c>
      <c r="P2786" s="36">
        <f>IMDB_Table[[#This Row],[net_profit]]/IMDB_Table[[#This Row],[budget]]*100</f>
        <v>25.704419999999999</v>
      </c>
    </row>
    <row r="2787" spans="1:16" x14ac:dyDescent="0.3">
      <c r="A2787" t="s">
        <v>2856</v>
      </c>
      <c r="B2787">
        <v>16</v>
      </c>
      <c r="C2787" s="4">
        <v>12514138</v>
      </c>
      <c r="D2787" t="s">
        <v>71</v>
      </c>
      <c r="E2787" t="s">
        <v>2139</v>
      </c>
      <c r="F2787" t="s">
        <v>6070</v>
      </c>
      <c r="G2787">
        <v>2801</v>
      </c>
      <c r="H2787">
        <v>28</v>
      </c>
      <c r="I2787" t="s">
        <v>16</v>
      </c>
      <c r="J2787" t="s">
        <v>17</v>
      </c>
      <c r="K2787" s="4">
        <v>10000000</v>
      </c>
      <c r="L2787">
        <v>1997</v>
      </c>
      <c r="M2787" s="2">
        <v>7.4</v>
      </c>
      <c r="N2787" s="4">
        <f>IMDB_Table[[#This Row],[gross]]-IMDB_Table[[#This Row],[budget]]</f>
        <v>2514138</v>
      </c>
      <c r="O2787">
        <v>104</v>
      </c>
      <c r="P2787" s="36">
        <f>IMDB_Table[[#This Row],[net_profit]]/IMDB_Table[[#This Row],[budget]]*100</f>
        <v>25.141380000000002</v>
      </c>
    </row>
    <row r="2788" spans="1:16" x14ac:dyDescent="0.3">
      <c r="A2788" t="s">
        <v>2857</v>
      </c>
      <c r="B2788">
        <v>297</v>
      </c>
      <c r="C2788" s="4">
        <v>43771291</v>
      </c>
      <c r="D2788" t="s">
        <v>241</v>
      </c>
      <c r="E2788" t="s">
        <v>1406</v>
      </c>
      <c r="F2788" t="s">
        <v>6071</v>
      </c>
      <c r="G2788">
        <v>79909</v>
      </c>
      <c r="H2788">
        <v>279</v>
      </c>
      <c r="I2788" t="s">
        <v>16</v>
      </c>
      <c r="J2788" t="s">
        <v>17</v>
      </c>
      <c r="K2788" s="4">
        <v>5000000</v>
      </c>
      <c r="L2788">
        <v>2015</v>
      </c>
      <c r="M2788" s="2">
        <v>7.1</v>
      </c>
      <c r="N2788" s="4">
        <f>IMDB_Table[[#This Row],[gross]]-IMDB_Table[[#This Row],[budget]]</f>
        <v>38771291</v>
      </c>
      <c r="O2788">
        <v>108</v>
      </c>
      <c r="P2788" s="36">
        <f>IMDB_Table[[#This Row],[net_profit]]/IMDB_Table[[#This Row],[budget]]*100</f>
        <v>775.42581999999993</v>
      </c>
    </row>
    <row r="2789" spans="1:16" x14ac:dyDescent="0.3">
      <c r="A2789" t="s">
        <v>2858</v>
      </c>
      <c r="B2789">
        <v>47</v>
      </c>
      <c r="C2789" s="4">
        <v>11703287</v>
      </c>
      <c r="D2789" t="s">
        <v>1518</v>
      </c>
      <c r="E2789" t="s">
        <v>2859</v>
      </c>
      <c r="F2789" t="s">
        <v>7540</v>
      </c>
      <c r="G2789">
        <v>4360</v>
      </c>
      <c r="H2789">
        <v>148</v>
      </c>
      <c r="I2789" t="s">
        <v>16</v>
      </c>
      <c r="J2789" t="s">
        <v>17</v>
      </c>
      <c r="K2789" s="4">
        <v>10000000</v>
      </c>
      <c r="L2789">
        <v>2005</v>
      </c>
      <c r="M2789" s="2">
        <v>7</v>
      </c>
      <c r="N2789" s="4">
        <f>IMDB_Table[[#This Row],[gross]]-IMDB_Table[[#This Row],[budget]]</f>
        <v>1703287</v>
      </c>
      <c r="O2789">
        <v>108</v>
      </c>
      <c r="P2789" s="36">
        <f>IMDB_Table[[#This Row],[net_profit]]/IMDB_Table[[#This Row],[budget]]*100</f>
        <v>17.032869999999999</v>
      </c>
    </row>
    <row r="2790" spans="1:16" x14ac:dyDescent="0.3">
      <c r="A2790" t="s">
        <v>1601</v>
      </c>
      <c r="B2790">
        <v>63</v>
      </c>
      <c r="C2790" s="4">
        <v>11560259</v>
      </c>
      <c r="D2790" t="s">
        <v>429</v>
      </c>
      <c r="E2790" t="s">
        <v>1064</v>
      </c>
      <c r="F2790" t="s">
        <v>6072</v>
      </c>
      <c r="G2790">
        <v>15617</v>
      </c>
      <c r="H2790">
        <v>180</v>
      </c>
      <c r="I2790" t="s">
        <v>16</v>
      </c>
      <c r="J2790" t="s">
        <v>17</v>
      </c>
      <c r="K2790" s="4">
        <v>22000000</v>
      </c>
      <c r="L2790">
        <v>2001</v>
      </c>
      <c r="M2790" s="2">
        <v>5.8</v>
      </c>
      <c r="N2790" s="4">
        <f>IMDB_Table[[#This Row],[gross]]-IMDB_Table[[#This Row],[budget]]</f>
        <v>-10439741</v>
      </c>
      <c r="O2790">
        <v>87</v>
      </c>
      <c r="P2790" s="36">
        <f>IMDB_Table[[#This Row],[net_profit]]/IMDB_Table[[#This Row],[budget]]*100</f>
        <v>-47.453368181818185</v>
      </c>
    </row>
    <row r="2791" spans="1:16" x14ac:dyDescent="0.3">
      <c r="A2791" t="s">
        <v>2702</v>
      </c>
      <c r="B2791">
        <v>144</v>
      </c>
      <c r="C2791" s="4">
        <v>10824921</v>
      </c>
      <c r="D2791" t="s">
        <v>509</v>
      </c>
      <c r="E2791" t="s">
        <v>822</v>
      </c>
      <c r="F2791" t="s">
        <v>6073</v>
      </c>
      <c r="G2791">
        <v>200293</v>
      </c>
      <c r="H2791">
        <v>621</v>
      </c>
      <c r="I2791" t="s">
        <v>16</v>
      </c>
      <c r="J2791" t="s">
        <v>17</v>
      </c>
      <c r="K2791" s="4">
        <v>10000000</v>
      </c>
      <c r="L2791">
        <v>1999</v>
      </c>
      <c r="M2791" s="2">
        <v>7.8</v>
      </c>
      <c r="N2791" s="4">
        <f>IMDB_Table[[#This Row],[gross]]-IMDB_Table[[#This Row],[budget]]</f>
        <v>824921</v>
      </c>
      <c r="O2791">
        <v>89</v>
      </c>
      <c r="P2791" s="36">
        <f>IMDB_Table[[#This Row],[net_profit]]/IMDB_Table[[#This Row],[budget]]*100</f>
        <v>8.2492099999999997</v>
      </c>
    </row>
    <row r="2792" spans="1:16" x14ac:dyDescent="0.3">
      <c r="A2792" t="s">
        <v>2860</v>
      </c>
      <c r="B2792">
        <v>77</v>
      </c>
      <c r="C2792" s="4">
        <v>10561238</v>
      </c>
      <c r="D2792" t="s">
        <v>2861</v>
      </c>
      <c r="E2792" t="s">
        <v>1114</v>
      </c>
      <c r="F2792" t="s">
        <v>6074</v>
      </c>
      <c r="G2792">
        <v>27265</v>
      </c>
      <c r="H2792">
        <v>321</v>
      </c>
      <c r="I2792" t="s">
        <v>16</v>
      </c>
      <c r="J2792" t="s">
        <v>221</v>
      </c>
      <c r="K2792" s="4">
        <v>10000000</v>
      </c>
      <c r="L2792">
        <v>1999</v>
      </c>
      <c r="M2792" s="2">
        <v>6.5</v>
      </c>
      <c r="N2792" s="4">
        <f>IMDB_Table[[#This Row],[gross]]-IMDB_Table[[#This Row],[budget]]</f>
        <v>561238</v>
      </c>
      <c r="O2792">
        <v>97</v>
      </c>
      <c r="P2792" s="36">
        <f>IMDB_Table[[#This Row],[net_profit]]/IMDB_Table[[#This Row],[budget]]*100</f>
        <v>5.6123799999999999</v>
      </c>
    </row>
    <row r="2793" spans="1:16" x14ac:dyDescent="0.3">
      <c r="A2793" t="s">
        <v>83</v>
      </c>
      <c r="B2793">
        <v>325</v>
      </c>
      <c r="C2793" s="4">
        <v>14479776</v>
      </c>
      <c r="D2793" t="s">
        <v>2862</v>
      </c>
      <c r="E2793" t="s">
        <v>23</v>
      </c>
      <c r="F2793" t="s">
        <v>6075</v>
      </c>
      <c r="G2793">
        <v>55539</v>
      </c>
      <c r="H2793">
        <v>147</v>
      </c>
      <c r="I2793" t="s">
        <v>16</v>
      </c>
      <c r="J2793" t="s">
        <v>17</v>
      </c>
      <c r="K2793" s="4">
        <v>10000000</v>
      </c>
      <c r="L2793">
        <v>2014</v>
      </c>
      <c r="M2793" s="2">
        <v>7</v>
      </c>
      <c r="N2793" s="4">
        <f>IMDB_Table[[#This Row],[gross]]-IMDB_Table[[#This Row],[budget]]</f>
        <v>4479776</v>
      </c>
      <c r="O2793">
        <v>106</v>
      </c>
      <c r="P2793" s="36">
        <f>IMDB_Table[[#This Row],[net_profit]]/IMDB_Table[[#This Row],[budget]]*100</f>
        <v>44.797759999999997</v>
      </c>
    </row>
    <row r="2794" spans="1:16" x14ac:dyDescent="0.3">
      <c r="A2794" t="s">
        <v>75</v>
      </c>
      <c r="B2794">
        <v>100</v>
      </c>
      <c r="C2794" s="4">
        <v>9801782</v>
      </c>
      <c r="D2794" t="s">
        <v>1305</v>
      </c>
      <c r="E2794" t="s">
        <v>143</v>
      </c>
      <c r="F2794" t="s">
        <v>6076</v>
      </c>
      <c r="G2794">
        <v>39331</v>
      </c>
      <c r="H2794">
        <v>481</v>
      </c>
      <c r="I2794" t="s">
        <v>16</v>
      </c>
      <c r="J2794" t="s">
        <v>17</v>
      </c>
      <c r="K2794" s="4">
        <v>10000000</v>
      </c>
      <c r="L2794">
        <v>1998</v>
      </c>
      <c r="M2794" s="2">
        <v>6.3</v>
      </c>
      <c r="N2794" s="4">
        <f>IMDB_Table[[#This Row],[gross]]-IMDB_Table[[#This Row],[budget]]</f>
        <v>-198218</v>
      </c>
      <c r="O2794">
        <v>100</v>
      </c>
      <c r="P2794" s="36">
        <f>IMDB_Table[[#This Row],[net_profit]]/IMDB_Table[[#This Row],[budget]]*100</f>
        <v>-1.9821800000000001</v>
      </c>
    </row>
    <row r="2795" spans="1:16" x14ac:dyDescent="0.3">
      <c r="A2795" t="s">
        <v>2421</v>
      </c>
      <c r="B2795">
        <v>52</v>
      </c>
      <c r="C2795" s="4">
        <v>8070311</v>
      </c>
      <c r="D2795" t="s">
        <v>429</v>
      </c>
      <c r="E2795" t="s">
        <v>726</v>
      </c>
      <c r="F2795" t="s">
        <v>6077</v>
      </c>
      <c r="G2795">
        <v>12706</v>
      </c>
      <c r="H2795">
        <v>75</v>
      </c>
      <c r="I2795" t="s">
        <v>16</v>
      </c>
      <c r="J2795" t="s">
        <v>17</v>
      </c>
      <c r="K2795" s="4">
        <v>10000000</v>
      </c>
      <c r="L2795">
        <v>2004</v>
      </c>
      <c r="M2795" s="2">
        <v>5.3</v>
      </c>
      <c r="N2795" s="4">
        <f>IMDB_Table[[#This Row],[gross]]-IMDB_Table[[#This Row],[budget]]</f>
        <v>-1929689</v>
      </c>
      <c r="O2795">
        <v>89</v>
      </c>
      <c r="P2795" s="36">
        <f>IMDB_Table[[#This Row],[net_profit]]/IMDB_Table[[#This Row],[budget]]*100</f>
        <v>-19.296890000000001</v>
      </c>
    </row>
    <row r="2796" spans="1:16" x14ac:dyDescent="0.3">
      <c r="A2796" t="s">
        <v>2863</v>
      </c>
      <c r="B2796">
        <v>163</v>
      </c>
      <c r="C2796" s="4">
        <v>8460995</v>
      </c>
      <c r="D2796" t="s">
        <v>372</v>
      </c>
      <c r="E2796" t="s">
        <v>2864</v>
      </c>
      <c r="F2796" t="s">
        <v>7541</v>
      </c>
      <c r="G2796">
        <v>35888</v>
      </c>
      <c r="H2796">
        <v>125</v>
      </c>
      <c r="I2796" t="s">
        <v>16</v>
      </c>
      <c r="J2796" t="s">
        <v>17</v>
      </c>
      <c r="K2796" s="4">
        <v>10000000</v>
      </c>
      <c r="L2796">
        <v>2010</v>
      </c>
      <c r="M2796" s="2">
        <v>5.5</v>
      </c>
      <c r="N2796" s="4">
        <f>IMDB_Table[[#This Row],[gross]]-IMDB_Table[[#This Row],[budget]]</f>
        <v>-1539005</v>
      </c>
      <c r="O2796">
        <v>95</v>
      </c>
      <c r="P2796" s="36">
        <f>IMDB_Table[[#This Row],[net_profit]]/IMDB_Table[[#This Row],[budget]]*100</f>
        <v>-15.390049999999999</v>
      </c>
    </row>
    <row r="2797" spans="1:16" x14ac:dyDescent="0.3">
      <c r="A2797" t="s">
        <v>1242</v>
      </c>
      <c r="B2797">
        <v>137</v>
      </c>
      <c r="C2797" s="4">
        <v>8111360</v>
      </c>
      <c r="D2797" t="s">
        <v>552</v>
      </c>
      <c r="E2797" t="s">
        <v>2865</v>
      </c>
      <c r="F2797" t="s">
        <v>6078</v>
      </c>
      <c r="G2797">
        <v>34848</v>
      </c>
      <c r="H2797">
        <v>203</v>
      </c>
      <c r="I2797" t="s">
        <v>16</v>
      </c>
      <c r="J2797" t="s">
        <v>24</v>
      </c>
      <c r="K2797" s="4">
        <v>10000000</v>
      </c>
      <c r="L2797">
        <v>2002</v>
      </c>
      <c r="M2797" s="2">
        <v>7.4</v>
      </c>
      <c r="N2797" s="4">
        <f>IMDB_Table[[#This Row],[gross]]-IMDB_Table[[#This Row],[budget]]</f>
        <v>-1888640</v>
      </c>
      <c r="O2797">
        <v>97</v>
      </c>
      <c r="P2797" s="36">
        <f>IMDB_Table[[#This Row],[net_profit]]/IMDB_Table[[#This Row],[budget]]*100</f>
        <v>-18.886400000000002</v>
      </c>
    </row>
    <row r="2798" spans="1:16" x14ac:dyDescent="0.3">
      <c r="A2798" t="s">
        <v>1818</v>
      </c>
      <c r="B2798">
        <v>180</v>
      </c>
      <c r="C2798" s="4">
        <v>8828771</v>
      </c>
      <c r="D2798" t="s">
        <v>509</v>
      </c>
      <c r="E2798" t="s">
        <v>86</v>
      </c>
      <c r="F2798" t="s">
        <v>6079</v>
      </c>
      <c r="G2798">
        <v>79146</v>
      </c>
      <c r="H2798">
        <v>352</v>
      </c>
      <c r="I2798" t="s">
        <v>16</v>
      </c>
      <c r="J2798" t="s">
        <v>17</v>
      </c>
      <c r="K2798" s="4">
        <v>6000000</v>
      </c>
      <c r="L2798">
        <v>2013</v>
      </c>
      <c r="M2798" s="2">
        <v>4.3</v>
      </c>
      <c r="N2798" s="4">
        <f>IMDB_Table[[#This Row],[gross]]-IMDB_Table[[#This Row],[budget]]</f>
        <v>2828771</v>
      </c>
      <c r="O2798">
        <v>94</v>
      </c>
      <c r="P2798" s="36">
        <f>IMDB_Table[[#This Row],[net_profit]]/IMDB_Table[[#This Row],[budget]]*100</f>
        <v>47.146183333333333</v>
      </c>
    </row>
    <row r="2799" spans="1:16" x14ac:dyDescent="0.3">
      <c r="A2799" t="s">
        <v>2866</v>
      </c>
      <c r="B2799">
        <v>100</v>
      </c>
      <c r="C2799" s="4">
        <v>7563670</v>
      </c>
      <c r="D2799" t="s">
        <v>861</v>
      </c>
      <c r="E2799" t="s">
        <v>1099</v>
      </c>
      <c r="F2799" t="s">
        <v>6080</v>
      </c>
      <c r="G2799">
        <v>21268</v>
      </c>
      <c r="H2799">
        <v>53</v>
      </c>
      <c r="I2799" t="s">
        <v>16</v>
      </c>
      <c r="J2799" t="s">
        <v>17</v>
      </c>
      <c r="K2799" s="4">
        <v>10000000</v>
      </c>
      <c r="L2799">
        <v>2008</v>
      </c>
      <c r="M2799" s="2">
        <v>5.2</v>
      </c>
      <c r="N2799" s="4">
        <f>IMDB_Table[[#This Row],[gross]]-IMDB_Table[[#This Row],[budget]]</f>
        <v>-2436330</v>
      </c>
      <c r="O2799">
        <v>95</v>
      </c>
      <c r="P2799" s="36">
        <f>IMDB_Table[[#This Row],[net_profit]]/IMDB_Table[[#This Row],[budget]]*100</f>
        <v>-24.363299999999999</v>
      </c>
    </row>
    <row r="2800" spans="1:16" x14ac:dyDescent="0.3">
      <c r="A2800" t="s">
        <v>2867</v>
      </c>
      <c r="B2800">
        <v>265</v>
      </c>
      <c r="C2800" s="4">
        <v>6619173</v>
      </c>
      <c r="D2800" t="s">
        <v>2868</v>
      </c>
      <c r="E2800" t="s">
        <v>726</v>
      </c>
      <c r="F2800" t="s">
        <v>7542</v>
      </c>
      <c r="G2800">
        <v>87203</v>
      </c>
      <c r="H2800">
        <v>221</v>
      </c>
      <c r="I2800" t="s">
        <v>16</v>
      </c>
      <c r="J2800" t="s">
        <v>17</v>
      </c>
      <c r="K2800" s="4">
        <v>10000000</v>
      </c>
      <c r="L2800">
        <v>2012</v>
      </c>
      <c r="M2800" s="2">
        <v>6.7</v>
      </c>
      <c r="N2800" s="4">
        <f>IMDB_Table[[#This Row],[gross]]-IMDB_Table[[#This Row],[budget]]</f>
        <v>-3380827</v>
      </c>
      <c r="O2800">
        <v>101</v>
      </c>
      <c r="P2800" s="36">
        <f>IMDB_Table[[#This Row],[net_profit]]/IMDB_Table[[#This Row],[budget]]*100</f>
        <v>-33.80827</v>
      </c>
    </row>
    <row r="2801" spans="1:16" x14ac:dyDescent="0.3">
      <c r="A2801" t="s">
        <v>2869</v>
      </c>
      <c r="B2801">
        <v>162</v>
      </c>
      <c r="C2801" s="4">
        <v>6712241</v>
      </c>
      <c r="D2801" t="s">
        <v>497</v>
      </c>
      <c r="E2801" t="s">
        <v>2426</v>
      </c>
      <c r="F2801" t="s">
        <v>6081</v>
      </c>
      <c r="G2801">
        <v>782437</v>
      </c>
      <c r="H2801">
        <v>1420</v>
      </c>
      <c r="I2801" t="s">
        <v>16</v>
      </c>
      <c r="J2801" t="s">
        <v>17</v>
      </c>
      <c r="K2801" s="4">
        <v>7500000</v>
      </c>
      <c r="L2801">
        <v>1998</v>
      </c>
      <c r="M2801" s="2">
        <v>8.6</v>
      </c>
      <c r="N2801" s="4">
        <f>IMDB_Table[[#This Row],[gross]]-IMDB_Table[[#This Row],[budget]]</f>
        <v>-787759</v>
      </c>
      <c r="O2801">
        <v>101</v>
      </c>
      <c r="P2801" s="36">
        <f>IMDB_Table[[#This Row],[net_profit]]/IMDB_Table[[#This Row],[budget]]*100</f>
        <v>-10.503453333333333</v>
      </c>
    </row>
    <row r="2802" spans="1:16" x14ac:dyDescent="0.3">
      <c r="A2802" t="s">
        <v>2870</v>
      </c>
      <c r="B2802">
        <v>147</v>
      </c>
      <c r="C2802" s="4">
        <v>6842058</v>
      </c>
      <c r="D2802" t="s">
        <v>1117</v>
      </c>
      <c r="E2802" t="s">
        <v>2871</v>
      </c>
      <c r="F2802" t="s">
        <v>6082</v>
      </c>
      <c r="G2802">
        <v>36029</v>
      </c>
      <c r="H2802">
        <v>99</v>
      </c>
      <c r="I2802" t="s">
        <v>16</v>
      </c>
      <c r="J2802" t="s">
        <v>17</v>
      </c>
      <c r="K2802" s="4">
        <v>10000000</v>
      </c>
      <c r="L2802">
        <v>2012</v>
      </c>
      <c r="M2802" s="2">
        <v>6.1</v>
      </c>
      <c r="N2802" s="4">
        <f>IMDB_Table[[#This Row],[gross]]-IMDB_Table[[#This Row],[budget]]</f>
        <v>-3157942</v>
      </c>
      <c r="O2802">
        <v>82</v>
      </c>
      <c r="P2802" s="36">
        <f>IMDB_Table[[#This Row],[net_profit]]/IMDB_Table[[#This Row],[budget]]*100</f>
        <v>-31.579420000000002</v>
      </c>
    </row>
    <row r="2803" spans="1:16" x14ac:dyDescent="0.3">
      <c r="A2803" t="s">
        <v>4024</v>
      </c>
      <c r="B2803">
        <v>33</v>
      </c>
      <c r="C2803" s="4">
        <v>6491350</v>
      </c>
      <c r="D2803" t="s">
        <v>1693</v>
      </c>
      <c r="E2803" t="s">
        <v>360</v>
      </c>
      <c r="F2803" t="s">
        <v>7543</v>
      </c>
      <c r="G2803">
        <v>1231</v>
      </c>
      <c r="H2803">
        <v>26</v>
      </c>
      <c r="I2803" t="s">
        <v>16</v>
      </c>
      <c r="J2803" t="s">
        <v>17</v>
      </c>
      <c r="K2803" s="4">
        <v>10000000</v>
      </c>
      <c r="L2803">
        <v>2004</v>
      </c>
      <c r="M2803" s="2">
        <v>5.8</v>
      </c>
      <c r="N2803" s="4">
        <f>IMDB_Table[[#This Row],[gross]]-IMDB_Table[[#This Row],[budget]]</f>
        <v>-3508650</v>
      </c>
      <c r="O2803">
        <v>74</v>
      </c>
      <c r="P2803" s="36">
        <f>IMDB_Table[[#This Row],[net_profit]]/IMDB_Table[[#This Row],[budget]]*100</f>
        <v>-35.086500000000001</v>
      </c>
    </row>
    <row r="2804" spans="1:16" x14ac:dyDescent="0.3">
      <c r="A2804" t="s">
        <v>4025</v>
      </c>
      <c r="B2804">
        <v>94</v>
      </c>
      <c r="C2804" s="4">
        <v>9473382</v>
      </c>
      <c r="D2804" t="s">
        <v>2872</v>
      </c>
      <c r="E2804" t="s">
        <v>2873</v>
      </c>
      <c r="F2804" t="s">
        <v>6083</v>
      </c>
      <c r="G2804">
        <v>26832</v>
      </c>
      <c r="H2804">
        <v>247</v>
      </c>
      <c r="I2804" t="s">
        <v>708</v>
      </c>
      <c r="J2804" t="s">
        <v>87</v>
      </c>
      <c r="K2804" s="4">
        <v>10000000</v>
      </c>
      <c r="L2804">
        <v>1998</v>
      </c>
      <c r="M2804" s="2">
        <v>7.7</v>
      </c>
      <c r="N2804" s="4">
        <f>IMDB_Table[[#This Row],[gross]]-IMDB_Table[[#This Row],[budget]]</f>
        <v>-526618</v>
      </c>
      <c r="O2804">
        <v>130</v>
      </c>
      <c r="P2804" s="36">
        <f>IMDB_Table[[#This Row],[net_profit]]/IMDB_Table[[#This Row],[budget]]*100</f>
        <v>-5.2661800000000003</v>
      </c>
    </row>
    <row r="2805" spans="1:16" x14ac:dyDescent="0.3">
      <c r="A2805" t="s">
        <v>1284</v>
      </c>
      <c r="B2805">
        <v>143</v>
      </c>
      <c r="C2805" s="4">
        <v>6197866</v>
      </c>
      <c r="D2805" t="s">
        <v>399</v>
      </c>
      <c r="E2805" t="s">
        <v>2596</v>
      </c>
      <c r="F2805" t="s">
        <v>6084</v>
      </c>
      <c r="G2805">
        <v>63733</v>
      </c>
      <c r="H2805">
        <v>414</v>
      </c>
      <c r="I2805" t="s">
        <v>16</v>
      </c>
      <c r="J2805" t="s">
        <v>490</v>
      </c>
      <c r="K2805" s="4">
        <v>10000000</v>
      </c>
      <c r="L2805">
        <v>1999</v>
      </c>
      <c r="M2805" s="2">
        <v>8</v>
      </c>
      <c r="N2805" s="4">
        <f>IMDB_Table[[#This Row],[gross]]-IMDB_Table[[#This Row],[budget]]</f>
        <v>-3802134</v>
      </c>
      <c r="O2805">
        <v>112</v>
      </c>
      <c r="P2805" s="36">
        <f>IMDB_Table[[#This Row],[net_profit]]/IMDB_Table[[#This Row],[budget]]*100</f>
        <v>-38.021339999999995</v>
      </c>
    </row>
    <row r="2806" spans="1:16" x14ac:dyDescent="0.3">
      <c r="A2806" t="s">
        <v>2874</v>
      </c>
      <c r="B2806">
        <v>38</v>
      </c>
      <c r="C2806" s="4">
        <v>6044618</v>
      </c>
      <c r="D2806" t="s">
        <v>2875</v>
      </c>
      <c r="E2806" t="s">
        <v>1106</v>
      </c>
      <c r="F2806" t="s">
        <v>6085</v>
      </c>
      <c r="G2806">
        <v>6200</v>
      </c>
      <c r="H2806">
        <v>92</v>
      </c>
      <c r="I2806" t="s">
        <v>16</v>
      </c>
      <c r="J2806" t="s">
        <v>17</v>
      </c>
      <c r="K2806" s="4">
        <v>10000000</v>
      </c>
      <c r="L2806">
        <v>2002</v>
      </c>
      <c r="M2806" s="2">
        <v>5.6</v>
      </c>
      <c r="N2806" s="4">
        <f>IMDB_Table[[#This Row],[gross]]-IMDB_Table[[#This Row],[budget]]</f>
        <v>-3955382</v>
      </c>
      <c r="O2806">
        <v>96</v>
      </c>
      <c r="P2806" s="36">
        <f>IMDB_Table[[#This Row],[net_profit]]/IMDB_Table[[#This Row],[budget]]*100</f>
        <v>-39.553820000000002</v>
      </c>
    </row>
    <row r="2807" spans="1:16" x14ac:dyDescent="0.3">
      <c r="A2807" t="s">
        <v>2876</v>
      </c>
      <c r="B2807">
        <v>126</v>
      </c>
      <c r="C2807" s="4">
        <v>7764027</v>
      </c>
      <c r="D2807" t="s">
        <v>641</v>
      </c>
      <c r="E2807" t="s">
        <v>1515</v>
      </c>
      <c r="F2807" t="s">
        <v>6086</v>
      </c>
      <c r="G2807">
        <v>38459</v>
      </c>
      <c r="H2807">
        <v>119</v>
      </c>
      <c r="I2807" t="s">
        <v>16</v>
      </c>
      <c r="J2807" t="s">
        <v>17</v>
      </c>
      <c r="K2807" s="4">
        <v>10000000</v>
      </c>
      <c r="L2807">
        <v>2013</v>
      </c>
      <c r="M2807" s="2">
        <v>6.7</v>
      </c>
      <c r="N2807" s="4">
        <f>IMDB_Table[[#This Row],[gross]]-IMDB_Table[[#This Row],[budget]]</f>
        <v>-2235973</v>
      </c>
      <c r="O2807">
        <v>89</v>
      </c>
      <c r="P2807" s="36">
        <f>IMDB_Table[[#This Row],[net_profit]]/IMDB_Table[[#This Row],[budget]]*100</f>
        <v>-22.359729999999999</v>
      </c>
    </row>
    <row r="2808" spans="1:16" x14ac:dyDescent="0.3">
      <c r="A2808" t="s">
        <v>2199</v>
      </c>
      <c r="B2808">
        <v>91</v>
      </c>
      <c r="C2808" s="4">
        <v>21569041</v>
      </c>
      <c r="D2808" t="s">
        <v>814</v>
      </c>
      <c r="E2808" t="s">
        <v>1121</v>
      </c>
      <c r="F2808" t="s">
        <v>7544</v>
      </c>
      <c r="G2808">
        <v>8058</v>
      </c>
      <c r="H2808">
        <v>57</v>
      </c>
      <c r="I2808" t="s">
        <v>16</v>
      </c>
      <c r="J2808" t="s">
        <v>17</v>
      </c>
      <c r="K2808" s="4">
        <v>9000000</v>
      </c>
      <c r="L2808">
        <v>2014</v>
      </c>
      <c r="M2808" s="2">
        <v>6.6</v>
      </c>
      <c r="N2808" s="4">
        <f>IMDB_Table[[#This Row],[gross]]-IMDB_Table[[#This Row],[budget]]</f>
        <v>12569041</v>
      </c>
      <c r="O2808">
        <v>121</v>
      </c>
      <c r="P2808" s="36">
        <f>IMDB_Table[[#This Row],[net_profit]]/IMDB_Table[[#This Row],[budget]]*100</f>
        <v>139.6560111111111</v>
      </c>
    </row>
    <row r="2809" spans="1:16" x14ac:dyDescent="0.3">
      <c r="A2809" t="s">
        <v>2877</v>
      </c>
      <c r="B2809">
        <v>46</v>
      </c>
      <c r="C2809" s="4">
        <v>4356743</v>
      </c>
      <c r="D2809" t="s">
        <v>671</v>
      </c>
      <c r="E2809" t="s">
        <v>731</v>
      </c>
      <c r="F2809" t="s">
        <v>7545</v>
      </c>
      <c r="G2809">
        <v>3662</v>
      </c>
      <c r="H2809">
        <v>79</v>
      </c>
      <c r="I2809" t="s">
        <v>16</v>
      </c>
      <c r="J2809" t="s">
        <v>17</v>
      </c>
      <c r="K2809" s="4">
        <v>16000000</v>
      </c>
      <c r="L2809">
        <v>2001</v>
      </c>
      <c r="M2809" s="2">
        <v>4.0999999999999996</v>
      </c>
      <c r="N2809" s="4">
        <f>IMDB_Table[[#This Row],[gross]]-IMDB_Table[[#This Row],[budget]]</f>
        <v>-11643257</v>
      </c>
      <c r="O2809">
        <v>85</v>
      </c>
      <c r="P2809" s="36">
        <f>IMDB_Table[[#This Row],[net_profit]]/IMDB_Table[[#This Row],[budget]]*100</f>
        <v>-72.770356250000006</v>
      </c>
    </row>
    <row r="2810" spans="1:16" x14ac:dyDescent="0.3">
      <c r="A2810" t="s">
        <v>2032</v>
      </c>
      <c r="B2810">
        <v>198</v>
      </c>
      <c r="C2810" s="4">
        <v>5484375</v>
      </c>
      <c r="D2810" t="s">
        <v>2878</v>
      </c>
      <c r="E2810" t="s">
        <v>104</v>
      </c>
      <c r="F2810" t="s">
        <v>6087</v>
      </c>
      <c r="G2810">
        <v>84641</v>
      </c>
      <c r="H2810">
        <v>205</v>
      </c>
      <c r="I2810" t="s">
        <v>16</v>
      </c>
      <c r="J2810" t="s">
        <v>17</v>
      </c>
      <c r="K2810" s="4">
        <v>10000000</v>
      </c>
      <c r="L2810">
        <v>2006</v>
      </c>
      <c r="M2810" s="2">
        <v>7.3</v>
      </c>
      <c r="N2810" s="4">
        <f>IMDB_Table[[#This Row],[gross]]-IMDB_Table[[#This Row],[budget]]</f>
        <v>-4515625</v>
      </c>
      <c r="O2810">
        <v>120</v>
      </c>
      <c r="P2810" s="36">
        <f>IMDB_Table[[#This Row],[net_profit]]/IMDB_Table[[#This Row],[budget]]*100</f>
        <v>-45.15625</v>
      </c>
    </row>
    <row r="2811" spans="1:16" x14ac:dyDescent="0.3">
      <c r="A2811" t="s">
        <v>2879</v>
      </c>
      <c r="B2811">
        <v>139</v>
      </c>
      <c r="C2811" s="4">
        <v>5348317</v>
      </c>
      <c r="D2811" t="s">
        <v>1834</v>
      </c>
      <c r="E2811" t="s">
        <v>607</v>
      </c>
      <c r="F2811" t="s">
        <v>6088</v>
      </c>
      <c r="G2811">
        <v>20810</v>
      </c>
      <c r="H2811">
        <v>100</v>
      </c>
      <c r="I2811" t="s">
        <v>16</v>
      </c>
      <c r="J2811" t="s">
        <v>17</v>
      </c>
      <c r="K2811" s="4">
        <v>10000000</v>
      </c>
      <c r="L2811">
        <v>2015</v>
      </c>
      <c r="M2811" s="2">
        <v>7.1</v>
      </c>
      <c r="N2811" s="4">
        <f>IMDB_Table[[#This Row],[gross]]-IMDB_Table[[#This Row],[budget]]</f>
        <v>-4651683</v>
      </c>
      <c r="O2811">
        <v>106</v>
      </c>
      <c r="P2811" s="36">
        <f>IMDB_Table[[#This Row],[net_profit]]/IMDB_Table[[#This Row],[budget]]*100</f>
        <v>-46.516829999999999</v>
      </c>
    </row>
    <row r="2812" spans="1:16" x14ac:dyDescent="0.3">
      <c r="A2812" t="s">
        <v>2880</v>
      </c>
      <c r="B2812">
        <v>182</v>
      </c>
      <c r="C2812" s="4">
        <v>4244155</v>
      </c>
      <c r="D2812" t="s">
        <v>641</v>
      </c>
      <c r="E2812" t="s">
        <v>179</v>
      </c>
      <c r="F2812" t="s">
        <v>7546</v>
      </c>
      <c r="G2812">
        <v>56005</v>
      </c>
      <c r="H2812">
        <v>112</v>
      </c>
      <c r="I2812" t="s">
        <v>16</v>
      </c>
      <c r="J2812" t="s">
        <v>17</v>
      </c>
      <c r="K2812" s="4">
        <v>10000000</v>
      </c>
      <c r="L2812">
        <v>2011</v>
      </c>
      <c r="M2812" s="2">
        <v>6.5</v>
      </c>
      <c r="N2812" s="4">
        <f>IMDB_Table[[#This Row],[gross]]-IMDB_Table[[#This Row],[budget]]</f>
        <v>-5755845</v>
      </c>
      <c r="O2812">
        <v>83</v>
      </c>
      <c r="P2812" s="36">
        <f>IMDB_Table[[#This Row],[net_profit]]/IMDB_Table[[#This Row],[budget]]*100</f>
        <v>-57.558450000000008</v>
      </c>
    </row>
    <row r="2813" spans="1:16" x14ac:dyDescent="0.3">
      <c r="A2813" t="s">
        <v>2881</v>
      </c>
      <c r="B2813">
        <v>181</v>
      </c>
      <c r="C2813" s="4">
        <v>5004648</v>
      </c>
      <c r="D2813" t="s">
        <v>71</v>
      </c>
      <c r="E2813" t="s">
        <v>2882</v>
      </c>
      <c r="F2813" t="s">
        <v>6089</v>
      </c>
      <c r="G2813">
        <v>14031</v>
      </c>
      <c r="H2813">
        <v>114</v>
      </c>
      <c r="I2813" t="s">
        <v>1991</v>
      </c>
      <c r="J2813" t="s">
        <v>1805</v>
      </c>
      <c r="K2813" s="4">
        <v>10000000</v>
      </c>
      <c r="L2813">
        <v>2009</v>
      </c>
      <c r="M2813" s="2">
        <v>7</v>
      </c>
      <c r="N2813" s="4">
        <f>IMDB_Table[[#This Row],[gross]]-IMDB_Table[[#This Row],[budget]]</f>
        <v>-4995352</v>
      </c>
      <c r="O2813">
        <v>120</v>
      </c>
      <c r="P2813" s="36">
        <f>IMDB_Table[[#This Row],[net_profit]]/IMDB_Table[[#This Row],[budget]]*100</f>
        <v>-49.953520000000005</v>
      </c>
    </row>
    <row r="2814" spans="1:16" x14ac:dyDescent="0.3">
      <c r="A2814" t="s">
        <v>2883</v>
      </c>
      <c r="B2814">
        <v>23</v>
      </c>
      <c r="C2814" s="4">
        <v>3333823</v>
      </c>
      <c r="D2814" t="s">
        <v>1229</v>
      </c>
      <c r="E2814" t="s">
        <v>2884</v>
      </c>
      <c r="F2814" t="s">
        <v>7547</v>
      </c>
      <c r="G2814">
        <v>5612</v>
      </c>
      <c r="H2814">
        <v>122</v>
      </c>
      <c r="I2814" t="s">
        <v>16</v>
      </c>
      <c r="J2814" t="s">
        <v>17</v>
      </c>
      <c r="K2814" s="4">
        <v>10000000</v>
      </c>
      <c r="L2814">
        <v>2012</v>
      </c>
      <c r="M2814" s="2">
        <v>5.5</v>
      </c>
      <c r="N2814" s="4">
        <f>IMDB_Table[[#This Row],[gross]]-IMDB_Table[[#This Row],[budget]]</f>
        <v>-6666177</v>
      </c>
      <c r="O2814">
        <v>111</v>
      </c>
      <c r="P2814" s="36">
        <f>IMDB_Table[[#This Row],[net_profit]]/IMDB_Table[[#This Row],[budget]]*100</f>
        <v>-66.661770000000004</v>
      </c>
    </row>
    <row r="2815" spans="1:16" x14ac:dyDescent="0.3">
      <c r="A2815" t="s">
        <v>2885</v>
      </c>
      <c r="B2815">
        <v>30</v>
      </c>
      <c r="C2815" s="4">
        <v>3275585</v>
      </c>
      <c r="D2815" t="s">
        <v>137</v>
      </c>
      <c r="E2815" t="s">
        <v>172</v>
      </c>
      <c r="F2815" t="s">
        <v>6090</v>
      </c>
      <c r="G2815">
        <v>10735</v>
      </c>
      <c r="H2815">
        <v>88</v>
      </c>
      <c r="I2815" t="s">
        <v>16</v>
      </c>
      <c r="J2815" t="s">
        <v>24</v>
      </c>
      <c r="K2815" s="4">
        <v>11500000</v>
      </c>
      <c r="L2815">
        <v>1993</v>
      </c>
      <c r="M2815" s="2">
        <v>6.6</v>
      </c>
      <c r="N2815" s="4">
        <f>IMDB_Table[[#This Row],[gross]]-IMDB_Table[[#This Row],[budget]]</f>
        <v>-8224415</v>
      </c>
      <c r="O2815">
        <v>100</v>
      </c>
      <c r="P2815" s="36">
        <f>IMDB_Table[[#This Row],[net_profit]]/IMDB_Table[[#This Row],[budget]]*100</f>
        <v>-71.516652173913045</v>
      </c>
    </row>
    <row r="2816" spans="1:16" x14ac:dyDescent="0.3">
      <c r="A2816" t="s">
        <v>395</v>
      </c>
      <c r="B2816">
        <v>111</v>
      </c>
      <c r="C2816" s="4">
        <v>3193102</v>
      </c>
      <c r="D2816" t="s">
        <v>557</v>
      </c>
      <c r="E2816" t="s">
        <v>2886</v>
      </c>
      <c r="F2816" t="s">
        <v>6091</v>
      </c>
      <c r="G2816">
        <v>24412</v>
      </c>
      <c r="H2816">
        <v>240</v>
      </c>
      <c r="I2816" t="s">
        <v>16</v>
      </c>
      <c r="J2816" t="s">
        <v>17</v>
      </c>
      <c r="K2816" s="4">
        <v>9000000</v>
      </c>
      <c r="L2816">
        <v>1999</v>
      </c>
      <c r="M2816" s="2">
        <v>7.1</v>
      </c>
      <c r="N2816" s="4">
        <f>IMDB_Table[[#This Row],[gross]]-IMDB_Table[[#This Row],[budget]]</f>
        <v>-5806898</v>
      </c>
      <c r="O2816">
        <v>89</v>
      </c>
      <c r="P2816" s="36">
        <f>IMDB_Table[[#This Row],[net_profit]]/IMDB_Table[[#This Row],[budget]]*100</f>
        <v>-64.521088888888883</v>
      </c>
    </row>
    <row r="2817" spans="1:16" x14ac:dyDescent="0.3">
      <c r="A2817" t="s">
        <v>1777</v>
      </c>
      <c r="B2817">
        <v>287</v>
      </c>
      <c r="C2817" s="4">
        <v>54557348</v>
      </c>
      <c r="D2817" t="s">
        <v>552</v>
      </c>
      <c r="E2817" t="s">
        <v>581</v>
      </c>
      <c r="F2817" t="s">
        <v>6092</v>
      </c>
      <c r="G2817">
        <v>361169</v>
      </c>
      <c r="H2817">
        <v>1624</v>
      </c>
      <c r="I2817" t="s">
        <v>16</v>
      </c>
      <c r="J2817" t="s">
        <v>221</v>
      </c>
      <c r="K2817" s="4">
        <v>6500000</v>
      </c>
      <c r="L2817">
        <v>2004</v>
      </c>
      <c r="M2817" s="2">
        <v>7.9</v>
      </c>
      <c r="N2817" s="4">
        <f>IMDB_Table[[#This Row],[gross]]-IMDB_Table[[#This Row],[budget]]</f>
        <v>48057348</v>
      </c>
      <c r="O2817">
        <v>115</v>
      </c>
      <c r="P2817" s="36">
        <f>IMDB_Table[[#This Row],[net_profit]]/IMDB_Table[[#This Row],[budget]]*100</f>
        <v>739.34381538461537</v>
      </c>
    </row>
    <row r="2818" spans="1:16" x14ac:dyDescent="0.3">
      <c r="A2818" t="s">
        <v>2887</v>
      </c>
      <c r="B2818">
        <v>96</v>
      </c>
      <c r="C2818" s="4">
        <v>3041803</v>
      </c>
      <c r="D2818" t="s">
        <v>71</v>
      </c>
      <c r="E2818" t="s">
        <v>2888</v>
      </c>
      <c r="F2818" t="s">
        <v>7548</v>
      </c>
      <c r="G2818">
        <v>6377</v>
      </c>
      <c r="H2818">
        <v>181</v>
      </c>
      <c r="I2818" t="s">
        <v>16</v>
      </c>
      <c r="J2818" t="s">
        <v>24</v>
      </c>
      <c r="K2818" s="4">
        <v>10000000</v>
      </c>
      <c r="L2818">
        <v>2000</v>
      </c>
      <c r="M2818" s="2">
        <v>7.1</v>
      </c>
      <c r="N2818" s="4">
        <f>IMDB_Table[[#This Row],[gross]]-IMDB_Table[[#This Row],[budget]]</f>
        <v>-6958197</v>
      </c>
      <c r="O2818">
        <v>135</v>
      </c>
      <c r="P2818" s="36">
        <f>IMDB_Table[[#This Row],[net_profit]]/IMDB_Table[[#This Row],[budget]]*100</f>
        <v>-69.581969999999998</v>
      </c>
    </row>
    <row r="2819" spans="1:16" x14ac:dyDescent="0.3">
      <c r="A2819" t="s">
        <v>2889</v>
      </c>
      <c r="B2819">
        <v>27</v>
      </c>
      <c r="C2819" s="4">
        <v>3060858</v>
      </c>
      <c r="D2819" t="s">
        <v>259</v>
      </c>
      <c r="E2819" t="s">
        <v>2890</v>
      </c>
      <c r="F2819" t="s">
        <v>6093</v>
      </c>
      <c r="G2819">
        <v>1768</v>
      </c>
      <c r="H2819">
        <v>37</v>
      </c>
      <c r="I2819" t="s">
        <v>16</v>
      </c>
      <c r="J2819" t="s">
        <v>17</v>
      </c>
      <c r="K2819" s="4">
        <v>10000000</v>
      </c>
      <c r="L2819">
        <v>1987</v>
      </c>
      <c r="M2819" s="2">
        <v>5.6</v>
      </c>
      <c r="N2819" s="4">
        <f>IMDB_Table[[#This Row],[gross]]-IMDB_Table[[#This Row],[budget]]</f>
        <v>-6939142</v>
      </c>
      <c r="O2819">
        <v>92</v>
      </c>
      <c r="P2819" s="36">
        <f>IMDB_Table[[#This Row],[net_profit]]/IMDB_Table[[#This Row],[budget]]*100</f>
        <v>-69.391420000000011</v>
      </c>
    </row>
    <row r="2820" spans="1:16" x14ac:dyDescent="0.3">
      <c r="A2820" t="s">
        <v>1951</v>
      </c>
      <c r="B2820">
        <v>44</v>
      </c>
      <c r="C2820" s="4">
        <v>1055654</v>
      </c>
      <c r="D2820" t="s">
        <v>1120</v>
      </c>
      <c r="E2820" t="s">
        <v>2891</v>
      </c>
      <c r="F2820" t="s">
        <v>6094</v>
      </c>
      <c r="G2820">
        <v>20426</v>
      </c>
      <c r="H2820">
        <v>175</v>
      </c>
      <c r="I2820" t="s">
        <v>16</v>
      </c>
      <c r="J2820" t="s">
        <v>221</v>
      </c>
      <c r="K2820" s="4">
        <v>10000000</v>
      </c>
      <c r="L2820">
        <v>2006</v>
      </c>
      <c r="M2820" s="2">
        <v>7.3</v>
      </c>
      <c r="N2820" s="4">
        <f>IMDB_Table[[#This Row],[gross]]-IMDB_Table[[#This Row],[budget]]</f>
        <v>-8944346</v>
      </c>
      <c r="O2820">
        <v>120</v>
      </c>
      <c r="P2820" s="36">
        <f>IMDB_Table[[#This Row],[net_profit]]/IMDB_Table[[#This Row],[budget]]*100</f>
        <v>-89.443460000000002</v>
      </c>
    </row>
    <row r="2821" spans="1:16" x14ac:dyDescent="0.3">
      <c r="A2821" t="s">
        <v>2892</v>
      </c>
      <c r="B2821">
        <v>49</v>
      </c>
      <c r="C2821" s="4">
        <v>2331318</v>
      </c>
      <c r="D2821" t="s">
        <v>509</v>
      </c>
      <c r="E2821" t="s">
        <v>1271</v>
      </c>
      <c r="F2821" t="s">
        <v>7549</v>
      </c>
      <c r="G2821">
        <v>9541</v>
      </c>
      <c r="H2821">
        <v>64</v>
      </c>
      <c r="I2821" t="s">
        <v>16</v>
      </c>
      <c r="J2821" t="s">
        <v>17</v>
      </c>
      <c r="K2821" s="4">
        <v>10000000</v>
      </c>
      <c r="L2821">
        <v>2011</v>
      </c>
      <c r="M2821" s="2">
        <v>3.3</v>
      </c>
      <c r="N2821" s="4">
        <f>IMDB_Table[[#This Row],[gross]]-IMDB_Table[[#This Row],[budget]]</f>
        <v>-7668682</v>
      </c>
      <c r="O2821">
        <v>97</v>
      </c>
      <c r="P2821" s="36">
        <f>IMDB_Table[[#This Row],[net_profit]]/IMDB_Table[[#This Row],[budget]]*100</f>
        <v>-76.686819999999997</v>
      </c>
    </row>
    <row r="2822" spans="1:16" x14ac:dyDescent="0.3">
      <c r="A2822" t="s">
        <v>1147</v>
      </c>
      <c r="B2822">
        <v>57</v>
      </c>
      <c r="C2822" s="4">
        <v>2185266</v>
      </c>
      <c r="D2822" t="s">
        <v>1834</v>
      </c>
      <c r="E2822" t="s">
        <v>2893</v>
      </c>
      <c r="F2822" t="s">
        <v>6095</v>
      </c>
      <c r="G2822">
        <v>8720</v>
      </c>
      <c r="H2822">
        <v>186</v>
      </c>
      <c r="I2822" t="s">
        <v>16</v>
      </c>
      <c r="J2822" t="s">
        <v>17</v>
      </c>
      <c r="K2822" s="4">
        <v>10000000</v>
      </c>
      <c r="L2822">
        <v>2000</v>
      </c>
      <c r="M2822" s="2">
        <v>6.5</v>
      </c>
      <c r="N2822" s="4">
        <f>IMDB_Table[[#This Row],[gross]]-IMDB_Table[[#This Row],[budget]]</f>
        <v>-7814734</v>
      </c>
      <c r="O2822">
        <v>135</v>
      </c>
      <c r="P2822" s="36">
        <f>IMDB_Table[[#This Row],[net_profit]]/IMDB_Table[[#This Row],[budget]]*100</f>
        <v>-78.14734</v>
      </c>
    </row>
    <row r="2823" spans="1:16" x14ac:dyDescent="0.3">
      <c r="A2823" t="s">
        <v>2894</v>
      </c>
      <c r="B2823">
        <v>185</v>
      </c>
      <c r="C2823" s="4">
        <v>26583369</v>
      </c>
      <c r="D2823" t="s">
        <v>732</v>
      </c>
      <c r="E2823" t="s">
        <v>2895</v>
      </c>
      <c r="F2823" t="s">
        <v>6096</v>
      </c>
      <c r="G2823">
        <v>20837</v>
      </c>
      <c r="H2823">
        <v>127</v>
      </c>
      <c r="I2823" t="s">
        <v>16</v>
      </c>
      <c r="J2823" t="s">
        <v>17</v>
      </c>
      <c r="K2823" s="4">
        <v>10000000</v>
      </c>
      <c r="L2823">
        <v>2016</v>
      </c>
      <c r="M2823" s="2">
        <v>4.8</v>
      </c>
      <c r="N2823" s="4">
        <f>IMDB_Table[[#This Row],[gross]]-IMDB_Table[[#This Row],[budget]]</f>
        <v>16583369</v>
      </c>
      <c r="O2823">
        <v>93</v>
      </c>
      <c r="P2823" s="36">
        <f>IMDB_Table[[#This Row],[net_profit]]/IMDB_Table[[#This Row],[budget]]*100</f>
        <v>165.83368999999999</v>
      </c>
    </row>
    <row r="2824" spans="1:16" x14ac:dyDescent="0.3">
      <c r="A2824" t="s">
        <v>2896</v>
      </c>
      <c r="B2824">
        <v>2</v>
      </c>
      <c r="C2824" s="4">
        <v>800000</v>
      </c>
      <c r="D2824" t="s">
        <v>2597</v>
      </c>
      <c r="E2824" t="s">
        <v>815</v>
      </c>
      <c r="F2824" t="s">
        <v>6097</v>
      </c>
      <c r="G2824">
        <v>892</v>
      </c>
      <c r="H2824">
        <v>21</v>
      </c>
      <c r="I2824" t="s">
        <v>16</v>
      </c>
      <c r="J2824" t="s">
        <v>17</v>
      </c>
      <c r="K2824" s="4">
        <v>14000000</v>
      </c>
      <c r="L2824">
        <v>1981</v>
      </c>
      <c r="M2824" s="2">
        <v>5.2</v>
      </c>
      <c r="N2824" s="4">
        <f>IMDB_Table[[#This Row],[gross]]-IMDB_Table[[#This Row],[budget]]</f>
        <v>-13200000</v>
      </c>
      <c r="O2824">
        <v>118</v>
      </c>
      <c r="P2824" s="36">
        <f>IMDB_Table[[#This Row],[net_profit]]/IMDB_Table[[#This Row],[budget]]*100</f>
        <v>-94.285714285714278</v>
      </c>
    </row>
    <row r="2825" spans="1:16" x14ac:dyDescent="0.3">
      <c r="A2825" t="s">
        <v>2897</v>
      </c>
      <c r="B2825">
        <v>270</v>
      </c>
      <c r="C2825" s="4">
        <v>7574066</v>
      </c>
      <c r="D2825" t="s">
        <v>641</v>
      </c>
      <c r="E2825" t="s">
        <v>70</v>
      </c>
      <c r="F2825" t="s">
        <v>7550</v>
      </c>
      <c r="G2825">
        <v>30325</v>
      </c>
      <c r="H2825">
        <v>96</v>
      </c>
      <c r="I2825" t="s">
        <v>16</v>
      </c>
      <c r="J2825" t="s">
        <v>17</v>
      </c>
      <c r="K2825" s="4">
        <v>10000000</v>
      </c>
      <c r="L2825">
        <v>2014</v>
      </c>
      <c r="M2825" s="2">
        <v>6.3</v>
      </c>
      <c r="N2825" s="4">
        <f>IMDB_Table[[#This Row],[gross]]-IMDB_Table[[#This Row],[budget]]</f>
        <v>-2425934</v>
      </c>
      <c r="O2825">
        <v>97</v>
      </c>
      <c r="P2825" s="36">
        <f>IMDB_Table[[#This Row],[net_profit]]/IMDB_Table[[#This Row],[budget]]*100</f>
        <v>-24.259339999999998</v>
      </c>
    </row>
    <row r="2826" spans="1:16" x14ac:dyDescent="0.3">
      <c r="A2826" t="s">
        <v>66</v>
      </c>
      <c r="B2826">
        <v>94</v>
      </c>
      <c r="C2826" s="4">
        <v>1754319</v>
      </c>
      <c r="D2826" t="s">
        <v>71</v>
      </c>
      <c r="E2826" t="s">
        <v>1278</v>
      </c>
      <c r="F2826" t="s">
        <v>6098</v>
      </c>
      <c r="G2826">
        <v>13174</v>
      </c>
      <c r="H2826">
        <v>81</v>
      </c>
      <c r="I2826" t="s">
        <v>16</v>
      </c>
      <c r="J2826" t="s">
        <v>17</v>
      </c>
      <c r="K2826" s="4">
        <v>10000000</v>
      </c>
      <c r="L2826">
        <v>2011</v>
      </c>
      <c r="M2826" s="2">
        <v>7.2</v>
      </c>
      <c r="N2826" s="4">
        <f>IMDB_Table[[#This Row],[gross]]-IMDB_Table[[#This Row],[budget]]</f>
        <v>-8245681</v>
      </c>
      <c r="O2826">
        <v>98</v>
      </c>
      <c r="P2826" s="36">
        <f>IMDB_Table[[#This Row],[net_profit]]/IMDB_Table[[#This Row],[budget]]*100</f>
        <v>-82.456810000000004</v>
      </c>
    </row>
    <row r="2827" spans="1:16" x14ac:dyDescent="0.3">
      <c r="A2827" t="s">
        <v>1204</v>
      </c>
      <c r="B2827">
        <v>157</v>
      </c>
      <c r="C2827" s="4">
        <v>1641788</v>
      </c>
      <c r="D2827" t="s">
        <v>494</v>
      </c>
      <c r="E2827" t="s">
        <v>2898</v>
      </c>
      <c r="F2827" t="s">
        <v>6099</v>
      </c>
      <c r="G2827">
        <v>30096</v>
      </c>
      <c r="H2827">
        <v>213</v>
      </c>
      <c r="I2827" t="s">
        <v>16</v>
      </c>
      <c r="J2827" t="s">
        <v>87</v>
      </c>
      <c r="K2827" s="4">
        <v>8000000</v>
      </c>
      <c r="L2827">
        <v>2002</v>
      </c>
      <c r="M2827" s="2">
        <v>6.8</v>
      </c>
      <c r="N2827" s="4">
        <f>IMDB_Table[[#This Row],[gross]]-IMDB_Table[[#This Row],[budget]]</f>
        <v>-6358212</v>
      </c>
      <c r="O2827">
        <v>98</v>
      </c>
      <c r="P2827" s="36">
        <f>IMDB_Table[[#This Row],[net_profit]]/IMDB_Table[[#This Row],[budget]]*100</f>
        <v>-79.477649999999997</v>
      </c>
    </row>
    <row r="2828" spans="1:16" x14ac:dyDescent="0.3">
      <c r="A2828" t="s">
        <v>2899</v>
      </c>
      <c r="B2828">
        <v>49</v>
      </c>
      <c r="C2828" s="4">
        <v>1631839</v>
      </c>
      <c r="D2828" t="s">
        <v>993</v>
      </c>
      <c r="E2828" t="s">
        <v>77</v>
      </c>
      <c r="F2828" t="s">
        <v>6100</v>
      </c>
      <c r="G2828">
        <v>5936</v>
      </c>
      <c r="H2828">
        <v>91</v>
      </c>
      <c r="I2828" t="s">
        <v>16</v>
      </c>
      <c r="J2828" t="s">
        <v>17</v>
      </c>
      <c r="K2828" s="4">
        <v>10000000</v>
      </c>
      <c r="L2828">
        <v>2000</v>
      </c>
      <c r="M2828" s="2">
        <v>5.7</v>
      </c>
      <c r="N2828" s="4">
        <f>IMDB_Table[[#This Row],[gross]]-IMDB_Table[[#This Row],[budget]]</f>
        <v>-8368161</v>
      </c>
      <c r="O2828">
        <v>101</v>
      </c>
      <c r="P2828" s="36">
        <f>IMDB_Table[[#This Row],[net_profit]]/IMDB_Table[[#This Row],[budget]]*100</f>
        <v>-83.681609999999992</v>
      </c>
    </row>
    <row r="2829" spans="1:16" x14ac:dyDescent="0.3">
      <c r="A2829" t="s">
        <v>3998</v>
      </c>
      <c r="B2829">
        <v>80</v>
      </c>
      <c r="C2829" s="4">
        <v>1309849</v>
      </c>
      <c r="D2829" t="s">
        <v>71</v>
      </c>
      <c r="E2829" t="s">
        <v>118</v>
      </c>
      <c r="F2829" t="s">
        <v>6101</v>
      </c>
      <c r="G2829">
        <v>9395</v>
      </c>
      <c r="H2829">
        <v>103</v>
      </c>
      <c r="I2829" t="s">
        <v>16</v>
      </c>
      <c r="J2829" t="s">
        <v>24</v>
      </c>
      <c r="K2829" s="4">
        <v>10000000</v>
      </c>
      <c r="L2829">
        <v>2002</v>
      </c>
      <c r="M2829" s="2">
        <v>7.2</v>
      </c>
      <c r="N2829" s="4">
        <f>IMDB_Table[[#This Row],[gross]]-IMDB_Table[[#This Row],[budget]]</f>
        <v>-8690151</v>
      </c>
      <c r="O2829">
        <v>132</v>
      </c>
      <c r="P2829" s="36">
        <f>IMDB_Table[[#This Row],[net_profit]]/IMDB_Table[[#This Row],[budget]]*100</f>
        <v>-86.901510000000002</v>
      </c>
    </row>
    <row r="2830" spans="1:16" x14ac:dyDescent="0.3">
      <c r="A2830" t="s">
        <v>1699</v>
      </c>
      <c r="B2830">
        <v>221</v>
      </c>
      <c r="C2830" s="4">
        <v>1939441</v>
      </c>
      <c r="D2830" t="s">
        <v>438</v>
      </c>
      <c r="E2830" t="s">
        <v>297</v>
      </c>
      <c r="F2830" t="s">
        <v>6102</v>
      </c>
      <c r="G2830">
        <v>55567</v>
      </c>
      <c r="H2830">
        <v>144</v>
      </c>
      <c r="I2830" t="s">
        <v>16</v>
      </c>
      <c r="J2830" t="s">
        <v>17</v>
      </c>
      <c r="K2830" s="4">
        <v>10000000</v>
      </c>
      <c r="L2830">
        <v>2012</v>
      </c>
      <c r="M2830" s="2">
        <v>6.9</v>
      </c>
      <c r="N2830" s="4">
        <f>IMDB_Table[[#This Row],[gross]]-IMDB_Table[[#This Row],[budget]]</f>
        <v>-8060559</v>
      </c>
      <c r="O2830">
        <v>106</v>
      </c>
      <c r="P2830" s="36">
        <f>IMDB_Table[[#This Row],[net_profit]]/IMDB_Table[[#This Row],[budget]]*100</f>
        <v>-80.605590000000007</v>
      </c>
    </row>
    <row r="2831" spans="1:16" x14ac:dyDescent="0.3">
      <c r="A2831" t="s">
        <v>2657</v>
      </c>
      <c r="B2831">
        <v>90</v>
      </c>
      <c r="C2831" s="4">
        <v>1276984</v>
      </c>
      <c r="D2831" t="s">
        <v>1305</v>
      </c>
      <c r="E2831" t="s">
        <v>1698</v>
      </c>
      <c r="F2831" t="s">
        <v>7551</v>
      </c>
      <c r="G2831">
        <v>11403</v>
      </c>
      <c r="H2831">
        <v>150</v>
      </c>
      <c r="I2831" t="s">
        <v>16</v>
      </c>
      <c r="J2831" t="s">
        <v>490</v>
      </c>
      <c r="K2831" s="4">
        <v>10000000</v>
      </c>
      <c r="L2831">
        <v>2000</v>
      </c>
      <c r="M2831" s="2">
        <v>6.2</v>
      </c>
      <c r="N2831" s="4">
        <f>IMDB_Table[[#This Row],[gross]]-IMDB_Table[[#This Row],[budget]]</f>
        <v>-8723016</v>
      </c>
      <c r="O2831">
        <v>87</v>
      </c>
      <c r="P2831" s="36">
        <f>IMDB_Table[[#This Row],[net_profit]]/IMDB_Table[[#This Row],[budget]]*100</f>
        <v>-87.230159999999998</v>
      </c>
    </row>
    <row r="2832" spans="1:16" x14ac:dyDescent="0.3">
      <c r="A2832" t="s">
        <v>1085</v>
      </c>
      <c r="B2832">
        <v>376</v>
      </c>
      <c r="C2832" s="4">
        <v>1987762</v>
      </c>
      <c r="D2832" t="s">
        <v>1185</v>
      </c>
      <c r="E2832" t="s">
        <v>195</v>
      </c>
      <c r="F2832" t="s">
        <v>6103</v>
      </c>
      <c r="G2832">
        <v>59297</v>
      </c>
      <c r="H2832">
        <v>216</v>
      </c>
      <c r="I2832" t="s">
        <v>16</v>
      </c>
      <c r="J2832" t="s">
        <v>17</v>
      </c>
      <c r="K2832" s="4">
        <v>11000000</v>
      </c>
      <c r="L2832">
        <v>2011</v>
      </c>
      <c r="M2832" s="2">
        <v>6.7</v>
      </c>
      <c r="N2832" s="4">
        <f>IMDB_Table[[#This Row],[gross]]-IMDB_Table[[#This Row],[budget]]</f>
        <v>-9012238</v>
      </c>
      <c r="O2832">
        <v>98</v>
      </c>
      <c r="P2832" s="36">
        <f>IMDB_Table[[#This Row],[net_profit]]/IMDB_Table[[#This Row],[budget]]*100</f>
        <v>-81.92943636363637</v>
      </c>
    </row>
    <row r="2833" spans="1:16" x14ac:dyDescent="0.3">
      <c r="A2833" t="s">
        <v>2900</v>
      </c>
      <c r="B2833">
        <v>144</v>
      </c>
      <c r="C2833" s="4">
        <v>1474508</v>
      </c>
      <c r="D2833" t="s">
        <v>641</v>
      </c>
      <c r="E2833" t="s">
        <v>357</v>
      </c>
      <c r="F2833" t="s">
        <v>6104</v>
      </c>
      <c r="G2833">
        <v>33473</v>
      </c>
      <c r="H2833">
        <v>88</v>
      </c>
      <c r="I2833" t="s">
        <v>16</v>
      </c>
      <c r="J2833" t="s">
        <v>17</v>
      </c>
      <c r="K2833" s="4">
        <v>5000000</v>
      </c>
      <c r="L2833">
        <v>2009</v>
      </c>
      <c r="M2833" s="2">
        <v>6.5</v>
      </c>
      <c r="N2833" s="4">
        <f>IMDB_Table[[#This Row],[gross]]-IMDB_Table[[#This Row],[budget]]</f>
        <v>-3525492</v>
      </c>
      <c r="O2833">
        <v>96</v>
      </c>
      <c r="P2833" s="36">
        <f>IMDB_Table[[#This Row],[net_profit]]/IMDB_Table[[#This Row],[budget]]*100</f>
        <v>-70.509839999999997</v>
      </c>
    </row>
    <row r="2834" spans="1:16" x14ac:dyDescent="0.3">
      <c r="A2834" t="s">
        <v>2901</v>
      </c>
      <c r="B2834">
        <v>82</v>
      </c>
      <c r="C2834" s="4">
        <v>1011054</v>
      </c>
      <c r="D2834" t="s">
        <v>552</v>
      </c>
      <c r="E2834" t="s">
        <v>258</v>
      </c>
      <c r="F2834" t="s">
        <v>6105</v>
      </c>
      <c r="G2834">
        <v>10585</v>
      </c>
      <c r="H2834">
        <v>83</v>
      </c>
      <c r="I2834" t="s">
        <v>16</v>
      </c>
      <c r="J2834" t="s">
        <v>87</v>
      </c>
      <c r="K2834" s="4">
        <v>10000000</v>
      </c>
      <c r="L2834">
        <v>2003</v>
      </c>
      <c r="M2834" s="2">
        <v>7.2</v>
      </c>
      <c r="N2834" s="4">
        <f>IMDB_Table[[#This Row],[gross]]-IMDB_Table[[#This Row],[budget]]</f>
        <v>-8988946</v>
      </c>
      <c r="O2834">
        <v>104</v>
      </c>
      <c r="P2834" s="36">
        <f>IMDB_Table[[#This Row],[net_profit]]/IMDB_Table[[#This Row],[budget]]*100</f>
        <v>-89.88946</v>
      </c>
    </row>
    <row r="2835" spans="1:16" x14ac:dyDescent="0.3">
      <c r="A2835" t="s">
        <v>2902</v>
      </c>
      <c r="B2835">
        <v>51</v>
      </c>
      <c r="C2835" s="4">
        <v>900926</v>
      </c>
      <c r="D2835" t="s">
        <v>509</v>
      </c>
      <c r="E2835" t="s">
        <v>851</v>
      </c>
      <c r="F2835" t="s">
        <v>6106</v>
      </c>
      <c r="G2835">
        <v>9517</v>
      </c>
      <c r="H2835">
        <v>46</v>
      </c>
      <c r="I2835" t="s">
        <v>16</v>
      </c>
      <c r="J2835" t="s">
        <v>17</v>
      </c>
      <c r="K2835" s="4">
        <v>10000000</v>
      </c>
      <c r="L2835">
        <v>2007</v>
      </c>
      <c r="M2835" s="2">
        <v>5.3</v>
      </c>
      <c r="N2835" s="4">
        <f>IMDB_Table[[#This Row],[gross]]-IMDB_Table[[#This Row],[budget]]</f>
        <v>-9099074</v>
      </c>
      <c r="O2835">
        <v>93</v>
      </c>
      <c r="P2835" s="36">
        <f>IMDB_Table[[#This Row],[net_profit]]/IMDB_Table[[#This Row],[budget]]*100</f>
        <v>-90.990740000000002</v>
      </c>
    </row>
    <row r="2836" spans="1:16" x14ac:dyDescent="0.3">
      <c r="A2836" t="s">
        <v>1506</v>
      </c>
      <c r="B2836">
        <v>192</v>
      </c>
      <c r="C2836" s="4">
        <v>866778</v>
      </c>
      <c r="D2836" t="s">
        <v>71</v>
      </c>
      <c r="E2836" t="s">
        <v>376</v>
      </c>
      <c r="F2836" t="s">
        <v>6107</v>
      </c>
      <c r="G2836">
        <v>44208</v>
      </c>
      <c r="H2836">
        <v>117</v>
      </c>
      <c r="I2836" t="s">
        <v>16</v>
      </c>
      <c r="J2836" t="s">
        <v>903</v>
      </c>
      <c r="K2836" s="4">
        <v>10000000</v>
      </c>
      <c r="L2836">
        <v>2007</v>
      </c>
      <c r="M2836" s="2">
        <v>6.7</v>
      </c>
      <c r="N2836" s="4">
        <f>IMDB_Table[[#This Row],[gross]]-IMDB_Table[[#This Row],[budget]]</f>
        <v>-9133222</v>
      </c>
      <c r="O2836">
        <v>95</v>
      </c>
      <c r="P2836" s="36">
        <f>IMDB_Table[[#This Row],[net_profit]]/IMDB_Table[[#This Row],[budget]]*100</f>
        <v>-91.332219999999992</v>
      </c>
    </row>
    <row r="2837" spans="1:16" x14ac:dyDescent="0.3">
      <c r="A2837" t="s">
        <v>337</v>
      </c>
      <c r="B2837">
        <v>71</v>
      </c>
      <c r="C2837" s="4">
        <v>598645</v>
      </c>
      <c r="D2837" t="s">
        <v>429</v>
      </c>
      <c r="E2837" t="s">
        <v>689</v>
      </c>
      <c r="F2837" t="s">
        <v>6108</v>
      </c>
      <c r="G2837">
        <v>13145</v>
      </c>
      <c r="H2837">
        <v>215</v>
      </c>
      <c r="I2837" t="s">
        <v>16</v>
      </c>
      <c r="J2837" t="s">
        <v>24</v>
      </c>
      <c r="K2837" s="4">
        <v>10000000</v>
      </c>
      <c r="L2837">
        <v>2002</v>
      </c>
      <c r="M2837" s="2">
        <v>3.6</v>
      </c>
      <c r="N2837" s="4">
        <f>IMDB_Table[[#This Row],[gross]]-IMDB_Table[[#This Row],[budget]]</f>
        <v>-9401355</v>
      </c>
      <c r="O2837">
        <v>89</v>
      </c>
      <c r="P2837" s="36">
        <f>IMDB_Table[[#This Row],[net_profit]]/IMDB_Table[[#This Row],[budget]]*100</f>
        <v>-94.013549999999995</v>
      </c>
    </row>
    <row r="2838" spans="1:16" x14ac:dyDescent="0.3">
      <c r="A2838" t="s">
        <v>2903</v>
      </c>
      <c r="B2838">
        <v>79</v>
      </c>
      <c r="C2838" s="4">
        <v>578527</v>
      </c>
      <c r="D2838" t="s">
        <v>440</v>
      </c>
      <c r="E2838" t="s">
        <v>2904</v>
      </c>
      <c r="F2838" t="s">
        <v>6109</v>
      </c>
      <c r="G2838">
        <v>20008</v>
      </c>
      <c r="H2838">
        <v>112</v>
      </c>
      <c r="I2838" t="s">
        <v>16</v>
      </c>
      <c r="J2838" t="s">
        <v>17</v>
      </c>
      <c r="K2838" s="4">
        <v>10000000</v>
      </c>
      <c r="L2838">
        <v>2008</v>
      </c>
      <c r="M2838" s="2">
        <v>5.7</v>
      </c>
      <c r="N2838" s="4">
        <f>IMDB_Table[[#This Row],[gross]]-IMDB_Table[[#This Row],[budget]]</f>
        <v>-9421473</v>
      </c>
      <c r="O2838">
        <v>107</v>
      </c>
      <c r="P2838" s="36">
        <f>IMDB_Table[[#This Row],[net_profit]]/IMDB_Table[[#This Row],[budget]]*100</f>
        <v>-94.214730000000003</v>
      </c>
    </row>
    <row r="2839" spans="1:16" x14ac:dyDescent="0.3">
      <c r="A2839" t="s">
        <v>2206</v>
      </c>
      <c r="B2839">
        <v>246</v>
      </c>
      <c r="C2839" s="4">
        <v>488872</v>
      </c>
      <c r="D2839" t="s">
        <v>774</v>
      </c>
      <c r="E2839" t="s">
        <v>2905</v>
      </c>
      <c r="F2839" t="s">
        <v>6110</v>
      </c>
      <c r="G2839">
        <v>56923</v>
      </c>
      <c r="H2839">
        <v>243</v>
      </c>
      <c r="I2839" t="s">
        <v>1557</v>
      </c>
      <c r="J2839" t="s">
        <v>903</v>
      </c>
      <c r="K2839" s="4">
        <v>10000000</v>
      </c>
      <c r="L2839">
        <v>2001</v>
      </c>
      <c r="M2839" s="2">
        <v>7.3</v>
      </c>
      <c r="N2839" s="4">
        <f>IMDB_Table[[#This Row],[gross]]-IMDB_Table[[#This Row],[budget]]</f>
        <v>-9511128</v>
      </c>
      <c r="O2839">
        <v>85</v>
      </c>
      <c r="P2839" s="36">
        <f>IMDB_Table[[#This Row],[net_profit]]/IMDB_Table[[#This Row],[budget]]*100</f>
        <v>-95.111279999999994</v>
      </c>
    </row>
    <row r="2840" spans="1:16" x14ac:dyDescent="0.3">
      <c r="A2840" t="s">
        <v>2906</v>
      </c>
      <c r="B2840">
        <v>115</v>
      </c>
      <c r="C2840" s="4">
        <v>365734</v>
      </c>
      <c r="D2840" t="s">
        <v>814</v>
      </c>
      <c r="E2840" t="s">
        <v>2906</v>
      </c>
      <c r="F2840" t="s">
        <v>6111</v>
      </c>
      <c r="G2840">
        <v>11487</v>
      </c>
      <c r="H2840">
        <v>226</v>
      </c>
      <c r="I2840" t="s">
        <v>16</v>
      </c>
      <c r="J2840" t="s">
        <v>17</v>
      </c>
      <c r="K2840" s="4">
        <v>10000000</v>
      </c>
      <c r="L2840">
        <v>2003</v>
      </c>
      <c r="M2840" s="2">
        <v>5</v>
      </c>
      <c r="N2840" s="4">
        <f>IMDB_Table[[#This Row],[gross]]-IMDB_Table[[#This Row],[budget]]</f>
        <v>-9634266</v>
      </c>
      <c r="O2840">
        <v>93</v>
      </c>
      <c r="P2840" s="36">
        <f>IMDB_Table[[#This Row],[net_profit]]/IMDB_Table[[#This Row],[budget]]*100</f>
        <v>-96.342659999999995</v>
      </c>
    </row>
    <row r="2841" spans="1:16" x14ac:dyDescent="0.3">
      <c r="A2841" t="s">
        <v>2907</v>
      </c>
      <c r="B2841">
        <v>34</v>
      </c>
      <c r="C2841" s="4">
        <v>231417</v>
      </c>
      <c r="D2841" t="s">
        <v>1305</v>
      </c>
      <c r="E2841" t="s">
        <v>2908</v>
      </c>
      <c r="F2841" t="s">
        <v>6112</v>
      </c>
      <c r="G2841">
        <v>1649</v>
      </c>
      <c r="H2841">
        <v>21</v>
      </c>
      <c r="I2841" t="s">
        <v>708</v>
      </c>
      <c r="J2841" t="s">
        <v>490</v>
      </c>
      <c r="K2841" s="4">
        <v>60000000</v>
      </c>
      <c r="L2841">
        <v>1997</v>
      </c>
      <c r="M2841" s="2">
        <v>6.6</v>
      </c>
      <c r="N2841" s="4">
        <f>IMDB_Table[[#This Row],[gross]]-IMDB_Table[[#This Row],[budget]]</f>
        <v>-59768583</v>
      </c>
      <c r="O2841">
        <v>101</v>
      </c>
      <c r="P2841" s="36">
        <f>IMDB_Table[[#This Row],[net_profit]]/IMDB_Table[[#This Row],[budget]]*100</f>
        <v>-99.614305000000002</v>
      </c>
    </row>
    <row r="2842" spans="1:16" x14ac:dyDescent="0.3">
      <c r="A2842" t="s">
        <v>2909</v>
      </c>
      <c r="B2842">
        <v>129</v>
      </c>
      <c r="C2842" s="4">
        <v>3093491</v>
      </c>
      <c r="D2842" t="s">
        <v>399</v>
      </c>
      <c r="E2842" t="s">
        <v>2910</v>
      </c>
      <c r="F2842" t="s">
        <v>6113</v>
      </c>
      <c r="G2842">
        <v>8307</v>
      </c>
      <c r="H2842">
        <v>37</v>
      </c>
      <c r="I2842" t="s">
        <v>16</v>
      </c>
      <c r="J2842" t="s">
        <v>17</v>
      </c>
      <c r="K2842" s="4">
        <v>5000000</v>
      </c>
      <c r="L2842">
        <v>2014</v>
      </c>
      <c r="M2842" s="2">
        <v>6.6</v>
      </c>
      <c r="N2842" s="4">
        <f>IMDB_Table[[#This Row],[gross]]-IMDB_Table[[#This Row],[budget]]</f>
        <v>-1906509</v>
      </c>
      <c r="O2842">
        <v>103</v>
      </c>
      <c r="P2842" s="36">
        <f>IMDB_Table[[#This Row],[net_profit]]/IMDB_Table[[#This Row],[budget]]*100</f>
        <v>-38.130180000000003</v>
      </c>
    </row>
    <row r="2843" spans="1:16" x14ac:dyDescent="0.3">
      <c r="A2843" t="s">
        <v>2911</v>
      </c>
      <c r="B2843">
        <v>73</v>
      </c>
      <c r="C2843" s="4">
        <v>228524</v>
      </c>
      <c r="D2843" t="s">
        <v>641</v>
      </c>
      <c r="E2843" t="s">
        <v>2912</v>
      </c>
      <c r="F2843" t="s">
        <v>6114</v>
      </c>
      <c r="G2843">
        <v>8708</v>
      </c>
      <c r="H2843">
        <v>56</v>
      </c>
      <c r="I2843" t="s">
        <v>16</v>
      </c>
      <c r="J2843" t="s">
        <v>17</v>
      </c>
      <c r="K2843" s="4">
        <v>4000000</v>
      </c>
      <c r="L2843">
        <v>2004</v>
      </c>
      <c r="M2843" s="2">
        <v>7.3</v>
      </c>
      <c r="N2843" s="4">
        <f>IMDB_Table[[#This Row],[gross]]-IMDB_Table[[#This Row],[budget]]</f>
        <v>-3771476</v>
      </c>
      <c r="O2843">
        <v>111</v>
      </c>
      <c r="P2843" s="36">
        <f>IMDB_Table[[#This Row],[net_profit]]/IMDB_Table[[#This Row],[budget]]*100</f>
        <v>-94.286900000000003</v>
      </c>
    </row>
    <row r="2844" spans="1:16" x14ac:dyDescent="0.3">
      <c r="A2844" t="s">
        <v>2913</v>
      </c>
      <c r="B2844">
        <v>43</v>
      </c>
      <c r="C2844" s="4">
        <v>226792</v>
      </c>
      <c r="D2844" t="s">
        <v>2914</v>
      </c>
      <c r="E2844" t="s">
        <v>2040</v>
      </c>
      <c r="F2844" t="s">
        <v>7552</v>
      </c>
      <c r="G2844">
        <v>3080</v>
      </c>
      <c r="H2844">
        <v>44</v>
      </c>
      <c r="I2844" t="s">
        <v>16</v>
      </c>
      <c r="J2844" t="s">
        <v>24</v>
      </c>
      <c r="K2844" s="4">
        <v>10000000</v>
      </c>
      <c r="L2844">
        <v>2001</v>
      </c>
      <c r="M2844" s="2">
        <v>6.2</v>
      </c>
      <c r="N2844" s="4">
        <f>IMDB_Table[[#This Row],[gross]]-IMDB_Table[[#This Row],[budget]]</f>
        <v>-9773208</v>
      </c>
      <c r="O2844">
        <v>86</v>
      </c>
      <c r="P2844" s="36">
        <f>IMDB_Table[[#This Row],[net_profit]]/IMDB_Table[[#This Row],[budget]]*100</f>
        <v>-97.732079999999996</v>
      </c>
    </row>
    <row r="2845" spans="1:16" x14ac:dyDescent="0.3">
      <c r="A2845" t="s">
        <v>2915</v>
      </c>
      <c r="B2845">
        <v>200</v>
      </c>
      <c r="C2845" s="4">
        <v>136432</v>
      </c>
      <c r="D2845" t="s">
        <v>2496</v>
      </c>
      <c r="E2845" t="s">
        <v>2916</v>
      </c>
      <c r="F2845" t="s">
        <v>6115</v>
      </c>
      <c r="G2845">
        <v>31890</v>
      </c>
      <c r="H2845">
        <v>194</v>
      </c>
      <c r="I2845" t="s">
        <v>16</v>
      </c>
      <c r="J2845" t="s">
        <v>24</v>
      </c>
      <c r="K2845" s="4">
        <v>5000000</v>
      </c>
      <c r="L2845">
        <v>2006</v>
      </c>
      <c r="M2845" s="2">
        <v>6.6</v>
      </c>
      <c r="N2845" s="4">
        <f>IMDB_Table[[#This Row],[gross]]-IMDB_Table[[#This Row],[budget]]</f>
        <v>-4863568</v>
      </c>
      <c r="O2845">
        <v>90</v>
      </c>
      <c r="P2845" s="36">
        <f>IMDB_Table[[#This Row],[net_profit]]/IMDB_Table[[#This Row],[budget]]*100</f>
        <v>-97.271360000000001</v>
      </c>
    </row>
    <row r="2846" spans="1:16" x14ac:dyDescent="0.3">
      <c r="A2846" t="s">
        <v>2737</v>
      </c>
      <c r="B2846">
        <v>79</v>
      </c>
      <c r="C2846" s="4">
        <v>131617</v>
      </c>
      <c r="D2846" t="s">
        <v>946</v>
      </c>
      <c r="E2846" t="s">
        <v>99</v>
      </c>
      <c r="F2846" t="s">
        <v>6116</v>
      </c>
      <c r="G2846">
        <v>9971</v>
      </c>
      <c r="H2846">
        <v>119</v>
      </c>
      <c r="I2846" t="s">
        <v>16</v>
      </c>
      <c r="J2846" t="s">
        <v>17</v>
      </c>
      <c r="K2846" s="4">
        <v>10000000</v>
      </c>
      <c r="L2846">
        <v>2005</v>
      </c>
      <c r="M2846" s="2">
        <v>6.3</v>
      </c>
      <c r="N2846" s="4">
        <f>IMDB_Table[[#This Row],[gross]]-IMDB_Table[[#This Row],[budget]]</f>
        <v>-9868383</v>
      </c>
      <c r="O2846">
        <v>82</v>
      </c>
      <c r="P2846" s="36">
        <f>IMDB_Table[[#This Row],[net_profit]]/IMDB_Table[[#This Row],[budget]]*100</f>
        <v>-98.68383</v>
      </c>
    </row>
    <row r="2847" spans="1:16" x14ac:dyDescent="0.3">
      <c r="A2847" t="s">
        <v>2917</v>
      </c>
      <c r="B2847">
        <v>17</v>
      </c>
      <c r="C2847" s="4">
        <v>126247</v>
      </c>
      <c r="D2847" t="s">
        <v>279</v>
      </c>
      <c r="E2847" t="s">
        <v>68</v>
      </c>
      <c r="F2847" t="s">
        <v>7553</v>
      </c>
      <c r="G2847">
        <v>24958</v>
      </c>
      <c r="H2847">
        <v>103</v>
      </c>
      <c r="I2847" t="s">
        <v>16</v>
      </c>
      <c r="J2847" t="s">
        <v>17</v>
      </c>
      <c r="K2847" s="4">
        <v>6200000</v>
      </c>
      <c r="L2847">
        <v>1994</v>
      </c>
      <c r="M2847" s="2">
        <v>3.3</v>
      </c>
      <c r="N2847" s="4">
        <f>IMDB_Table[[#This Row],[gross]]-IMDB_Table[[#This Row],[budget]]</f>
        <v>-6073753</v>
      </c>
      <c r="O2847">
        <v>83</v>
      </c>
      <c r="P2847" s="36">
        <f>IMDB_Table[[#This Row],[net_profit]]/IMDB_Table[[#This Row],[budget]]*100</f>
        <v>-97.963758064516128</v>
      </c>
    </row>
    <row r="2848" spans="1:16" x14ac:dyDescent="0.3">
      <c r="A2848" t="s">
        <v>2918</v>
      </c>
      <c r="B2848">
        <v>12</v>
      </c>
      <c r="C2848" s="4">
        <v>169379</v>
      </c>
      <c r="D2848" t="s">
        <v>506</v>
      </c>
      <c r="E2848" t="s">
        <v>2919</v>
      </c>
      <c r="F2848" t="s">
        <v>7554</v>
      </c>
      <c r="G2848">
        <v>683</v>
      </c>
      <c r="H2848">
        <v>3</v>
      </c>
      <c r="I2848" t="s">
        <v>681</v>
      </c>
      <c r="J2848" t="s">
        <v>2251</v>
      </c>
      <c r="K2848" s="4">
        <v>10000000</v>
      </c>
      <c r="L2848">
        <v>2013</v>
      </c>
      <c r="M2848" s="2">
        <v>6.2</v>
      </c>
      <c r="N2848" s="4">
        <f>IMDB_Table[[#This Row],[gross]]-IMDB_Table[[#This Row],[budget]]</f>
        <v>-9830621</v>
      </c>
      <c r="O2848">
        <v>125</v>
      </c>
      <c r="P2848" s="36">
        <f>IMDB_Table[[#This Row],[net_profit]]/IMDB_Table[[#This Row],[budget]]*100</f>
        <v>-98.306210000000007</v>
      </c>
    </row>
    <row r="2849" spans="1:16" x14ac:dyDescent="0.3">
      <c r="A2849" t="s">
        <v>2920</v>
      </c>
      <c r="B2849">
        <v>29</v>
      </c>
      <c r="C2849" s="4">
        <v>15447</v>
      </c>
      <c r="D2849" t="s">
        <v>509</v>
      </c>
      <c r="E2849" t="s">
        <v>1065</v>
      </c>
      <c r="F2849" t="s">
        <v>6117</v>
      </c>
      <c r="G2849">
        <v>2971</v>
      </c>
      <c r="H2849">
        <v>85</v>
      </c>
      <c r="I2849" t="s">
        <v>16</v>
      </c>
      <c r="J2849" t="s">
        <v>17</v>
      </c>
      <c r="K2849" s="4">
        <v>10000000</v>
      </c>
      <c r="L2849">
        <v>1997</v>
      </c>
      <c r="M2849" s="2">
        <v>3.5</v>
      </c>
      <c r="N2849" s="4">
        <f>IMDB_Table[[#This Row],[gross]]-IMDB_Table[[#This Row],[budget]]</f>
        <v>-9984553</v>
      </c>
      <c r="O2849">
        <v>86</v>
      </c>
      <c r="P2849" s="36">
        <f>IMDB_Table[[#This Row],[net_profit]]/IMDB_Table[[#This Row],[budget]]*100</f>
        <v>-99.845530000000011</v>
      </c>
    </row>
    <row r="2850" spans="1:16" x14ac:dyDescent="0.3">
      <c r="A2850" t="s">
        <v>2921</v>
      </c>
      <c r="B2850">
        <v>23</v>
      </c>
      <c r="C2850" s="4">
        <v>19348</v>
      </c>
      <c r="D2850" t="s">
        <v>641</v>
      </c>
      <c r="E2850" t="s">
        <v>96</v>
      </c>
      <c r="F2850" t="s">
        <v>6118</v>
      </c>
      <c r="G2850">
        <v>2941</v>
      </c>
      <c r="H2850">
        <v>11</v>
      </c>
      <c r="I2850" t="s">
        <v>16</v>
      </c>
      <c r="J2850" t="s">
        <v>17</v>
      </c>
      <c r="K2850" s="4">
        <v>10000000</v>
      </c>
      <c r="L2850">
        <v>2009</v>
      </c>
      <c r="M2850" s="2">
        <v>5.5</v>
      </c>
      <c r="N2850" s="4">
        <f>IMDB_Table[[#This Row],[gross]]-IMDB_Table[[#This Row],[budget]]</f>
        <v>-9980652</v>
      </c>
      <c r="O2850">
        <v>91</v>
      </c>
      <c r="P2850" s="36">
        <f>IMDB_Table[[#This Row],[net_profit]]/IMDB_Table[[#This Row],[budget]]*100</f>
        <v>-99.806519999999992</v>
      </c>
    </row>
    <row r="2851" spans="1:16" x14ac:dyDescent="0.3">
      <c r="A2851" t="s">
        <v>4026</v>
      </c>
      <c r="B2851">
        <v>22</v>
      </c>
      <c r="C2851" s="4">
        <v>100503</v>
      </c>
      <c r="D2851" t="s">
        <v>429</v>
      </c>
      <c r="E2851" t="s">
        <v>2922</v>
      </c>
      <c r="F2851" t="s">
        <v>6119</v>
      </c>
      <c r="G2851">
        <v>7759</v>
      </c>
      <c r="H2851">
        <v>20</v>
      </c>
      <c r="I2851" t="s">
        <v>16</v>
      </c>
      <c r="J2851" t="s">
        <v>17</v>
      </c>
      <c r="K2851" s="4">
        <v>8000000</v>
      </c>
      <c r="L2851">
        <v>2009</v>
      </c>
      <c r="M2851" s="2">
        <v>5.9</v>
      </c>
      <c r="N2851" s="4">
        <f>IMDB_Table[[#This Row],[gross]]-IMDB_Table[[#This Row],[budget]]</f>
        <v>-7899497</v>
      </c>
      <c r="O2851">
        <v>90</v>
      </c>
      <c r="P2851" s="36">
        <f>IMDB_Table[[#This Row],[net_profit]]/IMDB_Table[[#This Row],[budget]]*100</f>
        <v>-98.743712500000001</v>
      </c>
    </row>
    <row r="2852" spans="1:16" x14ac:dyDescent="0.3">
      <c r="A2852" t="s">
        <v>2923</v>
      </c>
      <c r="B2852">
        <v>43</v>
      </c>
      <c r="C2852" s="4">
        <v>92900</v>
      </c>
      <c r="D2852" t="s">
        <v>641</v>
      </c>
      <c r="E2852" t="s">
        <v>2924</v>
      </c>
      <c r="F2852" t="s">
        <v>6120</v>
      </c>
      <c r="G2852">
        <v>3662</v>
      </c>
      <c r="H2852">
        <v>23</v>
      </c>
      <c r="I2852" t="s">
        <v>16</v>
      </c>
      <c r="J2852" t="s">
        <v>17</v>
      </c>
      <c r="K2852" s="4">
        <v>5000000</v>
      </c>
      <c r="L2852">
        <v>2009</v>
      </c>
      <c r="M2852" s="2">
        <v>4.7</v>
      </c>
      <c r="N2852" s="4">
        <f>IMDB_Table[[#This Row],[gross]]-IMDB_Table[[#This Row],[budget]]</f>
        <v>-4907100</v>
      </c>
      <c r="O2852">
        <v>90</v>
      </c>
      <c r="P2852" s="36">
        <f>IMDB_Table[[#This Row],[net_profit]]/IMDB_Table[[#This Row],[budget]]*100</f>
        <v>-98.141999999999996</v>
      </c>
    </row>
    <row r="2853" spans="1:16" x14ac:dyDescent="0.3">
      <c r="A2853" t="s">
        <v>2925</v>
      </c>
      <c r="B2853">
        <v>20</v>
      </c>
      <c r="C2853" s="4">
        <v>5561</v>
      </c>
      <c r="D2853" t="s">
        <v>429</v>
      </c>
      <c r="E2853" t="s">
        <v>2926</v>
      </c>
      <c r="F2853" t="s">
        <v>6121</v>
      </c>
      <c r="G2853">
        <v>4995</v>
      </c>
      <c r="H2853">
        <v>34</v>
      </c>
      <c r="I2853" t="s">
        <v>16</v>
      </c>
      <c r="J2853" t="s">
        <v>17</v>
      </c>
      <c r="K2853" s="4">
        <v>10000000</v>
      </c>
      <c r="L2853">
        <v>2007</v>
      </c>
      <c r="M2853" s="2">
        <v>3.9</v>
      </c>
      <c r="N2853" s="4">
        <f>IMDB_Table[[#This Row],[gross]]-IMDB_Table[[#This Row],[budget]]</f>
        <v>-9994439</v>
      </c>
      <c r="O2853">
        <v>93</v>
      </c>
      <c r="P2853" s="36">
        <f>IMDB_Table[[#This Row],[net_profit]]/IMDB_Table[[#This Row],[budget]]*100</f>
        <v>-99.944389999999999</v>
      </c>
    </row>
    <row r="2854" spans="1:16" x14ac:dyDescent="0.3">
      <c r="A2854" t="s">
        <v>4027</v>
      </c>
      <c r="B2854">
        <v>71</v>
      </c>
      <c r="C2854" s="4">
        <v>3607</v>
      </c>
      <c r="D2854" t="s">
        <v>574</v>
      </c>
      <c r="E2854" t="s">
        <v>2927</v>
      </c>
      <c r="F2854" t="s">
        <v>6122</v>
      </c>
      <c r="G2854">
        <v>22753</v>
      </c>
      <c r="H2854">
        <v>94</v>
      </c>
      <c r="I2854" t="s">
        <v>16</v>
      </c>
      <c r="J2854" t="s">
        <v>849</v>
      </c>
      <c r="K2854" s="4">
        <v>10000000</v>
      </c>
      <c r="L2854">
        <v>2008</v>
      </c>
      <c r="M2854" s="2">
        <v>6.1</v>
      </c>
      <c r="N2854" s="4">
        <f>IMDB_Table[[#This Row],[gross]]-IMDB_Table[[#This Row],[budget]]</f>
        <v>-9996393</v>
      </c>
      <c r="O2854">
        <v>104</v>
      </c>
      <c r="P2854" s="36">
        <f>IMDB_Table[[#This Row],[net_profit]]/IMDB_Table[[#This Row],[budget]]*100</f>
        <v>-99.963930000000005</v>
      </c>
    </row>
    <row r="2855" spans="1:16" x14ac:dyDescent="0.3">
      <c r="A2855" t="s">
        <v>2928</v>
      </c>
      <c r="B2855">
        <v>27</v>
      </c>
      <c r="C2855" s="4">
        <v>70527</v>
      </c>
      <c r="D2855" t="s">
        <v>641</v>
      </c>
      <c r="E2855" t="s">
        <v>950</v>
      </c>
      <c r="F2855" t="s">
        <v>6123</v>
      </c>
      <c r="G2855">
        <v>7690</v>
      </c>
      <c r="H2855">
        <v>68</v>
      </c>
      <c r="I2855" t="s">
        <v>16</v>
      </c>
      <c r="J2855" t="s">
        <v>17</v>
      </c>
      <c r="K2855" s="4">
        <v>6500000</v>
      </c>
      <c r="L2855">
        <v>2004</v>
      </c>
      <c r="M2855" s="2">
        <v>6.7</v>
      </c>
      <c r="N2855" s="4">
        <f>IMDB_Table[[#This Row],[gross]]-IMDB_Table[[#This Row],[budget]]</f>
        <v>-6429473</v>
      </c>
      <c r="O2855">
        <v>85</v>
      </c>
      <c r="P2855" s="36">
        <f>IMDB_Table[[#This Row],[net_profit]]/IMDB_Table[[#This Row],[budget]]*100</f>
        <v>-98.914969230769231</v>
      </c>
    </row>
    <row r="2856" spans="1:16" x14ac:dyDescent="0.3">
      <c r="A2856" t="s">
        <v>2929</v>
      </c>
      <c r="B2856">
        <v>66</v>
      </c>
      <c r="C2856" s="4">
        <v>11835</v>
      </c>
      <c r="D2856" t="s">
        <v>369</v>
      </c>
      <c r="E2856" t="s">
        <v>2930</v>
      </c>
      <c r="F2856" t="s">
        <v>7555</v>
      </c>
      <c r="G2856">
        <v>1920</v>
      </c>
      <c r="H2856">
        <v>7</v>
      </c>
      <c r="I2856" t="s">
        <v>2931</v>
      </c>
      <c r="J2856" t="s">
        <v>2932</v>
      </c>
      <c r="K2856" s="4">
        <v>10000000</v>
      </c>
      <c r="L2856">
        <v>2013</v>
      </c>
      <c r="M2856" s="2">
        <v>6.9</v>
      </c>
      <c r="N2856" s="4">
        <f>IMDB_Table[[#This Row],[gross]]-IMDB_Table[[#This Row],[budget]]</f>
        <v>-9988165</v>
      </c>
      <c r="O2856">
        <v>81</v>
      </c>
      <c r="P2856" s="36">
        <f>IMDB_Table[[#This Row],[net_profit]]/IMDB_Table[[#This Row],[budget]]*100</f>
        <v>-99.881649999999993</v>
      </c>
    </row>
    <row r="2857" spans="1:16" x14ac:dyDescent="0.3">
      <c r="A2857" t="s">
        <v>3995</v>
      </c>
      <c r="B2857">
        <v>152</v>
      </c>
      <c r="C2857" s="4">
        <v>128486</v>
      </c>
      <c r="D2857" t="s">
        <v>1071</v>
      </c>
      <c r="E2857" t="s">
        <v>2933</v>
      </c>
      <c r="F2857" t="s">
        <v>7556</v>
      </c>
      <c r="G2857">
        <v>26156</v>
      </c>
      <c r="H2857">
        <v>74</v>
      </c>
      <c r="I2857" t="s">
        <v>2692</v>
      </c>
      <c r="J2857" t="s">
        <v>1489</v>
      </c>
      <c r="K2857" s="4">
        <v>10000000</v>
      </c>
      <c r="L2857">
        <v>2008</v>
      </c>
      <c r="M2857" s="2">
        <v>7.3</v>
      </c>
      <c r="N2857" s="4">
        <f>IMDB_Table[[#This Row],[gross]]-IMDB_Table[[#This Row],[budget]]</f>
        <v>-9871514</v>
      </c>
      <c r="O2857">
        <v>135</v>
      </c>
      <c r="P2857" s="36">
        <f>IMDB_Table[[#This Row],[net_profit]]/IMDB_Table[[#This Row],[budget]]*100</f>
        <v>-98.715140000000005</v>
      </c>
    </row>
    <row r="2858" spans="1:16" x14ac:dyDescent="0.3">
      <c r="A2858" t="s">
        <v>2934</v>
      </c>
      <c r="B2858">
        <v>52</v>
      </c>
      <c r="C2858" s="4">
        <v>2483955</v>
      </c>
      <c r="D2858" t="s">
        <v>71</v>
      </c>
      <c r="E2858" t="s">
        <v>2935</v>
      </c>
      <c r="F2858" t="s">
        <v>6124</v>
      </c>
      <c r="G2858">
        <v>8369</v>
      </c>
      <c r="H2858">
        <v>165</v>
      </c>
      <c r="I2858" t="s">
        <v>16</v>
      </c>
      <c r="J2858" t="s">
        <v>17</v>
      </c>
      <c r="K2858" s="4">
        <v>9600000</v>
      </c>
      <c r="L2858">
        <v>2005</v>
      </c>
      <c r="M2858" s="2">
        <v>6.7</v>
      </c>
      <c r="N2858" s="4">
        <f>IMDB_Table[[#This Row],[gross]]-IMDB_Table[[#This Row],[budget]]</f>
        <v>-7116045</v>
      </c>
      <c r="O2858">
        <v>144</v>
      </c>
      <c r="P2858" s="36">
        <f>IMDB_Table[[#This Row],[net_profit]]/IMDB_Table[[#This Row],[budget]]*100</f>
        <v>-74.125468749999996</v>
      </c>
    </row>
    <row r="2859" spans="1:16" x14ac:dyDescent="0.3">
      <c r="A2859" t="s">
        <v>775</v>
      </c>
      <c r="B2859">
        <v>55</v>
      </c>
      <c r="C2859" s="4">
        <v>57176582</v>
      </c>
      <c r="D2859" t="s">
        <v>509</v>
      </c>
      <c r="E2859" t="s">
        <v>1329</v>
      </c>
      <c r="F2859" t="s">
        <v>6125</v>
      </c>
      <c r="G2859">
        <v>27492</v>
      </c>
      <c r="H2859">
        <v>84</v>
      </c>
      <c r="I2859" t="s">
        <v>16</v>
      </c>
      <c r="J2859" t="s">
        <v>17</v>
      </c>
      <c r="K2859" s="4">
        <v>9500000</v>
      </c>
      <c r="L2859">
        <v>2000</v>
      </c>
      <c r="M2859" s="2">
        <v>6.1</v>
      </c>
      <c r="N2859" s="4">
        <f>IMDB_Table[[#This Row],[gross]]-IMDB_Table[[#This Row],[budget]]</f>
        <v>47676582</v>
      </c>
      <c r="O2859">
        <v>98</v>
      </c>
      <c r="P2859" s="36">
        <f>IMDB_Table[[#This Row],[net_profit]]/IMDB_Table[[#This Row],[budget]]*100</f>
        <v>501.85875789473687</v>
      </c>
    </row>
    <row r="2860" spans="1:16" x14ac:dyDescent="0.3">
      <c r="A2860" t="s">
        <v>1701</v>
      </c>
      <c r="B2860">
        <v>130</v>
      </c>
      <c r="C2860" s="4">
        <v>43100000</v>
      </c>
      <c r="D2860" t="s">
        <v>22</v>
      </c>
      <c r="E2860" t="s">
        <v>2053</v>
      </c>
      <c r="F2860" t="s">
        <v>6126</v>
      </c>
      <c r="G2860">
        <v>75280</v>
      </c>
      <c r="H2860">
        <v>267</v>
      </c>
      <c r="I2860" t="s">
        <v>16</v>
      </c>
      <c r="J2860" t="s">
        <v>24</v>
      </c>
      <c r="K2860" s="4">
        <v>9500000</v>
      </c>
      <c r="L2860">
        <v>1967</v>
      </c>
      <c r="M2860" s="2">
        <v>6.9</v>
      </c>
      <c r="N2860" s="4">
        <f>IMDB_Table[[#This Row],[gross]]-IMDB_Table[[#This Row],[budget]]</f>
        <v>33600000</v>
      </c>
      <c r="O2860">
        <v>117</v>
      </c>
      <c r="P2860" s="36">
        <f>IMDB_Table[[#This Row],[net_profit]]/IMDB_Table[[#This Row],[budget]]*100</f>
        <v>353.68421052631578</v>
      </c>
    </row>
    <row r="2861" spans="1:16" x14ac:dyDescent="0.3">
      <c r="A2861" t="s">
        <v>2364</v>
      </c>
      <c r="B2861">
        <v>447</v>
      </c>
      <c r="C2861" s="4">
        <v>225377</v>
      </c>
      <c r="D2861" t="s">
        <v>71</v>
      </c>
      <c r="E2861" t="s">
        <v>2908</v>
      </c>
      <c r="F2861" t="s">
        <v>6127</v>
      </c>
      <c r="G2861">
        <v>70382</v>
      </c>
      <c r="H2861">
        <v>190</v>
      </c>
      <c r="I2861" t="s">
        <v>708</v>
      </c>
      <c r="J2861" t="s">
        <v>490</v>
      </c>
      <c r="K2861" s="4">
        <v>8900000</v>
      </c>
      <c r="L2861">
        <v>2012</v>
      </c>
      <c r="M2861" s="2">
        <v>7.9</v>
      </c>
      <c r="N2861" s="4">
        <f>IMDB_Table[[#This Row],[gross]]-IMDB_Table[[#This Row],[budget]]</f>
        <v>-8674623</v>
      </c>
      <c r="O2861">
        <v>127</v>
      </c>
      <c r="P2861" s="36">
        <f>IMDB_Table[[#This Row],[net_profit]]/IMDB_Table[[#This Row],[budget]]*100</f>
        <v>-97.467674157303378</v>
      </c>
    </row>
    <row r="2862" spans="1:16" x14ac:dyDescent="0.3">
      <c r="A2862" t="s">
        <v>2936</v>
      </c>
      <c r="B2862">
        <v>66</v>
      </c>
      <c r="C2862" s="4">
        <v>14114488</v>
      </c>
      <c r="D2862" t="s">
        <v>1440</v>
      </c>
      <c r="E2862" t="s">
        <v>1525</v>
      </c>
      <c r="F2862" t="s">
        <v>7557</v>
      </c>
      <c r="G2862">
        <v>13190</v>
      </c>
      <c r="H2862">
        <v>114</v>
      </c>
      <c r="I2862" t="s">
        <v>16</v>
      </c>
      <c r="J2862" t="s">
        <v>17</v>
      </c>
      <c r="K2862" s="4">
        <v>10500000</v>
      </c>
      <c r="L2862">
        <v>1988</v>
      </c>
      <c r="M2862" s="2">
        <v>4.5</v>
      </c>
      <c r="N2862" s="4">
        <f>IMDB_Table[[#This Row],[gross]]-IMDB_Table[[#This Row],[budget]]</f>
        <v>3614488</v>
      </c>
      <c r="O2862">
        <v>98</v>
      </c>
      <c r="P2862" s="36">
        <f>IMDB_Table[[#This Row],[net_profit]]/IMDB_Table[[#This Row],[budget]]*100</f>
        <v>34.423695238095235</v>
      </c>
    </row>
    <row r="2863" spans="1:16" x14ac:dyDescent="0.3">
      <c r="A2863" t="s">
        <v>2937</v>
      </c>
      <c r="B2863">
        <v>61</v>
      </c>
      <c r="C2863" s="4">
        <v>46300000</v>
      </c>
      <c r="D2863" t="s">
        <v>356</v>
      </c>
      <c r="E2863" t="s">
        <v>1250</v>
      </c>
      <c r="F2863" t="s">
        <v>7558</v>
      </c>
      <c r="G2863">
        <v>29323</v>
      </c>
      <c r="H2863">
        <v>344</v>
      </c>
      <c r="I2863" t="s">
        <v>16</v>
      </c>
      <c r="J2863" t="s">
        <v>17</v>
      </c>
      <c r="K2863" s="4">
        <v>9400000</v>
      </c>
      <c r="L2863">
        <v>1963</v>
      </c>
      <c r="M2863" s="2">
        <v>7.6</v>
      </c>
      <c r="N2863" s="4">
        <f>IMDB_Table[[#This Row],[gross]]-IMDB_Table[[#This Row],[budget]]</f>
        <v>36900000</v>
      </c>
      <c r="O2863">
        <v>197</v>
      </c>
      <c r="P2863" s="36">
        <f>IMDB_Table[[#This Row],[net_profit]]/IMDB_Table[[#This Row],[budget]]*100</f>
        <v>392.55319148936172</v>
      </c>
    </row>
    <row r="2864" spans="1:16" x14ac:dyDescent="0.3">
      <c r="A2864" t="s">
        <v>1169</v>
      </c>
      <c r="B2864">
        <v>56</v>
      </c>
      <c r="C2864" s="4">
        <v>2600000</v>
      </c>
      <c r="D2864" t="s">
        <v>810</v>
      </c>
      <c r="E2864" t="s">
        <v>74</v>
      </c>
      <c r="F2864" t="s">
        <v>7559</v>
      </c>
      <c r="G2864">
        <v>11612</v>
      </c>
      <c r="H2864">
        <v>88</v>
      </c>
      <c r="I2864" t="s">
        <v>16</v>
      </c>
      <c r="J2864" t="s">
        <v>24</v>
      </c>
      <c r="K2864" s="4">
        <v>6000000</v>
      </c>
      <c r="L2864">
        <v>1995</v>
      </c>
      <c r="M2864" s="2">
        <v>7.5</v>
      </c>
      <c r="N2864" s="4">
        <f>IMDB_Table[[#This Row],[gross]]-IMDB_Table[[#This Row],[budget]]</f>
        <v>-3400000</v>
      </c>
      <c r="O2864">
        <v>104</v>
      </c>
      <c r="P2864" s="36">
        <f>IMDB_Table[[#This Row],[net_profit]]/IMDB_Table[[#This Row],[budget]]*100</f>
        <v>-56.666666666666664</v>
      </c>
    </row>
    <row r="2865" spans="1:16" x14ac:dyDescent="0.3">
      <c r="A2865" t="s">
        <v>2938</v>
      </c>
      <c r="B2865">
        <v>41</v>
      </c>
      <c r="C2865" s="4">
        <v>1602466</v>
      </c>
      <c r="D2865" t="s">
        <v>2939</v>
      </c>
      <c r="E2865" t="s">
        <v>2940</v>
      </c>
      <c r="F2865" t="s">
        <v>6128</v>
      </c>
      <c r="G2865">
        <v>9673</v>
      </c>
      <c r="H2865">
        <v>106</v>
      </c>
      <c r="I2865" t="s">
        <v>16</v>
      </c>
      <c r="J2865" t="s">
        <v>1495</v>
      </c>
      <c r="K2865" s="4">
        <v>600000000</v>
      </c>
      <c r="L2865">
        <v>2010</v>
      </c>
      <c r="M2865" s="2">
        <v>6</v>
      </c>
      <c r="N2865" s="4">
        <f>IMDB_Table[[#This Row],[gross]]-IMDB_Table[[#This Row],[budget]]</f>
        <v>-598397534</v>
      </c>
      <c r="O2865">
        <v>90</v>
      </c>
      <c r="P2865" s="36">
        <f>IMDB_Table[[#This Row],[net_profit]]/IMDB_Table[[#This Row],[budget]]*100</f>
        <v>-99.732922333333335</v>
      </c>
    </row>
    <row r="2866" spans="1:16" x14ac:dyDescent="0.3">
      <c r="A2866" t="s">
        <v>4014</v>
      </c>
      <c r="B2866">
        <v>439</v>
      </c>
      <c r="C2866" s="4">
        <v>3029870</v>
      </c>
      <c r="D2866" t="s">
        <v>470</v>
      </c>
      <c r="E2866" t="s">
        <v>2016</v>
      </c>
      <c r="F2866" t="s">
        <v>6129</v>
      </c>
      <c r="G2866">
        <v>128729</v>
      </c>
      <c r="H2866">
        <v>551</v>
      </c>
      <c r="I2866" t="s">
        <v>16</v>
      </c>
      <c r="J2866" t="s">
        <v>1634</v>
      </c>
      <c r="K2866" s="4">
        <v>7400000</v>
      </c>
      <c r="L2866">
        <v>2011</v>
      </c>
      <c r="M2866" s="2">
        <v>7.1</v>
      </c>
      <c r="N2866" s="4">
        <f>IMDB_Table[[#This Row],[gross]]-IMDB_Table[[#This Row],[budget]]</f>
        <v>-4370130</v>
      </c>
      <c r="O2866">
        <v>130</v>
      </c>
      <c r="P2866" s="36">
        <f>IMDB_Table[[#This Row],[net_profit]]/IMDB_Table[[#This Row],[budget]]*100</f>
        <v>-59.055810810810819</v>
      </c>
    </row>
    <row r="2867" spans="1:16" x14ac:dyDescent="0.3">
      <c r="A2867" t="s">
        <v>2941</v>
      </c>
      <c r="B2867">
        <v>50</v>
      </c>
      <c r="C2867" s="4">
        <v>3047539</v>
      </c>
      <c r="D2867" t="s">
        <v>71</v>
      </c>
      <c r="E2867" t="s">
        <v>2805</v>
      </c>
      <c r="F2867" t="s">
        <v>6130</v>
      </c>
      <c r="G2867">
        <v>42296</v>
      </c>
      <c r="H2867">
        <v>286</v>
      </c>
      <c r="I2867" t="s">
        <v>2806</v>
      </c>
      <c r="J2867" t="s">
        <v>1495</v>
      </c>
      <c r="K2867" s="4">
        <v>7217600</v>
      </c>
      <c r="L2867">
        <v>2012</v>
      </c>
      <c r="M2867" s="2">
        <v>6.9</v>
      </c>
      <c r="N2867" s="4">
        <f>IMDB_Table[[#This Row],[gross]]-IMDB_Table[[#This Row],[budget]]</f>
        <v>-4170061</v>
      </c>
      <c r="O2867">
        <v>176</v>
      </c>
      <c r="P2867" s="36">
        <f>IMDB_Table[[#This Row],[net_profit]]/IMDB_Table[[#This Row],[budget]]*100</f>
        <v>-57.776282974950121</v>
      </c>
    </row>
    <row r="2868" spans="1:16" x14ac:dyDescent="0.3">
      <c r="A2868" t="s">
        <v>63</v>
      </c>
      <c r="B2868">
        <v>392</v>
      </c>
      <c r="C2868" s="4">
        <v>78900000</v>
      </c>
      <c r="D2868" t="s">
        <v>2055</v>
      </c>
      <c r="E2868" t="s">
        <v>1525</v>
      </c>
      <c r="F2868" t="s">
        <v>6131</v>
      </c>
      <c r="G2868">
        <v>563827</v>
      </c>
      <c r="H2868">
        <v>1110</v>
      </c>
      <c r="I2868" t="s">
        <v>16</v>
      </c>
      <c r="J2868" t="s">
        <v>24</v>
      </c>
      <c r="K2868" s="4">
        <v>11000000</v>
      </c>
      <c r="L2868">
        <v>1979</v>
      </c>
      <c r="M2868" s="2">
        <v>8.5</v>
      </c>
      <c r="N2868" s="4">
        <f>IMDB_Table[[#This Row],[gross]]-IMDB_Table[[#This Row],[budget]]</f>
        <v>67900000</v>
      </c>
      <c r="O2868">
        <v>116</v>
      </c>
      <c r="P2868" s="36">
        <f>IMDB_Table[[#This Row],[net_profit]]/IMDB_Table[[#This Row],[budget]]*100</f>
        <v>617.27272727272725</v>
      </c>
    </row>
    <row r="2869" spans="1:16" x14ac:dyDescent="0.3">
      <c r="A2869" t="s">
        <v>1579</v>
      </c>
      <c r="B2869">
        <v>277</v>
      </c>
      <c r="C2869" s="4">
        <v>30859000</v>
      </c>
      <c r="D2869" t="s">
        <v>1440</v>
      </c>
      <c r="E2869" t="s">
        <v>2166</v>
      </c>
      <c r="F2869" t="s">
        <v>6132</v>
      </c>
      <c r="G2869">
        <v>96410</v>
      </c>
      <c r="H2869">
        <v>826</v>
      </c>
      <c r="I2869" t="s">
        <v>16</v>
      </c>
      <c r="J2869" t="s">
        <v>17</v>
      </c>
      <c r="K2869" s="4">
        <v>83532</v>
      </c>
      <c r="L2869">
        <v>1974</v>
      </c>
      <c r="M2869" s="2">
        <v>7.5</v>
      </c>
      <c r="N2869" s="4">
        <f>IMDB_Table[[#This Row],[gross]]-IMDB_Table[[#This Row],[budget]]</f>
        <v>30775468</v>
      </c>
      <c r="O2869">
        <v>88</v>
      </c>
      <c r="P2869" s="36">
        <f>IMDB_Table[[#This Row],[net_profit]]/IMDB_Table[[#This Row],[budget]]*100</f>
        <v>36842.728535172151</v>
      </c>
    </row>
    <row r="2870" spans="1:16" x14ac:dyDescent="0.3">
      <c r="A2870" t="s">
        <v>2942</v>
      </c>
      <c r="B2870">
        <v>259</v>
      </c>
      <c r="C2870" s="4">
        <v>3571735</v>
      </c>
      <c r="D2870" t="s">
        <v>999</v>
      </c>
      <c r="E2870" t="s">
        <v>636</v>
      </c>
      <c r="F2870" t="s">
        <v>6133</v>
      </c>
      <c r="G2870">
        <v>39260</v>
      </c>
      <c r="H2870">
        <v>129</v>
      </c>
      <c r="I2870" t="s">
        <v>16</v>
      </c>
      <c r="J2870" t="s">
        <v>17</v>
      </c>
      <c r="K2870" s="4">
        <v>10000000</v>
      </c>
      <c r="L2870">
        <v>2010</v>
      </c>
      <c r="M2870" s="2">
        <v>6.6</v>
      </c>
      <c r="N2870" s="4">
        <f>IMDB_Table[[#This Row],[gross]]-IMDB_Table[[#This Row],[budget]]</f>
        <v>-6428265</v>
      </c>
      <c r="O2870">
        <v>106</v>
      </c>
      <c r="P2870" s="36">
        <f>IMDB_Table[[#This Row],[net_profit]]/IMDB_Table[[#This Row],[budget]]*100</f>
        <v>-64.28264999999999</v>
      </c>
    </row>
    <row r="2871" spans="1:16" x14ac:dyDescent="0.3">
      <c r="A2871" t="s">
        <v>1509</v>
      </c>
      <c r="B2871">
        <v>66</v>
      </c>
      <c r="C2871" s="4">
        <v>50000000</v>
      </c>
      <c r="D2871" t="s">
        <v>2385</v>
      </c>
      <c r="E2871" t="s">
        <v>2943</v>
      </c>
      <c r="F2871" t="s">
        <v>7560</v>
      </c>
      <c r="G2871">
        <v>29839</v>
      </c>
      <c r="H2871">
        <v>150</v>
      </c>
      <c r="I2871" t="s">
        <v>16</v>
      </c>
      <c r="J2871" t="s">
        <v>17</v>
      </c>
      <c r="K2871" s="4">
        <v>9000000</v>
      </c>
      <c r="L2871">
        <v>1971</v>
      </c>
      <c r="M2871" s="2">
        <v>8</v>
      </c>
      <c r="N2871" s="4">
        <f>IMDB_Table[[#This Row],[gross]]-IMDB_Table[[#This Row],[budget]]</f>
        <v>41000000</v>
      </c>
      <c r="O2871">
        <v>181</v>
      </c>
      <c r="P2871" s="36">
        <f>IMDB_Table[[#This Row],[net_profit]]/IMDB_Table[[#This Row],[budget]]*100</f>
        <v>455.55555555555554</v>
      </c>
    </row>
    <row r="2872" spans="1:16" x14ac:dyDescent="0.3">
      <c r="A2872" t="s">
        <v>2944</v>
      </c>
      <c r="B2872">
        <v>129</v>
      </c>
      <c r="C2872" s="4">
        <v>63600000</v>
      </c>
      <c r="D2872" t="s">
        <v>22</v>
      </c>
      <c r="E2872" t="s">
        <v>1702</v>
      </c>
      <c r="F2872" t="s">
        <v>6134</v>
      </c>
      <c r="G2872">
        <v>82073</v>
      </c>
      <c r="H2872">
        <v>275</v>
      </c>
      <c r="I2872" t="s">
        <v>16</v>
      </c>
      <c r="J2872" t="s">
        <v>24</v>
      </c>
      <c r="K2872" s="4">
        <v>9000000</v>
      </c>
      <c r="L2872">
        <v>1965</v>
      </c>
      <c r="M2872" s="2">
        <v>7</v>
      </c>
      <c r="N2872" s="4">
        <f>IMDB_Table[[#This Row],[gross]]-IMDB_Table[[#This Row],[budget]]</f>
        <v>54600000</v>
      </c>
      <c r="O2872">
        <v>130</v>
      </c>
      <c r="P2872" s="36">
        <f>IMDB_Table[[#This Row],[net_profit]]/IMDB_Table[[#This Row],[budget]]*100</f>
        <v>606.66666666666663</v>
      </c>
    </row>
    <row r="2873" spans="1:16" x14ac:dyDescent="0.3">
      <c r="A2873" t="s">
        <v>741</v>
      </c>
      <c r="B2873">
        <v>29</v>
      </c>
      <c r="C2873" s="4">
        <v>36049108</v>
      </c>
      <c r="D2873" t="s">
        <v>1269</v>
      </c>
      <c r="E2873" t="s">
        <v>187</v>
      </c>
      <c r="F2873" t="s">
        <v>6135</v>
      </c>
      <c r="G2873">
        <v>10139</v>
      </c>
      <c r="H2873">
        <v>70</v>
      </c>
      <c r="I2873" t="s">
        <v>16</v>
      </c>
      <c r="J2873" t="s">
        <v>17</v>
      </c>
      <c r="K2873" s="4">
        <v>9000000</v>
      </c>
      <c r="L2873">
        <v>1996</v>
      </c>
      <c r="M2873" s="2">
        <v>6.8</v>
      </c>
      <c r="N2873" s="4">
        <f>IMDB_Table[[#This Row],[gross]]-IMDB_Table[[#This Row],[budget]]</f>
        <v>27049108</v>
      </c>
      <c r="O2873">
        <v>123</v>
      </c>
      <c r="P2873" s="36">
        <f>IMDB_Table[[#This Row],[net_profit]]/IMDB_Table[[#This Row],[budget]]*100</f>
        <v>300.54564444444446</v>
      </c>
    </row>
    <row r="2874" spans="1:16" x14ac:dyDescent="0.3">
      <c r="A2874" t="s">
        <v>1866</v>
      </c>
      <c r="B2874">
        <v>32</v>
      </c>
      <c r="C2874" s="4">
        <v>34074895</v>
      </c>
      <c r="D2874" t="s">
        <v>641</v>
      </c>
      <c r="E2874" t="s">
        <v>1909</v>
      </c>
      <c r="F2874" t="s">
        <v>6136</v>
      </c>
      <c r="G2874">
        <v>6525</v>
      </c>
      <c r="H2874">
        <v>79</v>
      </c>
      <c r="I2874" t="s">
        <v>16</v>
      </c>
      <c r="J2874" t="s">
        <v>17</v>
      </c>
      <c r="K2874" s="4">
        <v>9000000</v>
      </c>
      <c r="L2874">
        <v>1999</v>
      </c>
      <c r="M2874" s="2">
        <v>6.7</v>
      </c>
      <c r="N2874" s="4">
        <f>IMDB_Table[[#This Row],[gross]]-IMDB_Table[[#This Row],[budget]]</f>
        <v>25074895</v>
      </c>
      <c r="O2874">
        <v>120</v>
      </c>
      <c r="P2874" s="36">
        <f>IMDB_Table[[#This Row],[net_profit]]/IMDB_Table[[#This Row],[budget]]*100</f>
        <v>278.60994444444447</v>
      </c>
    </row>
    <row r="2875" spans="1:16" x14ac:dyDescent="0.3">
      <c r="A2875" t="s">
        <v>2604</v>
      </c>
      <c r="B2875">
        <v>142</v>
      </c>
      <c r="C2875" s="4">
        <v>33244684</v>
      </c>
      <c r="D2875" t="s">
        <v>1580</v>
      </c>
      <c r="E2875" t="s">
        <v>2945</v>
      </c>
      <c r="F2875" t="s">
        <v>7561</v>
      </c>
      <c r="G2875">
        <v>62038</v>
      </c>
      <c r="H2875">
        <v>281</v>
      </c>
      <c r="I2875" t="s">
        <v>16</v>
      </c>
      <c r="J2875" t="s">
        <v>17</v>
      </c>
      <c r="K2875" s="4">
        <v>9000000</v>
      </c>
      <c r="L2875">
        <v>1988</v>
      </c>
      <c r="M2875" s="2">
        <v>6.5</v>
      </c>
      <c r="N2875" s="4">
        <f>IMDB_Table[[#This Row],[gross]]-IMDB_Table[[#This Row],[budget]]</f>
        <v>24244684</v>
      </c>
      <c r="O2875">
        <v>87</v>
      </c>
      <c r="P2875" s="36">
        <f>IMDB_Table[[#This Row],[net_profit]]/IMDB_Table[[#This Row],[budget]]*100</f>
        <v>269.38537777777776</v>
      </c>
    </row>
    <row r="2876" spans="1:16" x14ac:dyDescent="0.3">
      <c r="A2876" t="s">
        <v>2946</v>
      </c>
      <c r="B2876">
        <v>263</v>
      </c>
      <c r="C2876" s="4">
        <v>24530513</v>
      </c>
      <c r="D2876" t="s">
        <v>706</v>
      </c>
      <c r="E2876" t="s">
        <v>2946</v>
      </c>
      <c r="F2876" t="s">
        <v>6137</v>
      </c>
      <c r="G2876">
        <v>66610</v>
      </c>
      <c r="H2876">
        <v>429</v>
      </c>
      <c r="I2876" t="s">
        <v>16</v>
      </c>
      <c r="J2876" t="s">
        <v>17</v>
      </c>
      <c r="K2876" s="4">
        <v>9000000</v>
      </c>
      <c r="L2876">
        <v>2007</v>
      </c>
      <c r="M2876" s="2">
        <v>8</v>
      </c>
      <c r="N2876" s="4">
        <f>IMDB_Table[[#This Row],[gross]]-IMDB_Table[[#This Row],[budget]]</f>
        <v>15530513</v>
      </c>
      <c r="O2876">
        <v>123</v>
      </c>
      <c r="P2876" s="36">
        <f>IMDB_Table[[#This Row],[net_profit]]/IMDB_Table[[#This Row],[budget]]*100</f>
        <v>172.56125555555556</v>
      </c>
    </row>
    <row r="2877" spans="1:16" x14ac:dyDescent="0.3">
      <c r="A2877" t="s">
        <v>4022</v>
      </c>
      <c r="B2877">
        <v>285</v>
      </c>
      <c r="C2877" s="4">
        <v>71519230</v>
      </c>
      <c r="D2877" t="s">
        <v>571</v>
      </c>
      <c r="E2877" t="s">
        <v>2947</v>
      </c>
      <c r="F2877" t="s">
        <v>6138</v>
      </c>
      <c r="G2877">
        <v>92364</v>
      </c>
      <c r="H2877">
        <v>244</v>
      </c>
      <c r="I2877" t="s">
        <v>16</v>
      </c>
      <c r="J2877" t="s">
        <v>17</v>
      </c>
      <c r="K2877" s="4">
        <v>9000000</v>
      </c>
      <c r="L2877">
        <v>2014</v>
      </c>
      <c r="M2877" s="2">
        <v>6.5</v>
      </c>
      <c r="N2877" s="4">
        <f>IMDB_Table[[#This Row],[gross]]-IMDB_Table[[#This Row],[budget]]</f>
        <v>62519230</v>
      </c>
      <c r="O2877">
        <v>103</v>
      </c>
      <c r="P2877" s="36">
        <f>IMDB_Table[[#This Row],[net_profit]]/IMDB_Table[[#This Row],[budget]]*100</f>
        <v>694.65811111111111</v>
      </c>
    </row>
    <row r="2878" spans="1:16" x14ac:dyDescent="0.3">
      <c r="A2878" t="s">
        <v>2948</v>
      </c>
      <c r="B2878">
        <v>64</v>
      </c>
      <c r="C2878" s="4">
        <v>20035310</v>
      </c>
      <c r="D2878" t="s">
        <v>369</v>
      </c>
      <c r="E2878" t="s">
        <v>488</v>
      </c>
      <c r="F2878" t="s">
        <v>7562</v>
      </c>
      <c r="G2878">
        <v>12324</v>
      </c>
      <c r="H2878">
        <v>173</v>
      </c>
      <c r="I2878" t="s">
        <v>16</v>
      </c>
      <c r="J2878" t="s">
        <v>17</v>
      </c>
      <c r="K2878" s="4">
        <v>9000000</v>
      </c>
      <c r="L2878">
        <v>2000</v>
      </c>
      <c r="M2878" s="2">
        <v>4.9000000000000004</v>
      </c>
      <c r="N2878" s="4">
        <f>IMDB_Table[[#This Row],[gross]]-IMDB_Table[[#This Row],[budget]]</f>
        <v>11035310</v>
      </c>
      <c r="O2878">
        <v>91</v>
      </c>
      <c r="P2878" s="36">
        <f>IMDB_Table[[#This Row],[net_profit]]/IMDB_Table[[#This Row],[budget]]*100</f>
        <v>122.61455555555555</v>
      </c>
    </row>
    <row r="2879" spans="1:16" x14ac:dyDescent="0.3">
      <c r="A2879" t="s">
        <v>2631</v>
      </c>
      <c r="B2879">
        <v>150</v>
      </c>
      <c r="C2879" s="4">
        <v>18225165</v>
      </c>
      <c r="D2879" t="s">
        <v>983</v>
      </c>
      <c r="E2879" t="s">
        <v>1502</v>
      </c>
      <c r="F2879" t="s">
        <v>7563</v>
      </c>
      <c r="G2879">
        <v>155262</v>
      </c>
      <c r="H2879">
        <v>316</v>
      </c>
      <c r="I2879" t="s">
        <v>16</v>
      </c>
      <c r="J2879" t="s">
        <v>17</v>
      </c>
      <c r="K2879" s="4">
        <v>9000000</v>
      </c>
      <c r="L2879">
        <v>2004</v>
      </c>
      <c r="M2879" s="2">
        <v>7.1</v>
      </c>
      <c r="N2879" s="4">
        <f>IMDB_Table[[#This Row],[gross]]-IMDB_Table[[#This Row],[budget]]</f>
        <v>9225165</v>
      </c>
      <c r="O2879">
        <v>88</v>
      </c>
      <c r="P2879" s="36">
        <f>IMDB_Table[[#This Row],[net_profit]]/IMDB_Table[[#This Row],[budget]]*100</f>
        <v>102.50183333333334</v>
      </c>
    </row>
    <row r="2880" spans="1:16" x14ac:dyDescent="0.3">
      <c r="A2880" t="s">
        <v>1013</v>
      </c>
      <c r="B2880">
        <v>136</v>
      </c>
      <c r="C2880" s="4">
        <v>17804273</v>
      </c>
      <c r="D2880" t="s">
        <v>946</v>
      </c>
      <c r="E2880" t="s">
        <v>96</v>
      </c>
      <c r="F2880" t="s">
        <v>6139</v>
      </c>
      <c r="G2880">
        <v>20449</v>
      </c>
      <c r="H2880">
        <v>370</v>
      </c>
      <c r="I2880" t="s">
        <v>16</v>
      </c>
      <c r="J2880" t="s">
        <v>17</v>
      </c>
      <c r="K2880" s="4">
        <v>20000000</v>
      </c>
      <c r="L2880">
        <v>2000</v>
      </c>
      <c r="M2880" s="2">
        <v>7</v>
      </c>
      <c r="N2880" s="4">
        <f>IMDB_Table[[#This Row],[gross]]-IMDB_Table[[#This Row],[budget]]</f>
        <v>-2195727</v>
      </c>
      <c r="O2880">
        <v>126</v>
      </c>
      <c r="P2880" s="36">
        <f>IMDB_Table[[#This Row],[net_profit]]/IMDB_Table[[#This Row],[budget]]*100</f>
        <v>-10.978635000000001</v>
      </c>
    </row>
    <row r="2881" spans="1:16" x14ac:dyDescent="0.3">
      <c r="A2881" t="s">
        <v>2949</v>
      </c>
      <c r="B2881">
        <v>132</v>
      </c>
      <c r="C2881" s="4">
        <v>16938179</v>
      </c>
      <c r="D2881" t="s">
        <v>552</v>
      </c>
      <c r="E2881" t="s">
        <v>364</v>
      </c>
      <c r="F2881" t="s">
        <v>6140</v>
      </c>
      <c r="G2881">
        <v>41313</v>
      </c>
      <c r="H2881">
        <v>246</v>
      </c>
      <c r="I2881" t="s">
        <v>16</v>
      </c>
      <c r="J2881" t="s">
        <v>17</v>
      </c>
      <c r="K2881" s="4">
        <v>8000000</v>
      </c>
      <c r="L2881">
        <v>2000</v>
      </c>
      <c r="M2881" s="2">
        <v>7</v>
      </c>
      <c r="N2881" s="4">
        <f>IMDB_Table[[#This Row],[gross]]-IMDB_Table[[#This Row],[budget]]</f>
        <v>8938179</v>
      </c>
      <c r="O2881">
        <v>120</v>
      </c>
      <c r="P2881" s="36">
        <f>IMDB_Table[[#This Row],[net_profit]]/IMDB_Table[[#This Row],[budget]]*100</f>
        <v>111.7272375</v>
      </c>
    </row>
    <row r="2882" spans="1:16" x14ac:dyDescent="0.3">
      <c r="A2882" t="s">
        <v>2246</v>
      </c>
      <c r="B2882">
        <v>186</v>
      </c>
      <c r="C2882" s="4">
        <v>16235293</v>
      </c>
      <c r="D2882" t="s">
        <v>1390</v>
      </c>
      <c r="E2882" t="s">
        <v>1436</v>
      </c>
      <c r="F2882" t="s">
        <v>6141</v>
      </c>
      <c r="G2882">
        <v>19918</v>
      </c>
      <c r="H2882">
        <v>278</v>
      </c>
      <c r="I2882" t="s">
        <v>16</v>
      </c>
      <c r="J2882" t="s">
        <v>17</v>
      </c>
      <c r="K2882" s="4">
        <v>9000000</v>
      </c>
      <c r="L2882">
        <v>2006</v>
      </c>
      <c r="M2882" s="2">
        <v>4.5</v>
      </c>
      <c r="N2882" s="4">
        <f>IMDB_Table[[#This Row],[gross]]-IMDB_Table[[#This Row],[budget]]</f>
        <v>7235293</v>
      </c>
      <c r="O2882">
        <v>94</v>
      </c>
      <c r="P2882" s="36">
        <f>IMDB_Table[[#This Row],[net_profit]]/IMDB_Table[[#This Row],[budget]]*100</f>
        <v>80.39214444444444</v>
      </c>
    </row>
    <row r="2883" spans="1:16" x14ac:dyDescent="0.3">
      <c r="A2883" t="s">
        <v>242</v>
      </c>
      <c r="B2883">
        <v>46</v>
      </c>
      <c r="C2883" s="4">
        <v>10161099</v>
      </c>
      <c r="D2883" t="s">
        <v>2950</v>
      </c>
      <c r="E2883" t="s">
        <v>2951</v>
      </c>
      <c r="F2883" t="s">
        <v>6142</v>
      </c>
      <c r="G2883">
        <v>23441</v>
      </c>
      <c r="H2883">
        <v>108</v>
      </c>
      <c r="I2883" t="s">
        <v>16</v>
      </c>
      <c r="J2883" t="s">
        <v>24</v>
      </c>
      <c r="K2883" s="4">
        <v>9000000</v>
      </c>
      <c r="L2883">
        <v>1989</v>
      </c>
      <c r="M2883" s="2">
        <v>7.7</v>
      </c>
      <c r="N2883" s="4">
        <f>IMDB_Table[[#This Row],[gross]]-IMDB_Table[[#This Row],[budget]]</f>
        <v>1161099</v>
      </c>
      <c r="O2883">
        <v>137</v>
      </c>
      <c r="P2883" s="36">
        <f>IMDB_Table[[#This Row],[net_profit]]/IMDB_Table[[#This Row],[budget]]*100</f>
        <v>12.9011</v>
      </c>
    </row>
    <row r="2884" spans="1:16" x14ac:dyDescent="0.3">
      <c r="A2884" t="s">
        <v>3959</v>
      </c>
      <c r="B2884">
        <v>117</v>
      </c>
      <c r="C2884" s="4">
        <v>6047856</v>
      </c>
      <c r="D2884" t="s">
        <v>137</v>
      </c>
      <c r="E2884" t="s">
        <v>2952</v>
      </c>
      <c r="F2884" t="s">
        <v>7564</v>
      </c>
      <c r="G2884">
        <v>27536</v>
      </c>
      <c r="H2884">
        <v>327</v>
      </c>
      <c r="I2884" t="s">
        <v>16</v>
      </c>
      <c r="J2884" t="s">
        <v>17</v>
      </c>
      <c r="K2884" s="4">
        <v>8500000</v>
      </c>
      <c r="L2884">
        <v>2000</v>
      </c>
      <c r="M2884" s="2">
        <v>6.7</v>
      </c>
      <c r="N2884" s="4">
        <f>IMDB_Table[[#This Row],[gross]]-IMDB_Table[[#This Row],[budget]]</f>
        <v>-2452144</v>
      </c>
      <c r="O2884">
        <v>119</v>
      </c>
      <c r="P2884" s="36">
        <f>IMDB_Table[[#This Row],[net_profit]]/IMDB_Table[[#This Row],[budget]]*100</f>
        <v>-28.848752941176471</v>
      </c>
    </row>
    <row r="2885" spans="1:16" x14ac:dyDescent="0.3">
      <c r="A2885" t="s">
        <v>1324</v>
      </c>
      <c r="B2885">
        <v>136</v>
      </c>
      <c r="C2885" s="4">
        <v>4681503</v>
      </c>
      <c r="D2885" t="s">
        <v>641</v>
      </c>
      <c r="E2885" t="s">
        <v>2510</v>
      </c>
      <c r="F2885" t="s">
        <v>6143</v>
      </c>
      <c r="G2885">
        <v>29058</v>
      </c>
      <c r="H2885">
        <v>238</v>
      </c>
      <c r="I2885" t="s">
        <v>16</v>
      </c>
      <c r="J2885" t="s">
        <v>17</v>
      </c>
      <c r="K2885" s="4">
        <v>9000000</v>
      </c>
      <c r="L2885">
        <v>2002</v>
      </c>
      <c r="M2885" s="2">
        <v>7</v>
      </c>
      <c r="N2885" s="4">
        <f>IMDB_Table[[#This Row],[gross]]-IMDB_Table[[#This Row],[budget]]</f>
        <v>-4318497</v>
      </c>
      <c r="O2885">
        <v>99</v>
      </c>
      <c r="P2885" s="36">
        <f>IMDB_Table[[#This Row],[net_profit]]/IMDB_Table[[#This Row],[budget]]*100</f>
        <v>-47.9833</v>
      </c>
    </row>
    <row r="2886" spans="1:16" x14ac:dyDescent="0.3">
      <c r="A2886" t="s">
        <v>2953</v>
      </c>
      <c r="B2886">
        <v>15</v>
      </c>
      <c r="C2886" s="4">
        <v>4350774</v>
      </c>
      <c r="D2886" t="s">
        <v>509</v>
      </c>
      <c r="E2886" t="s">
        <v>143</v>
      </c>
      <c r="F2886" t="s">
        <v>7565</v>
      </c>
      <c r="G2886">
        <v>10476</v>
      </c>
      <c r="H2886">
        <v>52</v>
      </c>
      <c r="I2886" t="s">
        <v>16</v>
      </c>
      <c r="J2886" t="s">
        <v>17</v>
      </c>
      <c r="K2886" s="4">
        <v>8000000</v>
      </c>
      <c r="L2886">
        <v>1994</v>
      </c>
      <c r="M2886" s="2">
        <v>6.5</v>
      </c>
      <c r="N2886" s="4">
        <f>IMDB_Table[[#This Row],[gross]]-IMDB_Table[[#This Row],[budget]]</f>
        <v>-3649226</v>
      </c>
      <c r="O2886">
        <v>79</v>
      </c>
      <c r="P2886" s="36">
        <f>IMDB_Table[[#This Row],[net_profit]]/IMDB_Table[[#This Row],[budget]]*100</f>
        <v>-45.615324999999999</v>
      </c>
    </row>
    <row r="2887" spans="1:16" x14ac:dyDescent="0.3">
      <c r="A2887" t="s">
        <v>2613</v>
      </c>
      <c r="B2887">
        <v>65</v>
      </c>
      <c r="C2887" s="4">
        <v>2955039</v>
      </c>
      <c r="D2887" t="s">
        <v>419</v>
      </c>
      <c r="E2887" t="s">
        <v>1424</v>
      </c>
      <c r="F2887" t="s">
        <v>6144</v>
      </c>
      <c r="G2887">
        <v>3624</v>
      </c>
      <c r="H2887">
        <v>27</v>
      </c>
      <c r="I2887" t="s">
        <v>16</v>
      </c>
      <c r="J2887" t="s">
        <v>17</v>
      </c>
      <c r="K2887" s="4">
        <v>9000000</v>
      </c>
      <c r="L2887">
        <v>2007</v>
      </c>
      <c r="M2887" s="2">
        <v>6.2</v>
      </c>
      <c r="N2887" s="4">
        <f>IMDB_Table[[#This Row],[gross]]-IMDB_Table[[#This Row],[budget]]</f>
        <v>-6044961</v>
      </c>
      <c r="O2887">
        <v>95</v>
      </c>
      <c r="P2887" s="36">
        <f>IMDB_Table[[#This Row],[net_profit]]/IMDB_Table[[#This Row],[budget]]*100</f>
        <v>-67.166233333333338</v>
      </c>
    </row>
    <row r="2888" spans="1:16" x14ac:dyDescent="0.3">
      <c r="A2888" t="s">
        <v>2341</v>
      </c>
      <c r="B2888">
        <v>100</v>
      </c>
      <c r="C2888" s="4">
        <v>1530535</v>
      </c>
      <c r="D2888" t="s">
        <v>369</v>
      </c>
      <c r="E2888" t="s">
        <v>2155</v>
      </c>
      <c r="F2888" t="s">
        <v>7566</v>
      </c>
      <c r="G2888">
        <v>7833</v>
      </c>
      <c r="H2888">
        <v>63</v>
      </c>
      <c r="I2888" t="s">
        <v>16</v>
      </c>
      <c r="J2888" t="s">
        <v>17</v>
      </c>
      <c r="K2888" s="4">
        <v>9000000</v>
      </c>
      <c r="L2888">
        <v>2005</v>
      </c>
      <c r="M2888" s="2">
        <v>5.7</v>
      </c>
      <c r="N2888" s="4">
        <f>IMDB_Table[[#This Row],[gross]]-IMDB_Table[[#This Row],[budget]]</f>
        <v>-7469465</v>
      </c>
      <c r="O2888">
        <v>103</v>
      </c>
      <c r="P2888" s="36">
        <f>IMDB_Table[[#This Row],[net_profit]]/IMDB_Table[[#This Row],[budget]]*100</f>
        <v>-82.994055555555562</v>
      </c>
    </row>
    <row r="2889" spans="1:16" x14ac:dyDescent="0.3">
      <c r="A2889" t="s">
        <v>2176</v>
      </c>
      <c r="B2889">
        <v>129</v>
      </c>
      <c r="C2889" s="4">
        <v>4881867</v>
      </c>
      <c r="D2889" t="s">
        <v>1616</v>
      </c>
      <c r="E2889" t="s">
        <v>721</v>
      </c>
      <c r="F2889" t="s">
        <v>6145</v>
      </c>
      <c r="G2889">
        <v>15200</v>
      </c>
      <c r="H2889">
        <v>76</v>
      </c>
      <c r="I2889" t="s">
        <v>16</v>
      </c>
      <c r="J2889" t="s">
        <v>17</v>
      </c>
      <c r="K2889" s="4">
        <v>9000000</v>
      </c>
      <c r="L2889">
        <v>2008</v>
      </c>
      <c r="M2889" s="2">
        <v>6.4</v>
      </c>
      <c r="N2889" s="4">
        <f>IMDB_Table[[#This Row],[gross]]-IMDB_Table[[#This Row],[budget]]</f>
        <v>-4118133</v>
      </c>
      <c r="O2889">
        <v>92</v>
      </c>
      <c r="P2889" s="36">
        <f>IMDB_Table[[#This Row],[net_profit]]/IMDB_Table[[#This Row],[budget]]*100</f>
        <v>-45.757033333333332</v>
      </c>
    </row>
    <row r="2890" spans="1:16" x14ac:dyDescent="0.3">
      <c r="A2890" t="s">
        <v>2337</v>
      </c>
      <c r="B2890">
        <v>67</v>
      </c>
      <c r="C2890" s="4">
        <v>11860839</v>
      </c>
      <c r="D2890" t="s">
        <v>944</v>
      </c>
      <c r="E2890" t="s">
        <v>836</v>
      </c>
      <c r="F2890" t="s">
        <v>6146</v>
      </c>
      <c r="G2890">
        <v>5156</v>
      </c>
      <c r="H2890">
        <v>21</v>
      </c>
      <c r="I2890" t="s">
        <v>16</v>
      </c>
      <c r="J2890" t="s">
        <v>17</v>
      </c>
      <c r="K2890" s="4">
        <v>9000000</v>
      </c>
      <c r="L2890">
        <v>2011</v>
      </c>
      <c r="M2890" s="2">
        <v>5.4</v>
      </c>
      <c r="N2890" s="4">
        <f>IMDB_Table[[#This Row],[gross]]-IMDB_Table[[#This Row],[budget]]</f>
        <v>2860839</v>
      </c>
      <c r="O2890">
        <v>84</v>
      </c>
      <c r="P2890" s="36">
        <f>IMDB_Table[[#This Row],[net_profit]]/IMDB_Table[[#This Row],[budget]]*100</f>
        <v>31.787100000000002</v>
      </c>
    </row>
    <row r="2891" spans="1:16" x14ac:dyDescent="0.3">
      <c r="A2891" t="s">
        <v>2954</v>
      </c>
      <c r="B2891">
        <v>31</v>
      </c>
      <c r="C2891" s="4">
        <v>454255</v>
      </c>
      <c r="D2891" t="s">
        <v>300</v>
      </c>
      <c r="E2891" t="s">
        <v>2955</v>
      </c>
      <c r="F2891" t="s">
        <v>7567</v>
      </c>
      <c r="G2891">
        <v>1666</v>
      </c>
      <c r="H2891">
        <v>47</v>
      </c>
      <c r="I2891" t="s">
        <v>2573</v>
      </c>
      <c r="J2891" t="s">
        <v>2574</v>
      </c>
      <c r="K2891" s="4">
        <v>400000000</v>
      </c>
      <c r="L2891">
        <v>2001</v>
      </c>
      <c r="M2891" s="2">
        <v>6.6</v>
      </c>
      <c r="N2891" s="4">
        <f>IMDB_Table[[#This Row],[gross]]-IMDB_Table[[#This Row],[budget]]</f>
        <v>-399545745</v>
      </c>
      <c r="O2891">
        <v>300</v>
      </c>
      <c r="P2891" s="36">
        <f>IMDB_Table[[#This Row],[net_profit]]/IMDB_Table[[#This Row],[budget]]*100</f>
        <v>-99.886436250000003</v>
      </c>
    </row>
    <row r="2892" spans="1:16" x14ac:dyDescent="0.3">
      <c r="A2892" t="s">
        <v>2956</v>
      </c>
      <c r="B2892">
        <v>76</v>
      </c>
      <c r="C2892" s="4">
        <v>349618</v>
      </c>
      <c r="D2892" t="s">
        <v>1390</v>
      </c>
      <c r="E2892" t="s">
        <v>2143</v>
      </c>
      <c r="F2892" t="s">
        <v>6147</v>
      </c>
      <c r="G2892">
        <v>4302</v>
      </c>
      <c r="H2892">
        <v>45</v>
      </c>
      <c r="I2892" t="s">
        <v>16</v>
      </c>
      <c r="J2892" t="s">
        <v>1805</v>
      </c>
      <c r="K2892" s="4">
        <v>9000000</v>
      </c>
      <c r="L2892">
        <v>1990</v>
      </c>
      <c r="M2892" s="2">
        <v>6.1</v>
      </c>
      <c r="N2892" s="4">
        <f>IMDB_Table[[#This Row],[gross]]-IMDB_Table[[#This Row],[budget]]</f>
        <v>-8650382</v>
      </c>
      <c r="O2892">
        <v>120</v>
      </c>
      <c r="P2892" s="36">
        <f>IMDB_Table[[#This Row],[net_profit]]/IMDB_Table[[#This Row],[budget]]*100</f>
        <v>-96.115355555555553</v>
      </c>
    </row>
    <row r="2893" spans="1:16" x14ac:dyDescent="0.3">
      <c r="A2893" t="s">
        <v>2248</v>
      </c>
      <c r="B2893">
        <v>81</v>
      </c>
      <c r="C2893" s="4">
        <v>112935</v>
      </c>
      <c r="D2893" t="s">
        <v>814</v>
      </c>
      <c r="E2893" t="s">
        <v>2620</v>
      </c>
      <c r="F2893" t="s">
        <v>7568</v>
      </c>
      <c r="G2893">
        <v>8161</v>
      </c>
      <c r="H2893">
        <v>94</v>
      </c>
      <c r="I2893" t="s">
        <v>16</v>
      </c>
      <c r="J2893" t="s">
        <v>24</v>
      </c>
      <c r="K2893" s="4">
        <v>9000000</v>
      </c>
      <c r="L2893">
        <v>2002</v>
      </c>
      <c r="M2893" s="2">
        <v>7.6</v>
      </c>
      <c r="N2893" s="4">
        <f>IMDB_Table[[#This Row],[gross]]-IMDB_Table[[#This Row],[budget]]</f>
        <v>-8887065</v>
      </c>
      <c r="O2893">
        <v>121</v>
      </c>
      <c r="P2893" s="36">
        <f>IMDB_Table[[#This Row],[net_profit]]/IMDB_Table[[#This Row],[budget]]*100</f>
        <v>-98.745166666666663</v>
      </c>
    </row>
    <row r="2894" spans="1:16" x14ac:dyDescent="0.3">
      <c r="A2894" t="s">
        <v>2957</v>
      </c>
      <c r="B2894">
        <v>26</v>
      </c>
      <c r="C2894" s="4">
        <v>883887</v>
      </c>
      <c r="D2894" t="s">
        <v>814</v>
      </c>
      <c r="E2894" t="s">
        <v>2958</v>
      </c>
      <c r="F2894" t="s">
        <v>6148</v>
      </c>
      <c r="G2894">
        <v>1201</v>
      </c>
      <c r="H2894">
        <v>14</v>
      </c>
      <c r="I2894" t="s">
        <v>16</v>
      </c>
      <c r="J2894" t="s">
        <v>17</v>
      </c>
      <c r="K2894" s="4">
        <v>9000000</v>
      </c>
      <c r="L2894">
        <v>2009</v>
      </c>
      <c r="M2894" s="2">
        <v>6.2</v>
      </c>
      <c r="N2894" s="4">
        <f>IMDB_Table[[#This Row],[gross]]-IMDB_Table[[#This Row],[budget]]</f>
        <v>-8116113</v>
      </c>
      <c r="O2894">
        <v>97</v>
      </c>
      <c r="P2894" s="36">
        <f>IMDB_Table[[#This Row],[net_profit]]/IMDB_Table[[#This Row],[budget]]*100</f>
        <v>-90.179033333333336</v>
      </c>
    </row>
    <row r="2895" spans="1:16" x14ac:dyDescent="0.3">
      <c r="A2895" t="s">
        <v>2549</v>
      </c>
      <c r="B2895">
        <v>24</v>
      </c>
      <c r="C2895" s="4">
        <v>13751</v>
      </c>
      <c r="D2895" t="s">
        <v>1539</v>
      </c>
      <c r="E2895" t="s">
        <v>2959</v>
      </c>
      <c r="F2895" t="s">
        <v>6149</v>
      </c>
      <c r="G2895">
        <v>813</v>
      </c>
      <c r="H2895">
        <v>6</v>
      </c>
      <c r="I2895" t="s">
        <v>16</v>
      </c>
      <c r="J2895" t="s">
        <v>115</v>
      </c>
      <c r="K2895" s="4">
        <v>11400000</v>
      </c>
      <c r="L2895">
        <v>2006</v>
      </c>
      <c r="M2895" s="2">
        <v>6.6</v>
      </c>
      <c r="N2895" s="4">
        <f>IMDB_Table[[#This Row],[gross]]-IMDB_Table[[#This Row],[budget]]</f>
        <v>-11386249</v>
      </c>
      <c r="O2895">
        <v>86</v>
      </c>
      <c r="P2895" s="36">
        <f>IMDB_Table[[#This Row],[net_profit]]/IMDB_Table[[#This Row],[budget]]*100</f>
        <v>-99.87937719298246</v>
      </c>
    </row>
    <row r="2896" spans="1:16" x14ac:dyDescent="0.3">
      <c r="A2896" t="s">
        <v>2960</v>
      </c>
      <c r="B2896">
        <v>80</v>
      </c>
      <c r="C2896" s="4">
        <v>145109</v>
      </c>
      <c r="D2896" t="s">
        <v>563</v>
      </c>
      <c r="E2896" t="s">
        <v>2961</v>
      </c>
      <c r="F2896" t="s">
        <v>7569</v>
      </c>
      <c r="G2896">
        <v>14247</v>
      </c>
      <c r="H2896">
        <v>44</v>
      </c>
      <c r="I2896" t="s">
        <v>2962</v>
      </c>
      <c r="J2896" t="s">
        <v>1634</v>
      </c>
      <c r="K2896" s="4">
        <v>45000000</v>
      </c>
      <c r="L2896">
        <v>2008</v>
      </c>
      <c r="M2896" s="2">
        <v>7.3</v>
      </c>
      <c r="N2896" s="4">
        <f>IMDB_Table[[#This Row],[gross]]-IMDB_Table[[#This Row],[budget]]</f>
        <v>-44854891</v>
      </c>
      <c r="O2896">
        <v>45</v>
      </c>
      <c r="P2896" s="36">
        <f>IMDB_Table[[#This Row],[net_profit]]/IMDB_Table[[#This Row],[budget]]*100</f>
        <v>-99.677535555555551</v>
      </c>
    </row>
    <row r="2897" spans="1:16" x14ac:dyDescent="0.3">
      <c r="A2897" t="s">
        <v>2963</v>
      </c>
      <c r="B2897">
        <v>41</v>
      </c>
      <c r="C2897" s="4">
        <v>1046166</v>
      </c>
      <c r="D2897" t="s">
        <v>2394</v>
      </c>
      <c r="E2897" t="s">
        <v>1343</v>
      </c>
      <c r="F2897" t="s">
        <v>6150</v>
      </c>
      <c r="G2897">
        <v>2599</v>
      </c>
      <c r="H2897">
        <v>45</v>
      </c>
      <c r="I2897" t="s">
        <v>16</v>
      </c>
      <c r="J2897" t="s">
        <v>221</v>
      </c>
      <c r="K2897" s="4">
        <v>9000000</v>
      </c>
      <c r="L2897">
        <v>2005</v>
      </c>
      <c r="M2897" s="2">
        <v>4.2</v>
      </c>
      <c r="N2897" s="4">
        <f>IMDB_Table[[#This Row],[gross]]-IMDB_Table[[#This Row],[budget]]</f>
        <v>-7953834</v>
      </c>
      <c r="O2897">
        <v>97</v>
      </c>
      <c r="P2897" s="36">
        <f>IMDB_Table[[#This Row],[net_profit]]/IMDB_Table[[#This Row],[budget]]*100</f>
        <v>-88.375933333333336</v>
      </c>
    </row>
    <row r="2898" spans="1:16" x14ac:dyDescent="0.3">
      <c r="A2898" t="s">
        <v>2964</v>
      </c>
      <c r="B2898">
        <v>35</v>
      </c>
      <c r="C2898" s="4">
        <v>174635000</v>
      </c>
      <c r="D2898" t="s">
        <v>983</v>
      </c>
      <c r="E2898" t="s">
        <v>1913</v>
      </c>
      <c r="F2898" t="s">
        <v>6151</v>
      </c>
      <c r="G2898">
        <v>74743</v>
      </c>
      <c r="H2898">
        <v>93</v>
      </c>
      <c r="I2898" t="s">
        <v>16</v>
      </c>
      <c r="J2898" t="s">
        <v>115</v>
      </c>
      <c r="K2898" s="4">
        <v>8800000</v>
      </c>
      <c r="L2898">
        <v>1986</v>
      </c>
      <c r="M2898" s="2">
        <v>6.5</v>
      </c>
      <c r="N2898" s="4">
        <f>IMDB_Table[[#This Row],[gross]]-IMDB_Table[[#This Row],[budget]]</f>
        <v>165835000</v>
      </c>
      <c r="O2898">
        <v>93</v>
      </c>
      <c r="P2898" s="36">
        <f>IMDB_Table[[#This Row],[net_profit]]/IMDB_Table[[#This Row],[budget]]*100</f>
        <v>1884.4886363636363</v>
      </c>
    </row>
    <row r="2899" spans="1:16" x14ac:dyDescent="0.3">
      <c r="A2899" t="s">
        <v>2965</v>
      </c>
      <c r="B2899">
        <v>133</v>
      </c>
      <c r="C2899" s="4">
        <v>14373825</v>
      </c>
      <c r="D2899" t="s">
        <v>574</v>
      </c>
      <c r="E2899" t="s">
        <v>2966</v>
      </c>
      <c r="F2899" t="s">
        <v>6152</v>
      </c>
      <c r="G2899">
        <v>63216</v>
      </c>
      <c r="H2899">
        <v>196</v>
      </c>
      <c r="I2899" t="s">
        <v>16</v>
      </c>
      <c r="J2899" t="s">
        <v>17</v>
      </c>
      <c r="K2899" s="4">
        <v>8600000</v>
      </c>
      <c r="L2899">
        <v>2007</v>
      </c>
      <c r="M2899" s="2">
        <v>6.5</v>
      </c>
      <c r="N2899" s="4">
        <f>IMDB_Table[[#This Row],[gross]]-IMDB_Table[[#This Row],[budget]]</f>
        <v>5773825</v>
      </c>
      <c r="O2899">
        <v>84</v>
      </c>
      <c r="P2899" s="36">
        <f>IMDB_Table[[#This Row],[net_profit]]/IMDB_Table[[#This Row],[budget]]*100</f>
        <v>67.137500000000003</v>
      </c>
    </row>
    <row r="2900" spans="1:16" x14ac:dyDescent="0.3">
      <c r="A2900" t="s">
        <v>2967</v>
      </c>
      <c r="B2900">
        <v>66</v>
      </c>
      <c r="C2900" s="4">
        <v>162</v>
      </c>
      <c r="D2900" t="s">
        <v>106</v>
      </c>
      <c r="E2900" t="s">
        <v>1394</v>
      </c>
      <c r="F2900" t="s">
        <v>6153</v>
      </c>
      <c r="G2900">
        <v>5228</v>
      </c>
      <c r="H2900">
        <v>38</v>
      </c>
      <c r="I2900" t="s">
        <v>16</v>
      </c>
      <c r="J2900" t="s">
        <v>2574</v>
      </c>
      <c r="K2900" s="4">
        <v>9000000</v>
      </c>
      <c r="L2900">
        <v>2014</v>
      </c>
      <c r="M2900" s="2">
        <v>5.7</v>
      </c>
      <c r="N2900" s="4">
        <f>IMDB_Table[[#This Row],[gross]]-IMDB_Table[[#This Row],[budget]]</f>
        <v>-8999838</v>
      </c>
      <c r="O2900">
        <v>96</v>
      </c>
      <c r="P2900" s="36">
        <f>IMDB_Table[[#This Row],[net_profit]]/IMDB_Table[[#This Row],[budget]]*100</f>
        <v>-99.998199999999997</v>
      </c>
    </row>
    <row r="2901" spans="1:16" x14ac:dyDescent="0.3">
      <c r="A2901" t="s">
        <v>1115</v>
      </c>
      <c r="B2901">
        <v>273</v>
      </c>
      <c r="C2901" s="4">
        <v>39462438</v>
      </c>
      <c r="D2901" t="s">
        <v>1657</v>
      </c>
      <c r="E2901" t="s">
        <v>96</v>
      </c>
      <c r="F2901" t="s">
        <v>6154</v>
      </c>
      <c r="G2901">
        <v>67760</v>
      </c>
      <c r="H2901">
        <v>226</v>
      </c>
      <c r="I2901" t="s">
        <v>16</v>
      </c>
      <c r="J2901" t="s">
        <v>17</v>
      </c>
      <c r="K2901" s="4">
        <v>7000000</v>
      </c>
      <c r="L2901">
        <v>2009</v>
      </c>
      <c r="M2901" s="2">
        <v>7.3</v>
      </c>
      <c r="N2901" s="4">
        <f>IMDB_Table[[#This Row],[gross]]-IMDB_Table[[#This Row],[budget]]</f>
        <v>32462438</v>
      </c>
      <c r="O2901">
        <v>112</v>
      </c>
      <c r="P2901" s="36">
        <f>IMDB_Table[[#This Row],[net_profit]]/IMDB_Table[[#This Row],[budget]]*100</f>
        <v>463.74911428571426</v>
      </c>
    </row>
    <row r="2902" spans="1:16" x14ac:dyDescent="0.3">
      <c r="A2902" t="s">
        <v>2968</v>
      </c>
      <c r="B2902">
        <v>32</v>
      </c>
      <c r="C2902" s="4">
        <v>29200000</v>
      </c>
      <c r="D2902" t="s">
        <v>1657</v>
      </c>
      <c r="E2902" t="s">
        <v>2969</v>
      </c>
      <c r="F2902" t="s">
        <v>6155</v>
      </c>
      <c r="G2902">
        <v>6142</v>
      </c>
      <c r="H2902">
        <v>52</v>
      </c>
      <c r="I2902" t="s">
        <v>16</v>
      </c>
      <c r="J2902" t="s">
        <v>17</v>
      </c>
      <c r="K2902" s="4">
        <v>8500000</v>
      </c>
      <c r="L2902">
        <v>1979</v>
      </c>
      <c r="M2902" s="2">
        <v>6.9</v>
      </c>
      <c r="N2902" s="4">
        <f>IMDB_Table[[#This Row],[gross]]-IMDB_Table[[#This Row],[budget]]</f>
        <v>20700000</v>
      </c>
      <c r="O2902">
        <v>125</v>
      </c>
      <c r="P2902" s="36">
        <f>IMDB_Table[[#This Row],[net_profit]]/IMDB_Table[[#This Row],[budget]]*100</f>
        <v>243.52941176470586</v>
      </c>
    </row>
    <row r="2903" spans="1:16" x14ac:dyDescent="0.3">
      <c r="A2903" t="s">
        <v>2970</v>
      </c>
      <c r="B2903">
        <v>52</v>
      </c>
      <c r="C2903" s="4">
        <v>21564616</v>
      </c>
      <c r="D2903" t="s">
        <v>509</v>
      </c>
      <c r="E2903" t="s">
        <v>434</v>
      </c>
      <c r="F2903" t="s">
        <v>6156</v>
      </c>
      <c r="G2903">
        <v>7098</v>
      </c>
      <c r="H2903">
        <v>41</v>
      </c>
      <c r="I2903" t="s">
        <v>16</v>
      </c>
      <c r="J2903" t="s">
        <v>17</v>
      </c>
      <c r="K2903" s="4">
        <v>8500000</v>
      </c>
      <c r="L2903">
        <v>2013</v>
      </c>
      <c r="M2903" s="2">
        <v>5</v>
      </c>
      <c r="N2903" s="4">
        <f>IMDB_Table[[#This Row],[gross]]-IMDB_Table[[#This Row],[budget]]</f>
        <v>13064616</v>
      </c>
      <c r="O2903">
        <v>96</v>
      </c>
      <c r="P2903" s="36">
        <f>IMDB_Table[[#This Row],[net_profit]]/IMDB_Table[[#This Row],[budget]]*100</f>
        <v>153.70136470588236</v>
      </c>
    </row>
    <row r="2904" spans="1:16" x14ac:dyDescent="0.3">
      <c r="A2904" t="s">
        <v>1722</v>
      </c>
      <c r="B2904">
        <v>175</v>
      </c>
      <c r="C2904" s="4">
        <v>14879556</v>
      </c>
      <c r="D2904" t="s">
        <v>641</v>
      </c>
      <c r="E2904" t="s">
        <v>254</v>
      </c>
      <c r="F2904" t="s">
        <v>6157</v>
      </c>
      <c r="G2904">
        <v>73640</v>
      </c>
      <c r="H2904">
        <v>441</v>
      </c>
      <c r="I2904" t="s">
        <v>16</v>
      </c>
      <c r="J2904" t="s">
        <v>17</v>
      </c>
      <c r="K2904" s="4">
        <v>8000000</v>
      </c>
      <c r="L2904">
        <v>1999</v>
      </c>
      <c r="M2904" s="2">
        <v>7.3</v>
      </c>
      <c r="N2904" s="4">
        <f>IMDB_Table[[#This Row],[gross]]-IMDB_Table[[#This Row],[budget]]</f>
        <v>6879556</v>
      </c>
      <c r="O2904">
        <v>103</v>
      </c>
      <c r="P2904" s="36">
        <f>IMDB_Table[[#This Row],[net_profit]]/IMDB_Table[[#This Row],[budget]]*100</f>
        <v>85.994450000000001</v>
      </c>
    </row>
    <row r="2905" spans="1:16" x14ac:dyDescent="0.3">
      <c r="A2905" t="s">
        <v>2971</v>
      </c>
      <c r="B2905">
        <v>132</v>
      </c>
      <c r="C2905" s="4">
        <v>34017854</v>
      </c>
      <c r="D2905" t="s">
        <v>509</v>
      </c>
      <c r="E2905" t="s">
        <v>562</v>
      </c>
      <c r="F2905" t="s">
        <v>7570</v>
      </c>
      <c r="G2905">
        <v>51326</v>
      </c>
      <c r="H2905">
        <v>116</v>
      </c>
      <c r="I2905" t="s">
        <v>16</v>
      </c>
      <c r="J2905" t="s">
        <v>17</v>
      </c>
      <c r="K2905" s="4">
        <v>8500000</v>
      </c>
      <c r="L2905">
        <v>2015</v>
      </c>
      <c r="M2905" s="2">
        <v>6.5</v>
      </c>
      <c r="N2905" s="4">
        <f>IMDB_Table[[#This Row],[gross]]-IMDB_Table[[#This Row],[budget]]</f>
        <v>25517854</v>
      </c>
      <c r="O2905">
        <v>101</v>
      </c>
      <c r="P2905" s="36">
        <f>IMDB_Table[[#This Row],[net_profit]]/IMDB_Table[[#This Row],[budget]]*100</f>
        <v>300.21004705882353</v>
      </c>
    </row>
    <row r="2906" spans="1:16" x14ac:dyDescent="0.3">
      <c r="A2906" t="s">
        <v>2972</v>
      </c>
      <c r="B2906">
        <v>66</v>
      </c>
      <c r="C2906" s="4">
        <v>4273372</v>
      </c>
      <c r="D2906" t="s">
        <v>1657</v>
      </c>
      <c r="E2906" t="s">
        <v>2973</v>
      </c>
      <c r="F2906" t="s">
        <v>6158</v>
      </c>
      <c r="G2906">
        <v>19412</v>
      </c>
      <c r="H2906">
        <v>308</v>
      </c>
      <c r="I2906" t="s">
        <v>16</v>
      </c>
      <c r="J2906" t="s">
        <v>17</v>
      </c>
      <c r="K2906" s="4">
        <v>22000000</v>
      </c>
      <c r="L2906">
        <v>2001</v>
      </c>
      <c r="M2906" s="2">
        <v>2.1</v>
      </c>
      <c r="N2906" s="4">
        <f>IMDB_Table[[#This Row],[gross]]-IMDB_Table[[#This Row],[budget]]</f>
        <v>-17726628</v>
      </c>
      <c r="O2906">
        <v>104</v>
      </c>
      <c r="P2906" s="36">
        <f>IMDB_Table[[#This Row],[net_profit]]/IMDB_Table[[#This Row],[budget]]*100</f>
        <v>-80.575581818181817</v>
      </c>
    </row>
    <row r="2907" spans="1:16" x14ac:dyDescent="0.3">
      <c r="A2907" t="s">
        <v>2742</v>
      </c>
      <c r="B2907">
        <v>222</v>
      </c>
      <c r="C2907" s="4">
        <v>4440055</v>
      </c>
      <c r="D2907" t="s">
        <v>1378</v>
      </c>
      <c r="E2907" t="s">
        <v>472</v>
      </c>
      <c r="F2907" t="s">
        <v>6159</v>
      </c>
      <c r="G2907">
        <v>21360</v>
      </c>
      <c r="H2907">
        <v>110</v>
      </c>
      <c r="I2907" t="s">
        <v>16</v>
      </c>
      <c r="J2907" t="s">
        <v>24</v>
      </c>
      <c r="K2907" s="4">
        <v>8500000</v>
      </c>
      <c r="L2907">
        <v>2009</v>
      </c>
      <c r="M2907" s="2">
        <v>7</v>
      </c>
      <c r="N2907" s="4">
        <f>IMDB_Table[[#This Row],[gross]]-IMDB_Table[[#This Row],[budget]]</f>
        <v>-4059945</v>
      </c>
      <c r="O2907">
        <v>119</v>
      </c>
      <c r="P2907" s="36">
        <f>IMDB_Table[[#This Row],[net_profit]]/IMDB_Table[[#This Row],[budget]]*100</f>
        <v>-47.76405882352941</v>
      </c>
    </row>
    <row r="2908" spans="1:16" x14ac:dyDescent="0.3">
      <c r="A2908" t="s">
        <v>2804</v>
      </c>
      <c r="B2908">
        <v>210</v>
      </c>
      <c r="C2908" s="4">
        <v>4018695</v>
      </c>
      <c r="D2908" t="s">
        <v>465</v>
      </c>
      <c r="E2908" t="s">
        <v>2805</v>
      </c>
      <c r="F2908" t="s">
        <v>6160</v>
      </c>
      <c r="G2908">
        <v>69759</v>
      </c>
      <c r="H2908">
        <v>235</v>
      </c>
      <c r="I2908" t="s">
        <v>2806</v>
      </c>
      <c r="J2908" t="s">
        <v>1495</v>
      </c>
      <c r="K2908" s="4">
        <v>12000000</v>
      </c>
      <c r="L2908">
        <v>2010</v>
      </c>
      <c r="M2908" s="2">
        <v>8</v>
      </c>
      <c r="N2908" s="4">
        <f>IMDB_Table[[#This Row],[gross]]-IMDB_Table[[#This Row],[budget]]</f>
        <v>-7981305</v>
      </c>
      <c r="O2908">
        <v>128</v>
      </c>
      <c r="P2908" s="36">
        <f>IMDB_Table[[#This Row],[net_profit]]/IMDB_Table[[#This Row],[budget]]*100</f>
        <v>-66.510874999999999</v>
      </c>
    </row>
    <row r="2909" spans="1:16" x14ac:dyDescent="0.3">
      <c r="A2909" t="s">
        <v>2256</v>
      </c>
      <c r="B2909">
        <v>346</v>
      </c>
      <c r="C2909" s="4">
        <v>6262942</v>
      </c>
      <c r="D2909" t="s">
        <v>283</v>
      </c>
      <c r="E2909" t="s">
        <v>939</v>
      </c>
      <c r="F2909" t="s">
        <v>6161</v>
      </c>
      <c r="G2909">
        <v>59545</v>
      </c>
      <c r="H2909">
        <v>312</v>
      </c>
      <c r="I2909" t="s">
        <v>16</v>
      </c>
      <c r="J2909" t="s">
        <v>17</v>
      </c>
      <c r="K2909" s="4">
        <v>9000000</v>
      </c>
      <c r="L2909">
        <v>2013</v>
      </c>
      <c r="M2909" s="2">
        <v>6.9</v>
      </c>
      <c r="N2909" s="4">
        <f>IMDB_Table[[#This Row],[gross]]-IMDB_Table[[#This Row],[budget]]</f>
        <v>-2737058</v>
      </c>
      <c r="O2909">
        <v>106</v>
      </c>
      <c r="P2909" s="36">
        <f>IMDB_Table[[#This Row],[net_profit]]/IMDB_Table[[#This Row],[budget]]*100</f>
        <v>-30.411755555555551</v>
      </c>
    </row>
    <row r="2910" spans="1:16" x14ac:dyDescent="0.3">
      <c r="A2910" t="s">
        <v>2974</v>
      </c>
      <c r="B2910">
        <v>46</v>
      </c>
      <c r="C2910" s="4">
        <v>1997807</v>
      </c>
      <c r="D2910" t="s">
        <v>465</v>
      </c>
      <c r="E2910" t="s">
        <v>2975</v>
      </c>
      <c r="F2910" t="s">
        <v>6162</v>
      </c>
      <c r="G2910">
        <v>5158</v>
      </c>
      <c r="H2910">
        <v>140</v>
      </c>
      <c r="I2910" t="s">
        <v>16</v>
      </c>
      <c r="J2910" t="s">
        <v>17</v>
      </c>
      <c r="K2910" s="4">
        <v>8000000</v>
      </c>
      <c r="L2910">
        <v>1999</v>
      </c>
      <c r="M2910" s="2">
        <v>7.1</v>
      </c>
      <c r="N2910" s="4">
        <f>IMDB_Table[[#This Row],[gross]]-IMDB_Table[[#This Row],[budget]]</f>
        <v>-6002193</v>
      </c>
      <c r="O2910">
        <v>126</v>
      </c>
      <c r="P2910" s="36">
        <f>IMDB_Table[[#This Row],[net_profit]]/IMDB_Table[[#This Row],[budget]]*100</f>
        <v>-75.027412499999997</v>
      </c>
    </row>
    <row r="2911" spans="1:16" x14ac:dyDescent="0.3">
      <c r="A2911" t="s">
        <v>2816</v>
      </c>
      <c r="B2911">
        <v>147</v>
      </c>
      <c r="C2911" s="4">
        <v>140244</v>
      </c>
      <c r="D2911" t="s">
        <v>2976</v>
      </c>
      <c r="E2911" t="s">
        <v>1291</v>
      </c>
      <c r="F2911" t="s">
        <v>6163</v>
      </c>
      <c r="G2911">
        <v>20419</v>
      </c>
      <c r="H2911">
        <v>259</v>
      </c>
      <c r="I2911" t="s">
        <v>16</v>
      </c>
      <c r="J2911" t="s">
        <v>17</v>
      </c>
      <c r="K2911" s="4">
        <v>8500000</v>
      </c>
      <c r="L2911">
        <v>2008</v>
      </c>
      <c r="M2911" s="2">
        <v>6.7</v>
      </c>
      <c r="N2911" s="4">
        <f>IMDB_Table[[#This Row],[gross]]-IMDB_Table[[#This Row],[budget]]</f>
        <v>-8359756</v>
      </c>
      <c r="O2911">
        <v>150</v>
      </c>
      <c r="P2911" s="36">
        <f>IMDB_Table[[#This Row],[net_profit]]/IMDB_Table[[#This Row],[budget]]*100</f>
        <v>-98.350070588235297</v>
      </c>
    </row>
    <row r="2912" spans="1:16" x14ac:dyDescent="0.3">
      <c r="A2912" t="s">
        <v>449</v>
      </c>
      <c r="B2912">
        <v>215</v>
      </c>
      <c r="C2912" s="4">
        <v>107930000</v>
      </c>
      <c r="D2912" t="s">
        <v>497</v>
      </c>
      <c r="E2912" t="s">
        <v>273</v>
      </c>
      <c r="F2912" t="s">
        <v>6164</v>
      </c>
      <c r="G2912">
        <v>1324680</v>
      </c>
      <c r="H2912">
        <v>2195</v>
      </c>
      <c r="I2912" t="s">
        <v>16</v>
      </c>
      <c r="J2912" t="s">
        <v>17</v>
      </c>
      <c r="K2912" s="4">
        <v>8000000</v>
      </c>
      <c r="L2912">
        <v>1994</v>
      </c>
      <c r="M2912" s="2">
        <v>8.9</v>
      </c>
      <c r="N2912" s="4">
        <f>IMDB_Table[[#This Row],[gross]]-IMDB_Table[[#This Row],[budget]]</f>
        <v>99930000</v>
      </c>
      <c r="O2912">
        <v>178</v>
      </c>
      <c r="P2912" s="36">
        <f>IMDB_Table[[#This Row],[net_profit]]/IMDB_Table[[#This Row],[budget]]*100</f>
        <v>1249.125</v>
      </c>
    </row>
    <row r="2913" spans="1:16" x14ac:dyDescent="0.3">
      <c r="A2913" t="s">
        <v>2977</v>
      </c>
      <c r="B2913">
        <v>534</v>
      </c>
      <c r="C2913" s="4">
        <v>32279955</v>
      </c>
      <c r="D2913" t="s">
        <v>552</v>
      </c>
      <c r="E2913" t="s">
        <v>117</v>
      </c>
      <c r="F2913" t="s">
        <v>6165</v>
      </c>
      <c r="G2913">
        <v>293304</v>
      </c>
      <c r="H2913">
        <v>552</v>
      </c>
      <c r="I2913" t="s">
        <v>16</v>
      </c>
      <c r="J2913" t="s">
        <v>17</v>
      </c>
      <c r="K2913" s="4">
        <v>8500000</v>
      </c>
      <c r="L2913">
        <v>2014</v>
      </c>
      <c r="M2913" s="2">
        <v>7.9</v>
      </c>
      <c r="N2913" s="4">
        <f>IMDB_Table[[#This Row],[gross]]-IMDB_Table[[#This Row],[budget]]</f>
        <v>23779955</v>
      </c>
      <c r="O2913">
        <v>117</v>
      </c>
      <c r="P2913" s="36">
        <f>IMDB_Table[[#This Row],[net_profit]]/IMDB_Table[[#This Row],[budget]]*100</f>
        <v>279.76417647058821</v>
      </c>
    </row>
    <row r="2914" spans="1:16" x14ac:dyDescent="0.3">
      <c r="A2914" t="s">
        <v>1124</v>
      </c>
      <c r="B2914">
        <v>66</v>
      </c>
      <c r="C2914" s="4">
        <v>4992159</v>
      </c>
      <c r="D2914" t="s">
        <v>2496</v>
      </c>
      <c r="E2914" t="s">
        <v>2438</v>
      </c>
      <c r="F2914" t="s">
        <v>6166</v>
      </c>
      <c r="G2914">
        <v>23823</v>
      </c>
      <c r="H2914">
        <v>201</v>
      </c>
      <c r="I2914" t="s">
        <v>16</v>
      </c>
      <c r="J2914" t="s">
        <v>17</v>
      </c>
      <c r="K2914" s="4">
        <v>8550000</v>
      </c>
      <c r="L2914">
        <v>2004</v>
      </c>
      <c r="M2914" s="2">
        <v>5.6</v>
      </c>
      <c r="N2914" s="4">
        <f>IMDB_Table[[#This Row],[gross]]-IMDB_Table[[#This Row],[budget]]</f>
        <v>-3557841</v>
      </c>
      <c r="O2914">
        <v>119</v>
      </c>
      <c r="P2914" s="36">
        <f>IMDB_Table[[#This Row],[net_profit]]/IMDB_Table[[#This Row],[budget]]*100</f>
        <v>-41.612175438596495</v>
      </c>
    </row>
    <row r="2915" spans="1:16" x14ac:dyDescent="0.3">
      <c r="A2915" t="s">
        <v>1561</v>
      </c>
      <c r="B2915">
        <v>119</v>
      </c>
      <c r="C2915" s="4">
        <v>163214286</v>
      </c>
      <c r="D2915" t="s">
        <v>2978</v>
      </c>
      <c r="E2915" t="s">
        <v>2979</v>
      </c>
      <c r="F2915" t="s">
        <v>7571</v>
      </c>
      <c r="G2915">
        <v>148172</v>
      </c>
      <c r="H2915">
        <v>406</v>
      </c>
      <c r="I2915" t="s">
        <v>16</v>
      </c>
      <c r="J2915" t="s">
        <v>17</v>
      </c>
      <c r="K2915" s="4">
        <v>8200000</v>
      </c>
      <c r="L2915">
        <v>1965</v>
      </c>
      <c r="M2915" s="2">
        <v>8</v>
      </c>
      <c r="N2915" s="4">
        <f>IMDB_Table[[#This Row],[gross]]-IMDB_Table[[#This Row],[budget]]</f>
        <v>155014286</v>
      </c>
      <c r="O2915">
        <v>174</v>
      </c>
      <c r="P2915" s="36">
        <f>IMDB_Table[[#This Row],[net_profit]]/IMDB_Table[[#This Row],[budget]]*100</f>
        <v>1890.4181219512197</v>
      </c>
    </row>
    <row r="2916" spans="1:16" x14ac:dyDescent="0.3">
      <c r="A2916" t="s">
        <v>240</v>
      </c>
      <c r="B2916">
        <v>43</v>
      </c>
      <c r="C2916" s="4">
        <v>69800000</v>
      </c>
      <c r="D2916" t="s">
        <v>861</v>
      </c>
      <c r="E2916" t="s">
        <v>103</v>
      </c>
      <c r="F2916" t="s">
        <v>6167</v>
      </c>
      <c r="G2916">
        <v>54723</v>
      </c>
      <c r="H2916">
        <v>99</v>
      </c>
      <c r="I2916" t="s">
        <v>16</v>
      </c>
      <c r="J2916" t="s">
        <v>17</v>
      </c>
      <c r="K2916" s="4">
        <v>8000000</v>
      </c>
      <c r="L2916">
        <v>1984</v>
      </c>
      <c r="M2916" s="2">
        <v>6.2</v>
      </c>
      <c r="N2916" s="4">
        <f>IMDB_Table[[#This Row],[gross]]-IMDB_Table[[#This Row],[budget]]</f>
        <v>61800000</v>
      </c>
      <c r="O2916">
        <v>111</v>
      </c>
      <c r="P2916" s="36">
        <f>IMDB_Table[[#This Row],[net_profit]]/IMDB_Table[[#This Row],[budget]]*100</f>
        <v>772.5</v>
      </c>
    </row>
    <row r="2917" spans="1:16" x14ac:dyDescent="0.3">
      <c r="A2917" t="s">
        <v>2980</v>
      </c>
      <c r="B2917">
        <v>270</v>
      </c>
      <c r="C2917" s="4">
        <v>59889948</v>
      </c>
      <c r="D2917" t="s">
        <v>641</v>
      </c>
      <c r="E2917" t="s">
        <v>726</v>
      </c>
      <c r="F2917" t="s">
        <v>6168</v>
      </c>
      <c r="G2917">
        <v>355810</v>
      </c>
      <c r="H2917">
        <v>889</v>
      </c>
      <c r="I2917" t="s">
        <v>16</v>
      </c>
      <c r="J2917" t="s">
        <v>17</v>
      </c>
      <c r="K2917" s="4">
        <v>8000000</v>
      </c>
      <c r="L2917">
        <v>2006</v>
      </c>
      <c r="M2917" s="2">
        <v>7.9</v>
      </c>
      <c r="N2917" s="4">
        <f>IMDB_Table[[#This Row],[gross]]-IMDB_Table[[#This Row],[budget]]</f>
        <v>51889948</v>
      </c>
      <c r="O2917">
        <v>101</v>
      </c>
      <c r="P2917" s="36">
        <f>IMDB_Table[[#This Row],[net_profit]]/IMDB_Table[[#This Row],[budget]]*100</f>
        <v>648.62434999999994</v>
      </c>
    </row>
    <row r="2918" spans="1:16" x14ac:dyDescent="0.3">
      <c r="A2918" t="s">
        <v>910</v>
      </c>
      <c r="B2918">
        <v>99</v>
      </c>
      <c r="C2918" s="4">
        <v>52287414</v>
      </c>
      <c r="D2918" t="s">
        <v>1518</v>
      </c>
      <c r="E2918" t="s">
        <v>2981</v>
      </c>
      <c r="F2918" t="s">
        <v>7572</v>
      </c>
      <c r="G2918">
        <v>271794</v>
      </c>
      <c r="H2918">
        <v>584</v>
      </c>
      <c r="I2918" t="s">
        <v>16</v>
      </c>
      <c r="J2918" t="s">
        <v>17</v>
      </c>
      <c r="K2918" s="4">
        <v>8000000</v>
      </c>
      <c r="L2918">
        <v>1986</v>
      </c>
      <c r="M2918" s="2">
        <v>8.1</v>
      </c>
      <c r="N2918" s="4">
        <f>IMDB_Table[[#This Row],[gross]]-IMDB_Table[[#This Row],[budget]]</f>
        <v>44287414</v>
      </c>
      <c r="O2918">
        <v>89</v>
      </c>
      <c r="P2918" s="36">
        <f>IMDB_Table[[#This Row],[net_profit]]/IMDB_Table[[#This Row],[budget]]*100</f>
        <v>553.59267499999999</v>
      </c>
    </row>
    <row r="2919" spans="1:16" x14ac:dyDescent="0.3">
      <c r="A2919" t="s">
        <v>1188</v>
      </c>
      <c r="B2919">
        <v>224</v>
      </c>
      <c r="C2919" s="4">
        <v>45063889</v>
      </c>
      <c r="D2919" t="s">
        <v>864</v>
      </c>
      <c r="E2919" t="s">
        <v>2982</v>
      </c>
      <c r="F2919" t="s">
        <v>6169</v>
      </c>
      <c r="G2919">
        <v>297250</v>
      </c>
      <c r="H2919">
        <v>1441</v>
      </c>
      <c r="I2919" t="s">
        <v>16</v>
      </c>
      <c r="J2919" t="s">
        <v>24</v>
      </c>
      <c r="K2919" s="4">
        <v>8000000</v>
      </c>
      <c r="L2919">
        <v>2002</v>
      </c>
      <c r="M2919" s="2">
        <v>7.6</v>
      </c>
      <c r="N2919" s="4">
        <f>IMDB_Table[[#This Row],[gross]]-IMDB_Table[[#This Row],[budget]]</f>
        <v>37063889</v>
      </c>
      <c r="O2919">
        <v>113</v>
      </c>
      <c r="P2919" s="36">
        <f>IMDB_Table[[#This Row],[net_profit]]/IMDB_Table[[#This Row],[budget]]*100</f>
        <v>463.29861250000005</v>
      </c>
    </row>
    <row r="2920" spans="1:16" x14ac:dyDescent="0.3">
      <c r="A2920" t="s">
        <v>2983</v>
      </c>
      <c r="B2920">
        <v>58</v>
      </c>
      <c r="C2920" s="4">
        <v>40066497</v>
      </c>
      <c r="D2920" t="s">
        <v>1349</v>
      </c>
      <c r="E2920" t="s">
        <v>2984</v>
      </c>
      <c r="F2920" t="s">
        <v>6170</v>
      </c>
      <c r="G2920">
        <v>23671</v>
      </c>
      <c r="H2920">
        <v>247</v>
      </c>
      <c r="I2920" t="s">
        <v>16</v>
      </c>
      <c r="J2920" t="s">
        <v>17</v>
      </c>
      <c r="K2920" s="4">
        <v>8000000</v>
      </c>
      <c r="L2920">
        <v>2004</v>
      </c>
      <c r="M2920" s="2">
        <v>3.5</v>
      </c>
      <c r="N2920" s="4">
        <f>IMDB_Table[[#This Row],[gross]]-IMDB_Table[[#This Row],[budget]]</f>
        <v>32066497</v>
      </c>
      <c r="O2920">
        <v>95</v>
      </c>
      <c r="P2920" s="36">
        <f>IMDB_Table[[#This Row],[net_profit]]/IMDB_Table[[#This Row],[budget]]*100</f>
        <v>400.83121249999999</v>
      </c>
    </row>
    <row r="2921" spans="1:16" x14ac:dyDescent="0.3">
      <c r="A2921" t="s">
        <v>2985</v>
      </c>
      <c r="B2921">
        <v>53</v>
      </c>
      <c r="C2921" s="4">
        <v>36500000</v>
      </c>
      <c r="D2921" t="s">
        <v>438</v>
      </c>
      <c r="E2921" t="s">
        <v>873</v>
      </c>
      <c r="F2921" t="s">
        <v>7573</v>
      </c>
      <c r="G2921">
        <v>87090</v>
      </c>
      <c r="H2921">
        <v>142</v>
      </c>
      <c r="I2921" t="s">
        <v>16</v>
      </c>
      <c r="J2921" t="s">
        <v>17</v>
      </c>
      <c r="K2921" s="4">
        <v>8000000</v>
      </c>
      <c r="L2921">
        <v>1979</v>
      </c>
      <c r="M2921" s="2">
        <v>7.6</v>
      </c>
      <c r="N2921" s="4">
        <f>IMDB_Table[[#This Row],[gross]]-IMDB_Table[[#This Row],[budget]]</f>
        <v>28500000</v>
      </c>
      <c r="O2921">
        <v>112</v>
      </c>
      <c r="P2921" s="36">
        <f>IMDB_Table[[#This Row],[net_profit]]/IMDB_Table[[#This Row],[budget]]*100</f>
        <v>356.25</v>
      </c>
    </row>
    <row r="2922" spans="1:16" x14ac:dyDescent="0.3">
      <c r="A2922" t="s">
        <v>2598</v>
      </c>
      <c r="B2922">
        <v>37</v>
      </c>
      <c r="C2922" s="4">
        <v>27362712</v>
      </c>
      <c r="D2922" t="s">
        <v>1266</v>
      </c>
      <c r="E2922" t="s">
        <v>2818</v>
      </c>
      <c r="F2922" t="s">
        <v>6171</v>
      </c>
      <c r="G2922">
        <v>5971</v>
      </c>
      <c r="H2922">
        <v>60</v>
      </c>
      <c r="I2922" t="s">
        <v>16</v>
      </c>
      <c r="J2922" t="s">
        <v>17</v>
      </c>
      <c r="K2922" s="4">
        <v>8000000</v>
      </c>
      <c r="L2922">
        <v>2002</v>
      </c>
      <c r="M2922" s="2">
        <v>6.5</v>
      </c>
      <c r="N2922" s="4">
        <f>IMDB_Table[[#This Row],[gross]]-IMDB_Table[[#This Row],[budget]]</f>
        <v>19362712</v>
      </c>
      <c r="O2922">
        <v>109</v>
      </c>
      <c r="P2922" s="36">
        <f>IMDB_Table[[#This Row],[net_profit]]/IMDB_Table[[#This Row],[budget]]*100</f>
        <v>242.03389999999999</v>
      </c>
    </row>
    <row r="2923" spans="1:16" x14ac:dyDescent="0.3">
      <c r="A2923" t="s">
        <v>2986</v>
      </c>
      <c r="B2923">
        <v>11</v>
      </c>
      <c r="C2923" s="4">
        <v>34746109</v>
      </c>
      <c r="D2923" t="s">
        <v>2987</v>
      </c>
      <c r="E2923" t="s">
        <v>1750</v>
      </c>
      <c r="F2923" t="s">
        <v>7574</v>
      </c>
      <c r="G2923">
        <v>3122</v>
      </c>
      <c r="H2923">
        <v>14</v>
      </c>
      <c r="I2923" t="s">
        <v>16</v>
      </c>
      <c r="J2923" t="s">
        <v>17</v>
      </c>
      <c r="K2923" s="4">
        <v>8000000</v>
      </c>
      <c r="L2923">
        <v>1996</v>
      </c>
      <c r="M2923" s="2">
        <v>5.6</v>
      </c>
      <c r="N2923" s="4">
        <f>IMDB_Table[[#This Row],[gross]]-IMDB_Table[[#This Row],[budget]]</f>
        <v>26746109</v>
      </c>
      <c r="O2923">
        <v>108</v>
      </c>
      <c r="P2923" s="36">
        <f>IMDB_Table[[#This Row],[net_profit]]/IMDB_Table[[#This Row],[budget]]*100</f>
        <v>334.32636250000002</v>
      </c>
    </row>
    <row r="2924" spans="1:16" x14ac:dyDescent="0.3">
      <c r="A2924" t="s">
        <v>1724</v>
      </c>
      <c r="B2924">
        <v>327</v>
      </c>
      <c r="C2924" s="4">
        <v>34963967</v>
      </c>
      <c r="D2924" t="s">
        <v>369</v>
      </c>
      <c r="E2924" t="s">
        <v>161</v>
      </c>
      <c r="F2924" t="s">
        <v>6172</v>
      </c>
      <c r="G2924">
        <v>270441</v>
      </c>
      <c r="H2924">
        <v>378</v>
      </c>
      <c r="I2924" t="s">
        <v>16</v>
      </c>
      <c r="J2924" t="s">
        <v>17</v>
      </c>
      <c r="K2924" s="4">
        <v>8000000</v>
      </c>
      <c r="L2924">
        <v>2011</v>
      </c>
      <c r="M2924" s="2">
        <v>7.7</v>
      </c>
      <c r="N2924" s="4">
        <f>IMDB_Table[[#This Row],[gross]]-IMDB_Table[[#This Row],[budget]]</f>
        <v>26963967</v>
      </c>
      <c r="O2924">
        <v>100</v>
      </c>
      <c r="P2924" s="36">
        <f>IMDB_Table[[#This Row],[net_profit]]/IMDB_Table[[#This Row],[budget]]*100</f>
        <v>337.04958750000003</v>
      </c>
    </row>
    <row r="2925" spans="1:16" x14ac:dyDescent="0.3">
      <c r="A2925" t="s">
        <v>2988</v>
      </c>
      <c r="B2925">
        <v>135</v>
      </c>
      <c r="C2925" s="4">
        <v>25926543</v>
      </c>
      <c r="D2925" t="s">
        <v>732</v>
      </c>
      <c r="E2925" t="s">
        <v>2989</v>
      </c>
      <c r="F2925" t="s">
        <v>6173</v>
      </c>
      <c r="G2925">
        <v>26609</v>
      </c>
      <c r="H2925">
        <v>148</v>
      </c>
      <c r="I2925" t="s">
        <v>16</v>
      </c>
      <c r="J2925" t="s">
        <v>17</v>
      </c>
      <c r="K2925" s="4">
        <v>8000000</v>
      </c>
      <c r="L2925">
        <v>2008</v>
      </c>
      <c r="M2925" s="2">
        <v>5.2</v>
      </c>
      <c r="N2925" s="4">
        <f>IMDB_Table[[#This Row],[gross]]-IMDB_Table[[#This Row],[budget]]</f>
        <v>17926543</v>
      </c>
      <c r="O2925">
        <v>90</v>
      </c>
      <c r="P2925" s="36">
        <f>IMDB_Table[[#This Row],[net_profit]]/IMDB_Table[[#This Row],[budget]]*100</f>
        <v>224.08178749999999</v>
      </c>
    </row>
    <row r="2926" spans="1:16" x14ac:dyDescent="0.3">
      <c r="A2926" t="s">
        <v>2990</v>
      </c>
      <c r="B2926">
        <v>164</v>
      </c>
      <c r="C2926" s="4">
        <v>26049082</v>
      </c>
      <c r="D2926" t="s">
        <v>429</v>
      </c>
      <c r="E2926" t="s">
        <v>2991</v>
      </c>
      <c r="F2926" t="s">
        <v>6174</v>
      </c>
      <c r="G2926">
        <v>76791</v>
      </c>
      <c r="H2926">
        <v>100</v>
      </c>
      <c r="I2926" t="s">
        <v>16</v>
      </c>
      <c r="J2926" t="s">
        <v>17</v>
      </c>
      <c r="K2926" s="4">
        <v>8000000</v>
      </c>
      <c r="L2926">
        <v>2014</v>
      </c>
      <c r="M2926" s="2">
        <v>6.1</v>
      </c>
      <c r="N2926" s="4">
        <f>IMDB_Table[[#This Row],[gross]]-IMDB_Table[[#This Row],[budget]]</f>
        <v>18049082</v>
      </c>
      <c r="O2926">
        <v>94</v>
      </c>
      <c r="P2926" s="36">
        <f>IMDB_Table[[#This Row],[net_profit]]/IMDB_Table[[#This Row],[budget]]*100</f>
        <v>225.61352499999998</v>
      </c>
    </row>
    <row r="2927" spans="1:16" x14ac:dyDescent="0.3">
      <c r="A2927" t="s">
        <v>242</v>
      </c>
      <c r="B2927">
        <v>41</v>
      </c>
      <c r="C2927" s="4">
        <v>22551000</v>
      </c>
      <c r="D2927" t="s">
        <v>369</v>
      </c>
      <c r="E2927" t="s">
        <v>174</v>
      </c>
      <c r="F2927" t="s">
        <v>6175</v>
      </c>
      <c r="G2927">
        <v>37269</v>
      </c>
      <c r="H2927">
        <v>165</v>
      </c>
      <c r="I2927" t="s">
        <v>16</v>
      </c>
      <c r="J2927" t="s">
        <v>24</v>
      </c>
      <c r="K2927" s="4">
        <v>8000000</v>
      </c>
      <c r="L2927">
        <v>1993</v>
      </c>
      <c r="M2927" s="2">
        <v>7.4</v>
      </c>
      <c r="N2927" s="4">
        <f>IMDB_Table[[#This Row],[gross]]-IMDB_Table[[#This Row],[budget]]</f>
        <v>14551000</v>
      </c>
      <c r="O2927">
        <v>111</v>
      </c>
      <c r="P2927" s="36">
        <f>IMDB_Table[[#This Row],[net_profit]]/IMDB_Table[[#This Row],[budget]]*100</f>
        <v>181.88749999999999</v>
      </c>
    </row>
    <row r="2928" spans="1:16" x14ac:dyDescent="0.3">
      <c r="A2928" t="s">
        <v>2992</v>
      </c>
      <c r="B2928">
        <v>143</v>
      </c>
      <c r="C2928" s="4">
        <v>22800000</v>
      </c>
      <c r="D2928" t="s">
        <v>22</v>
      </c>
      <c r="E2928" t="s">
        <v>2993</v>
      </c>
      <c r="F2928" t="s">
        <v>7575</v>
      </c>
      <c r="G2928">
        <v>59941</v>
      </c>
      <c r="H2928">
        <v>452</v>
      </c>
      <c r="I2928" t="s">
        <v>16</v>
      </c>
      <c r="J2928" t="s">
        <v>24</v>
      </c>
      <c r="K2928" s="4">
        <v>7000000</v>
      </c>
      <c r="L2928">
        <v>1969</v>
      </c>
      <c r="M2928" s="2">
        <v>6.8</v>
      </c>
      <c r="N2928" s="4">
        <f>IMDB_Table[[#This Row],[gross]]-IMDB_Table[[#This Row],[budget]]</f>
        <v>15800000</v>
      </c>
      <c r="O2928">
        <v>142</v>
      </c>
      <c r="P2928" s="36">
        <f>IMDB_Table[[#This Row],[net_profit]]/IMDB_Table[[#This Row],[budget]]*100</f>
        <v>225.71428571428572</v>
      </c>
    </row>
    <row r="2929" spans="1:16" x14ac:dyDescent="0.3">
      <c r="A2929" t="s">
        <v>1372</v>
      </c>
      <c r="B2929">
        <v>109</v>
      </c>
      <c r="C2929" s="4">
        <v>18090181</v>
      </c>
      <c r="D2929" t="s">
        <v>658</v>
      </c>
      <c r="E2929" t="s">
        <v>2771</v>
      </c>
      <c r="F2929" t="s">
        <v>6176</v>
      </c>
      <c r="G2929">
        <v>38191</v>
      </c>
      <c r="H2929">
        <v>271</v>
      </c>
      <c r="I2929" t="s">
        <v>16</v>
      </c>
      <c r="J2929" t="s">
        <v>17</v>
      </c>
      <c r="K2929" s="4">
        <v>8000000</v>
      </c>
      <c r="L2929">
        <v>1994</v>
      </c>
      <c r="M2929" s="2">
        <v>6.4</v>
      </c>
      <c r="N2929" s="4">
        <f>IMDB_Table[[#This Row],[gross]]-IMDB_Table[[#This Row],[budget]]</f>
        <v>10090181</v>
      </c>
      <c r="O2929">
        <v>107</v>
      </c>
      <c r="P2929" s="36">
        <f>IMDB_Table[[#This Row],[net_profit]]/IMDB_Table[[#This Row],[budget]]*100</f>
        <v>126.12726249999999</v>
      </c>
    </row>
    <row r="2930" spans="1:16" x14ac:dyDescent="0.3">
      <c r="A2930" t="s">
        <v>1293</v>
      </c>
      <c r="B2930">
        <v>59</v>
      </c>
      <c r="C2930" s="4">
        <v>17843379</v>
      </c>
      <c r="D2930" t="s">
        <v>369</v>
      </c>
      <c r="E2930" t="s">
        <v>2994</v>
      </c>
      <c r="F2930" t="s">
        <v>6177</v>
      </c>
      <c r="G2930">
        <v>14904</v>
      </c>
      <c r="H2930">
        <v>147</v>
      </c>
      <c r="I2930" t="s">
        <v>16</v>
      </c>
      <c r="J2930" t="s">
        <v>17</v>
      </c>
      <c r="K2930" s="4">
        <v>8000000</v>
      </c>
      <c r="L2930">
        <v>1999</v>
      </c>
      <c r="M2930" s="2">
        <v>5.7</v>
      </c>
      <c r="N2930" s="4">
        <f>IMDB_Table[[#This Row],[gross]]-IMDB_Table[[#This Row],[budget]]</f>
        <v>9843379</v>
      </c>
      <c r="O2930">
        <v>91</v>
      </c>
      <c r="P2930" s="36">
        <f>IMDB_Table[[#This Row],[net_profit]]/IMDB_Table[[#This Row],[budget]]*100</f>
        <v>123.04223750000001</v>
      </c>
    </row>
    <row r="2931" spans="1:16" x14ac:dyDescent="0.3">
      <c r="A2931" t="s">
        <v>2706</v>
      </c>
      <c r="B2931">
        <v>40</v>
      </c>
      <c r="C2931" s="4">
        <v>17278980</v>
      </c>
      <c r="D2931" t="s">
        <v>279</v>
      </c>
      <c r="E2931" t="s">
        <v>1947</v>
      </c>
      <c r="F2931" t="s">
        <v>6178</v>
      </c>
      <c r="G2931">
        <v>48225</v>
      </c>
      <c r="H2931">
        <v>164</v>
      </c>
      <c r="I2931" t="s">
        <v>16</v>
      </c>
      <c r="J2931" t="s">
        <v>17</v>
      </c>
      <c r="K2931" s="4">
        <v>8000000</v>
      </c>
      <c r="L2931">
        <v>1998</v>
      </c>
      <c r="M2931" s="2">
        <v>6.7</v>
      </c>
      <c r="N2931" s="4">
        <f>IMDB_Table[[#This Row],[gross]]-IMDB_Table[[#This Row],[budget]]</f>
        <v>9278980</v>
      </c>
      <c r="O2931">
        <v>82</v>
      </c>
      <c r="P2931" s="36">
        <f>IMDB_Table[[#This Row],[net_profit]]/IMDB_Table[[#This Row],[budget]]*100</f>
        <v>115.98725</v>
      </c>
    </row>
    <row r="2932" spans="1:16" x14ac:dyDescent="0.3">
      <c r="A2932" t="s">
        <v>2995</v>
      </c>
      <c r="B2932">
        <v>121</v>
      </c>
      <c r="C2932" s="4">
        <v>16699684</v>
      </c>
      <c r="D2932" t="s">
        <v>429</v>
      </c>
      <c r="E2932" t="s">
        <v>33</v>
      </c>
      <c r="F2932" t="s">
        <v>7576</v>
      </c>
      <c r="G2932">
        <v>17461</v>
      </c>
      <c r="H2932">
        <v>78</v>
      </c>
      <c r="I2932" t="s">
        <v>16</v>
      </c>
      <c r="J2932" t="s">
        <v>17</v>
      </c>
      <c r="K2932" s="4">
        <v>8000000</v>
      </c>
      <c r="L2932">
        <v>2009</v>
      </c>
      <c r="M2932" s="2">
        <v>5.6</v>
      </c>
      <c r="N2932" s="4">
        <f>IMDB_Table[[#This Row],[gross]]-IMDB_Table[[#This Row],[budget]]</f>
        <v>8699684</v>
      </c>
      <c r="O2932">
        <v>97</v>
      </c>
      <c r="P2932" s="36">
        <f>IMDB_Table[[#This Row],[net_profit]]/IMDB_Table[[#This Row],[budget]]*100</f>
        <v>108.74605</v>
      </c>
    </row>
    <row r="2933" spans="1:16" x14ac:dyDescent="0.3">
      <c r="A2933" t="s">
        <v>2996</v>
      </c>
      <c r="B2933">
        <v>288</v>
      </c>
      <c r="C2933" s="4">
        <v>15047419</v>
      </c>
      <c r="D2933" t="s">
        <v>497</v>
      </c>
      <c r="E2933" t="s">
        <v>104</v>
      </c>
      <c r="F2933" t="s">
        <v>6179</v>
      </c>
      <c r="G2933">
        <v>357275</v>
      </c>
      <c r="H2933">
        <v>1061</v>
      </c>
      <c r="I2933" t="s">
        <v>16</v>
      </c>
      <c r="J2933" t="s">
        <v>17</v>
      </c>
      <c r="K2933" s="4">
        <v>7000000</v>
      </c>
      <c r="L2933">
        <v>2000</v>
      </c>
      <c r="M2933" s="2">
        <v>7.6</v>
      </c>
      <c r="N2933" s="4">
        <f>IMDB_Table[[#This Row],[gross]]-IMDB_Table[[#This Row],[budget]]</f>
        <v>8047419</v>
      </c>
      <c r="O2933">
        <v>102</v>
      </c>
      <c r="P2933" s="36">
        <f>IMDB_Table[[#This Row],[net_profit]]/IMDB_Table[[#This Row],[budget]]*100</f>
        <v>114.96312857142857</v>
      </c>
    </row>
    <row r="2934" spans="1:16" x14ac:dyDescent="0.3">
      <c r="A2934" t="s">
        <v>1846</v>
      </c>
      <c r="B2934">
        <v>107</v>
      </c>
      <c r="C2934" s="4">
        <v>14015786</v>
      </c>
      <c r="D2934" t="s">
        <v>71</v>
      </c>
      <c r="E2934" t="s">
        <v>117</v>
      </c>
      <c r="F2934" t="s">
        <v>6180</v>
      </c>
      <c r="G2934">
        <v>37952</v>
      </c>
      <c r="H2934">
        <v>298</v>
      </c>
      <c r="I2934" t="s">
        <v>16</v>
      </c>
      <c r="J2934" t="s">
        <v>17</v>
      </c>
      <c r="K2934" s="4">
        <v>5000000</v>
      </c>
      <c r="L2934">
        <v>2002</v>
      </c>
      <c r="M2934" s="2">
        <v>6.5</v>
      </c>
      <c r="N2934" s="4">
        <f>IMDB_Table[[#This Row],[gross]]-IMDB_Table[[#This Row],[budget]]</f>
        <v>9015786</v>
      </c>
      <c r="O2934">
        <v>93</v>
      </c>
      <c r="P2934" s="36">
        <f>IMDB_Table[[#This Row],[net_profit]]/IMDB_Table[[#This Row],[budget]]*100</f>
        <v>180.31572</v>
      </c>
    </row>
    <row r="2935" spans="1:16" x14ac:dyDescent="0.3">
      <c r="A2935" t="s">
        <v>2997</v>
      </c>
      <c r="B2935">
        <v>91</v>
      </c>
      <c r="C2935" s="4">
        <v>10269307</v>
      </c>
      <c r="D2935" t="s">
        <v>106</v>
      </c>
      <c r="E2935" t="s">
        <v>1106</v>
      </c>
      <c r="F2935" t="s">
        <v>7577</v>
      </c>
      <c r="G2935">
        <v>53251</v>
      </c>
      <c r="H2935">
        <v>188</v>
      </c>
      <c r="I2935" t="s">
        <v>16</v>
      </c>
      <c r="J2935" t="s">
        <v>17</v>
      </c>
      <c r="K2935" s="4">
        <v>8000000</v>
      </c>
      <c r="L2935">
        <v>2009</v>
      </c>
      <c r="M2935" s="2">
        <v>6.3</v>
      </c>
      <c r="N2935" s="4">
        <f>IMDB_Table[[#This Row],[gross]]-IMDB_Table[[#This Row],[budget]]</f>
        <v>2269307</v>
      </c>
      <c r="O2935">
        <v>138</v>
      </c>
      <c r="P2935" s="36">
        <f>IMDB_Table[[#This Row],[net_profit]]/IMDB_Table[[#This Row],[budget]]*100</f>
        <v>28.3663375</v>
      </c>
    </row>
    <row r="2936" spans="1:16" x14ac:dyDescent="0.3">
      <c r="A2936" t="s">
        <v>2998</v>
      </c>
      <c r="B2936">
        <v>231</v>
      </c>
      <c r="C2936" s="4">
        <v>17536788</v>
      </c>
      <c r="D2936" t="s">
        <v>369</v>
      </c>
      <c r="E2936" t="s">
        <v>2999</v>
      </c>
      <c r="F2936" t="s">
        <v>6181</v>
      </c>
      <c r="G2936">
        <v>49240</v>
      </c>
      <c r="H2936">
        <v>142</v>
      </c>
      <c r="I2936" t="s">
        <v>16</v>
      </c>
      <c r="J2936" t="s">
        <v>17</v>
      </c>
      <c r="K2936" s="4">
        <v>8000000</v>
      </c>
      <c r="L2936">
        <v>2013</v>
      </c>
      <c r="M2936" s="2">
        <v>7.1</v>
      </c>
      <c r="N2936" s="4">
        <f>IMDB_Table[[#This Row],[gross]]-IMDB_Table[[#This Row],[budget]]</f>
        <v>9536788</v>
      </c>
      <c r="O2936">
        <v>93</v>
      </c>
      <c r="P2936" s="36">
        <f>IMDB_Table[[#This Row],[net_profit]]/IMDB_Table[[#This Row],[budget]]*100</f>
        <v>119.20984999999999</v>
      </c>
    </row>
    <row r="2937" spans="1:16" x14ac:dyDescent="0.3">
      <c r="A2937" t="s">
        <v>878</v>
      </c>
      <c r="B2937">
        <v>262</v>
      </c>
      <c r="C2937" s="4">
        <v>58401464</v>
      </c>
      <c r="D2937" t="s">
        <v>429</v>
      </c>
      <c r="E2937" t="s">
        <v>62</v>
      </c>
      <c r="F2937" t="s">
        <v>6182</v>
      </c>
      <c r="G2937">
        <v>276746</v>
      </c>
      <c r="H2937">
        <v>264</v>
      </c>
      <c r="I2937" t="s">
        <v>16</v>
      </c>
      <c r="J2937" t="s">
        <v>17</v>
      </c>
      <c r="K2937" s="4">
        <v>8000000</v>
      </c>
      <c r="L2937">
        <v>2010</v>
      </c>
      <c r="M2937" s="2">
        <v>7.1</v>
      </c>
      <c r="N2937" s="4">
        <f>IMDB_Table[[#This Row],[gross]]-IMDB_Table[[#This Row],[budget]]</f>
        <v>50401464</v>
      </c>
      <c r="O2937">
        <v>92</v>
      </c>
      <c r="P2937" s="36">
        <f>IMDB_Table[[#This Row],[net_profit]]/IMDB_Table[[#This Row],[budget]]*100</f>
        <v>630.01829999999995</v>
      </c>
    </row>
    <row r="2938" spans="1:16" x14ac:dyDescent="0.3">
      <c r="A2938" t="s">
        <v>1884</v>
      </c>
      <c r="B2938">
        <v>196</v>
      </c>
      <c r="C2938" s="4">
        <v>8279017</v>
      </c>
      <c r="D2938" t="s">
        <v>3000</v>
      </c>
      <c r="E2938" t="s">
        <v>2579</v>
      </c>
      <c r="F2938" t="s">
        <v>7578</v>
      </c>
      <c r="G2938">
        <v>34191</v>
      </c>
      <c r="H2938">
        <v>339</v>
      </c>
      <c r="I2938" t="s">
        <v>16</v>
      </c>
      <c r="J2938" t="s">
        <v>24</v>
      </c>
      <c r="K2938" s="4">
        <v>8000000</v>
      </c>
      <c r="L2938">
        <v>2000</v>
      </c>
      <c r="M2938" s="2">
        <v>6.9</v>
      </c>
      <c r="N2938" s="4">
        <f>IMDB_Table[[#This Row],[gross]]-IMDB_Table[[#This Row],[budget]]</f>
        <v>279017</v>
      </c>
      <c r="O2938">
        <v>92</v>
      </c>
      <c r="P2938" s="36">
        <f>IMDB_Table[[#This Row],[net_profit]]/IMDB_Table[[#This Row],[budget]]*100</f>
        <v>3.4877125000000002</v>
      </c>
    </row>
    <row r="2939" spans="1:16" x14ac:dyDescent="0.3">
      <c r="A2939" t="s">
        <v>2421</v>
      </c>
      <c r="B2939">
        <v>83</v>
      </c>
      <c r="C2939" s="4">
        <v>10106233</v>
      </c>
      <c r="D2939" t="s">
        <v>641</v>
      </c>
      <c r="E2939" t="s">
        <v>3001</v>
      </c>
      <c r="F2939" t="s">
        <v>6183</v>
      </c>
      <c r="G2939">
        <v>12702</v>
      </c>
      <c r="H2939">
        <v>32</v>
      </c>
      <c r="I2939" t="s">
        <v>16</v>
      </c>
      <c r="J2939" t="s">
        <v>17</v>
      </c>
      <c r="K2939" s="4">
        <v>8000000</v>
      </c>
      <c r="L2939">
        <v>2011</v>
      </c>
      <c r="M2939" s="2">
        <v>5.4</v>
      </c>
      <c r="N2939" s="4">
        <f>IMDB_Table[[#This Row],[gross]]-IMDB_Table[[#This Row],[budget]]</f>
        <v>2106233</v>
      </c>
      <c r="O2939">
        <v>104</v>
      </c>
      <c r="P2939" s="36">
        <f>IMDB_Table[[#This Row],[net_profit]]/IMDB_Table[[#This Row],[budget]]*100</f>
        <v>26.3279125</v>
      </c>
    </row>
    <row r="2940" spans="1:16" x14ac:dyDescent="0.3">
      <c r="A2940" t="s">
        <v>2197</v>
      </c>
      <c r="B2940">
        <v>11</v>
      </c>
      <c r="C2940" s="4">
        <v>4692814</v>
      </c>
      <c r="D2940" t="s">
        <v>509</v>
      </c>
      <c r="E2940" t="s">
        <v>2465</v>
      </c>
      <c r="F2940" t="s">
        <v>6184</v>
      </c>
      <c r="G2940">
        <v>2870</v>
      </c>
      <c r="H2940">
        <v>34</v>
      </c>
      <c r="I2940" t="s">
        <v>16</v>
      </c>
      <c r="J2940" t="s">
        <v>17</v>
      </c>
      <c r="K2940" s="4">
        <v>8000000</v>
      </c>
      <c r="L2940">
        <v>1999</v>
      </c>
      <c r="M2940" s="2">
        <v>5.0999999999999996</v>
      </c>
      <c r="N2940" s="4">
        <f>IMDB_Table[[#This Row],[gross]]-IMDB_Table[[#This Row],[budget]]</f>
        <v>-3307186</v>
      </c>
      <c r="O2940">
        <v>89</v>
      </c>
      <c r="P2940" s="36">
        <f>IMDB_Table[[#This Row],[net_profit]]/IMDB_Table[[#This Row],[budget]]*100</f>
        <v>-41.339825000000005</v>
      </c>
    </row>
    <row r="2941" spans="1:16" x14ac:dyDescent="0.3">
      <c r="A2941" t="s">
        <v>3002</v>
      </c>
      <c r="B2941">
        <v>72</v>
      </c>
      <c r="C2941" s="4">
        <v>5018450</v>
      </c>
      <c r="D2941" t="s">
        <v>861</v>
      </c>
      <c r="E2941" t="s">
        <v>1909</v>
      </c>
      <c r="F2941" t="s">
        <v>7579</v>
      </c>
      <c r="G2941">
        <v>8546</v>
      </c>
      <c r="H2941">
        <v>86</v>
      </c>
      <c r="I2941" t="s">
        <v>16</v>
      </c>
      <c r="J2941" t="s">
        <v>17</v>
      </c>
      <c r="K2941" s="4">
        <v>8000000</v>
      </c>
      <c r="L2941">
        <v>2000</v>
      </c>
      <c r="M2941" s="2">
        <v>5.3</v>
      </c>
      <c r="N2941" s="4">
        <f>IMDB_Table[[#This Row],[gross]]-IMDB_Table[[#This Row],[budget]]</f>
        <v>-2981550</v>
      </c>
      <c r="O2941">
        <v>92</v>
      </c>
      <c r="P2941" s="36">
        <f>IMDB_Table[[#This Row],[net_profit]]/IMDB_Table[[#This Row],[budget]]*100</f>
        <v>-37.269374999999997</v>
      </c>
    </row>
    <row r="2942" spans="1:16" x14ac:dyDescent="0.3">
      <c r="A2942" t="s">
        <v>3003</v>
      </c>
      <c r="B2942">
        <v>328</v>
      </c>
      <c r="C2942" s="4">
        <v>3442820</v>
      </c>
      <c r="D2942" t="s">
        <v>3004</v>
      </c>
      <c r="E2942" t="s">
        <v>1485</v>
      </c>
      <c r="F2942" t="s">
        <v>6185</v>
      </c>
      <c r="G2942">
        <v>31489</v>
      </c>
      <c r="H2942">
        <v>140</v>
      </c>
      <c r="I2942" t="s">
        <v>16</v>
      </c>
      <c r="J2942" t="s">
        <v>17</v>
      </c>
      <c r="K2942" s="4">
        <v>8000000</v>
      </c>
      <c r="L2942">
        <v>2015</v>
      </c>
      <c r="M2942" s="2">
        <v>7.3</v>
      </c>
      <c r="N2942" s="4">
        <f>IMDB_Table[[#This Row],[gross]]-IMDB_Table[[#This Row],[budget]]</f>
        <v>-4557180</v>
      </c>
      <c r="O2942">
        <v>90</v>
      </c>
      <c r="P2942" s="36">
        <f>IMDB_Table[[#This Row],[net_profit]]/IMDB_Table[[#This Row],[budget]]*100</f>
        <v>-56.964749999999995</v>
      </c>
    </row>
    <row r="2943" spans="1:16" x14ac:dyDescent="0.3">
      <c r="A2943" t="s">
        <v>2248</v>
      </c>
      <c r="B2943">
        <v>248</v>
      </c>
      <c r="C2943" s="4">
        <v>3205244</v>
      </c>
      <c r="D2943" t="s">
        <v>641</v>
      </c>
      <c r="E2943" t="s">
        <v>136</v>
      </c>
      <c r="F2943" t="s">
        <v>6186</v>
      </c>
      <c r="G2943">
        <v>23629</v>
      </c>
      <c r="H2943">
        <v>141</v>
      </c>
      <c r="I2943" t="s">
        <v>16</v>
      </c>
      <c r="J2943" t="s">
        <v>24</v>
      </c>
      <c r="K2943" s="4">
        <v>10000000</v>
      </c>
      <c r="L2943">
        <v>2010</v>
      </c>
      <c r="M2943" s="2">
        <v>7.3</v>
      </c>
      <c r="N2943" s="4">
        <f>IMDB_Table[[#This Row],[gross]]-IMDB_Table[[#This Row],[budget]]</f>
        <v>-6794756</v>
      </c>
      <c r="O2943">
        <v>129</v>
      </c>
      <c r="P2943" s="36">
        <f>IMDB_Table[[#This Row],[net_profit]]/IMDB_Table[[#This Row],[budget]]*100</f>
        <v>-67.947559999999996</v>
      </c>
    </row>
    <row r="2944" spans="1:16" x14ac:dyDescent="0.3">
      <c r="A2944" t="s">
        <v>4028</v>
      </c>
      <c r="B2944">
        <v>128</v>
      </c>
      <c r="C2944" s="4">
        <v>3076425</v>
      </c>
      <c r="D2944" t="s">
        <v>3005</v>
      </c>
      <c r="E2944" t="s">
        <v>1437</v>
      </c>
      <c r="F2944" t="s">
        <v>6187</v>
      </c>
      <c r="G2944">
        <v>23660</v>
      </c>
      <c r="H2944">
        <v>162</v>
      </c>
      <c r="I2944" t="s">
        <v>708</v>
      </c>
      <c r="J2944" t="s">
        <v>490</v>
      </c>
      <c r="K2944" s="4">
        <v>8000000</v>
      </c>
      <c r="L2944">
        <v>2002</v>
      </c>
      <c r="M2944" s="2">
        <v>7.1</v>
      </c>
      <c r="N2944" s="4">
        <f>IMDB_Table[[#This Row],[gross]]-IMDB_Table[[#This Row],[budget]]</f>
        <v>-4923575</v>
      </c>
      <c r="O2944">
        <v>111</v>
      </c>
      <c r="P2944" s="36">
        <f>IMDB_Table[[#This Row],[net_profit]]/IMDB_Table[[#This Row],[budget]]*100</f>
        <v>-61.544687499999995</v>
      </c>
    </row>
    <row r="2945" spans="1:16" x14ac:dyDescent="0.3">
      <c r="A2945" t="s">
        <v>2524</v>
      </c>
      <c r="B2945">
        <v>45</v>
      </c>
      <c r="C2945" s="4">
        <v>2275557</v>
      </c>
      <c r="D2945" t="s">
        <v>127</v>
      </c>
      <c r="E2945" t="s">
        <v>435</v>
      </c>
      <c r="F2945" t="s">
        <v>7580</v>
      </c>
      <c r="G2945">
        <v>12561</v>
      </c>
      <c r="H2945">
        <v>102</v>
      </c>
      <c r="I2945" t="s">
        <v>16</v>
      </c>
      <c r="J2945" t="s">
        <v>17</v>
      </c>
      <c r="K2945" s="4">
        <v>8000000</v>
      </c>
      <c r="L2945">
        <v>1991</v>
      </c>
      <c r="M2945" s="2">
        <v>6</v>
      </c>
      <c r="N2945" s="4">
        <f>IMDB_Table[[#This Row],[gross]]-IMDB_Table[[#This Row],[budget]]</f>
        <v>-5724443</v>
      </c>
      <c r="O2945">
        <v>79</v>
      </c>
      <c r="P2945" s="36">
        <f>IMDB_Table[[#This Row],[net_profit]]/IMDB_Table[[#This Row],[budget]]*100</f>
        <v>-71.5555375</v>
      </c>
    </row>
    <row r="2946" spans="1:16" x14ac:dyDescent="0.3">
      <c r="A2946" t="s">
        <v>1127</v>
      </c>
      <c r="B2946">
        <v>49</v>
      </c>
      <c r="C2946" s="4">
        <v>1789892</v>
      </c>
      <c r="D2946" t="s">
        <v>279</v>
      </c>
      <c r="E2946" t="s">
        <v>227</v>
      </c>
      <c r="F2946" t="s">
        <v>6188</v>
      </c>
      <c r="G2946">
        <v>9494</v>
      </c>
      <c r="H2946">
        <v>109</v>
      </c>
      <c r="I2946" t="s">
        <v>16</v>
      </c>
      <c r="J2946" t="s">
        <v>221</v>
      </c>
      <c r="K2946" s="4">
        <v>8000000</v>
      </c>
      <c r="L2946">
        <v>1998</v>
      </c>
      <c r="M2946" s="2">
        <v>6.6</v>
      </c>
      <c r="N2946" s="4">
        <f>IMDB_Table[[#This Row],[gross]]-IMDB_Table[[#This Row],[budget]]</f>
        <v>-6210108</v>
      </c>
      <c r="O2946">
        <v>104</v>
      </c>
      <c r="P2946" s="36">
        <f>IMDB_Table[[#This Row],[net_profit]]/IMDB_Table[[#This Row],[budget]]*100</f>
        <v>-77.626350000000002</v>
      </c>
    </row>
    <row r="2947" spans="1:16" x14ac:dyDescent="0.3">
      <c r="A2947" t="s">
        <v>3006</v>
      </c>
      <c r="B2947">
        <v>163</v>
      </c>
      <c r="C2947" s="4">
        <v>6350058</v>
      </c>
      <c r="D2947" t="s">
        <v>369</v>
      </c>
      <c r="E2947" t="s">
        <v>1842</v>
      </c>
      <c r="F2947" t="s">
        <v>7581</v>
      </c>
      <c r="G2947">
        <v>106098</v>
      </c>
      <c r="H2947">
        <v>150</v>
      </c>
      <c r="I2947" t="s">
        <v>16</v>
      </c>
      <c r="J2947" t="s">
        <v>17</v>
      </c>
      <c r="K2947" s="4">
        <v>8000000</v>
      </c>
      <c r="L2947">
        <v>2010</v>
      </c>
      <c r="M2947" s="2">
        <v>7.2</v>
      </c>
      <c r="N2947" s="4">
        <f>IMDB_Table[[#This Row],[gross]]-IMDB_Table[[#This Row],[budget]]</f>
        <v>-1649942</v>
      </c>
      <c r="O2947">
        <v>101</v>
      </c>
      <c r="P2947" s="36">
        <f>IMDB_Table[[#This Row],[net_profit]]/IMDB_Table[[#This Row],[budget]]*100</f>
        <v>-20.624275000000001</v>
      </c>
    </row>
    <row r="2948" spans="1:16" x14ac:dyDescent="0.3">
      <c r="A2948" t="s">
        <v>1972</v>
      </c>
      <c r="B2948">
        <v>163</v>
      </c>
      <c r="C2948" s="4">
        <v>1094798</v>
      </c>
      <c r="D2948" t="s">
        <v>738</v>
      </c>
      <c r="E2948" t="s">
        <v>611</v>
      </c>
      <c r="F2948" t="s">
        <v>7582</v>
      </c>
      <c r="G2948">
        <v>11158</v>
      </c>
      <c r="H2948">
        <v>73</v>
      </c>
      <c r="I2948" t="s">
        <v>16</v>
      </c>
      <c r="J2948" t="s">
        <v>24</v>
      </c>
      <c r="K2948" s="4">
        <v>7200000</v>
      </c>
      <c r="L2948">
        <v>2010</v>
      </c>
      <c r="M2948" s="2">
        <v>7.2</v>
      </c>
      <c r="N2948" s="4">
        <f>IMDB_Table[[#This Row],[gross]]-IMDB_Table[[#This Row],[budget]]</f>
        <v>-6105202</v>
      </c>
      <c r="O2948">
        <v>113</v>
      </c>
      <c r="P2948" s="36">
        <f>IMDB_Table[[#This Row],[net_profit]]/IMDB_Table[[#This Row],[budget]]*100</f>
        <v>-84.794472222222211</v>
      </c>
    </row>
    <row r="2949" spans="1:16" x14ac:dyDescent="0.3">
      <c r="A2949" t="s">
        <v>2301</v>
      </c>
      <c r="B2949">
        <v>90</v>
      </c>
      <c r="C2949" s="4">
        <v>1071240</v>
      </c>
      <c r="D2949" t="s">
        <v>399</v>
      </c>
      <c r="E2949" t="s">
        <v>858</v>
      </c>
      <c r="F2949" t="s">
        <v>6189</v>
      </c>
      <c r="G2949">
        <v>3571</v>
      </c>
      <c r="H2949">
        <v>34</v>
      </c>
      <c r="I2949" t="s">
        <v>16</v>
      </c>
      <c r="J2949" t="s">
        <v>24</v>
      </c>
      <c r="K2949" s="4">
        <v>8000000</v>
      </c>
      <c r="L2949">
        <v>2007</v>
      </c>
      <c r="M2949" s="2">
        <v>6.9</v>
      </c>
      <c r="N2949" s="4">
        <f>IMDB_Table[[#This Row],[gross]]-IMDB_Table[[#This Row],[budget]]</f>
        <v>-6928760</v>
      </c>
      <c r="O2949">
        <v>92</v>
      </c>
      <c r="P2949" s="36">
        <f>IMDB_Table[[#This Row],[net_profit]]/IMDB_Table[[#This Row],[budget]]*100</f>
        <v>-86.609499999999997</v>
      </c>
    </row>
    <row r="2950" spans="1:16" x14ac:dyDescent="0.3">
      <c r="A2950" t="s">
        <v>3007</v>
      </c>
      <c r="B2950">
        <v>23</v>
      </c>
      <c r="C2950" s="4">
        <v>532190</v>
      </c>
      <c r="D2950" t="s">
        <v>1500</v>
      </c>
      <c r="E2950" t="s">
        <v>2189</v>
      </c>
      <c r="F2950" t="s">
        <v>6190</v>
      </c>
      <c r="G2950">
        <v>5673</v>
      </c>
      <c r="H2950">
        <v>37</v>
      </c>
      <c r="I2950" t="s">
        <v>16</v>
      </c>
      <c r="J2950" t="s">
        <v>17</v>
      </c>
      <c r="K2950" s="4">
        <v>8000000</v>
      </c>
      <c r="L2950">
        <v>1997</v>
      </c>
      <c r="M2950" s="2">
        <v>6.8</v>
      </c>
      <c r="N2950" s="4">
        <f>IMDB_Table[[#This Row],[gross]]-IMDB_Table[[#This Row],[budget]]</f>
        <v>-7467810</v>
      </c>
      <c r="O2950">
        <v>106</v>
      </c>
      <c r="P2950" s="36">
        <f>IMDB_Table[[#This Row],[net_profit]]/IMDB_Table[[#This Row],[budget]]*100</f>
        <v>-93.347624999999994</v>
      </c>
    </row>
    <row r="2951" spans="1:16" x14ac:dyDescent="0.3">
      <c r="A2951" t="s">
        <v>3008</v>
      </c>
      <c r="B2951">
        <v>118</v>
      </c>
      <c r="C2951" s="4">
        <v>686383</v>
      </c>
      <c r="D2951" t="s">
        <v>186</v>
      </c>
      <c r="E2951" t="s">
        <v>3009</v>
      </c>
      <c r="F2951" t="s">
        <v>7583</v>
      </c>
      <c r="G2951">
        <v>22811</v>
      </c>
      <c r="H2951">
        <v>71</v>
      </c>
      <c r="I2951" t="s">
        <v>16</v>
      </c>
      <c r="J2951" t="s">
        <v>490</v>
      </c>
      <c r="K2951" s="4">
        <v>6500000</v>
      </c>
      <c r="L2951">
        <v>2009</v>
      </c>
      <c r="M2951" s="2">
        <v>7.7</v>
      </c>
      <c r="N2951" s="4">
        <f>IMDB_Table[[#This Row],[gross]]-IMDB_Table[[#This Row],[budget]]</f>
        <v>-5813617</v>
      </c>
      <c r="O2951">
        <v>75</v>
      </c>
      <c r="P2951" s="36">
        <f>IMDB_Table[[#This Row],[net_profit]]/IMDB_Table[[#This Row],[budget]]*100</f>
        <v>-89.440261538461542</v>
      </c>
    </row>
    <row r="2952" spans="1:16" x14ac:dyDescent="0.3">
      <c r="A2952" t="s">
        <v>3010</v>
      </c>
      <c r="B2952">
        <v>283</v>
      </c>
      <c r="C2952" s="4">
        <v>16168741</v>
      </c>
      <c r="D2952" t="s">
        <v>1349</v>
      </c>
      <c r="E2952" t="s">
        <v>400</v>
      </c>
      <c r="F2952" t="s">
        <v>6191</v>
      </c>
      <c r="G2952">
        <v>99430</v>
      </c>
      <c r="H2952">
        <v>182</v>
      </c>
      <c r="I2952" t="s">
        <v>16</v>
      </c>
      <c r="J2952" t="s">
        <v>17</v>
      </c>
      <c r="K2952" s="4">
        <v>8000000</v>
      </c>
      <c r="L2952">
        <v>2013</v>
      </c>
      <c r="M2952" s="2">
        <v>7.4</v>
      </c>
      <c r="N2952" s="4">
        <f>IMDB_Table[[#This Row],[gross]]-IMDB_Table[[#This Row],[budget]]</f>
        <v>8168741</v>
      </c>
      <c r="O2952">
        <v>104</v>
      </c>
      <c r="P2952" s="36">
        <f>IMDB_Table[[#This Row],[net_profit]]/IMDB_Table[[#This Row],[budget]]*100</f>
        <v>102.10926250000001</v>
      </c>
    </row>
    <row r="2953" spans="1:16" x14ac:dyDescent="0.3">
      <c r="A2953" t="s">
        <v>3011</v>
      </c>
      <c r="B2953">
        <v>74</v>
      </c>
      <c r="C2953" s="4">
        <v>568695</v>
      </c>
      <c r="D2953" t="s">
        <v>1839</v>
      </c>
      <c r="E2953" t="s">
        <v>2114</v>
      </c>
      <c r="F2953" t="s">
        <v>7584</v>
      </c>
      <c r="G2953">
        <v>16617</v>
      </c>
      <c r="H2953">
        <v>110</v>
      </c>
      <c r="I2953" t="s">
        <v>16</v>
      </c>
      <c r="J2953" t="s">
        <v>17</v>
      </c>
      <c r="K2953" s="4">
        <v>8000000</v>
      </c>
      <c r="L2953">
        <v>2005</v>
      </c>
      <c r="M2953" s="2">
        <v>6.5</v>
      </c>
      <c r="N2953" s="4">
        <f>IMDB_Table[[#This Row],[gross]]-IMDB_Table[[#This Row],[budget]]</f>
        <v>-7431305</v>
      </c>
      <c r="O2953">
        <v>108</v>
      </c>
      <c r="P2953" s="36">
        <f>IMDB_Table[[#This Row],[net_profit]]/IMDB_Table[[#This Row],[budget]]*100</f>
        <v>-92.891312499999998</v>
      </c>
    </row>
    <row r="2954" spans="1:16" x14ac:dyDescent="0.3">
      <c r="A2954" t="s">
        <v>3012</v>
      </c>
      <c r="B2954">
        <v>41</v>
      </c>
      <c r="C2954" s="4">
        <v>398420</v>
      </c>
      <c r="D2954" t="s">
        <v>497</v>
      </c>
      <c r="E2954" t="s">
        <v>1365</v>
      </c>
      <c r="F2954" t="s">
        <v>6192</v>
      </c>
      <c r="G2954">
        <v>5049</v>
      </c>
      <c r="H2954">
        <v>48</v>
      </c>
      <c r="I2954" t="s">
        <v>16</v>
      </c>
      <c r="J2954" t="s">
        <v>17</v>
      </c>
      <c r="K2954" s="4">
        <v>8000000</v>
      </c>
      <c r="L2954">
        <v>2007</v>
      </c>
      <c r="M2954" s="2">
        <v>6.4</v>
      </c>
      <c r="N2954" s="4">
        <f>IMDB_Table[[#This Row],[gross]]-IMDB_Table[[#This Row],[budget]]</f>
        <v>-7601580</v>
      </c>
      <c r="O2954">
        <v>99</v>
      </c>
      <c r="P2954" s="36">
        <f>IMDB_Table[[#This Row],[net_profit]]/IMDB_Table[[#This Row],[budget]]*100</f>
        <v>-95.019750000000002</v>
      </c>
    </row>
    <row r="2955" spans="1:16" x14ac:dyDescent="0.3">
      <c r="A2955" t="s">
        <v>3013</v>
      </c>
      <c r="B2955">
        <v>66</v>
      </c>
      <c r="C2955" s="4">
        <v>336456</v>
      </c>
      <c r="D2955" t="s">
        <v>3014</v>
      </c>
      <c r="E2955" t="s">
        <v>74</v>
      </c>
      <c r="F2955" t="s">
        <v>6193</v>
      </c>
      <c r="G2955">
        <v>7116</v>
      </c>
      <c r="H2955">
        <v>79</v>
      </c>
      <c r="I2955" t="s">
        <v>16</v>
      </c>
      <c r="J2955" t="s">
        <v>17</v>
      </c>
      <c r="K2955" s="4">
        <v>8000000</v>
      </c>
      <c r="L2955">
        <v>2003</v>
      </c>
      <c r="M2955" s="2">
        <v>5.6</v>
      </c>
      <c r="N2955" s="4">
        <f>IMDB_Table[[#This Row],[gross]]-IMDB_Table[[#This Row],[budget]]</f>
        <v>-7663544</v>
      </c>
      <c r="O2955">
        <v>109</v>
      </c>
      <c r="P2955" s="36">
        <f>IMDB_Table[[#This Row],[net_profit]]/IMDB_Table[[#This Row],[budget]]*100</f>
        <v>-95.794299999999993</v>
      </c>
    </row>
    <row r="2956" spans="1:16" x14ac:dyDescent="0.3">
      <c r="A2956" t="s">
        <v>3015</v>
      </c>
      <c r="B2956">
        <v>140</v>
      </c>
      <c r="C2956" s="4">
        <v>298110</v>
      </c>
      <c r="D2956" t="s">
        <v>2744</v>
      </c>
      <c r="E2956" t="s">
        <v>3016</v>
      </c>
      <c r="F2956" t="s">
        <v>6194</v>
      </c>
      <c r="G2956">
        <v>25055</v>
      </c>
      <c r="H2956">
        <v>98</v>
      </c>
      <c r="I2956" t="s">
        <v>16</v>
      </c>
      <c r="J2956" t="s">
        <v>87</v>
      </c>
      <c r="K2956" s="4">
        <v>8000000</v>
      </c>
      <c r="L2956">
        <v>2006</v>
      </c>
      <c r="M2956" s="2">
        <v>6.8</v>
      </c>
      <c r="N2956" s="4">
        <f>IMDB_Table[[#This Row],[gross]]-IMDB_Table[[#This Row],[budget]]</f>
        <v>-7701890</v>
      </c>
      <c r="O2956">
        <v>93</v>
      </c>
      <c r="P2956" s="36">
        <f>IMDB_Table[[#This Row],[net_profit]]/IMDB_Table[[#This Row],[budget]]*100</f>
        <v>-96.273624999999996</v>
      </c>
    </row>
    <row r="2957" spans="1:16" x14ac:dyDescent="0.3">
      <c r="A2957" t="s">
        <v>3017</v>
      </c>
      <c r="B2957">
        <v>32</v>
      </c>
      <c r="C2957" s="4">
        <v>127144</v>
      </c>
      <c r="D2957" t="s">
        <v>369</v>
      </c>
      <c r="E2957" t="s">
        <v>478</v>
      </c>
      <c r="F2957" t="s">
        <v>6195</v>
      </c>
      <c r="G2957">
        <v>5159</v>
      </c>
      <c r="H2957">
        <v>27</v>
      </c>
      <c r="I2957" t="s">
        <v>16</v>
      </c>
      <c r="J2957" t="s">
        <v>17</v>
      </c>
      <c r="K2957" s="4">
        <v>8000000</v>
      </c>
      <c r="L2957">
        <v>2005</v>
      </c>
      <c r="M2957" s="2">
        <v>5.5</v>
      </c>
      <c r="N2957" s="4">
        <f>IMDB_Table[[#This Row],[gross]]-IMDB_Table[[#This Row],[budget]]</f>
        <v>-7872856</v>
      </c>
      <c r="O2957">
        <v>99</v>
      </c>
      <c r="P2957" s="36">
        <f>IMDB_Table[[#This Row],[net_profit]]/IMDB_Table[[#This Row],[budget]]*100</f>
        <v>-98.410699999999991</v>
      </c>
    </row>
    <row r="2958" spans="1:16" x14ac:dyDescent="0.3">
      <c r="A2958" t="s">
        <v>1503</v>
      </c>
      <c r="B2958">
        <v>68</v>
      </c>
      <c r="C2958" s="4">
        <v>117190</v>
      </c>
      <c r="D2958" t="s">
        <v>445</v>
      </c>
      <c r="E2958" t="s">
        <v>3018</v>
      </c>
      <c r="F2958" t="s">
        <v>6196</v>
      </c>
      <c r="G2958">
        <v>29994</v>
      </c>
      <c r="H2958">
        <v>86</v>
      </c>
      <c r="I2958" t="s">
        <v>16</v>
      </c>
      <c r="J2958" t="s">
        <v>24</v>
      </c>
      <c r="K2958" s="4">
        <v>8000000</v>
      </c>
      <c r="L2958">
        <v>2010</v>
      </c>
      <c r="M2958" s="2">
        <v>6.9</v>
      </c>
      <c r="N2958" s="4">
        <f>IMDB_Table[[#This Row],[gross]]-IMDB_Table[[#This Row],[budget]]</f>
        <v>-7882810</v>
      </c>
      <c r="O2958">
        <v>98</v>
      </c>
      <c r="P2958" s="36">
        <f>IMDB_Table[[#This Row],[net_profit]]/IMDB_Table[[#This Row],[budget]]*100</f>
        <v>-98.535125000000008</v>
      </c>
    </row>
    <row r="2959" spans="1:16" x14ac:dyDescent="0.3">
      <c r="A2959" t="s">
        <v>4029</v>
      </c>
      <c r="B2959">
        <v>79</v>
      </c>
      <c r="C2959" s="4">
        <v>108662</v>
      </c>
      <c r="D2959" t="s">
        <v>1467</v>
      </c>
      <c r="E2959" t="s">
        <v>1292</v>
      </c>
      <c r="F2959" t="s">
        <v>6197</v>
      </c>
      <c r="G2959">
        <v>26849</v>
      </c>
      <c r="H2959">
        <v>107</v>
      </c>
      <c r="I2959" t="s">
        <v>16</v>
      </c>
      <c r="J2959" t="s">
        <v>17</v>
      </c>
      <c r="K2959" s="4">
        <v>8000000</v>
      </c>
      <c r="L2959">
        <v>2008</v>
      </c>
      <c r="M2959" s="2">
        <v>6</v>
      </c>
      <c r="N2959" s="4">
        <f>IMDB_Table[[#This Row],[gross]]-IMDB_Table[[#This Row],[budget]]</f>
        <v>-7891338</v>
      </c>
      <c r="O2959">
        <v>95</v>
      </c>
      <c r="P2959" s="36">
        <f>IMDB_Table[[#This Row],[net_profit]]/IMDB_Table[[#This Row],[budget]]*100</f>
        <v>-98.641725000000008</v>
      </c>
    </row>
    <row r="2960" spans="1:16" x14ac:dyDescent="0.3">
      <c r="A2960" t="s">
        <v>3019</v>
      </c>
      <c r="B2960">
        <v>26</v>
      </c>
      <c r="C2960" s="4">
        <v>53481</v>
      </c>
      <c r="D2960" t="s">
        <v>552</v>
      </c>
      <c r="E2960" t="s">
        <v>1401</v>
      </c>
      <c r="F2960" t="s">
        <v>7585</v>
      </c>
      <c r="G2960">
        <v>5557</v>
      </c>
      <c r="H2960">
        <v>34</v>
      </c>
      <c r="I2960" t="s">
        <v>16</v>
      </c>
      <c r="J2960" t="s">
        <v>17</v>
      </c>
      <c r="K2960" s="4">
        <v>8000000</v>
      </c>
      <c r="L2960">
        <v>2006</v>
      </c>
      <c r="M2960" s="2">
        <v>6.4</v>
      </c>
      <c r="N2960" s="4">
        <f>IMDB_Table[[#This Row],[gross]]-IMDB_Table[[#This Row],[budget]]</f>
        <v>-7946519</v>
      </c>
      <c r="O2960">
        <v>107</v>
      </c>
      <c r="P2960" s="36">
        <f>IMDB_Table[[#This Row],[net_profit]]/IMDB_Table[[#This Row],[budget]]*100</f>
        <v>-99.331487500000009</v>
      </c>
    </row>
    <row r="2961" spans="1:16" x14ac:dyDescent="0.3">
      <c r="A2961" t="s">
        <v>3020</v>
      </c>
      <c r="B2961">
        <v>100</v>
      </c>
      <c r="C2961" s="4">
        <v>23106</v>
      </c>
      <c r="D2961" t="s">
        <v>751</v>
      </c>
      <c r="E2961" t="s">
        <v>1566</v>
      </c>
      <c r="F2961" t="s">
        <v>6198</v>
      </c>
      <c r="G2961">
        <v>9003</v>
      </c>
      <c r="H2961">
        <v>58</v>
      </c>
      <c r="I2961" t="s">
        <v>16</v>
      </c>
      <c r="J2961" t="s">
        <v>1805</v>
      </c>
      <c r="K2961" s="4">
        <v>50000000</v>
      </c>
      <c r="L2961">
        <v>2004</v>
      </c>
      <c r="M2961" s="2">
        <v>6.6</v>
      </c>
      <c r="N2961" s="4">
        <f>IMDB_Table[[#This Row],[gross]]-IMDB_Table[[#This Row],[budget]]</f>
        <v>-49976894</v>
      </c>
      <c r="O2961">
        <v>102</v>
      </c>
      <c r="P2961" s="36">
        <f>IMDB_Table[[#This Row],[net_profit]]/IMDB_Table[[#This Row],[budget]]*100</f>
        <v>-99.953788000000003</v>
      </c>
    </row>
    <row r="2962" spans="1:16" x14ac:dyDescent="0.3">
      <c r="A2962" t="s">
        <v>3021</v>
      </c>
      <c r="B2962">
        <v>56</v>
      </c>
      <c r="C2962" s="4">
        <v>52961</v>
      </c>
      <c r="D2962" t="s">
        <v>814</v>
      </c>
      <c r="E2962" t="s">
        <v>3022</v>
      </c>
      <c r="F2962" t="s">
        <v>6199</v>
      </c>
      <c r="G2962">
        <v>2103</v>
      </c>
      <c r="H2962">
        <v>11</v>
      </c>
      <c r="I2962" t="s">
        <v>16</v>
      </c>
      <c r="J2962" t="s">
        <v>849</v>
      </c>
      <c r="K2962" s="4">
        <v>8000000</v>
      </c>
      <c r="L2962">
        <v>2014</v>
      </c>
      <c r="M2962" s="2">
        <v>5.3</v>
      </c>
      <c r="N2962" s="4">
        <f>IMDB_Table[[#This Row],[gross]]-IMDB_Table[[#This Row],[budget]]</f>
        <v>-7947039</v>
      </c>
      <c r="O2962">
        <v>97</v>
      </c>
      <c r="P2962" s="36">
        <f>IMDB_Table[[#This Row],[net_profit]]/IMDB_Table[[#This Row],[budget]]*100</f>
        <v>-99.337987499999997</v>
      </c>
    </row>
    <row r="2963" spans="1:16" x14ac:dyDescent="0.3">
      <c r="A2963" t="s">
        <v>4004</v>
      </c>
      <c r="B2963">
        <v>150</v>
      </c>
      <c r="C2963" s="4">
        <v>439162</v>
      </c>
      <c r="D2963" t="s">
        <v>3023</v>
      </c>
      <c r="E2963" t="s">
        <v>3024</v>
      </c>
      <c r="F2963" t="s">
        <v>6200</v>
      </c>
      <c r="G2963">
        <v>106160</v>
      </c>
      <c r="H2963">
        <v>430</v>
      </c>
      <c r="I2963" t="s">
        <v>1644</v>
      </c>
      <c r="J2963" t="s">
        <v>722</v>
      </c>
      <c r="K2963" s="4">
        <v>1100000000</v>
      </c>
      <c r="L2963">
        <v>1988</v>
      </c>
      <c r="M2963" s="2">
        <v>8.1</v>
      </c>
      <c r="N2963" s="4">
        <f>IMDB_Table[[#This Row],[gross]]-IMDB_Table[[#This Row],[budget]]</f>
        <v>-1099560838</v>
      </c>
      <c r="O2963">
        <v>124</v>
      </c>
      <c r="P2963" s="36">
        <f>IMDB_Table[[#This Row],[net_profit]]/IMDB_Table[[#This Row],[budget]]*100</f>
        <v>-99.960076181818181</v>
      </c>
    </row>
    <row r="2964" spans="1:16" x14ac:dyDescent="0.3">
      <c r="A2964" t="s">
        <v>3025</v>
      </c>
      <c r="B2964">
        <v>85</v>
      </c>
      <c r="C2964" s="4">
        <v>671240</v>
      </c>
      <c r="D2964" t="s">
        <v>369</v>
      </c>
      <c r="E2964" t="s">
        <v>3026</v>
      </c>
      <c r="F2964" t="s">
        <v>6201</v>
      </c>
      <c r="G2964">
        <v>23023</v>
      </c>
      <c r="H2964">
        <v>149</v>
      </c>
      <c r="I2964" t="s">
        <v>16</v>
      </c>
      <c r="J2964" t="s">
        <v>24</v>
      </c>
      <c r="K2964" s="4">
        <v>7900000</v>
      </c>
      <c r="L2964">
        <v>2005</v>
      </c>
      <c r="M2964" s="2">
        <v>6.9</v>
      </c>
      <c r="N2964" s="4">
        <f>IMDB_Table[[#This Row],[gross]]-IMDB_Table[[#This Row],[budget]]</f>
        <v>-7228760</v>
      </c>
      <c r="O2964">
        <v>90</v>
      </c>
      <c r="P2964" s="36">
        <f>IMDB_Table[[#This Row],[net_profit]]/IMDB_Table[[#This Row],[budget]]*100</f>
        <v>-91.503291139240503</v>
      </c>
    </row>
    <row r="2965" spans="1:16" x14ac:dyDescent="0.3">
      <c r="A2965" t="s">
        <v>3027</v>
      </c>
      <c r="B2965">
        <v>21</v>
      </c>
      <c r="C2965" s="4">
        <v>882290</v>
      </c>
      <c r="D2965" t="s">
        <v>828</v>
      </c>
      <c r="E2965" t="s">
        <v>874</v>
      </c>
      <c r="F2965" t="s">
        <v>7586</v>
      </c>
      <c r="G2965">
        <v>4792</v>
      </c>
      <c r="H2965">
        <v>43</v>
      </c>
      <c r="I2965" t="s">
        <v>16</v>
      </c>
      <c r="J2965" t="s">
        <v>115</v>
      </c>
      <c r="K2965" s="4">
        <v>10000000</v>
      </c>
      <c r="L2965">
        <v>1989</v>
      </c>
      <c r="M2965" s="2">
        <v>6.5</v>
      </c>
      <c r="N2965" s="4">
        <f>IMDB_Table[[#This Row],[gross]]-IMDB_Table[[#This Row],[budget]]</f>
        <v>-9117710</v>
      </c>
      <c r="O2965">
        <v>90</v>
      </c>
      <c r="P2965" s="36">
        <f>IMDB_Table[[#This Row],[net_profit]]/IMDB_Table[[#This Row],[budget]]*100</f>
        <v>-91.177099999999996</v>
      </c>
    </row>
    <row r="2966" spans="1:16" x14ac:dyDescent="0.3">
      <c r="A2966" t="s">
        <v>1360</v>
      </c>
      <c r="B2966">
        <v>61</v>
      </c>
      <c r="C2966" s="4">
        <v>106593296</v>
      </c>
      <c r="D2966" t="s">
        <v>921</v>
      </c>
      <c r="E2966" t="s">
        <v>374</v>
      </c>
      <c r="F2966" t="s">
        <v>6202</v>
      </c>
      <c r="G2966">
        <v>72324</v>
      </c>
      <c r="H2966">
        <v>134</v>
      </c>
      <c r="I2966" t="s">
        <v>16</v>
      </c>
      <c r="J2966" t="s">
        <v>17</v>
      </c>
      <c r="K2966" s="4">
        <v>7500000</v>
      </c>
      <c r="L2966">
        <v>1989</v>
      </c>
      <c r="M2966" s="2">
        <v>7.4</v>
      </c>
      <c r="N2966" s="4">
        <f>IMDB_Table[[#This Row],[gross]]-IMDB_Table[[#This Row],[budget]]</f>
        <v>99093296</v>
      </c>
      <c r="O2966">
        <v>99</v>
      </c>
      <c r="P2966" s="36">
        <f>IMDB_Table[[#This Row],[net_profit]]/IMDB_Table[[#This Row],[budget]]*100</f>
        <v>1321.2439466666665</v>
      </c>
    </row>
    <row r="2967" spans="1:16" x14ac:dyDescent="0.3">
      <c r="A2967" t="s">
        <v>1645</v>
      </c>
      <c r="B2967">
        <v>34</v>
      </c>
      <c r="C2967" s="4">
        <v>43490057</v>
      </c>
      <c r="D2967" t="s">
        <v>641</v>
      </c>
      <c r="E2967" t="s">
        <v>448</v>
      </c>
      <c r="F2967" t="s">
        <v>6203</v>
      </c>
      <c r="G2967">
        <v>5275</v>
      </c>
      <c r="H2967">
        <v>30</v>
      </c>
      <c r="I2967" t="s">
        <v>16</v>
      </c>
      <c r="J2967" t="s">
        <v>17</v>
      </c>
      <c r="K2967" s="4">
        <v>7500000</v>
      </c>
      <c r="L2967">
        <v>1997</v>
      </c>
      <c r="M2967" s="2">
        <v>6.9</v>
      </c>
      <c r="N2967" s="4">
        <f>IMDB_Table[[#This Row],[gross]]-IMDB_Table[[#This Row],[budget]]</f>
        <v>35990057</v>
      </c>
      <c r="O2967">
        <v>115</v>
      </c>
      <c r="P2967" s="36">
        <f>IMDB_Table[[#This Row],[net_profit]]/IMDB_Table[[#This Row],[budget]]*100</f>
        <v>479.86742666666669</v>
      </c>
    </row>
    <row r="2968" spans="1:16" x14ac:dyDescent="0.3">
      <c r="A2968" t="s">
        <v>3028</v>
      </c>
      <c r="B2968">
        <v>62</v>
      </c>
      <c r="C2968" s="4">
        <v>32333860</v>
      </c>
      <c r="D2968" t="s">
        <v>556</v>
      </c>
      <c r="E2968" t="s">
        <v>3029</v>
      </c>
      <c r="F2968" t="s">
        <v>7587</v>
      </c>
      <c r="G2968">
        <v>29843</v>
      </c>
      <c r="H2968">
        <v>81</v>
      </c>
      <c r="I2968" t="s">
        <v>1557</v>
      </c>
      <c r="J2968" t="s">
        <v>903</v>
      </c>
      <c r="K2968" s="4">
        <v>7500000</v>
      </c>
      <c r="L2968">
        <v>1995</v>
      </c>
      <c r="M2968" s="2">
        <v>6.7</v>
      </c>
      <c r="N2968" s="4">
        <f>IMDB_Table[[#This Row],[gross]]-IMDB_Table[[#This Row],[budget]]</f>
        <v>24833860</v>
      </c>
      <c r="O2968">
        <v>89</v>
      </c>
      <c r="P2968" s="36">
        <f>IMDB_Table[[#This Row],[net_profit]]/IMDB_Table[[#This Row],[budget]]*100</f>
        <v>331.11813333333333</v>
      </c>
    </row>
    <row r="2969" spans="1:16" x14ac:dyDescent="0.3">
      <c r="A2969" t="s">
        <v>1721</v>
      </c>
      <c r="B2969">
        <v>239</v>
      </c>
      <c r="C2969" s="4">
        <v>24792061</v>
      </c>
      <c r="D2969" t="s">
        <v>641</v>
      </c>
      <c r="E2969" t="s">
        <v>33</v>
      </c>
      <c r="F2969" t="s">
        <v>7588</v>
      </c>
      <c r="G2969">
        <v>191998</v>
      </c>
      <c r="H2969">
        <v>323</v>
      </c>
      <c r="I2969" t="s">
        <v>16</v>
      </c>
      <c r="J2969" t="s">
        <v>17</v>
      </c>
      <c r="K2969" s="4">
        <v>6500000</v>
      </c>
      <c r="L2969">
        <v>2005</v>
      </c>
      <c r="M2969" s="2">
        <v>7.6</v>
      </c>
      <c r="N2969" s="4">
        <f>IMDB_Table[[#This Row],[gross]]-IMDB_Table[[#This Row],[budget]]</f>
        <v>18292061</v>
      </c>
      <c r="O2969">
        <v>92</v>
      </c>
      <c r="P2969" s="36">
        <f>IMDB_Table[[#This Row],[net_profit]]/IMDB_Table[[#This Row],[budget]]*100</f>
        <v>281.41632307692305</v>
      </c>
    </row>
    <row r="2970" spans="1:16" x14ac:dyDescent="0.3">
      <c r="A2970" t="s">
        <v>3030</v>
      </c>
      <c r="B2970">
        <v>252</v>
      </c>
      <c r="C2970" s="4">
        <v>17544812</v>
      </c>
      <c r="D2970" t="s">
        <v>1390</v>
      </c>
      <c r="E2970" t="s">
        <v>1487</v>
      </c>
      <c r="F2970" t="s">
        <v>7589</v>
      </c>
      <c r="G2970">
        <v>69989</v>
      </c>
      <c r="H2970">
        <v>384</v>
      </c>
      <c r="I2970" t="s">
        <v>16</v>
      </c>
      <c r="J2970" t="s">
        <v>17</v>
      </c>
      <c r="K2970" s="4">
        <v>10000000</v>
      </c>
      <c r="L2970">
        <v>2007</v>
      </c>
      <c r="M2970" s="2">
        <v>5.4</v>
      </c>
      <c r="N2970" s="4">
        <f>IMDB_Table[[#This Row],[gross]]-IMDB_Table[[#This Row],[budget]]</f>
        <v>7544812</v>
      </c>
      <c r="O2970">
        <v>94</v>
      </c>
      <c r="P2970" s="36">
        <f>IMDB_Table[[#This Row],[net_profit]]/IMDB_Table[[#This Row],[budget]]*100</f>
        <v>75.448120000000003</v>
      </c>
    </row>
    <row r="2971" spans="1:16" x14ac:dyDescent="0.3">
      <c r="A2971" t="s">
        <v>2531</v>
      </c>
      <c r="B2971">
        <v>278</v>
      </c>
      <c r="C2971" s="4">
        <v>12574715</v>
      </c>
      <c r="D2971" t="s">
        <v>814</v>
      </c>
      <c r="E2971" t="s">
        <v>211</v>
      </c>
      <c r="F2971" t="s">
        <v>6204</v>
      </c>
      <c r="G2971">
        <v>112138</v>
      </c>
      <c r="H2971">
        <v>237</v>
      </c>
      <c r="I2971" t="s">
        <v>16</v>
      </c>
      <c r="J2971" t="s">
        <v>24</v>
      </c>
      <c r="K2971" s="4">
        <v>4500000</v>
      </c>
      <c r="L2971">
        <v>2009</v>
      </c>
      <c r="M2971" s="2">
        <v>7.3</v>
      </c>
      <c r="N2971" s="4">
        <f>IMDB_Table[[#This Row],[gross]]-IMDB_Table[[#This Row],[budget]]</f>
        <v>8074715</v>
      </c>
      <c r="O2971">
        <v>100</v>
      </c>
      <c r="P2971" s="36">
        <f>IMDB_Table[[#This Row],[net_profit]]/IMDB_Table[[#This Row],[budget]]*100</f>
        <v>179.43811111111111</v>
      </c>
    </row>
    <row r="2972" spans="1:16" x14ac:dyDescent="0.3">
      <c r="A2972" t="s">
        <v>3031</v>
      </c>
      <c r="B2972">
        <v>9</v>
      </c>
      <c r="C2972" s="4">
        <v>5100000</v>
      </c>
      <c r="D2972" t="s">
        <v>369</v>
      </c>
      <c r="E2972" t="s">
        <v>3032</v>
      </c>
      <c r="F2972" t="s">
        <v>6205</v>
      </c>
      <c r="G2972">
        <v>6595</v>
      </c>
      <c r="H2972">
        <v>61</v>
      </c>
      <c r="I2972" t="s">
        <v>16</v>
      </c>
      <c r="J2972" t="s">
        <v>24</v>
      </c>
      <c r="K2972" s="4">
        <v>7500000</v>
      </c>
      <c r="L2972">
        <v>1984</v>
      </c>
      <c r="M2972" s="2">
        <v>6</v>
      </c>
      <c r="N2972" s="4">
        <f>IMDB_Table[[#This Row],[gross]]-IMDB_Table[[#This Row],[budget]]</f>
        <v>-2400000</v>
      </c>
      <c r="O2972">
        <v>109</v>
      </c>
      <c r="P2972" s="36">
        <f>IMDB_Table[[#This Row],[net_profit]]/IMDB_Table[[#This Row],[budget]]*100</f>
        <v>-32</v>
      </c>
    </row>
    <row r="2973" spans="1:16" x14ac:dyDescent="0.3">
      <c r="A2973" t="s">
        <v>1938</v>
      </c>
      <c r="B2973">
        <v>127</v>
      </c>
      <c r="C2973" s="4">
        <v>10460089</v>
      </c>
      <c r="D2973" t="s">
        <v>557</v>
      </c>
      <c r="E2973" t="s">
        <v>414</v>
      </c>
      <c r="F2973" t="s">
        <v>6206</v>
      </c>
      <c r="G2973">
        <v>34098</v>
      </c>
      <c r="H2973">
        <v>214</v>
      </c>
      <c r="I2973" t="s">
        <v>16</v>
      </c>
      <c r="J2973" t="s">
        <v>17</v>
      </c>
      <c r="K2973" s="4">
        <v>7500000</v>
      </c>
      <c r="L2973">
        <v>2002</v>
      </c>
      <c r="M2973" s="2">
        <v>7.2</v>
      </c>
      <c r="N2973" s="4">
        <f>IMDB_Table[[#This Row],[gross]]-IMDB_Table[[#This Row],[budget]]</f>
        <v>2960089</v>
      </c>
      <c r="O2973">
        <v>105</v>
      </c>
      <c r="P2973" s="36">
        <f>IMDB_Table[[#This Row],[net_profit]]/IMDB_Table[[#This Row],[budget]]*100</f>
        <v>39.467853333333338</v>
      </c>
    </row>
    <row r="2974" spans="1:16" x14ac:dyDescent="0.3">
      <c r="A2974" t="s">
        <v>3033</v>
      </c>
      <c r="B2974">
        <v>9</v>
      </c>
      <c r="C2974" s="4">
        <v>4239767</v>
      </c>
      <c r="D2974" t="s">
        <v>1044</v>
      </c>
      <c r="E2974" t="s">
        <v>3034</v>
      </c>
      <c r="F2974" t="s">
        <v>7590</v>
      </c>
      <c r="G2974">
        <v>3709</v>
      </c>
      <c r="H2974">
        <v>83</v>
      </c>
      <c r="I2974" t="s">
        <v>16</v>
      </c>
      <c r="J2974" t="s">
        <v>87</v>
      </c>
      <c r="K2974" s="4">
        <v>7500000</v>
      </c>
      <c r="L2974">
        <v>2002</v>
      </c>
      <c r="M2974" s="2">
        <v>6</v>
      </c>
      <c r="N2974" s="4">
        <f>IMDB_Table[[#This Row],[gross]]-IMDB_Table[[#This Row],[budget]]</f>
        <v>-3260233</v>
      </c>
      <c r="O2974">
        <v>102</v>
      </c>
      <c r="P2974" s="36">
        <f>IMDB_Table[[#This Row],[net_profit]]/IMDB_Table[[#This Row],[budget]]*100</f>
        <v>-43.469773333333336</v>
      </c>
    </row>
    <row r="2975" spans="1:16" x14ac:dyDescent="0.3">
      <c r="A2975" t="s">
        <v>3035</v>
      </c>
      <c r="B2975">
        <v>35</v>
      </c>
      <c r="C2975" s="4">
        <v>4131640</v>
      </c>
      <c r="D2975" t="s">
        <v>279</v>
      </c>
      <c r="E2975" t="s">
        <v>959</v>
      </c>
      <c r="F2975" t="s">
        <v>6207</v>
      </c>
      <c r="G2975">
        <v>5463</v>
      </c>
      <c r="H2975">
        <v>20</v>
      </c>
      <c r="I2975" t="s">
        <v>16</v>
      </c>
      <c r="J2975" t="s">
        <v>17</v>
      </c>
      <c r="K2975" s="4">
        <v>7500000</v>
      </c>
      <c r="L2975">
        <v>2008</v>
      </c>
      <c r="M2975" s="2">
        <v>3.1</v>
      </c>
      <c r="N2975" s="4">
        <f>IMDB_Table[[#This Row],[gross]]-IMDB_Table[[#This Row],[budget]]</f>
        <v>-3368360</v>
      </c>
      <c r="O2975">
        <v>97</v>
      </c>
      <c r="P2975" s="36">
        <f>IMDB_Table[[#This Row],[net_profit]]/IMDB_Table[[#This Row],[budget]]*100</f>
        <v>-44.911466666666669</v>
      </c>
    </row>
    <row r="2976" spans="1:16" x14ac:dyDescent="0.3">
      <c r="A2976" t="s">
        <v>3036</v>
      </c>
      <c r="B2976">
        <v>6</v>
      </c>
      <c r="C2976" s="4">
        <v>3347439</v>
      </c>
      <c r="D2976" t="s">
        <v>71</v>
      </c>
      <c r="E2976" t="s">
        <v>3037</v>
      </c>
      <c r="F2976" t="s">
        <v>7591</v>
      </c>
      <c r="G2976">
        <v>833</v>
      </c>
      <c r="H2976">
        <v>33</v>
      </c>
      <c r="I2976" t="s">
        <v>16</v>
      </c>
      <c r="J2976" t="s">
        <v>17</v>
      </c>
      <c r="K2976" s="4">
        <v>7500000</v>
      </c>
      <c r="L2976">
        <v>2004</v>
      </c>
      <c r="M2976" s="2">
        <v>6.9</v>
      </c>
      <c r="N2976" s="4">
        <f>IMDB_Table[[#This Row],[gross]]-IMDB_Table[[#This Row],[budget]]</f>
        <v>-4152561</v>
      </c>
      <c r="O2976">
        <v>118</v>
      </c>
      <c r="P2976" s="36">
        <f>IMDB_Table[[#This Row],[net_profit]]/IMDB_Table[[#This Row],[budget]]*100</f>
        <v>-55.36748</v>
      </c>
    </row>
    <row r="2977" spans="1:16" x14ac:dyDescent="0.3">
      <c r="A2977" t="s">
        <v>2702</v>
      </c>
      <c r="B2977">
        <v>192</v>
      </c>
      <c r="C2977" s="4">
        <v>10814185</v>
      </c>
      <c r="D2977" t="s">
        <v>993</v>
      </c>
      <c r="E2977" t="s">
        <v>33</v>
      </c>
      <c r="F2977" t="s">
        <v>6208</v>
      </c>
      <c r="G2977">
        <v>37530</v>
      </c>
      <c r="H2977">
        <v>106</v>
      </c>
      <c r="I2977" t="s">
        <v>16</v>
      </c>
      <c r="J2977" t="s">
        <v>17</v>
      </c>
      <c r="K2977" s="4">
        <v>8000000</v>
      </c>
      <c r="L2977">
        <v>2009</v>
      </c>
      <c r="M2977" s="2">
        <v>6.2</v>
      </c>
      <c r="N2977" s="4">
        <f>IMDB_Table[[#This Row],[gross]]-IMDB_Table[[#This Row],[budget]]</f>
        <v>2814185</v>
      </c>
      <c r="O2977">
        <v>92</v>
      </c>
      <c r="P2977" s="36">
        <f>IMDB_Table[[#This Row],[net_profit]]/IMDB_Table[[#This Row],[budget]]*100</f>
        <v>35.177312499999999</v>
      </c>
    </row>
    <row r="2978" spans="1:16" x14ac:dyDescent="0.3">
      <c r="A2978" t="s">
        <v>3038</v>
      </c>
      <c r="B2978">
        <v>38</v>
      </c>
      <c r="C2978" s="4">
        <v>206400</v>
      </c>
      <c r="D2978" t="s">
        <v>2987</v>
      </c>
      <c r="E2978" t="s">
        <v>3039</v>
      </c>
      <c r="F2978" t="s">
        <v>6209</v>
      </c>
      <c r="G2978">
        <v>1439</v>
      </c>
      <c r="H2978">
        <v>26</v>
      </c>
      <c r="I2978" t="s">
        <v>708</v>
      </c>
      <c r="J2978" t="s">
        <v>490</v>
      </c>
      <c r="K2978" s="4">
        <v>50000000</v>
      </c>
      <c r="L2978">
        <v>2001</v>
      </c>
      <c r="M2978" s="2">
        <v>6.9</v>
      </c>
      <c r="N2978" s="4">
        <f>IMDB_Table[[#This Row],[gross]]-IMDB_Table[[#This Row],[budget]]</f>
        <v>-49793600</v>
      </c>
      <c r="O2978">
        <v>103</v>
      </c>
      <c r="P2978" s="36">
        <f>IMDB_Table[[#This Row],[net_profit]]/IMDB_Table[[#This Row],[budget]]*100</f>
        <v>-99.587199999999996</v>
      </c>
    </row>
    <row r="2979" spans="1:16" x14ac:dyDescent="0.3">
      <c r="A2979" t="s">
        <v>2542</v>
      </c>
      <c r="B2979">
        <v>133</v>
      </c>
      <c r="C2979" s="4">
        <v>197148</v>
      </c>
      <c r="D2979" t="s">
        <v>3040</v>
      </c>
      <c r="E2979" t="s">
        <v>3041</v>
      </c>
      <c r="F2979" t="s">
        <v>6210</v>
      </c>
      <c r="G2979">
        <v>18109</v>
      </c>
      <c r="H2979">
        <v>150</v>
      </c>
      <c r="I2979" t="s">
        <v>16</v>
      </c>
      <c r="J2979" t="s">
        <v>24</v>
      </c>
      <c r="K2979" s="4">
        <v>7500000</v>
      </c>
      <c r="L2979">
        <v>2003</v>
      </c>
      <c r="M2979" s="2">
        <v>6.3</v>
      </c>
      <c r="N2979" s="4">
        <f>IMDB_Table[[#This Row],[gross]]-IMDB_Table[[#This Row],[budget]]</f>
        <v>-7302852</v>
      </c>
      <c r="O2979">
        <v>93</v>
      </c>
      <c r="P2979" s="36">
        <f>IMDB_Table[[#This Row],[net_profit]]/IMDB_Table[[#This Row],[budget]]*100</f>
        <v>-97.371359999999996</v>
      </c>
    </row>
    <row r="2980" spans="1:16" x14ac:dyDescent="0.3">
      <c r="A2980" t="s">
        <v>4030</v>
      </c>
      <c r="B2980">
        <v>222</v>
      </c>
      <c r="C2980" s="4">
        <v>3014541</v>
      </c>
      <c r="D2980" t="s">
        <v>814</v>
      </c>
      <c r="E2980" t="s">
        <v>2752</v>
      </c>
      <c r="F2980" t="s">
        <v>6211</v>
      </c>
      <c r="G2980">
        <v>19616</v>
      </c>
      <c r="H2980">
        <v>98</v>
      </c>
      <c r="I2980" t="s">
        <v>16</v>
      </c>
      <c r="J2980" t="s">
        <v>24</v>
      </c>
      <c r="K2980" s="4">
        <v>8000000</v>
      </c>
      <c r="L2980">
        <v>2011</v>
      </c>
      <c r="M2980" s="2">
        <v>6.7</v>
      </c>
      <c r="N2980" s="4">
        <f>IMDB_Table[[#This Row],[gross]]-IMDB_Table[[#This Row],[budget]]</f>
        <v>-4985459</v>
      </c>
      <c r="O2980">
        <v>113</v>
      </c>
      <c r="P2980" s="36">
        <f>IMDB_Table[[#This Row],[net_profit]]/IMDB_Table[[#This Row],[budget]]*100</f>
        <v>-62.318237499999995</v>
      </c>
    </row>
    <row r="2981" spans="1:16" x14ac:dyDescent="0.3">
      <c r="A2981" t="s">
        <v>3042</v>
      </c>
      <c r="B2981">
        <v>16</v>
      </c>
      <c r="C2981" s="4">
        <v>872643</v>
      </c>
      <c r="D2981" t="s">
        <v>671</v>
      </c>
      <c r="E2981" t="s">
        <v>3043</v>
      </c>
      <c r="F2981" t="s">
        <v>6212</v>
      </c>
      <c r="G2981">
        <v>2909</v>
      </c>
      <c r="H2981">
        <v>37</v>
      </c>
      <c r="I2981" t="s">
        <v>2806</v>
      </c>
      <c r="J2981" t="s">
        <v>17</v>
      </c>
      <c r="K2981" s="4">
        <v>6000000</v>
      </c>
      <c r="L2981">
        <v>2007</v>
      </c>
      <c r="M2981" s="2">
        <v>5.4</v>
      </c>
      <c r="N2981" s="4">
        <f>IMDB_Table[[#This Row],[gross]]-IMDB_Table[[#This Row],[budget]]</f>
        <v>-5127357</v>
      </c>
      <c r="O2981">
        <v>153</v>
      </c>
      <c r="P2981" s="36">
        <f>IMDB_Table[[#This Row],[net_profit]]/IMDB_Table[[#This Row],[budget]]*100</f>
        <v>-85.455950000000001</v>
      </c>
    </row>
    <row r="2982" spans="1:16" x14ac:dyDescent="0.3">
      <c r="A2982" t="s">
        <v>3044</v>
      </c>
      <c r="B2982">
        <v>242</v>
      </c>
      <c r="C2982" s="4">
        <v>4443403</v>
      </c>
      <c r="D2982" t="s">
        <v>3045</v>
      </c>
      <c r="E2982" t="s">
        <v>1437</v>
      </c>
      <c r="F2982" t="s">
        <v>6213</v>
      </c>
      <c r="G2982">
        <v>70194</v>
      </c>
      <c r="H2982">
        <v>158</v>
      </c>
      <c r="I2982" t="s">
        <v>708</v>
      </c>
      <c r="J2982" t="s">
        <v>490</v>
      </c>
      <c r="K2982" s="4">
        <v>7300000</v>
      </c>
      <c r="L2982">
        <v>2007</v>
      </c>
      <c r="M2982" s="2">
        <v>8</v>
      </c>
      <c r="N2982" s="4">
        <f>IMDB_Table[[#This Row],[gross]]-IMDB_Table[[#This Row],[budget]]</f>
        <v>-2856597</v>
      </c>
      <c r="O2982">
        <v>89</v>
      </c>
      <c r="P2982" s="36">
        <f>IMDB_Table[[#This Row],[net_profit]]/IMDB_Table[[#This Row],[budget]]*100</f>
        <v>-39.131465753424663</v>
      </c>
    </row>
    <row r="2983" spans="1:16" x14ac:dyDescent="0.3">
      <c r="A2983" t="s">
        <v>2497</v>
      </c>
      <c r="B2983">
        <v>253</v>
      </c>
      <c r="C2983" s="4">
        <v>1330827</v>
      </c>
      <c r="D2983" t="s">
        <v>1440</v>
      </c>
      <c r="E2983" t="s">
        <v>174</v>
      </c>
      <c r="F2983" t="s">
        <v>6214</v>
      </c>
      <c r="G2983">
        <v>9866</v>
      </c>
      <c r="H2983">
        <v>73</v>
      </c>
      <c r="I2983" t="s">
        <v>16</v>
      </c>
      <c r="J2983" t="s">
        <v>490</v>
      </c>
      <c r="K2983" s="4">
        <v>7000000</v>
      </c>
      <c r="L2983">
        <v>2016</v>
      </c>
      <c r="M2983" s="2">
        <v>7</v>
      </c>
      <c r="N2983" s="4">
        <f>IMDB_Table[[#This Row],[gross]]-IMDB_Table[[#This Row],[budget]]</f>
        <v>-5669173</v>
      </c>
      <c r="O2983">
        <v>118</v>
      </c>
      <c r="P2983" s="36">
        <f>IMDB_Table[[#This Row],[net_profit]]/IMDB_Table[[#This Row],[budget]]*100</f>
        <v>-80.988185714285706</v>
      </c>
    </row>
    <row r="2984" spans="1:16" x14ac:dyDescent="0.3">
      <c r="A2984" t="s">
        <v>3046</v>
      </c>
      <c r="B2984">
        <v>224</v>
      </c>
      <c r="C2984" s="4">
        <v>1818681</v>
      </c>
      <c r="D2984" t="s">
        <v>137</v>
      </c>
      <c r="E2984" t="s">
        <v>1249</v>
      </c>
      <c r="F2984" t="s">
        <v>6215</v>
      </c>
      <c r="G2984">
        <v>74435</v>
      </c>
      <c r="H2984">
        <v>224</v>
      </c>
      <c r="I2984" t="s">
        <v>16</v>
      </c>
      <c r="J2984" t="s">
        <v>24</v>
      </c>
      <c r="K2984" s="4">
        <v>7300000</v>
      </c>
      <c r="L2984">
        <v>2009</v>
      </c>
      <c r="M2984" s="2">
        <v>7.2</v>
      </c>
      <c r="N2984" s="4">
        <f>IMDB_Table[[#This Row],[gross]]-IMDB_Table[[#This Row],[budget]]</f>
        <v>-5481319</v>
      </c>
      <c r="O2984">
        <v>97</v>
      </c>
      <c r="P2984" s="36">
        <f>IMDB_Table[[#This Row],[net_profit]]/IMDB_Table[[#This Row],[budget]]*100</f>
        <v>-75.086561643835608</v>
      </c>
    </row>
    <row r="2985" spans="1:16" x14ac:dyDescent="0.3">
      <c r="A2985" t="s">
        <v>3047</v>
      </c>
      <c r="B2985">
        <v>39</v>
      </c>
      <c r="C2985" s="4">
        <v>12610552</v>
      </c>
      <c r="D2985" t="s">
        <v>85</v>
      </c>
      <c r="E2985" t="s">
        <v>3048</v>
      </c>
      <c r="F2985" t="s">
        <v>6216</v>
      </c>
      <c r="G2985">
        <v>4682</v>
      </c>
      <c r="H2985">
        <v>206</v>
      </c>
      <c r="I2985" t="s">
        <v>16</v>
      </c>
      <c r="J2985" t="s">
        <v>17</v>
      </c>
      <c r="K2985" s="4">
        <v>7500000</v>
      </c>
      <c r="L2985">
        <v>1999</v>
      </c>
      <c r="M2985" s="2">
        <v>3.5</v>
      </c>
      <c r="N2985" s="4">
        <f>IMDB_Table[[#This Row],[gross]]-IMDB_Table[[#This Row],[budget]]</f>
        <v>5110552</v>
      </c>
      <c r="O2985">
        <v>100</v>
      </c>
      <c r="P2985" s="36">
        <f>IMDB_Table[[#This Row],[net_profit]]/IMDB_Table[[#This Row],[budget]]*100</f>
        <v>68.140693333333331</v>
      </c>
    </row>
    <row r="2986" spans="1:16" x14ac:dyDescent="0.3">
      <c r="A2986" t="s">
        <v>1721</v>
      </c>
      <c r="B2986">
        <v>387</v>
      </c>
      <c r="C2986" s="4">
        <v>143492840</v>
      </c>
      <c r="D2986" t="s">
        <v>369</v>
      </c>
      <c r="E2986" t="s">
        <v>33</v>
      </c>
      <c r="F2986" t="s">
        <v>6217</v>
      </c>
      <c r="G2986">
        <v>414335</v>
      </c>
      <c r="H2986">
        <v>881</v>
      </c>
      <c r="I2986" t="s">
        <v>16</v>
      </c>
      <c r="J2986" t="s">
        <v>17</v>
      </c>
      <c r="K2986" s="4">
        <v>7500000</v>
      </c>
      <c r="L2986">
        <v>2007</v>
      </c>
      <c r="M2986" s="2">
        <v>7.5</v>
      </c>
      <c r="N2986" s="4">
        <f>IMDB_Table[[#This Row],[gross]]-IMDB_Table[[#This Row],[budget]]</f>
        <v>135992840</v>
      </c>
      <c r="O2986">
        <v>96</v>
      </c>
      <c r="P2986" s="36">
        <f>IMDB_Table[[#This Row],[net_profit]]/IMDB_Table[[#This Row],[budget]]*100</f>
        <v>1813.2378666666668</v>
      </c>
    </row>
    <row r="2987" spans="1:16" x14ac:dyDescent="0.3">
      <c r="A2987" t="s">
        <v>3049</v>
      </c>
      <c r="B2987">
        <v>120</v>
      </c>
      <c r="C2987" s="4">
        <v>43800000</v>
      </c>
      <c r="D2987" t="s">
        <v>22</v>
      </c>
      <c r="E2987" t="s">
        <v>1702</v>
      </c>
      <c r="F2987" t="s">
        <v>6218</v>
      </c>
      <c r="G2987">
        <v>74249</v>
      </c>
      <c r="H2987">
        <v>276</v>
      </c>
      <c r="I2987" t="s">
        <v>16</v>
      </c>
      <c r="J2987" t="s">
        <v>24</v>
      </c>
      <c r="K2987" s="4">
        <v>7200000</v>
      </c>
      <c r="L2987">
        <v>1971</v>
      </c>
      <c r="M2987" s="2">
        <v>6.7</v>
      </c>
      <c r="N2987" s="4">
        <f>IMDB_Table[[#This Row],[gross]]-IMDB_Table[[#This Row],[budget]]</f>
        <v>36600000</v>
      </c>
      <c r="O2987">
        <v>120</v>
      </c>
      <c r="P2987" s="36">
        <f>IMDB_Table[[#This Row],[net_profit]]/IMDB_Table[[#This Row],[budget]]*100</f>
        <v>508.33333333333331</v>
      </c>
    </row>
    <row r="2988" spans="1:16" x14ac:dyDescent="0.3">
      <c r="A2988" t="s">
        <v>1107</v>
      </c>
      <c r="B2988">
        <v>208</v>
      </c>
      <c r="C2988" s="4">
        <v>134821952</v>
      </c>
      <c r="D2988" t="s">
        <v>497</v>
      </c>
      <c r="E2988" t="s">
        <v>607</v>
      </c>
      <c r="F2988" t="s">
        <v>6219</v>
      </c>
      <c r="G2988">
        <v>1155770</v>
      </c>
      <c r="H2988">
        <v>2238</v>
      </c>
      <c r="I2988" t="s">
        <v>16</v>
      </c>
      <c r="J2988" t="s">
        <v>17</v>
      </c>
      <c r="K2988" s="4">
        <v>6000000</v>
      </c>
      <c r="L2988">
        <v>1972</v>
      </c>
      <c r="M2988" s="2">
        <v>9.1999999999999993</v>
      </c>
      <c r="N2988" s="4">
        <f>IMDB_Table[[#This Row],[gross]]-IMDB_Table[[#This Row],[budget]]</f>
        <v>128821952</v>
      </c>
      <c r="O2988">
        <v>175</v>
      </c>
      <c r="P2988" s="36">
        <f>IMDB_Table[[#This Row],[net_profit]]/IMDB_Table[[#This Row],[budget]]*100</f>
        <v>2147.0325333333335</v>
      </c>
    </row>
    <row r="2989" spans="1:16" x14ac:dyDescent="0.3">
      <c r="A2989" t="s">
        <v>1165</v>
      </c>
      <c r="B2989">
        <v>51</v>
      </c>
      <c r="C2989" s="4">
        <v>94900000</v>
      </c>
      <c r="D2989" t="s">
        <v>1657</v>
      </c>
      <c r="E2989" t="s">
        <v>3050</v>
      </c>
      <c r="F2989" t="s">
        <v>6220</v>
      </c>
      <c r="G2989">
        <v>35172</v>
      </c>
      <c r="H2989">
        <v>128</v>
      </c>
      <c r="I2989" t="s">
        <v>16</v>
      </c>
      <c r="J2989" t="s">
        <v>17</v>
      </c>
      <c r="K2989" s="4">
        <v>4000000</v>
      </c>
      <c r="L2989">
        <v>1983</v>
      </c>
      <c r="M2989" s="2">
        <v>6.1</v>
      </c>
      <c r="N2989" s="4">
        <f>IMDB_Table[[#This Row],[gross]]-IMDB_Table[[#This Row],[budget]]</f>
        <v>90900000</v>
      </c>
      <c r="O2989">
        <v>95</v>
      </c>
      <c r="P2989" s="36">
        <f>IMDB_Table[[#This Row],[net_profit]]/IMDB_Table[[#This Row],[budget]]*100</f>
        <v>2272.5</v>
      </c>
    </row>
    <row r="2990" spans="1:16" x14ac:dyDescent="0.3">
      <c r="A2990" t="s">
        <v>61</v>
      </c>
      <c r="B2990">
        <v>331</v>
      </c>
      <c r="C2990" s="4">
        <v>32391374</v>
      </c>
      <c r="D2990" t="s">
        <v>369</v>
      </c>
      <c r="E2990" t="s">
        <v>161</v>
      </c>
      <c r="F2990" t="s">
        <v>7592</v>
      </c>
      <c r="G2990">
        <v>376600</v>
      </c>
      <c r="H2990">
        <v>494</v>
      </c>
      <c r="I2990" t="s">
        <v>16</v>
      </c>
      <c r="J2990" t="s">
        <v>17</v>
      </c>
      <c r="K2990" s="4">
        <v>7500000</v>
      </c>
      <c r="L2990">
        <v>2009</v>
      </c>
      <c r="M2990" s="2">
        <v>7.7</v>
      </c>
      <c r="N2990" s="4">
        <f>IMDB_Table[[#This Row],[gross]]-IMDB_Table[[#This Row],[budget]]</f>
        <v>24891374</v>
      </c>
      <c r="O2990">
        <v>95</v>
      </c>
      <c r="P2990" s="36">
        <f>IMDB_Table[[#This Row],[net_profit]]/IMDB_Table[[#This Row],[budget]]*100</f>
        <v>331.88498666666663</v>
      </c>
    </row>
    <row r="2991" spans="1:16" x14ac:dyDescent="0.3">
      <c r="A2991" t="s">
        <v>2742</v>
      </c>
      <c r="B2991">
        <v>83</v>
      </c>
      <c r="C2991" s="4">
        <v>40158000</v>
      </c>
      <c r="D2991" t="s">
        <v>1657</v>
      </c>
      <c r="E2991" t="s">
        <v>536</v>
      </c>
      <c r="F2991" t="s">
        <v>6221</v>
      </c>
      <c r="G2991">
        <v>63931</v>
      </c>
      <c r="H2991">
        <v>241</v>
      </c>
      <c r="I2991" t="s">
        <v>16</v>
      </c>
      <c r="J2991" t="s">
        <v>60</v>
      </c>
      <c r="K2991" s="4">
        <v>7000000</v>
      </c>
      <c r="L2991">
        <v>1993</v>
      </c>
      <c r="M2991" s="2">
        <v>7.6</v>
      </c>
      <c r="N2991" s="4">
        <f>IMDB_Table[[#This Row],[gross]]-IMDB_Table[[#This Row],[budget]]</f>
        <v>33158000</v>
      </c>
      <c r="O2991">
        <v>121</v>
      </c>
      <c r="P2991" s="36">
        <f>IMDB_Table[[#This Row],[net_profit]]/IMDB_Table[[#This Row],[budget]]*100</f>
        <v>473.68571428571425</v>
      </c>
    </row>
    <row r="2992" spans="1:16" x14ac:dyDescent="0.3">
      <c r="A2992" t="s">
        <v>395</v>
      </c>
      <c r="B2992">
        <v>324</v>
      </c>
      <c r="C2992" s="4">
        <v>113709992</v>
      </c>
      <c r="D2992" t="s">
        <v>641</v>
      </c>
      <c r="E2992" t="s">
        <v>135</v>
      </c>
      <c r="F2992" t="s">
        <v>6222</v>
      </c>
      <c r="G2992">
        <v>108843</v>
      </c>
      <c r="H2992">
        <v>281</v>
      </c>
      <c r="I2992" t="s">
        <v>16</v>
      </c>
      <c r="J2992" t="s">
        <v>17</v>
      </c>
      <c r="K2992" s="4">
        <v>7000000</v>
      </c>
      <c r="L2992">
        <v>2012</v>
      </c>
      <c r="M2992" s="2">
        <v>6.1</v>
      </c>
      <c r="N2992" s="4">
        <f>IMDB_Table[[#This Row],[gross]]-IMDB_Table[[#This Row],[budget]]</f>
        <v>106709992</v>
      </c>
      <c r="O2992">
        <v>110</v>
      </c>
      <c r="P2992" s="36">
        <f>IMDB_Table[[#This Row],[net_profit]]/IMDB_Table[[#This Row],[budget]]*100</f>
        <v>1524.428457142857</v>
      </c>
    </row>
    <row r="2993" spans="1:16" x14ac:dyDescent="0.3">
      <c r="A2993" t="s">
        <v>248</v>
      </c>
      <c r="B2993">
        <v>140</v>
      </c>
      <c r="C2993" s="4">
        <v>32131483</v>
      </c>
      <c r="D2993" t="s">
        <v>732</v>
      </c>
      <c r="E2993" t="s">
        <v>3051</v>
      </c>
      <c r="F2993" t="s">
        <v>6223</v>
      </c>
      <c r="G2993">
        <v>25870</v>
      </c>
      <c r="H2993">
        <v>369</v>
      </c>
      <c r="I2993" t="s">
        <v>16</v>
      </c>
      <c r="J2993" t="s">
        <v>17</v>
      </c>
      <c r="K2993" s="4">
        <v>11000000</v>
      </c>
      <c r="L2993">
        <v>2003</v>
      </c>
      <c r="M2993" s="2">
        <v>4.9000000000000004</v>
      </c>
      <c r="N2993" s="4">
        <f>IMDB_Table[[#This Row],[gross]]-IMDB_Table[[#This Row],[budget]]</f>
        <v>21131483</v>
      </c>
      <c r="O2993">
        <v>96</v>
      </c>
      <c r="P2993" s="36">
        <f>IMDB_Table[[#This Row],[net_profit]]/IMDB_Table[[#This Row],[budget]]*100</f>
        <v>192.10439090909091</v>
      </c>
    </row>
    <row r="2994" spans="1:16" x14ac:dyDescent="0.3">
      <c r="A2994" t="s">
        <v>3049</v>
      </c>
      <c r="B2994">
        <v>136</v>
      </c>
      <c r="C2994" s="4">
        <v>35400000</v>
      </c>
      <c r="D2994" t="s">
        <v>22</v>
      </c>
      <c r="E2994" t="s">
        <v>1756</v>
      </c>
      <c r="F2994" t="s">
        <v>7593</v>
      </c>
      <c r="G2994">
        <v>74957</v>
      </c>
      <c r="H2994">
        <v>251</v>
      </c>
      <c r="I2994" t="s">
        <v>16</v>
      </c>
      <c r="J2994" t="s">
        <v>24</v>
      </c>
      <c r="K2994" s="4">
        <v>7000000</v>
      </c>
      <c r="L2994">
        <v>1973</v>
      </c>
      <c r="M2994" s="2">
        <v>6.8</v>
      </c>
      <c r="N2994" s="4">
        <f>IMDB_Table[[#This Row],[gross]]-IMDB_Table[[#This Row],[budget]]</f>
        <v>28400000</v>
      </c>
      <c r="O2994">
        <v>121</v>
      </c>
      <c r="P2994" s="36">
        <f>IMDB_Table[[#This Row],[net_profit]]/IMDB_Table[[#This Row],[budget]]*100</f>
        <v>405.71428571428567</v>
      </c>
    </row>
    <row r="2995" spans="1:16" x14ac:dyDescent="0.3">
      <c r="A2995" t="s">
        <v>941</v>
      </c>
      <c r="B2995">
        <v>79</v>
      </c>
      <c r="C2995" s="4">
        <v>34099640</v>
      </c>
      <c r="D2995" t="s">
        <v>1684</v>
      </c>
      <c r="E2995" t="s">
        <v>348</v>
      </c>
      <c r="F2995" t="s">
        <v>6224</v>
      </c>
      <c r="G2995">
        <v>16651</v>
      </c>
      <c r="H2995">
        <v>149</v>
      </c>
      <c r="I2995" t="s">
        <v>16</v>
      </c>
      <c r="J2995" t="s">
        <v>17</v>
      </c>
      <c r="K2995" s="4">
        <v>5000000</v>
      </c>
      <c r="L2995">
        <v>2000</v>
      </c>
      <c r="M2995" s="2">
        <v>7</v>
      </c>
      <c r="N2995" s="4">
        <f>IMDB_Table[[#This Row],[gross]]-IMDB_Table[[#This Row],[budget]]</f>
        <v>29099640</v>
      </c>
      <c r="O2995">
        <v>95</v>
      </c>
      <c r="P2995" s="36">
        <f>IMDB_Table[[#This Row],[net_profit]]/IMDB_Table[[#This Row],[budget]]*100</f>
        <v>581.99279999999999</v>
      </c>
    </row>
    <row r="2996" spans="1:16" x14ac:dyDescent="0.3">
      <c r="A2996" t="s">
        <v>2840</v>
      </c>
      <c r="B2996">
        <v>52</v>
      </c>
      <c r="C2996" s="4">
        <v>37295394</v>
      </c>
      <c r="D2996" t="s">
        <v>641</v>
      </c>
      <c r="E2996" t="s">
        <v>973</v>
      </c>
      <c r="F2996" t="s">
        <v>7594</v>
      </c>
      <c r="G2996">
        <v>7973</v>
      </c>
      <c r="H2996">
        <v>59</v>
      </c>
      <c r="I2996" t="s">
        <v>16</v>
      </c>
      <c r="J2996" t="s">
        <v>17</v>
      </c>
      <c r="K2996" s="4">
        <v>6600000</v>
      </c>
      <c r="L2996">
        <v>2011</v>
      </c>
      <c r="M2996" s="2">
        <v>5.7</v>
      </c>
      <c r="N2996" s="4">
        <f>IMDB_Table[[#This Row],[gross]]-IMDB_Table[[#This Row],[budget]]</f>
        <v>30695394</v>
      </c>
      <c r="O2996">
        <v>112</v>
      </c>
      <c r="P2996" s="36">
        <f>IMDB_Table[[#This Row],[net_profit]]/IMDB_Table[[#This Row],[budget]]*100</f>
        <v>465.08172727272728</v>
      </c>
    </row>
    <row r="2997" spans="1:16" x14ac:dyDescent="0.3">
      <c r="A2997" t="s">
        <v>812</v>
      </c>
      <c r="B2997">
        <v>351</v>
      </c>
      <c r="C2997" s="4">
        <v>31501218</v>
      </c>
      <c r="D2997" t="s">
        <v>1302</v>
      </c>
      <c r="E2997" t="s">
        <v>74</v>
      </c>
      <c r="F2997" t="s">
        <v>7595</v>
      </c>
      <c r="G2997">
        <v>84070</v>
      </c>
      <c r="H2997">
        <v>526</v>
      </c>
      <c r="I2997" t="s">
        <v>16</v>
      </c>
      <c r="J2997" t="s">
        <v>17</v>
      </c>
      <c r="K2997" s="4">
        <v>7500000</v>
      </c>
      <c r="L2997">
        <v>2005</v>
      </c>
      <c r="M2997" s="2">
        <v>7.5</v>
      </c>
      <c r="N2997" s="4">
        <f>IMDB_Table[[#This Row],[gross]]-IMDB_Table[[#This Row],[budget]]</f>
        <v>24001218</v>
      </c>
      <c r="O2997">
        <v>93</v>
      </c>
      <c r="P2997" s="36">
        <f>IMDB_Table[[#This Row],[net_profit]]/IMDB_Table[[#This Row],[budget]]*100</f>
        <v>320.01623999999998</v>
      </c>
    </row>
    <row r="2998" spans="1:16" x14ac:dyDescent="0.3">
      <c r="A2998" t="s">
        <v>1154</v>
      </c>
      <c r="B2998">
        <v>271</v>
      </c>
      <c r="C2998" s="4">
        <v>28747570</v>
      </c>
      <c r="D2998" t="s">
        <v>438</v>
      </c>
      <c r="E2998" t="s">
        <v>258</v>
      </c>
      <c r="F2998" t="s">
        <v>6225</v>
      </c>
      <c r="G2998">
        <v>100571</v>
      </c>
      <c r="H2998">
        <v>416</v>
      </c>
      <c r="I2998" t="s">
        <v>16</v>
      </c>
      <c r="J2998" t="s">
        <v>87</v>
      </c>
      <c r="K2998" s="4">
        <v>7000000</v>
      </c>
      <c r="L2998">
        <v>2005</v>
      </c>
      <c r="M2998" s="2">
        <v>7.4</v>
      </c>
      <c r="N2998" s="4">
        <f>IMDB_Table[[#This Row],[gross]]-IMDB_Table[[#This Row],[budget]]</f>
        <v>21747570</v>
      </c>
      <c r="O2998">
        <v>110</v>
      </c>
      <c r="P2998" s="36">
        <f>IMDB_Table[[#This Row],[net_profit]]/IMDB_Table[[#This Row],[budget]]*100</f>
        <v>310.67957142857142</v>
      </c>
    </row>
    <row r="2999" spans="1:16" x14ac:dyDescent="0.3">
      <c r="A2999" t="s">
        <v>1116</v>
      </c>
      <c r="B2999">
        <v>93</v>
      </c>
      <c r="C2999" s="4">
        <v>25625110</v>
      </c>
      <c r="D2999" t="s">
        <v>106</v>
      </c>
      <c r="E2999" t="s">
        <v>449</v>
      </c>
      <c r="F2999" t="s">
        <v>6226</v>
      </c>
      <c r="G2999">
        <v>138707</v>
      </c>
      <c r="H2999">
        <v>202</v>
      </c>
      <c r="I2999" t="s">
        <v>16</v>
      </c>
      <c r="J2999" t="s">
        <v>17</v>
      </c>
      <c r="K2999" s="4">
        <v>7000000</v>
      </c>
      <c r="L2999">
        <v>1995</v>
      </c>
      <c r="M2999" s="2">
        <v>7.2</v>
      </c>
      <c r="N2999" s="4">
        <f>IMDB_Table[[#This Row],[gross]]-IMDB_Table[[#This Row],[budget]]</f>
        <v>18625110</v>
      </c>
      <c r="O2999">
        <v>104</v>
      </c>
      <c r="P2999" s="36">
        <f>IMDB_Table[[#This Row],[net_profit]]/IMDB_Table[[#This Row],[budget]]*100</f>
        <v>266.07299999999998</v>
      </c>
    </row>
    <row r="3000" spans="1:16" x14ac:dyDescent="0.3">
      <c r="A3000" t="s">
        <v>3052</v>
      </c>
      <c r="B3000">
        <v>112</v>
      </c>
      <c r="C3000" s="4">
        <v>25000000</v>
      </c>
      <c r="D3000" t="s">
        <v>29</v>
      </c>
      <c r="E3000" t="s">
        <v>3053</v>
      </c>
      <c r="F3000" t="s">
        <v>7596</v>
      </c>
      <c r="G3000">
        <v>39847</v>
      </c>
      <c r="H3000">
        <v>242</v>
      </c>
      <c r="I3000" t="s">
        <v>16</v>
      </c>
      <c r="J3000" t="s">
        <v>17</v>
      </c>
      <c r="K3000" s="4">
        <v>9000000</v>
      </c>
      <c r="L3000">
        <v>1976</v>
      </c>
      <c r="M3000" s="2">
        <v>6.8</v>
      </c>
      <c r="N3000" s="4">
        <f>IMDB_Table[[#This Row],[gross]]-IMDB_Table[[#This Row],[budget]]</f>
        <v>16000000</v>
      </c>
      <c r="O3000">
        <v>119</v>
      </c>
      <c r="P3000" s="36">
        <f>IMDB_Table[[#This Row],[net_profit]]/IMDB_Table[[#This Row],[budget]]*100</f>
        <v>177.77777777777777</v>
      </c>
    </row>
    <row r="3001" spans="1:16" x14ac:dyDescent="0.3">
      <c r="A3001" t="s">
        <v>3049</v>
      </c>
      <c r="B3001">
        <v>118</v>
      </c>
      <c r="C3001" s="4">
        <v>21000000</v>
      </c>
      <c r="D3001" t="s">
        <v>22</v>
      </c>
      <c r="E3001" t="s">
        <v>68</v>
      </c>
      <c r="F3001" t="s">
        <v>7597</v>
      </c>
      <c r="G3001">
        <v>73950</v>
      </c>
      <c r="H3001">
        <v>258</v>
      </c>
      <c r="I3001" t="s">
        <v>16</v>
      </c>
      <c r="J3001" t="s">
        <v>24</v>
      </c>
      <c r="K3001" s="4">
        <v>13000000</v>
      </c>
      <c r="L3001">
        <v>1974</v>
      </c>
      <c r="M3001" s="2">
        <v>6.8</v>
      </c>
      <c r="N3001" s="4">
        <f>IMDB_Table[[#This Row],[gross]]-IMDB_Table[[#This Row],[budget]]</f>
        <v>8000000</v>
      </c>
      <c r="O3001">
        <v>125</v>
      </c>
      <c r="P3001" s="36">
        <f>IMDB_Table[[#This Row],[net_profit]]/IMDB_Table[[#This Row],[budget]]*100</f>
        <v>61.53846153846154</v>
      </c>
    </row>
    <row r="3002" spans="1:16" x14ac:dyDescent="0.3">
      <c r="A3002" t="s">
        <v>2017</v>
      </c>
      <c r="B3002">
        <v>35</v>
      </c>
      <c r="C3002" s="4">
        <v>20257000</v>
      </c>
      <c r="D3002" t="s">
        <v>127</v>
      </c>
      <c r="E3002" t="s">
        <v>1149</v>
      </c>
      <c r="F3002" t="s">
        <v>6227</v>
      </c>
      <c r="G3002">
        <v>7569</v>
      </c>
      <c r="H3002">
        <v>65</v>
      </c>
      <c r="I3002" t="s">
        <v>16</v>
      </c>
      <c r="J3002" t="s">
        <v>17</v>
      </c>
      <c r="K3002" s="4">
        <v>7000000</v>
      </c>
      <c r="L3002">
        <v>1988</v>
      </c>
      <c r="M3002" s="2">
        <v>5.2</v>
      </c>
      <c r="N3002" s="4">
        <f>IMDB_Table[[#This Row],[gross]]-IMDB_Table[[#This Row],[budget]]</f>
        <v>13257000</v>
      </c>
      <c r="O3002">
        <v>96</v>
      </c>
      <c r="P3002" s="36">
        <f>IMDB_Table[[#This Row],[net_profit]]/IMDB_Table[[#This Row],[budget]]*100</f>
        <v>189.3857142857143</v>
      </c>
    </row>
    <row r="3003" spans="1:16" x14ac:dyDescent="0.3">
      <c r="A3003" t="s">
        <v>1668</v>
      </c>
      <c r="B3003">
        <v>342</v>
      </c>
      <c r="C3003" s="4">
        <v>26005908</v>
      </c>
      <c r="D3003" t="s">
        <v>1789</v>
      </c>
      <c r="E3003" t="s">
        <v>3054</v>
      </c>
      <c r="F3003" t="s">
        <v>6228</v>
      </c>
      <c r="G3003">
        <v>154938</v>
      </c>
      <c r="H3003">
        <v>1100</v>
      </c>
      <c r="I3003" t="s">
        <v>16</v>
      </c>
      <c r="J3003" t="s">
        <v>24</v>
      </c>
      <c r="K3003" s="4">
        <v>3500000</v>
      </c>
      <c r="L3003">
        <v>2005</v>
      </c>
      <c r="M3003" s="2">
        <v>7.2</v>
      </c>
      <c r="N3003" s="4">
        <f>IMDB_Table[[#This Row],[gross]]-IMDB_Table[[#This Row],[budget]]</f>
        <v>22505908</v>
      </c>
      <c r="O3003">
        <v>100</v>
      </c>
      <c r="P3003" s="36">
        <f>IMDB_Table[[#This Row],[net_profit]]/IMDB_Table[[#This Row],[budget]]*100</f>
        <v>643.02594285714281</v>
      </c>
    </row>
    <row r="3004" spans="1:16" x14ac:dyDescent="0.3">
      <c r="A3004" t="s">
        <v>3055</v>
      </c>
      <c r="B3004">
        <v>137</v>
      </c>
      <c r="C3004" s="4">
        <v>15818967</v>
      </c>
      <c r="D3004" t="s">
        <v>1373</v>
      </c>
      <c r="E3004" t="s">
        <v>1797</v>
      </c>
      <c r="F3004" t="s">
        <v>7598</v>
      </c>
      <c r="G3004">
        <v>13913</v>
      </c>
      <c r="H3004">
        <v>120</v>
      </c>
      <c r="I3004" t="s">
        <v>16</v>
      </c>
      <c r="J3004" t="s">
        <v>17</v>
      </c>
      <c r="K3004" s="4">
        <v>7000000</v>
      </c>
      <c r="L3004">
        <v>2014</v>
      </c>
      <c r="M3004" s="2">
        <v>4</v>
      </c>
      <c r="N3004" s="4">
        <f>IMDB_Table[[#This Row],[gross]]-IMDB_Table[[#This Row],[budget]]</f>
        <v>8818967</v>
      </c>
      <c r="O3004">
        <v>89</v>
      </c>
      <c r="P3004" s="36">
        <f>IMDB_Table[[#This Row],[net_profit]]/IMDB_Table[[#This Row],[budget]]*100</f>
        <v>125.98524285714285</v>
      </c>
    </row>
    <row r="3005" spans="1:16" x14ac:dyDescent="0.3">
      <c r="A3005" t="s">
        <v>968</v>
      </c>
      <c r="B3005">
        <v>50</v>
      </c>
      <c r="C3005" s="4">
        <v>14891000</v>
      </c>
      <c r="D3005" t="s">
        <v>509</v>
      </c>
      <c r="E3005" t="s">
        <v>2603</v>
      </c>
      <c r="F3005" t="s">
        <v>7599</v>
      </c>
      <c r="G3005">
        <v>15088</v>
      </c>
      <c r="H3005">
        <v>105</v>
      </c>
      <c r="I3005" t="s">
        <v>16</v>
      </c>
      <c r="J3005" t="s">
        <v>17</v>
      </c>
      <c r="K3005" s="4">
        <v>7000000</v>
      </c>
      <c r="L3005">
        <v>1996</v>
      </c>
      <c r="M3005" s="2">
        <v>6.8</v>
      </c>
      <c r="N3005" s="4">
        <f>IMDB_Table[[#This Row],[gross]]-IMDB_Table[[#This Row],[budget]]</f>
        <v>7891000</v>
      </c>
      <c r="O3005">
        <v>92</v>
      </c>
      <c r="P3005" s="36">
        <f>IMDB_Table[[#This Row],[net_profit]]/IMDB_Table[[#This Row],[budget]]*100</f>
        <v>112.72857142857143</v>
      </c>
    </row>
    <row r="3006" spans="1:16" x14ac:dyDescent="0.3">
      <c r="A3006" t="s">
        <v>2492</v>
      </c>
      <c r="B3006">
        <v>261</v>
      </c>
      <c r="C3006" s="4">
        <v>16901126</v>
      </c>
      <c r="D3006" t="s">
        <v>3056</v>
      </c>
      <c r="E3006" t="s">
        <v>3057</v>
      </c>
      <c r="F3006" t="s">
        <v>7600</v>
      </c>
      <c r="G3006">
        <v>76267</v>
      </c>
      <c r="H3006">
        <v>687</v>
      </c>
      <c r="I3006" t="s">
        <v>16</v>
      </c>
      <c r="J3006" t="s">
        <v>17</v>
      </c>
      <c r="K3006" s="4">
        <v>7000000</v>
      </c>
      <c r="L3006">
        <v>2005</v>
      </c>
      <c r="M3006" s="2">
        <v>6.9</v>
      </c>
      <c r="N3006" s="4">
        <f>IMDB_Table[[#This Row],[gross]]-IMDB_Table[[#This Row],[budget]]</f>
        <v>9901126</v>
      </c>
      <c r="O3006">
        <v>109</v>
      </c>
      <c r="P3006" s="36">
        <f>IMDB_Table[[#This Row],[net_profit]]/IMDB_Table[[#This Row],[budget]]*100</f>
        <v>141.44465714285715</v>
      </c>
    </row>
    <row r="3007" spans="1:16" x14ac:dyDescent="0.3">
      <c r="A3007" t="s">
        <v>2598</v>
      </c>
      <c r="B3007">
        <v>180</v>
      </c>
      <c r="C3007" s="4">
        <v>17474107</v>
      </c>
      <c r="D3007" t="s">
        <v>1889</v>
      </c>
      <c r="E3007" t="s">
        <v>3058</v>
      </c>
      <c r="F3007" t="s">
        <v>6229</v>
      </c>
      <c r="G3007">
        <v>56605</v>
      </c>
      <c r="H3007">
        <v>89</v>
      </c>
      <c r="I3007" t="s">
        <v>16</v>
      </c>
      <c r="J3007" t="s">
        <v>17</v>
      </c>
      <c r="K3007" s="4">
        <v>7000000</v>
      </c>
      <c r="L3007">
        <v>2015</v>
      </c>
      <c r="M3007" s="2">
        <v>7.3</v>
      </c>
      <c r="N3007" s="4">
        <f>IMDB_Table[[#This Row],[gross]]-IMDB_Table[[#This Row],[budget]]</f>
        <v>10474107</v>
      </c>
      <c r="O3007">
        <v>103</v>
      </c>
      <c r="P3007" s="36">
        <f>IMDB_Table[[#This Row],[net_profit]]/IMDB_Table[[#This Row],[budget]]*100</f>
        <v>149.6301</v>
      </c>
    </row>
    <row r="3008" spans="1:16" x14ac:dyDescent="0.3">
      <c r="A3008" t="s">
        <v>1591</v>
      </c>
      <c r="B3008">
        <v>28</v>
      </c>
      <c r="C3008" s="4">
        <v>14003141</v>
      </c>
      <c r="D3008" t="s">
        <v>552</v>
      </c>
      <c r="E3008" t="s">
        <v>829</v>
      </c>
      <c r="F3008" t="s">
        <v>6230</v>
      </c>
      <c r="G3008">
        <v>4598</v>
      </c>
      <c r="H3008">
        <v>29</v>
      </c>
      <c r="I3008" t="s">
        <v>16</v>
      </c>
      <c r="J3008" t="s">
        <v>17</v>
      </c>
      <c r="K3008" s="4">
        <v>7000000</v>
      </c>
      <c r="L3008">
        <v>1999</v>
      </c>
      <c r="M3008" s="2">
        <v>6.1</v>
      </c>
      <c r="N3008" s="4">
        <f>IMDB_Table[[#This Row],[gross]]-IMDB_Table[[#This Row],[budget]]</f>
        <v>7003141</v>
      </c>
      <c r="O3008">
        <v>95</v>
      </c>
      <c r="P3008" s="36">
        <f>IMDB_Table[[#This Row],[net_profit]]/IMDB_Table[[#This Row],[budget]]*100</f>
        <v>100.04487142857144</v>
      </c>
    </row>
    <row r="3009" spans="1:16" x14ac:dyDescent="0.3">
      <c r="A3009" t="s">
        <v>2492</v>
      </c>
      <c r="B3009">
        <v>202</v>
      </c>
      <c r="C3009" s="4">
        <v>12583510</v>
      </c>
      <c r="D3009" t="s">
        <v>1390</v>
      </c>
      <c r="E3009" t="s">
        <v>3057</v>
      </c>
      <c r="F3009" t="s">
        <v>7601</v>
      </c>
      <c r="G3009">
        <v>60709</v>
      </c>
      <c r="H3009">
        <v>922</v>
      </c>
      <c r="I3009" t="s">
        <v>16</v>
      </c>
      <c r="J3009" t="s">
        <v>17</v>
      </c>
      <c r="K3009" s="4">
        <v>7000000</v>
      </c>
      <c r="L3009">
        <v>2003</v>
      </c>
      <c r="M3009" s="2">
        <v>6</v>
      </c>
      <c r="N3009" s="4">
        <f>IMDB_Table[[#This Row],[gross]]-IMDB_Table[[#This Row],[budget]]</f>
        <v>5583510</v>
      </c>
      <c r="O3009">
        <v>105</v>
      </c>
      <c r="P3009" s="36">
        <f>IMDB_Table[[#This Row],[net_profit]]/IMDB_Table[[#This Row],[budget]]*100</f>
        <v>79.764428571428567</v>
      </c>
    </row>
    <row r="3010" spans="1:16" x14ac:dyDescent="0.3">
      <c r="A3010" t="s">
        <v>1532</v>
      </c>
      <c r="B3010">
        <v>341</v>
      </c>
      <c r="C3010" s="4">
        <v>9190525</v>
      </c>
      <c r="D3010" t="s">
        <v>641</v>
      </c>
      <c r="E3010" t="s">
        <v>3059</v>
      </c>
      <c r="F3010" t="s">
        <v>6231</v>
      </c>
      <c r="G3010">
        <v>102125</v>
      </c>
      <c r="H3010">
        <v>324</v>
      </c>
      <c r="I3010" t="s">
        <v>16</v>
      </c>
      <c r="J3010" t="s">
        <v>17</v>
      </c>
      <c r="K3010" s="4">
        <v>7000000</v>
      </c>
      <c r="L3010">
        <v>2009</v>
      </c>
      <c r="M3010" s="2">
        <v>7</v>
      </c>
      <c r="N3010" s="4">
        <f>IMDB_Table[[#This Row],[gross]]-IMDB_Table[[#This Row],[budget]]</f>
        <v>2190525</v>
      </c>
      <c r="O3010">
        <v>106</v>
      </c>
      <c r="P3010" s="36">
        <f>IMDB_Table[[#This Row],[net_profit]]/IMDB_Table[[#This Row],[budget]]*100</f>
        <v>31.293214285714289</v>
      </c>
    </row>
    <row r="3011" spans="1:16" x14ac:dyDescent="0.3">
      <c r="A3011" t="s">
        <v>3060</v>
      </c>
      <c r="B3011">
        <v>160</v>
      </c>
      <c r="C3011" s="4">
        <v>9176553</v>
      </c>
      <c r="D3011" t="s">
        <v>1704</v>
      </c>
      <c r="E3011" t="s">
        <v>551</v>
      </c>
      <c r="F3011" t="s">
        <v>6232</v>
      </c>
      <c r="G3011">
        <v>19147</v>
      </c>
      <c r="H3011">
        <v>97</v>
      </c>
      <c r="I3011" t="s">
        <v>16</v>
      </c>
      <c r="J3011" t="s">
        <v>17</v>
      </c>
      <c r="K3011" s="4">
        <v>7500000</v>
      </c>
      <c r="L3011">
        <v>2009</v>
      </c>
      <c r="M3011" s="2">
        <v>7.1</v>
      </c>
      <c r="N3011" s="4">
        <f>IMDB_Table[[#This Row],[gross]]-IMDB_Table[[#This Row],[budget]]</f>
        <v>1676553</v>
      </c>
      <c r="O3011">
        <v>100</v>
      </c>
      <c r="P3011" s="36">
        <f>IMDB_Table[[#This Row],[net_profit]]/IMDB_Table[[#This Row],[budget]]*100</f>
        <v>22.354040000000001</v>
      </c>
    </row>
    <row r="3012" spans="1:16" x14ac:dyDescent="0.3">
      <c r="A3012" t="s">
        <v>1523</v>
      </c>
      <c r="B3012">
        <v>31</v>
      </c>
      <c r="C3012" s="4">
        <v>9094451</v>
      </c>
      <c r="D3012" t="s">
        <v>1845</v>
      </c>
      <c r="E3012" t="s">
        <v>1352</v>
      </c>
      <c r="F3012" t="s">
        <v>6233</v>
      </c>
      <c r="G3012">
        <v>11668</v>
      </c>
      <c r="H3012">
        <v>79</v>
      </c>
      <c r="I3012" t="s">
        <v>16</v>
      </c>
      <c r="J3012" t="s">
        <v>17</v>
      </c>
      <c r="K3012" s="4">
        <v>7000000</v>
      </c>
      <c r="L3012">
        <v>1989</v>
      </c>
      <c r="M3012" s="2">
        <v>6.2</v>
      </c>
      <c r="N3012" s="4">
        <f>IMDB_Table[[#This Row],[gross]]-IMDB_Table[[#This Row],[budget]]</f>
        <v>2094451</v>
      </c>
      <c r="O3012">
        <v>103</v>
      </c>
      <c r="P3012" s="36">
        <f>IMDB_Table[[#This Row],[net_profit]]/IMDB_Table[[#This Row],[budget]]*100</f>
        <v>29.920728571428572</v>
      </c>
    </row>
    <row r="3013" spans="1:16" x14ac:dyDescent="0.3">
      <c r="A3013" t="s">
        <v>2502</v>
      </c>
      <c r="B3013">
        <v>71</v>
      </c>
      <c r="C3013" s="4">
        <v>14612840</v>
      </c>
      <c r="D3013" t="s">
        <v>1349</v>
      </c>
      <c r="E3013" t="s">
        <v>2040</v>
      </c>
      <c r="F3013" t="s">
        <v>7602</v>
      </c>
      <c r="G3013">
        <v>11191</v>
      </c>
      <c r="H3013">
        <v>37</v>
      </c>
      <c r="I3013" t="s">
        <v>16</v>
      </c>
      <c r="J3013" t="s">
        <v>17</v>
      </c>
      <c r="K3013" s="4">
        <v>7000000</v>
      </c>
      <c r="L3013">
        <v>2014</v>
      </c>
      <c r="M3013" s="2">
        <v>6.9</v>
      </c>
      <c r="N3013" s="4">
        <f>IMDB_Table[[#This Row],[gross]]-IMDB_Table[[#This Row],[budget]]</f>
        <v>7612840</v>
      </c>
      <c r="O3013">
        <v>116</v>
      </c>
      <c r="P3013" s="36">
        <f>IMDB_Table[[#This Row],[net_profit]]/IMDB_Table[[#This Row],[budget]]*100</f>
        <v>108.75485714285715</v>
      </c>
    </row>
    <row r="3014" spans="1:16" x14ac:dyDescent="0.3">
      <c r="A3014" t="s">
        <v>3061</v>
      </c>
      <c r="B3014">
        <v>281</v>
      </c>
      <c r="C3014" s="4">
        <v>9166863</v>
      </c>
      <c r="D3014" t="s">
        <v>71</v>
      </c>
      <c r="E3014" t="s">
        <v>858</v>
      </c>
      <c r="F3014" t="s">
        <v>6234</v>
      </c>
      <c r="G3014">
        <v>83182</v>
      </c>
      <c r="H3014">
        <v>247</v>
      </c>
      <c r="I3014" t="s">
        <v>16</v>
      </c>
      <c r="J3014" t="s">
        <v>17</v>
      </c>
      <c r="K3014" s="4">
        <v>7000000</v>
      </c>
      <c r="L3014">
        <v>2009</v>
      </c>
      <c r="M3014" s="2">
        <v>7.6</v>
      </c>
      <c r="N3014" s="4">
        <f>IMDB_Table[[#This Row],[gross]]-IMDB_Table[[#This Row],[budget]]</f>
        <v>2166863</v>
      </c>
      <c r="O3014">
        <v>99</v>
      </c>
      <c r="P3014" s="36">
        <f>IMDB_Table[[#This Row],[net_profit]]/IMDB_Table[[#This Row],[budget]]*100</f>
        <v>30.955185714285715</v>
      </c>
    </row>
    <row r="3015" spans="1:16" x14ac:dyDescent="0.3">
      <c r="A3015" t="s">
        <v>144</v>
      </c>
      <c r="B3015">
        <v>114</v>
      </c>
      <c r="C3015" s="4">
        <v>8373585</v>
      </c>
      <c r="D3015" t="s">
        <v>814</v>
      </c>
      <c r="E3015" t="s">
        <v>1542</v>
      </c>
      <c r="F3015" t="s">
        <v>7603</v>
      </c>
      <c r="G3015">
        <v>39680</v>
      </c>
      <c r="H3015">
        <v>308</v>
      </c>
      <c r="I3015" t="s">
        <v>16</v>
      </c>
      <c r="J3015" t="s">
        <v>17</v>
      </c>
      <c r="K3015" s="4">
        <v>7000000</v>
      </c>
      <c r="L3015">
        <v>1988</v>
      </c>
      <c r="M3015" s="2">
        <v>7.6</v>
      </c>
      <c r="N3015" s="4">
        <f>IMDB_Table[[#This Row],[gross]]-IMDB_Table[[#This Row],[budget]]</f>
        <v>1373585</v>
      </c>
      <c r="O3015">
        <v>164</v>
      </c>
      <c r="P3015" s="36">
        <f>IMDB_Table[[#This Row],[net_profit]]/IMDB_Table[[#This Row],[budget]]*100</f>
        <v>19.622642857142857</v>
      </c>
    </row>
    <row r="3016" spans="1:16" x14ac:dyDescent="0.3">
      <c r="A3016" t="s">
        <v>3012</v>
      </c>
      <c r="B3016">
        <v>72</v>
      </c>
      <c r="C3016" s="4">
        <v>7292175</v>
      </c>
      <c r="D3016" t="s">
        <v>369</v>
      </c>
      <c r="E3016" t="s">
        <v>3062</v>
      </c>
      <c r="F3016" t="s">
        <v>6235</v>
      </c>
      <c r="G3016">
        <v>7736</v>
      </c>
      <c r="H3016">
        <v>100</v>
      </c>
      <c r="I3016" t="s">
        <v>16</v>
      </c>
      <c r="J3016" t="s">
        <v>17</v>
      </c>
      <c r="K3016" s="4">
        <v>7000000</v>
      </c>
      <c r="L3016">
        <v>1999</v>
      </c>
      <c r="M3016" s="2">
        <v>6.4</v>
      </c>
      <c r="N3016" s="4">
        <f>IMDB_Table[[#This Row],[gross]]-IMDB_Table[[#This Row],[budget]]</f>
        <v>292175</v>
      </c>
      <c r="O3016">
        <v>96</v>
      </c>
      <c r="P3016" s="36">
        <f>IMDB_Table[[#This Row],[net_profit]]/IMDB_Table[[#This Row],[budget]]*100</f>
        <v>4.1739285714285712</v>
      </c>
    </row>
    <row r="3017" spans="1:16" x14ac:dyDescent="0.3">
      <c r="A3017" t="s">
        <v>3063</v>
      </c>
      <c r="B3017">
        <v>119</v>
      </c>
      <c r="C3017" s="4">
        <v>6601079</v>
      </c>
      <c r="D3017" t="s">
        <v>825</v>
      </c>
      <c r="E3017" t="s">
        <v>3064</v>
      </c>
      <c r="F3017" t="s">
        <v>6236</v>
      </c>
      <c r="G3017">
        <v>17436</v>
      </c>
      <c r="H3017">
        <v>276</v>
      </c>
      <c r="I3017" t="s">
        <v>16</v>
      </c>
      <c r="J3017" t="s">
        <v>24</v>
      </c>
      <c r="K3017" s="4">
        <v>7000000</v>
      </c>
      <c r="L3017">
        <v>2004</v>
      </c>
      <c r="M3017" s="2">
        <v>6.2</v>
      </c>
      <c r="N3017" s="4">
        <f>IMDB_Table[[#This Row],[gross]]-IMDB_Table[[#This Row],[budget]]</f>
        <v>-398921</v>
      </c>
      <c r="O3017">
        <v>122</v>
      </c>
      <c r="P3017" s="36">
        <f>IMDB_Table[[#This Row],[net_profit]]/IMDB_Table[[#This Row],[budget]]*100</f>
        <v>-5.6988714285714286</v>
      </c>
    </row>
    <row r="3018" spans="1:16" x14ac:dyDescent="0.3">
      <c r="A3018" t="s">
        <v>320</v>
      </c>
      <c r="B3018">
        <v>74</v>
      </c>
      <c r="C3018" s="4">
        <v>6165429</v>
      </c>
      <c r="D3018" t="s">
        <v>3065</v>
      </c>
      <c r="E3018" t="s">
        <v>3066</v>
      </c>
      <c r="F3018" t="s">
        <v>6237</v>
      </c>
      <c r="G3018">
        <v>23486</v>
      </c>
      <c r="H3018">
        <v>249</v>
      </c>
      <c r="I3018" t="s">
        <v>576</v>
      </c>
      <c r="J3018" t="s">
        <v>115</v>
      </c>
      <c r="K3018" s="4">
        <v>6000000</v>
      </c>
      <c r="L3018">
        <v>2002</v>
      </c>
      <c r="M3018" s="2">
        <v>7.5</v>
      </c>
      <c r="N3018" s="4">
        <f>IMDB_Table[[#This Row],[gross]]-IMDB_Table[[#This Row],[budget]]</f>
        <v>165429</v>
      </c>
      <c r="O3018">
        <v>94</v>
      </c>
      <c r="P3018" s="36">
        <f>IMDB_Table[[#This Row],[net_profit]]/IMDB_Table[[#This Row],[budget]]*100</f>
        <v>2.7571499999999998</v>
      </c>
    </row>
    <row r="3019" spans="1:16" x14ac:dyDescent="0.3">
      <c r="A3019" t="s">
        <v>1983</v>
      </c>
      <c r="B3019">
        <v>25</v>
      </c>
      <c r="C3019" s="4">
        <v>5694308</v>
      </c>
      <c r="D3019" t="s">
        <v>918</v>
      </c>
      <c r="E3019" t="s">
        <v>2321</v>
      </c>
      <c r="F3019" t="s">
        <v>7604</v>
      </c>
      <c r="G3019">
        <v>13815</v>
      </c>
      <c r="H3019">
        <v>46</v>
      </c>
      <c r="I3019" t="s">
        <v>16</v>
      </c>
      <c r="J3019" t="s">
        <v>17</v>
      </c>
      <c r="K3019" s="4">
        <v>7000000</v>
      </c>
      <c r="L3019">
        <v>2007</v>
      </c>
      <c r="M3019" s="2">
        <v>2</v>
      </c>
      <c r="N3019" s="4">
        <f>IMDB_Table[[#This Row],[gross]]-IMDB_Table[[#This Row],[budget]]</f>
        <v>-1305692</v>
      </c>
      <c r="O3019">
        <v>93</v>
      </c>
      <c r="P3019" s="36">
        <f>IMDB_Table[[#This Row],[net_profit]]/IMDB_Table[[#This Row],[budget]]*100</f>
        <v>-18.652742857142858</v>
      </c>
    </row>
    <row r="3020" spans="1:16" x14ac:dyDescent="0.3">
      <c r="A3020" t="s">
        <v>3067</v>
      </c>
      <c r="B3020">
        <v>39</v>
      </c>
      <c r="C3020" s="4">
        <v>5430822</v>
      </c>
      <c r="D3020" t="s">
        <v>3068</v>
      </c>
      <c r="E3020" t="s">
        <v>3069</v>
      </c>
      <c r="F3020" t="s">
        <v>6238</v>
      </c>
      <c r="G3020">
        <v>8391</v>
      </c>
      <c r="H3020">
        <v>75</v>
      </c>
      <c r="I3020" t="s">
        <v>16</v>
      </c>
      <c r="J3020" t="s">
        <v>24</v>
      </c>
      <c r="K3020" s="4">
        <v>7000000</v>
      </c>
      <c r="L3020">
        <v>1992</v>
      </c>
      <c r="M3020" s="2">
        <v>6.2</v>
      </c>
      <c r="N3020" s="4">
        <f>IMDB_Table[[#This Row],[gross]]-IMDB_Table[[#This Row],[budget]]</f>
        <v>-1569178</v>
      </c>
      <c r="O3020">
        <v>96</v>
      </c>
      <c r="P3020" s="36">
        <f>IMDB_Table[[#This Row],[net_profit]]/IMDB_Table[[#This Row],[budget]]*100</f>
        <v>-22.416828571428571</v>
      </c>
    </row>
    <row r="3021" spans="1:16" x14ac:dyDescent="0.3">
      <c r="A3021" t="s">
        <v>3070</v>
      </c>
      <c r="B3021">
        <v>27</v>
      </c>
      <c r="C3021" s="4">
        <v>4720371</v>
      </c>
      <c r="D3021" t="s">
        <v>2200</v>
      </c>
      <c r="E3021" t="s">
        <v>582</v>
      </c>
      <c r="F3021" t="s">
        <v>7605</v>
      </c>
      <c r="G3021">
        <v>3203</v>
      </c>
      <c r="H3021">
        <v>85</v>
      </c>
      <c r="I3021" t="s">
        <v>16</v>
      </c>
      <c r="J3021" t="s">
        <v>17</v>
      </c>
      <c r="K3021" s="4">
        <v>7000000</v>
      </c>
      <c r="L3021">
        <v>2001</v>
      </c>
      <c r="M3021" s="2">
        <v>6.5</v>
      </c>
      <c r="N3021" s="4">
        <f>IMDB_Table[[#This Row],[gross]]-IMDB_Table[[#This Row],[budget]]</f>
        <v>-2279629</v>
      </c>
      <c r="O3021">
        <v>113</v>
      </c>
      <c r="P3021" s="36">
        <f>IMDB_Table[[#This Row],[net_profit]]/IMDB_Table[[#This Row],[budget]]*100</f>
        <v>-32.566128571428571</v>
      </c>
    </row>
    <row r="3022" spans="1:16" x14ac:dyDescent="0.3">
      <c r="A3022" t="s">
        <v>2941</v>
      </c>
      <c r="B3022">
        <v>29</v>
      </c>
      <c r="C3022" s="4">
        <v>2921738</v>
      </c>
      <c r="D3022" t="s">
        <v>697</v>
      </c>
      <c r="E3022" t="s">
        <v>2805</v>
      </c>
      <c r="F3022" t="s">
        <v>6239</v>
      </c>
      <c r="G3022">
        <v>34449</v>
      </c>
      <c r="H3022">
        <v>119</v>
      </c>
      <c r="I3022" t="s">
        <v>2806</v>
      </c>
      <c r="J3022" t="s">
        <v>1495</v>
      </c>
      <c r="K3022" s="4">
        <v>7000000</v>
      </c>
      <c r="L3022">
        <v>2004</v>
      </c>
      <c r="M3022" s="2">
        <v>7.9</v>
      </c>
      <c r="N3022" s="4">
        <f>IMDB_Table[[#This Row],[gross]]-IMDB_Table[[#This Row],[budget]]</f>
        <v>-4078262</v>
      </c>
      <c r="O3022">
        <v>192</v>
      </c>
      <c r="P3022" s="36">
        <f>IMDB_Table[[#This Row],[net_profit]]/IMDB_Table[[#This Row],[budget]]*100</f>
        <v>-58.260885714285713</v>
      </c>
    </row>
    <row r="3023" spans="1:16" x14ac:dyDescent="0.3">
      <c r="A3023" t="s">
        <v>493</v>
      </c>
      <c r="B3023">
        <v>158</v>
      </c>
      <c r="C3023" s="4">
        <v>2344847</v>
      </c>
      <c r="D3023" t="s">
        <v>888</v>
      </c>
      <c r="E3023" t="s">
        <v>1690</v>
      </c>
      <c r="F3023" t="s">
        <v>6240</v>
      </c>
      <c r="G3023">
        <v>18561</v>
      </c>
      <c r="H3023">
        <v>119</v>
      </c>
      <c r="I3023" t="s">
        <v>16</v>
      </c>
      <c r="J3023" t="s">
        <v>17</v>
      </c>
      <c r="K3023" s="4">
        <v>7000000</v>
      </c>
      <c r="L3023">
        <v>2008</v>
      </c>
      <c r="M3023" s="2">
        <v>6.8</v>
      </c>
      <c r="N3023" s="4">
        <f>IMDB_Table[[#This Row],[gross]]-IMDB_Table[[#This Row],[budget]]</f>
        <v>-4655153</v>
      </c>
      <c r="O3023">
        <v>99</v>
      </c>
      <c r="P3023" s="36">
        <f>IMDB_Table[[#This Row],[net_profit]]/IMDB_Table[[#This Row],[budget]]*100</f>
        <v>-66.502185714285716</v>
      </c>
    </row>
    <row r="3024" spans="1:16" x14ac:dyDescent="0.3">
      <c r="A3024" t="s">
        <v>2880</v>
      </c>
      <c r="B3024">
        <v>223</v>
      </c>
      <c r="C3024" s="4">
        <v>7455447</v>
      </c>
      <c r="D3024" t="s">
        <v>369</v>
      </c>
      <c r="E3024" t="s">
        <v>1178</v>
      </c>
      <c r="F3024" t="s">
        <v>6241</v>
      </c>
      <c r="G3024">
        <v>29967</v>
      </c>
      <c r="H3024">
        <v>126</v>
      </c>
      <c r="I3024" t="s">
        <v>16</v>
      </c>
      <c r="J3024" t="s">
        <v>17</v>
      </c>
      <c r="K3024" s="4">
        <v>7000000</v>
      </c>
      <c r="L3024">
        <v>2010</v>
      </c>
      <c r="M3024" s="2">
        <v>6.3</v>
      </c>
      <c r="N3024" s="4">
        <f>IMDB_Table[[#This Row],[gross]]-IMDB_Table[[#This Row],[budget]]</f>
        <v>455447</v>
      </c>
      <c r="O3024">
        <v>91</v>
      </c>
      <c r="P3024" s="36">
        <f>IMDB_Table[[#This Row],[net_profit]]/IMDB_Table[[#This Row],[budget]]*100</f>
        <v>6.5063857142857149</v>
      </c>
    </row>
    <row r="3025" spans="1:16" x14ac:dyDescent="0.3">
      <c r="A3025" t="s">
        <v>3071</v>
      </c>
      <c r="B3025">
        <v>25</v>
      </c>
      <c r="C3025" s="4">
        <v>2148212</v>
      </c>
      <c r="D3025" t="s">
        <v>1539</v>
      </c>
      <c r="E3025" t="s">
        <v>1926</v>
      </c>
      <c r="F3025" t="s">
        <v>7606</v>
      </c>
      <c r="G3025">
        <v>781</v>
      </c>
      <c r="H3025">
        <v>20</v>
      </c>
      <c r="I3025" t="s">
        <v>16</v>
      </c>
      <c r="J3025" t="s">
        <v>17</v>
      </c>
      <c r="K3025" s="4">
        <v>7000000</v>
      </c>
      <c r="L3025">
        <v>1999</v>
      </c>
      <c r="M3025" s="2">
        <v>6.3</v>
      </c>
      <c r="N3025" s="4">
        <f>IMDB_Table[[#This Row],[gross]]-IMDB_Table[[#This Row],[budget]]</f>
        <v>-4851788</v>
      </c>
      <c r="O3025">
        <v>100</v>
      </c>
      <c r="P3025" s="36">
        <f>IMDB_Table[[#This Row],[net_profit]]/IMDB_Table[[#This Row],[budget]]*100</f>
        <v>-69.311257142857144</v>
      </c>
    </row>
    <row r="3026" spans="1:16" x14ac:dyDescent="0.3">
      <c r="A3026" t="s">
        <v>3072</v>
      </c>
      <c r="B3026">
        <v>97</v>
      </c>
      <c r="C3026" s="4">
        <v>2062066</v>
      </c>
      <c r="D3026" t="s">
        <v>438</v>
      </c>
      <c r="E3026" t="s">
        <v>272</v>
      </c>
      <c r="F3026" t="s">
        <v>6242</v>
      </c>
      <c r="G3026">
        <v>11387</v>
      </c>
      <c r="H3026">
        <v>147</v>
      </c>
      <c r="I3026" t="s">
        <v>16</v>
      </c>
      <c r="J3026" t="s">
        <v>17</v>
      </c>
      <c r="K3026" s="4">
        <v>7000000</v>
      </c>
      <c r="L3026">
        <v>2002</v>
      </c>
      <c r="M3026" s="2">
        <v>6.6</v>
      </c>
      <c r="N3026" s="4">
        <f>IMDB_Table[[#This Row],[gross]]-IMDB_Table[[#This Row],[budget]]</f>
        <v>-4937934</v>
      </c>
      <c r="O3026">
        <v>105</v>
      </c>
      <c r="P3026" s="36">
        <f>IMDB_Table[[#This Row],[net_profit]]/IMDB_Table[[#This Row],[budget]]*100</f>
        <v>-70.541914285714284</v>
      </c>
    </row>
    <row r="3027" spans="1:16" x14ac:dyDescent="0.3">
      <c r="A3027" t="s">
        <v>2690</v>
      </c>
      <c r="B3027">
        <v>117</v>
      </c>
      <c r="C3027" s="4">
        <v>1654367</v>
      </c>
      <c r="D3027" t="s">
        <v>399</v>
      </c>
      <c r="E3027" t="s">
        <v>2966</v>
      </c>
      <c r="F3027" t="s">
        <v>6243</v>
      </c>
      <c r="G3027">
        <v>18355</v>
      </c>
      <c r="H3027">
        <v>106</v>
      </c>
      <c r="I3027" t="s">
        <v>16</v>
      </c>
      <c r="J3027" t="s">
        <v>17</v>
      </c>
      <c r="K3027" s="4">
        <v>7000000</v>
      </c>
      <c r="L3027">
        <v>2006</v>
      </c>
      <c r="M3027" s="2">
        <v>6.4</v>
      </c>
      <c r="N3027" s="4">
        <f>IMDB_Table[[#This Row],[gross]]-IMDB_Table[[#This Row],[budget]]</f>
        <v>-5345633</v>
      </c>
      <c r="O3027">
        <v>99</v>
      </c>
      <c r="P3027" s="36">
        <f>IMDB_Table[[#This Row],[net_profit]]/IMDB_Table[[#This Row],[budget]]*100</f>
        <v>-76.36618571428572</v>
      </c>
    </row>
    <row r="3028" spans="1:16" x14ac:dyDescent="0.3">
      <c r="A3028" t="s">
        <v>3073</v>
      </c>
      <c r="B3028">
        <v>389</v>
      </c>
      <c r="C3028" s="4">
        <v>1738692</v>
      </c>
      <c r="D3028" t="s">
        <v>946</v>
      </c>
      <c r="E3028" t="s">
        <v>3074</v>
      </c>
      <c r="F3028" t="s">
        <v>7607</v>
      </c>
      <c r="G3028">
        <v>95529</v>
      </c>
      <c r="H3028">
        <v>301</v>
      </c>
      <c r="I3028" t="s">
        <v>16</v>
      </c>
      <c r="J3028" t="s">
        <v>24</v>
      </c>
      <c r="K3028" s="4">
        <v>7000000</v>
      </c>
      <c r="L3028">
        <v>2011</v>
      </c>
      <c r="M3028" s="2">
        <v>7.5</v>
      </c>
      <c r="N3028" s="4">
        <f>IMDB_Table[[#This Row],[gross]]-IMDB_Table[[#This Row],[budget]]</f>
        <v>-5261308</v>
      </c>
      <c r="O3028">
        <v>112</v>
      </c>
      <c r="P3028" s="36">
        <f>IMDB_Table[[#This Row],[net_profit]]/IMDB_Table[[#This Row],[budget]]*100</f>
        <v>-75.161542857142862</v>
      </c>
    </row>
    <row r="3029" spans="1:16" x14ac:dyDescent="0.3">
      <c r="A3029" t="s">
        <v>3075</v>
      </c>
      <c r="B3029">
        <v>34</v>
      </c>
      <c r="C3029" s="4">
        <v>1889522</v>
      </c>
      <c r="D3029" t="s">
        <v>888</v>
      </c>
      <c r="E3029" t="s">
        <v>1873</v>
      </c>
      <c r="F3029" t="s">
        <v>6244</v>
      </c>
      <c r="G3029">
        <v>1119</v>
      </c>
      <c r="H3029">
        <v>12</v>
      </c>
      <c r="I3029" t="s">
        <v>16</v>
      </c>
      <c r="J3029" t="s">
        <v>17</v>
      </c>
      <c r="K3029" s="4">
        <v>7000000</v>
      </c>
      <c r="L3029">
        <v>2009</v>
      </c>
      <c r="M3029" s="2">
        <v>6.5</v>
      </c>
      <c r="N3029" s="4">
        <f>IMDB_Table[[#This Row],[gross]]-IMDB_Table[[#This Row],[budget]]</f>
        <v>-5110478</v>
      </c>
      <c r="O3029">
        <v>99</v>
      </c>
      <c r="P3029" s="36">
        <f>IMDB_Table[[#This Row],[net_profit]]/IMDB_Table[[#This Row],[budget]]*100</f>
        <v>-73.006828571428571</v>
      </c>
    </row>
    <row r="3030" spans="1:16" x14ac:dyDescent="0.3">
      <c r="A3030" t="s">
        <v>4030</v>
      </c>
      <c r="B3030">
        <v>161</v>
      </c>
      <c r="C3030" s="4">
        <v>1110286</v>
      </c>
      <c r="D3030" t="s">
        <v>71</v>
      </c>
      <c r="E3030" t="s">
        <v>70</v>
      </c>
      <c r="F3030" t="s">
        <v>7608</v>
      </c>
      <c r="G3030">
        <v>9727</v>
      </c>
      <c r="H3030">
        <v>65</v>
      </c>
      <c r="I3030" t="s">
        <v>16</v>
      </c>
      <c r="J3030" t="s">
        <v>17</v>
      </c>
      <c r="K3030" s="4">
        <v>4825000</v>
      </c>
      <c r="L3030">
        <v>2009</v>
      </c>
      <c r="M3030" s="2">
        <v>7.2</v>
      </c>
      <c r="N3030" s="4">
        <f>IMDB_Table[[#This Row],[gross]]-IMDB_Table[[#This Row],[budget]]</f>
        <v>-3714714</v>
      </c>
      <c r="O3030">
        <v>125</v>
      </c>
      <c r="P3030" s="36">
        <f>IMDB_Table[[#This Row],[net_profit]]/IMDB_Table[[#This Row],[budget]]*100</f>
        <v>-76.98889119170984</v>
      </c>
    </row>
    <row r="3031" spans="1:16" x14ac:dyDescent="0.3">
      <c r="A3031" t="s">
        <v>3076</v>
      </c>
      <c r="B3031">
        <v>6</v>
      </c>
      <c r="C3031" s="4">
        <v>1000000</v>
      </c>
      <c r="D3031" t="s">
        <v>326</v>
      </c>
      <c r="E3031" t="s">
        <v>1437</v>
      </c>
      <c r="F3031" t="s">
        <v>7609</v>
      </c>
      <c r="G3031">
        <v>2215</v>
      </c>
      <c r="H3031">
        <v>26</v>
      </c>
      <c r="I3031" t="s">
        <v>16</v>
      </c>
      <c r="J3031" t="s">
        <v>24</v>
      </c>
      <c r="K3031" s="4">
        <v>9000000</v>
      </c>
      <c r="L3031">
        <v>1977</v>
      </c>
      <c r="M3031" s="2">
        <v>6.3</v>
      </c>
      <c r="N3031" s="4">
        <f>IMDB_Table[[#This Row],[gross]]-IMDB_Table[[#This Row],[budget]]</f>
        <v>-8000000</v>
      </c>
      <c r="O3031">
        <v>107</v>
      </c>
      <c r="P3031" s="36">
        <f>IMDB_Table[[#This Row],[net_profit]]/IMDB_Table[[#This Row],[budget]]*100</f>
        <v>-88.888888888888886</v>
      </c>
    </row>
    <row r="3032" spans="1:16" x14ac:dyDescent="0.3">
      <c r="A3032" t="s">
        <v>3985</v>
      </c>
      <c r="B3032">
        <v>16</v>
      </c>
      <c r="C3032" s="4">
        <v>700000</v>
      </c>
      <c r="D3032" t="s">
        <v>1474</v>
      </c>
      <c r="E3032" t="s">
        <v>2280</v>
      </c>
      <c r="F3032" t="s">
        <v>7610</v>
      </c>
      <c r="G3032">
        <v>24438</v>
      </c>
      <c r="H3032">
        <v>78</v>
      </c>
      <c r="I3032" t="s">
        <v>708</v>
      </c>
      <c r="J3032" t="s">
        <v>490</v>
      </c>
      <c r="K3032" s="4">
        <v>50000000</v>
      </c>
      <c r="L3032">
        <v>1993</v>
      </c>
      <c r="M3032" s="2">
        <v>7</v>
      </c>
      <c r="N3032" s="4">
        <f>IMDB_Table[[#This Row],[gross]]-IMDB_Table[[#This Row],[budget]]</f>
        <v>-49300000</v>
      </c>
      <c r="O3032">
        <v>107</v>
      </c>
      <c r="P3032" s="36">
        <f>IMDB_Table[[#This Row],[net_profit]]/IMDB_Table[[#This Row],[budget]]*100</f>
        <v>-98.6</v>
      </c>
    </row>
    <row r="3033" spans="1:16" x14ac:dyDescent="0.3">
      <c r="A3033" t="s">
        <v>1450</v>
      </c>
      <c r="B3033">
        <v>301</v>
      </c>
      <c r="C3033" s="4">
        <v>1768416</v>
      </c>
      <c r="D3033" t="s">
        <v>641</v>
      </c>
      <c r="E3033" t="s">
        <v>3077</v>
      </c>
      <c r="F3033" t="s">
        <v>6245</v>
      </c>
      <c r="G3033">
        <v>35848</v>
      </c>
      <c r="H3033">
        <v>198</v>
      </c>
      <c r="I3033" t="s">
        <v>16</v>
      </c>
      <c r="J3033" t="s">
        <v>17</v>
      </c>
      <c r="K3033" s="4">
        <v>7000000</v>
      </c>
      <c r="L3033">
        <v>2010</v>
      </c>
      <c r="M3033" s="2">
        <v>6.3</v>
      </c>
      <c r="N3033" s="4">
        <f>IMDB_Table[[#This Row],[gross]]-IMDB_Table[[#This Row],[budget]]</f>
        <v>-5231584</v>
      </c>
      <c r="O3033">
        <v>97</v>
      </c>
      <c r="P3033" s="36">
        <f>IMDB_Table[[#This Row],[net_profit]]/IMDB_Table[[#This Row],[budget]]*100</f>
        <v>-74.736914285714278</v>
      </c>
    </row>
    <row r="3034" spans="1:16" x14ac:dyDescent="0.3">
      <c r="A3034" t="s">
        <v>3078</v>
      </c>
      <c r="B3034">
        <v>12</v>
      </c>
      <c r="C3034" s="4">
        <v>306715</v>
      </c>
      <c r="D3034" t="s">
        <v>509</v>
      </c>
      <c r="E3034" t="s">
        <v>1042</v>
      </c>
      <c r="F3034" t="s">
        <v>7611</v>
      </c>
      <c r="G3034">
        <v>5143</v>
      </c>
      <c r="H3034">
        <v>62</v>
      </c>
      <c r="I3034" t="s">
        <v>16</v>
      </c>
      <c r="J3034" t="s">
        <v>17</v>
      </c>
      <c r="K3034" s="4">
        <v>10000000</v>
      </c>
      <c r="L3034">
        <v>1998</v>
      </c>
      <c r="M3034" s="2">
        <v>2.2999999999999998</v>
      </c>
      <c r="N3034" s="4">
        <f>IMDB_Table[[#This Row],[gross]]-IMDB_Table[[#This Row],[budget]]</f>
        <v>-9693285</v>
      </c>
      <c r="O3034">
        <v>95</v>
      </c>
      <c r="P3034" s="36">
        <f>IMDB_Table[[#This Row],[net_profit]]/IMDB_Table[[#This Row],[budget]]*100</f>
        <v>-96.932850000000002</v>
      </c>
    </row>
    <row r="3035" spans="1:16" x14ac:dyDescent="0.3">
      <c r="A3035" t="s">
        <v>3079</v>
      </c>
      <c r="B3035">
        <v>134</v>
      </c>
      <c r="C3035" s="4">
        <v>382946</v>
      </c>
      <c r="D3035" t="s">
        <v>814</v>
      </c>
      <c r="E3035" t="s">
        <v>161</v>
      </c>
      <c r="F3035" t="s">
        <v>6246</v>
      </c>
      <c r="G3035">
        <v>43965</v>
      </c>
      <c r="H3035">
        <v>99</v>
      </c>
      <c r="I3035" t="s">
        <v>16</v>
      </c>
      <c r="J3035" t="s">
        <v>17</v>
      </c>
      <c r="K3035" s="4">
        <v>7000000</v>
      </c>
      <c r="L3035">
        <v>2010</v>
      </c>
      <c r="M3035" s="2">
        <v>7.1</v>
      </c>
      <c r="N3035" s="4">
        <f>IMDB_Table[[#This Row],[gross]]-IMDB_Table[[#This Row],[budget]]</f>
        <v>-6617054</v>
      </c>
      <c r="O3035">
        <v>106</v>
      </c>
      <c r="P3035" s="36">
        <f>IMDB_Table[[#This Row],[net_profit]]/IMDB_Table[[#This Row],[budget]]*100</f>
        <v>-94.529342857142865</v>
      </c>
    </row>
    <row r="3036" spans="1:16" x14ac:dyDescent="0.3">
      <c r="A3036" t="s">
        <v>1321</v>
      </c>
      <c r="B3036">
        <v>103</v>
      </c>
      <c r="C3036" s="4">
        <v>236266</v>
      </c>
      <c r="D3036" t="s">
        <v>1430</v>
      </c>
      <c r="E3036" t="s">
        <v>312</v>
      </c>
      <c r="F3036" t="s">
        <v>6247</v>
      </c>
      <c r="G3036">
        <v>15104</v>
      </c>
      <c r="H3036">
        <v>290</v>
      </c>
      <c r="I3036" t="s">
        <v>16</v>
      </c>
      <c r="J3036" t="s">
        <v>17</v>
      </c>
      <c r="K3036" s="4">
        <v>3500000</v>
      </c>
      <c r="L3036">
        <v>2002</v>
      </c>
      <c r="M3036" s="2">
        <v>6.2</v>
      </c>
      <c r="N3036" s="4">
        <f>IMDB_Table[[#This Row],[gross]]-IMDB_Table[[#This Row],[budget]]</f>
        <v>-3263734</v>
      </c>
      <c r="O3036">
        <v>103</v>
      </c>
      <c r="P3036" s="36">
        <f>IMDB_Table[[#This Row],[net_profit]]/IMDB_Table[[#This Row],[budget]]*100</f>
        <v>-93.249542857142856</v>
      </c>
    </row>
    <row r="3037" spans="1:16" x14ac:dyDescent="0.3">
      <c r="A3037" t="s">
        <v>3080</v>
      </c>
      <c r="B3037">
        <v>39</v>
      </c>
      <c r="C3037" s="4">
        <v>196067</v>
      </c>
      <c r="D3037" t="s">
        <v>71</v>
      </c>
      <c r="E3037" t="s">
        <v>700</v>
      </c>
      <c r="F3037" t="s">
        <v>7612</v>
      </c>
      <c r="G3037">
        <v>1966</v>
      </c>
      <c r="H3037">
        <v>25</v>
      </c>
      <c r="I3037" t="s">
        <v>16</v>
      </c>
      <c r="J3037" t="s">
        <v>24</v>
      </c>
      <c r="K3037" s="4">
        <v>7000000</v>
      </c>
      <c r="L3037">
        <v>2002</v>
      </c>
      <c r="M3037" s="2">
        <v>6.7</v>
      </c>
      <c r="N3037" s="4">
        <f>IMDB_Table[[#This Row],[gross]]-IMDB_Table[[#This Row],[budget]]</f>
        <v>-6803933</v>
      </c>
      <c r="O3037">
        <v>96</v>
      </c>
      <c r="P3037" s="36">
        <f>IMDB_Table[[#This Row],[net_profit]]/IMDB_Table[[#This Row],[budget]]*100</f>
        <v>-97.199042857142857</v>
      </c>
    </row>
    <row r="3038" spans="1:16" x14ac:dyDescent="0.3">
      <c r="A3038" t="s">
        <v>2832</v>
      </c>
      <c r="B3038">
        <v>133</v>
      </c>
      <c r="C3038" s="4">
        <v>532988</v>
      </c>
      <c r="D3038" t="s">
        <v>1378</v>
      </c>
      <c r="E3038" t="s">
        <v>726</v>
      </c>
      <c r="F3038" t="s">
        <v>6248</v>
      </c>
      <c r="G3038">
        <v>5863</v>
      </c>
      <c r="H3038">
        <v>25</v>
      </c>
      <c r="I3038" t="s">
        <v>16</v>
      </c>
      <c r="J3038" t="s">
        <v>17</v>
      </c>
      <c r="K3038" s="4">
        <v>7000000</v>
      </c>
      <c r="L3038">
        <v>2015</v>
      </c>
      <c r="M3038" s="2">
        <v>6.5</v>
      </c>
      <c r="N3038" s="4">
        <f>IMDB_Table[[#This Row],[gross]]-IMDB_Table[[#This Row],[budget]]</f>
        <v>-6467012</v>
      </c>
      <c r="O3038">
        <v>103</v>
      </c>
      <c r="P3038" s="36">
        <f>IMDB_Table[[#This Row],[net_profit]]/IMDB_Table[[#This Row],[budget]]*100</f>
        <v>-92.385885714285706</v>
      </c>
    </row>
    <row r="3039" spans="1:16" x14ac:dyDescent="0.3">
      <c r="A3039" t="s">
        <v>3081</v>
      </c>
      <c r="B3039">
        <v>104</v>
      </c>
      <c r="C3039" s="4">
        <v>453079</v>
      </c>
      <c r="D3039" t="s">
        <v>509</v>
      </c>
      <c r="E3039" t="s">
        <v>3082</v>
      </c>
      <c r="F3039" t="s">
        <v>6249</v>
      </c>
      <c r="G3039">
        <v>4124</v>
      </c>
      <c r="H3039">
        <v>29</v>
      </c>
      <c r="I3039" t="s">
        <v>16</v>
      </c>
      <c r="J3039" t="s">
        <v>17</v>
      </c>
      <c r="K3039" s="4">
        <v>7000000</v>
      </c>
      <c r="L3039">
        <v>2010</v>
      </c>
      <c r="M3039" s="2">
        <v>5.9</v>
      </c>
      <c r="N3039" s="4">
        <f>IMDB_Table[[#This Row],[gross]]-IMDB_Table[[#This Row],[budget]]</f>
        <v>-6546921</v>
      </c>
      <c r="O3039">
        <v>108</v>
      </c>
      <c r="P3039" s="36">
        <f>IMDB_Table[[#This Row],[net_profit]]/IMDB_Table[[#This Row],[budget]]*100</f>
        <v>-93.527442857142859</v>
      </c>
    </row>
    <row r="3040" spans="1:16" x14ac:dyDescent="0.3">
      <c r="A3040" t="s">
        <v>3083</v>
      </c>
      <c r="B3040">
        <v>27</v>
      </c>
      <c r="C3040" s="4">
        <v>46451</v>
      </c>
      <c r="D3040" t="s">
        <v>1305</v>
      </c>
      <c r="E3040" t="s">
        <v>38</v>
      </c>
      <c r="F3040" t="s">
        <v>7613</v>
      </c>
      <c r="G3040">
        <v>7663</v>
      </c>
      <c r="H3040">
        <v>38</v>
      </c>
      <c r="I3040" t="s">
        <v>16</v>
      </c>
      <c r="J3040" t="s">
        <v>17</v>
      </c>
      <c r="K3040" s="4">
        <v>7000000</v>
      </c>
      <c r="L3040">
        <v>2010</v>
      </c>
      <c r="M3040" s="2">
        <v>6</v>
      </c>
      <c r="N3040" s="4">
        <f>IMDB_Table[[#This Row],[gross]]-IMDB_Table[[#This Row],[budget]]</f>
        <v>-6953549</v>
      </c>
      <c r="O3040">
        <v>118</v>
      </c>
      <c r="P3040" s="36">
        <f>IMDB_Table[[#This Row],[net_profit]]/IMDB_Table[[#This Row],[budget]]*100</f>
        <v>-99.336414285714284</v>
      </c>
    </row>
    <row r="3041" spans="1:16" x14ac:dyDescent="0.3">
      <c r="A3041" t="s">
        <v>1638</v>
      </c>
      <c r="B3041">
        <v>49</v>
      </c>
      <c r="C3041" s="4">
        <v>233103</v>
      </c>
      <c r="D3041" t="s">
        <v>814</v>
      </c>
      <c r="E3041" t="s">
        <v>1809</v>
      </c>
      <c r="F3041" t="s">
        <v>6250</v>
      </c>
      <c r="G3041">
        <v>2670</v>
      </c>
      <c r="H3041">
        <v>50</v>
      </c>
      <c r="I3041" t="s">
        <v>16</v>
      </c>
      <c r="J3041" t="s">
        <v>24</v>
      </c>
      <c r="K3041" s="4">
        <v>7000000</v>
      </c>
      <c r="L3041">
        <v>2005</v>
      </c>
      <c r="M3041" s="2">
        <v>6.9</v>
      </c>
      <c r="N3041" s="4">
        <f>IMDB_Table[[#This Row],[gross]]-IMDB_Table[[#This Row],[budget]]</f>
        <v>-6766897</v>
      </c>
      <c r="O3041">
        <v>97</v>
      </c>
      <c r="P3041" s="36">
        <f>IMDB_Table[[#This Row],[net_profit]]/IMDB_Table[[#This Row],[budget]]*100</f>
        <v>-96.669957142857143</v>
      </c>
    </row>
    <row r="3042" spans="1:16" x14ac:dyDescent="0.3">
      <c r="A3042" t="s">
        <v>873</v>
      </c>
      <c r="B3042">
        <v>38</v>
      </c>
      <c r="C3042" s="4">
        <v>41400000</v>
      </c>
      <c r="D3042" t="s">
        <v>3084</v>
      </c>
      <c r="E3042" t="s">
        <v>873</v>
      </c>
      <c r="F3042" t="s">
        <v>6251</v>
      </c>
      <c r="G3042">
        <v>39451</v>
      </c>
      <c r="H3042">
        <v>138</v>
      </c>
      <c r="I3042" t="s">
        <v>16</v>
      </c>
      <c r="J3042" t="s">
        <v>17</v>
      </c>
      <c r="K3042" s="4">
        <v>6900000</v>
      </c>
      <c r="L3042">
        <v>1985</v>
      </c>
      <c r="M3042" s="2">
        <v>7.3</v>
      </c>
      <c r="N3042" s="4">
        <f>IMDB_Table[[#This Row],[gross]]-IMDB_Table[[#This Row],[budget]]</f>
        <v>34500000</v>
      </c>
      <c r="O3042">
        <v>115</v>
      </c>
      <c r="P3042" s="36">
        <f>IMDB_Table[[#This Row],[net_profit]]/IMDB_Table[[#This Row],[budget]]*100</f>
        <v>500</v>
      </c>
    </row>
    <row r="3043" spans="1:16" x14ac:dyDescent="0.3">
      <c r="A3043" t="s">
        <v>1882</v>
      </c>
      <c r="B3043">
        <v>152</v>
      </c>
      <c r="C3043" s="4">
        <v>7993039</v>
      </c>
      <c r="D3043" t="s">
        <v>509</v>
      </c>
      <c r="E3043" t="s">
        <v>511</v>
      </c>
      <c r="F3043" t="s">
        <v>7614</v>
      </c>
      <c r="G3043">
        <v>120036</v>
      </c>
      <c r="H3043">
        <v>408</v>
      </c>
      <c r="I3043" t="s">
        <v>16</v>
      </c>
      <c r="J3043" t="s">
        <v>17</v>
      </c>
      <c r="K3043" s="4">
        <v>6900000</v>
      </c>
      <c r="L3043">
        <v>1993</v>
      </c>
      <c r="M3043" s="2">
        <v>7.7</v>
      </c>
      <c r="N3043" s="4">
        <f>IMDB_Table[[#This Row],[gross]]-IMDB_Table[[#This Row],[budget]]</f>
        <v>1093039</v>
      </c>
      <c r="O3043">
        <v>102</v>
      </c>
      <c r="P3043" s="36">
        <f>IMDB_Table[[#This Row],[net_profit]]/IMDB_Table[[#This Row],[budget]]*100</f>
        <v>15.841144927536233</v>
      </c>
    </row>
    <row r="3044" spans="1:16" x14ac:dyDescent="0.3">
      <c r="A3044" t="s">
        <v>4031</v>
      </c>
      <c r="B3044">
        <v>63</v>
      </c>
      <c r="C3044" s="4">
        <v>927107</v>
      </c>
      <c r="D3044" t="s">
        <v>2363</v>
      </c>
      <c r="E3044" t="s">
        <v>3085</v>
      </c>
      <c r="F3044" t="s">
        <v>6252</v>
      </c>
      <c r="G3044">
        <v>5153</v>
      </c>
      <c r="H3044">
        <v>51</v>
      </c>
      <c r="I3044" t="s">
        <v>2286</v>
      </c>
      <c r="J3044" t="s">
        <v>221</v>
      </c>
      <c r="K3044" s="4">
        <v>15000000</v>
      </c>
      <c r="L3044">
        <v>1999</v>
      </c>
      <c r="M3044" s="2">
        <v>7.3</v>
      </c>
      <c r="N3044" s="4">
        <f>IMDB_Table[[#This Row],[gross]]-IMDB_Table[[#This Row],[budget]]</f>
        <v>-14072893</v>
      </c>
      <c r="O3044">
        <v>125</v>
      </c>
      <c r="P3044" s="36">
        <f>IMDB_Table[[#This Row],[net_profit]]/IMDB_Table[[#This Row],[budget]]*100</f>
        <v>-93.81928666666667</v>
      </c>
    </row>
    <row r="3045" spans="1:16" x14ac:dyDescent="0.3">
      <c r="A3045" t="s">
        <v>3086</v>
      </c>
      <c r="B3045">
        <v>74</v>
      </c>
      <c r="C3045" s="4">
        <v>49526</v>
      </c>
      <c r="D3045" t="s">
        <v>641</v>
      </c>
      <c r="E3045" t="s">
        <v>790</v>
      </c>
      <c r="F3045" t="s">
        <v>6253</v>
      </c>
      <c r="G3045">
        <v>16299</v>
      </c>
      <c r="H3045">
        <v>129</v>
      </c>
      <c r="I3045" t="s">
        <v>16</v>
      </c>
      <c r="J3045" t="s">
        <v>17</v>
      </c>
      <c r="K3045" s="4">
        <v>6800000</v>
      </c>
      <c r="L3045">
        <v>2005</v>
      </c>
      <c r="M3045" s="2">
        <v>7</v>
      </c>
      <c r="N3045" s="4">
        <f>IMDB_Table[[#This Row],[gross]]-IMDB_Table[[#This Row],[budget]]</f>
        <v>-6750474</v>
      </c>
      <c r="O3045">
        <v>108</v>
      </c>
      <c r="P3045" s="36">
        <f>IMDB_Table[[#This Row],[net_profit]]/IMDB_Table[[#This Row],[budget]]*100</f>
        <v>-99.271676470588233</v>
      </c>
    </row>
    <row r="3046" spans="1:16" x14ac:dyDescent="0.3">
      <c r="A3046" t="s">
        <v>3087</v>
      </c>
      <c r="B3046">
        <v>25</v>
      </c>
      <c r="C3046" s="4">
        <v>10696</v>
      </c>
      <c r="D3046" t="s">
        <v>396</v>
      </c>
      <c r="E3046" t="s">
        <v>3088</v>
      </c>
      <c r="F3046" t="s">
        <v>6254</v>
      </c>
      <c r="G3046">
        <v>10771</v>
      </c>
      <c r="H3046">
        <v>65</v>
      </c>
      <c r="I3046" t="s">
        <v>16</v>
      </c>
      <c r="J3046" t="s">
        <v>17</v>
      </c>
      <c r="K3046" s="4">
        <v>6800000</v>
      </c>
      <c r="L3046">
        <v>2003</v>
      </c>
      <c r="M3046" s="2">
        <v>6.4</v>
      </c>
      <c r="N3046" s="4">
        <f>IMDB_Table[[#This Row],[gross]]-IMDB_Table[[#This Row],[budget]]</f>
        <v>-6789304</v>
      </c>
      <c r="O3046">
        <v>101</v>
      </c>
      <c r="P3046" s="36">
        <f>IMDB_Table[[#This Row],[net_profit]]/IMDB_Table[[#This Row],[budget]]*100</f>
        <v>-99.842705882352945</v>
      </c>
    </row>
    <row r="3047" spans="1:16" x14ac:dyDescent="0.3">
      <c r="A3047" t="s">
        <v>3089</v>
      </c>
      <c r="B3047">
        <v>224</v>
      </c>
      <c r="C3047" s="4">
        <v>31607598</v>
      </c>
      <c r="D3047" t="s">
        <v>1025</v>
      </c>
      <c r="E3047" t="s">
        <v>110</v>
      </c>
      <c r="F3047" t="s">
        <v>7615</v>
      </c>
      <c r="G3047">
        <v>58366</v>
      </c>
      <c r="H3047">
        <v>160</v>
      </c>
      <c r="I3047" t="s">
        <v>16</v>
      </c>
      <c r="J3047" t="s">
        <v>87</v>
      </c>
      <c r="K3047" s="4">
        <v>6900000</v>
      </c>
      <c r="L3047">
        <v>2012</v>
      </c>
      <c r="M3047" s="2">
        <v>5.6</v>
      </c>
      <c r="N3047" s="4">
        <f>IMDB_Table[[#This Row],[gross]]-IMDB_Table[[#This Row],[budget]]</f>
        <v>24707598</v>
      </c>
      <c r="O3047">
        <v>101</v>
      </c>
      <c r="P3047" s="36">
        <f>IMDB_Table[[#This Row],[net_profit]]/IMDB_Table[[#This Row],[budget]]*100</f>
        <v>358.08113043478261</v>
      </c>
    </row>
    <row r="3048" spans="1:16" x14ac:dyDescent="0.3">
      <c r="A3048" t="s">
        <v>1257</v>
      </c>
      <c r="B3048">
        <v>226</v>
      </c>
      <c r="C3048" s="4">
        <v>6857096</v>
      </c>
      <c r="D3048" t="s">
        <v>3090</v>
      </c>
      <c r="E3048" t="s">
        <v>3091</v>
      </c>
      <c r="F3048" t="s">
        <v>6255</v>
      </c>
      <c r="G3048">
        <v>80429</v>
      </c>
      <c r="H3048">
        <v>156</v>
      </c>
      <c r="I3048" t="s">
        <v>708</v>
      </c>
      <c r="J3048" t="s">
        <v>87</v>
      </c>
      <c r="K3048" s="4">
        <v>6800000</v>
      </c>
      <c r="L3048">
        <v>2010</v>
      </c>
      <c r="M3048" s="2">
        <v>8.1999999999999993</v>
      </c>
      <c r="N3048" s="4">
        <f>IMDB_Table[[#This Row],[gross]]-IMDB_Table[[#This Row],[budget]]</f>
        <v>57096</v>
      </c>
      <c r="O3048">
        <v>139</v>
      </c>
      <c r="P3048" s="36">
        <f>IMDB_Table[[#This Row],[net_profit]]/IMDB_Table[[#This Row],[budget]]*100</f>
        <v>0.8396470588235293</v>
      </c>
    </row>
    <row r="3049" spans="1:16" x14ac:dyDescent="0.3">
      <c r="A3049" t="s">
        <v>1067</v>
      </c>
      <c r="B3049">
        <v>36</v>
      </c>
      <c r="C3049" s="4">
        <v>223878</v>
      </c>
      <c r="D3049" t="s">
        <v>369</v>
      </c>
      <c r="E3049" t="s">
        <v>3092</v>
      </c>
      <c r="F3049" t="s">
        <v>6256</v>
      </c>
      <c r="G3049">
        <v>3548</v>
      </c>
      <c r="H3049">
        <v>21</v>
      </c>
      <c r="I3049" t="s">
        <v>1991</v>
      </c>
      <c r="J3049" t="s">
        <v>1805</v>
      </c>
      <c r="K3049" s="4">
        <v>5000000</v>
      </c>
      <c r="L3049">
        <v>2003</v>
      </c>
      <c r="M3049" s="2">
        <v>6.5</v>
      </c>
      <c r="N3049" s="4">
        <f>IMDB_Table[[#This Row],[gross]]-IMDB_Table[[#This Row],[budget]]</f>
        <v>-4776122</v>
      </c>
      <c r="O3049">
        <v>125</v>
      </c>
      <c r="P3049" s="36">
        <f>IMDB_Table[[#This Row],[net_profit]]/IMDB_Table[[#This Row],[budget]]*100</f>
        <v>-95.522440000000003</v>
      </c>
    </row>
    <row r="3050" spans="1:16" x14ac:dyDescent="0.3">
      <c r="A3050" t="s">
        <v>3964</v>
      </c>
      <c r="B3050">
        <v>142</v>
      </c>
      <c r="C3050" s="4">
        <v>8060</v>
      </c>
      <c r="D3050" t="s">
        <v>137</v>
      </c>
      <c r="E3050" t="s">
        <v>3093</v>
      </c>
      <c r="F3050" t="s">
        <v>6257</v>
      </c>
      <c r="G3050">
        <v>81644</v>
      </c>
      <c r="H3050">
        <v>107</v>
      </c>
      <c r="I3050" t="s">
        <v>3094</v>
      </c>
      <c r="J3050" t="s">
        <v>3095</v>
      </c>
      <c r="K3050" s="4">
        <v>4000000</v>
      </c>
      <c r="L3050">
        <v>2007</v>
      </c>
      <c r="M3050" s="2">
        <v>8.1</v>
      </c>
      <c r="N3050" s="4">
        <f>IMDB_Table[[#This Row],[gross]]-IMDB_Table[[#This Row],[budget]]</f>
        <v>-3991940</v>
      </c>
      <c r="O3050">
        <v>115</v>
      </c>
      <c r="P3050" s="36">
        <f>IMDB_Table[[#This Row],[net_profit]]/IMDB_Table[[#This Row],[budget]]*100</f>
        <v>-99.798500000000004</v>
      </c>
    </row>
    <row r="3051" spans="1:16" x14ac:dyDescent="0.3">
      <c r="A3051" t="s">
        <v>1759</v>
      </c>
      <c r="B3051">
        <v>271</v>
      </c>
      <c r="C3051" s="4">
        <v>84263837</v>
      </c>
      <c r="D3051" t="s">
        <v>1373</v>
      </c>
      <c r="E3051" t="s">
        <v>329</v>
      </c>
      <c r="F3051" t="s">
        <v>6258</v>
      </c>
      <c r="G3051">
        <v>81699</v>
      </c>
      <c r="H3051">
        <v>291</v>
      </c>
      <c r="I3051" t="s">
        <v>16</v>
      </c>
      <c r="J3051" t="s">
        <v>17</v>
      </c>
      <c r="K3051" s="4">
        <v>6500000</v>
      </c>
      <c r="L3051">
        <v>2014</v>
      </c>
      <c r="M3051" s="2">
        <v>5.4</v>
      </c>
      <c r="N3051" s="4">
        <f>IMDB_Table[[#This Row],[gross]]-IMDB_Table[[#This Row],[budget]]</f>
        <v>77763837</v>
      </c>
      <c r="O3051">
        <v>99</v>
      </c>
      <c r="P3051" s="36">
        <f>IMDB_Table[[#This Row],[net_profit]]/IMDB_Table[[#This Row],[budget]]*100</f>
        <v>1196.3667230769231</v>
      </c>
    </row>
    <row r="3052" spans="1:16" x14ac:dyDescent="0.3">
      <c r="A3052" t="s">
        <v>3096</v>
      </c>
      <c r="B3052">
        <v>33</v>
      </c>
      <c r="C3052" s="4">
        <v>110029</v>
      </c>
      <c r="D3052" t="s">
        <v>3097</v>
      </c>
      <c r="E3052" t="s">
        <v>3098</v>
      </c>
      <c r="F3052" t="s">
        <v>6259</v>
      </c>
      <c r="G3052">
        <v>1388</v>
      </c>
      <c r="H3052">
        <v>31</v>
      </c>
      <c r="I3052" t="s">
        <v>16</v>
      </c>
      <c r="J3052" t="s">
        <v>115</v>
      </c>
      <c r="K3052" s="4">
        <v>6500000</v>
      </c>
      <c r="L3052">
        <v>2009</v>
      </c>
      <c r="M3052" s="2">
        <v>6.3</v>
      </c>
      <c r="N3052" s="4">
        <f>IMDB_Table[[#This Row],[gross]]-IMDB_Table[[#This Row],[budget]]</f>
        <v>-6389971</v>
      </c>
      <c r="O3052">
        <v>88</v>
      </c>
      <c r="P3052" s="36">
        <f>IMDB_Table[[#This Row],[net_profit]]/IMDB_Table[[#This Row],[budget]]*100</f>
        <v>-98.307246153846151</v>
      </c>
    </row>
    <row r="3053" spans="1:16" x14ac:dyDescent="0.3">
      <c r="A3053" t="s">
        <v>715</v>
      </c>
      <c r="B3053">
        <v>64</v>
      </c>
      <c r="C3053" s="4">
        <v>57504069</v>
      </c>
      <c r="D3053" t="s">
        <v>497</v>
      </c>
      <c r="E3053" t="s">
        <v>3099</v>
      </c>
      <c r="F3053" t="s">
        <v>7616</v>
      </c>
      <c r="G3053">
        <v>94139</v>
      </c>
      <c r="H3053">
        <v>183</v>
      </c>
      <c r="I3053" t="s">
        <v>16</v>
      </c>
      <c r="J3053" t="s">
        <v>17</v>
      </c>
      <c r="K3053" s="4">
        <v>6000000</v>
      </c>
      <c r="L3053">
        <v>1991</v>
      </c>
      <c r="M3053" s="2">
        <v>7.8</v>
      </c>
      <c r="N3053" s="4">
        <f>IMDB_Table[[#This Row],[gross]]-IMDB_Table[[#This Row],[budget]]</f>
        <v>51504069</v>
      </c>
      <c r="O3053">
        <v>112</v>
      </c>
      <c r="P3053" s="36">
        <f>IMDB_Table[[#This Row],[net_profit]]/IMDB_Table[[#This Row],[budget]]*100</f>
        <v>858.40115000000003</v>
      </c>
    </row>
    <row r="3054" spans="1:16" x14ac:dyDescent="0.3">
      <c r="A3054" t="s">
        <v>3100</v>
      </c>
      <c r="B3054">
        <v>18</v>
      </c>
      <c r="C3054" s="4">
        <v>54215416</v>
      </c>
      <c r="D3054" t="s">
        <v>999</v>
      </c>
      <c r="E3054" t="s">
        <v>2278</v>
      </c>
      <c r="F3054" t="s">
        <v>6260</v>
      </c>
      <c r="G3054">
        <v>21409</v>
      </c>
      <c r="H3054">
        <v>63</v>
      </c>
      <c r="I3054" t="s">
        <v>16</v>
      </c>
      <c r="J3054" t="s">
        <v>17</v>
      </c>
      <c r="K3054" s="4">
        <v>6500000</v>
      </c>
      <c r="L3054">
        <v>1987</v>
      </c>
      <c r="M3054" s="2">
        <v>6.8</v>
      </c>
      <c r="N3054" s="4">
        <f>IMDB_Table[[#This Row],[gross]]-IMDB_Table[[#This Row],[budget]]</f>
        <v>47715416</v>
      </c>
      <c r="O3054">
        <v>108</v>
      </c>
      <c r="P3054" s="36">
        <f>IMDB_Table[[#This Row],[net_profit]]/IMDB_Table[[#This Row],[budget]]*100</f>
        <v>734.08332307692308</v>
      </c>
    </row>
    <row r="3055" spans="1:16" x14ac:dyDescent="0.3">
      <c r="A3055" t="s">
        <v>580</v>
      </c>
      <c r="B3055">
        <v>121</v>
      </c>
      <c r="C3055" s="4">
        <v>31899000</v>
      </c>
      <c r="D3055" t="s">
        <v>3101</v>
      </c>
      <c r="E3055" t="s">
        <v>3102</v>
      </c>
      <c r="F3055" t="s">
        <v>7617</v>
      </c>
      <c r="G3055">
        <v>23986</v>
      </c>
      <c r="H3055">
        <v>201</v>
      </c>
      <c r="I3055" t="s">
        <v>16</v>
      </c>
      <c r="J3055" t="s">
        <v>17</v>
      </c>
      <c r="K3055" s="4">
        <v>6500000</v>
      </c>
      <c r="L3055">
        <v>1980</v>
      </c>
      <c r="M3055" s="2">
        <v>7.1</v>
      </c>
      <c r="N3055" s="4">
        <f>IMDB_Table[[#This Row],[gross]]-IMDB_Table[[#This Row],[budget]]</f>
        <v>25399000</v>
      </c>
      <c r="O3055">
        <v>104</v>
      </c>
      <c r="P3055" s="36">
        <f>IMDB_Table[[#This Row],[net_profit]]/IMDB_Table[[#This Row],[budget]]*100</f>
        <v>390.75384615384615</v>
      </c>
    </row>
    <row r="3056" spans="1:16" x14ac:dyDescent="0.3">
      <c r="A3056" t="s">
        <v>160</v>
      </c>
      <c r="B3056">
        <v>14</v>
      </c>
      <c r="C3056" s="4">
        <v>24103594</v>
      </c>
      <c r="D3056" t="s">
        <v>3103</v>
      </c>
      <c r="E3056" t="s">
        <v>2562</v>
      </c>
      <c r="F3056" t="s">
        <v>7618</v>
      </c>
      <c r="G3056">
        <v>6384</v>
      </c>
      <c r="H3056">
        <v>54</v>
      </c>
      <c r="I3056" t="s">
        <v>16</v>
      </c>
      <c r="J3056" t="s">
        <v>17</v>
      </c>
      <c r="K3056" s="4">
        <v>6500000</v>
      </c>
      <c r="L3056">
        <v>1993</v>
      </c>
      <c r="M3056" s="2">
        <v>6.2</v>
      </c>
      <c r="N3056" s="4">
        <f>IMDB_Table[[#This Row],[gross]]-IMDB_Table[[#This Row],[budget]]</f>
        <v>17603594</v>
      </c>
      <c r="O3056">
        <v>108</v>
      </c>
      <c r="P3056" s="36">
        <f>IMDB_Table[[#This Row],[net_profit]]/IMDB_Table[[#This Row],[budget]]*100</f>
        <v>270.82452307692307</v>
      </c>
    </row>
    <row r="3057" spans="1:16" x14ac:dyDescent="0.3">
      <c r="A3057" t="s">
        <v>156</v>
      </c>
      <c r="B3057">
        <v>137</v>
      </c>
      <c r="C3057" s="4">
        <v>16842303</v>
      </c>
      <c r="D3057" t="s">
        <v>279</v>
      </c>
      <c r="E3057" t="s">
        <v>1785</v>
      </c>
      <c r="F3057" t="s">
        <v>6261</v>
      </c>
      <c r="G3057">
        <v>59474</v>
      </c>
      <c r="H3057">
        <v>418</v>
      </c>
      <c r="I3057" t="s">
        <v>16</v>
      </c>
      <c r="J3057" t="s">
        <v>17</v>
      </c>
      <c r="K3057" s="4">
        <v>6500000</v>
      </c>
      <c r="L3057">
        <v>1999</v>
      </c>
      <c r="M3057" s="2">
        <v>7.3</v>
      </c>
      <c r="N3057" s="4">
        <f>IMDB_Table[[#This Row],[gross]]-IMDB_Table[[#This Row],[budget]]</f>
        <v>10342303</v>
      </c>
      <c r="O3057">
        <v>102</v>
      </c>
      <c r="P3057" s="36">
        <f>IMDB_Table[[#This Row],[net_profit]]/IMDB_Table[[#This Row],[budget]]*100</f>
        <v>159.11235384615387</v>
      </c>
    </row>
    <row r="3058" spans="1:16" x14ac:dyDescent="0.3">
      <c r="A3058" t="s">
        <v>2998</v>
      </c>
      <c r="B3058">
        <v>111</v>
      </c>
      <c r="C3058" s="4">
        <v>13367101</v>
      </c>
      <c r="D3058" t="s">
        <v>369</v>
      </c>
      <c r="E3058" t="s">
        <v>3104</v>
      </c>
      <c r="F3058" t="s">
        <v>7619</v>
      </c>
      <c r="G3058">
        <v>19715</v>
      </c>
      <c r="H3058">
        <v>166</v>
      </c>
      <c r="I3058" t="s">
        <v>16</v>
      </c>
      <c r="J3058" t="s">
        <v>17</v>
      </c>
      <c r="K3058" s="4">
        <v>6500000</v>
      </c>
      <c r="L3058">
        <v>2006</v>
      </c>
      <c r="M3058" s="2">
        <v>5.9</v>
      </c>
      <c r="N3058" s="4">
        <f>IMDB_Table[[#This Row],[gross]]-IMDB_Table[[#This Row],[budget]]</f>
        <v>6867101</v>
      </c>
      <c r="O3058">
        <v>88</v>
      </c>
      <c r="P3058" s="36">
        <f>IMDB_Table[[#This Row],[net_profit]]/IMDB_Table[[#This Row],[budget]]*100</f>
        <v>105.64770769230769</v>
      </c>
    </row>
    <row r="3059" spans="1:16" x14ac:dyDescent="0.3">
      <c r="A3059" t="s">
        <v>3105</v>
      </c>
      <c r="B3059">
        <v>97</v>
      </c>
      <c r="C3059" s="4">
        <v>10149779</v>
      </c>
      <c r="D3059" t="s">
        <v>1008</v>
      </c>
      <c r="E3059" t="s">
        <v>3106</v>
      </c>
      <c r="F3059" t="s">
        <v>6262</v>
      </c>
      <c r="G3059">
        <v>8294</v>
      </c>
      <c r="H3059">
        <v>160</v>
      </c>
      <c r="I3059" t="s">
        <v>16</v>
      </c>
      <c r="J3059" t="s">
        <v>17</v>
      </c>
      <c r="K3059" s="4">
        <v>6500000</v>
      </c>
      <c r="L3059">
        <v>1999</v>
      </c>
      <c r="M3059" s="2">
        <v>3.6</v>
      </c>
      <c r="N3059" s="4">
        <f>IMDB_Table[[#This Row],[gross]]-IMDB_Table[[#This Row],[budget]]</f>
        <v>3649779</v>
      </c>
      <c r="O3059">
        <v>91</v>
      </c>
      <c r="P3059" s="36">
        <f>IMDB_Table[[#This Row],[net_profit]]/IMDB_Table[[#This Row],[budget]]*100</f>
        <v>56.150446153846154</v>
      </c>
    </row>
    <row r="3060" spans="1:16" x14ac:dyDescent="0.3">
      <c r="A3060" t="s">
        <v>3107</v>
      </c>
      <c r="B3060">
        <v>73</v>
      </c>
      <c r="C3060" s="4">
        <v>6173485</v>
      </c>
      <c r="D3060" t="s">
        <v>399</v>
      </c>
      <c r="E3060" t="s">
        <v>3108</v>
      </c>
      <c r="F3060" t="s">
        <v>7620</v>
      </c>
      <c r="G3060">
        <v>10672</v>
      </c>
      <c r="H3060">
        <v>84</v>
      </c>
      <c r="I3060" t="s">
        <v>16</v>
      </c>
      <c r="J3060" t="s">
        <v>221</v>
      </c>
      <c r="K3060" s="4">
        <v>7000000</v>
      </c>
      <c r="L3060">
        <v>2001</v>
      </c>
      <c r="M3060" s="2">
        <v>7.7</v>
      </c>
      <c r="N3060" s="4">
        <f>IMDB_Table[[#This Row],[gross]]-IMDB_Table[[#This Row],[budget]]</f>
        <v>-826515</v>
      </c>
      <c r="O3060">
        <v>141</v>
      </c>
      <c r="P3060" s="36">
        <f>IMDB_Table[[#This Row],[net_profit]]/IMDB_Table[[#This Row],[budget]]*100</f>
        <v>-11.807357142857143</v>
      </c>
    </row>
    <row r="3061" spans="1:16" x14ac:dyDescent="0.3">
      <c r="A3061" t="s">
        <v>4000</v>
      </c>
      <c r="B3061">
        <v>486</v>
      </c>
      <c r="C3061" s="4">
        <v>4000304</v>
      </c>
      <c r="D3061" t="s">
        <v>814</v>
      </c>
      <c r="E3061" t="s">
        <v>359</v>
      </c>
      <c r="F3061" t="s">
        <v>6263</v>
      </c>
      <c r="G3061">
        <v>145395</v>
      </c>
      <c r="H3061">
        <v>375</v>
      </c>
      <c r="I3061" t="s">
        <v>16</v>
      </c>
      <c r="J3061" t="s">
        <v>24</v>
      </c>
      <c r="K3061" s="4">
        <v>6500000</v>
      </c>
      <c r="L3061">
        <v>2011</v>
      </c>
      <c r="M3061" s="2">
        <v>7.3</v>
      </c>
      <c r="N3061" s="4">
        <f>IMDB_Table[[#This Row],[gross]]-IMDB_Table[[#This Row],[budget]]</f>
        <v>-2499696</v>
      </c>
      <c r="O3061">
        <v>101</v>
      </c>
      <c r="P3061" s="36">
        <f>IMDB_Table[[#This Row],[net_profit]]/IMDB_Table[[#This Row],[budget]]*100</f>
        <v>-38.456861538461538</v>
      </c>
    </row>
    <row r="3062" spans="1:16" x14ac:dyDescent="0.3">
      <c r="A3062" t="s">
        <v>200</v>
      </c>
      <c r="B3062">
        <v>149</v>
      </c>
      <c r="C3062" s="4">
        <v>2338695</v>
      </c>
      <c r="D3062" t="s">
        <v>552</v>
      </c>
      <c r="E3062" t="s">
        <v>27</v>
      </c>
      <c r="F3062" t="s">
        <v>6264</v>
      </c>
      <c r="G3062">
        <v>134070</v>
      </c>
      <c r="H3062">
        <v>263</v>
      </c>
      <c r="I3062" t="s">
        <v>16</v>
      </c>
      <c r="J3062" t="s">
        <v>24</v>
      </c>
      <c r="K3062" s="4">
        <v>4000000</v>
      </c>
      <c r="L3062">
        <v>2004</v>
      </c>
      <c r="M3062" s="2">
        <v>7.4</v>
      </c>
      <c r="N3062" s="4">
        <f>IMDB_Table[[#This Row],[gross]]-IMDB_Table[[#This Row],[budget]]</f>
        <v>-1661305</v>
      </c>
      <c r="O3062">
        <v>105</v>
      </c>
      <c r="P3062" s="36">
        <f>IMDB_Table[[#This Row],[net_profit]]/IMDB_Table[[#This Row],[budget]]*100</f>
        <v>-41.532625000000003</v>
      </c>
    </row>
    <row r="3063" spans="1:16" x14ac:dyDescent="0.3">
      <c r="A3063" t="s">
        <v>3109</v>
      </c>
      <c r="B3063">
        <v>4</v>
      </c>
      <c r="C3063" s="4">
        <v>2024854</v>
      </c>
      <c r="D3063" t="s">
        <v>450</v>
      </c>
      <c r="E3063" t="s">
        <v>3110</v>
      </c>
      <c r="F3063" t="s">
        <v>7621</v>
      </c>
      <c r="G3063">
        <v>564</v>
      </c>
      <c r="H3063">
        <v>21</v>
      </c>
      <c r="I3063" t="s">
        <v>16</v>
      </c>
      <c r="J3063" t="s">
        <v>17</v>
      </c>
      <c r="K3063" s="4">
        <v>6500000</v>
      </c>
      <c r="L3063">
        <v>2005</v>
      </c>
      <c r="M3063" s="2">
        <v>6.6</v>
      </c>
      <c r="N3063" s="4">
        <f>IMDB_Table[[#This Row],[gross]]-IMDB_Table[[#This Row],[budget]]</f>
        <v>-4475146</v>
      </c>
      <c r="O3063">
        <v>100</v>
      </c>
      <c r="P3063" s="36">
        <f>IMDB_Table[[#This Row],[net_profit]]/IMDB_Table[[#This Row],[budget]]*100</f>
        <v>-68.848399999999998</v>
      </c>
    </row>
    <row r="3064" spans="1:16" x14ac:dyDescent="0.3">
      <c r="A3064" t="s">
        <v>3111</v>
      </c>
      <c r="B3064">
        <v>200</v>
      </c>
      <c r="C3064" s="4">
        <v>2268296</v>
      </c>
      <c r="D3064" t="s">
        <v>946</v>
      </c>
      <c r="E3064" t="s">
        <v>2016</v>
      </c>
      <c r="F3064" t="s">
        <v>6265</v>
      </c>
      <c r="G3064">
        <v>41856</v>
      </c>
      <c r="H3064">
        <v>119</v>
      </c>
      <c r="I3064" t="s">
        <v>16</v>
      </c>
      <c r="J3064" t="s">
        <v>24</v>
      </c>
      <c r="K3064" s="4">
        <v>6500000</v>
      </c>
      <c r="L3064">
        <v>2013</v>
      </c>
      <c r="M3064" s="2">
        <v>6.9</v>
      </c>
      <c r="N3064" s="4">
        <f>IMDB_Table[[#This Row],[gross]]-IMDB_Table[[#This Row],[budget]]</f>
        <v>-4231704</v>
      </c>
      <c r="O3064">
        <v>116</v>
      </c>
      <c r="P3064" s="36">
        <f>IMDB_Table[[#This Row],[net_profit]]/IMDB_Table[[#This Row],[budget]]*100</f>
        <v>-65.103138461538464</v>
      </c>
    </row>
    <row r="3065" spans="1:16" x14ac:dyDescent="0.3">
      <c r="A3065" t="s">
        <v>2511</v>
      </c>
      <c r="B3065">
        <v>84</v>
      </c>
      <c r="C3065" s="4">
        <v>1029017</v>
      </c>
      <c r="D3065" t="s">
        <v>71</v>
      </c>
      <c r="E3065" t="s">
        <v>133</v>
      </c>
      <c r="F3065" t="s">
        <v>7622</v>
      </c>
      <c r="G3065">
        <v>12049</v>
      </c>
      <c r="H3065">
        <v>135</v>
      </c>
      <c r="I3065" t="s">
        <v>16</v>
      </c>
      <c r="J3065" t="s">
        <v>17</v>
      </c>
      <c r="K3065" s="4">
        <v>6500000</v>
      </c>
      <c r="L3065">
        <v>2004</v>
      </c>
      <c r="M3065" s="2">
        <v>6.8</v>
      </c>
      <c r="N3065" s="4">
        <f>IMDB_Table[[#This Row],[gross]]-IMDB_Table[[#This Row],[budget]]</f>
        <v>-5470983</v>
      </c>
      <c r="O3065">
        <v>97</v>
      </c>
      <c r="P3065" s="36">
        <f>IMDB_Table[[#This Row],[net_profit]]/IMDB_Table[[#This Row],[budget]]*100</f>
        <v>-84.168969230769235</v>
      </c>
    </row>
    <row r="3066" spans="1:16" x14ac:dyDescent="0.3">
      <c r="A3066" t="s">
        <v>3112</v>
      </c>
      <c r="B3066">
        <v>28</v>
      </c>
      <c r="C3066" s="4">
        <v>64148</v>
      </c>
      <c r="D3066" t="s">
        <v>814</v>
      </c>
      <c r="E3066" t="s">
        <v>839</v>
      </c>
      <c r="F3066" t="s">
        <v>6266</v>
      </c>
      <c r="G3066">
        <v>2601</v>
      </c>
      <c r="H3066">
        <v>35</v>
      </c>
      <c r="I3066" t="s">
        <v>16</v>
      </c>
      <c r="J3066" t="s">
        <v>24</v>
      </c>
      <c r="K3066" s="4">
        <v>6500000</v>
      </c>
      <c r="L3066">
        <v>2000</v>
      </c>
      <c r="M3066" s="2">
        <v>7.3</v>
      </c>
      <c r="N3066" s="4">
        <f>IMDB_Table[[#This Row],[gross]]-IMDB_Table[[#This Row],[budget]]</f>
        <v>-6435852</v>
      </c>
      <c r="O3066">
        <v>106</v>
      </c>
      <c r="P3066" s="36">
        <f>IMDB_Table[[#This Row],[net_profit]]/IMDB_Table[[#This Row],[budget]]*100</f>
        <v>-99.013107692307685</v>
      </c>
    </row>
    <row r="3067" spans="1:16" x14ac:dyDescent="0.3">
      <c r="A3067" t="s">
        <v>3113</v>
      </c>
      <c r="B3067">
        <v>217</v>
      </c>
      <c r="C3067" s="4">
        <v>66637</v>
      </c>
      <c r="D3067" t="s">
        <v>1564</v>
      </c>
      <c r="E3067" t="s">
        <v>90</v>
      </c>
      <c r="F3067" t="s">
        <v>6267</v>
      </c>
      <c r="G3067">
        <v>29608</v>
      </c>
      <c r="H3067">
        <v>92</v>
      </c>
      <c r="I3067" t="s">
        <v>16</v>
      </c>
      <c r="J3067" t="s">
        <v>17</v>
      </c>
      <c r="K3067" s="4">
        <v>6500000</v>
      </c>
      <c r="L3067">
        <v>2009</v>
      </c>
      <c r="M3067" s="2">
        <v>7.2</v>
      </c>
      <c r="N3067" s="4">
        <f>IMDB_Table[[#This Row],[gross]]-IMDB_Table[[#This Row],[budget]]</f>
        <v>-6433363</v>
      </c>
      <c r="O3067">
        <v>105</v>
      </c>
      <c r="P3067" s="36">
        <f>IMDB_Table[[#This Row],[net_profit]]/IMDB_Table[[#This Row],[budget]]*100</f>
        <v>-98.974815384615383</v>
      </c>
    </row>
    <row r="3068" spans="1:16" x14ac:dyDescent="0.3">
      <c r="A3068" t="s">
        <v>2159</v>
      </c>
      <c r="B3068">
        <v>183</v>
      </c>
      <c r="C3068" s="4">
        <v>871577</v>
      </c>
      <c r="D3068" t="s">
        <v>999</v>
      </c>
      <c r="E3068" t="s">
        <v>3114</v>
      </c>
      <c r="F3068" t="s">
        <v>6268</v>
      </c>
      <c r="G3068">
        <v>51353</v>
      </c>
      <c r="H3068">
        <v>143</v>
      </c>
      <c r="I3068" t="s">
        <v>16</v>
      </c>
      <c r="J3068" t="s">
        <v>24</v>
      </c>
      <c r="K3068" s="4">
        <v>4500000</v>
      </c>
      <c r="L3068">
        <v>2007</v>
      </c>
      <c r="M3068" s="2">
        <v>7.7</v>
      </c>
      <c r="N3068" s="4">
        <f>IMDB_Table[[#This Row],[gross]]-IMDB_Table[[#This Row],[budget]]</f>
        <v>-3628423</v>
      </c>
      <c r="O3068">
        <v>122</v>
      </c>
      <c r="P3068" s="36">
        <f>IMDB_Table[[#This Row],[net_profit]]/IMDB_Table[[#This Row],[budget]]*100</f>
        <v>-80.631622222222219</v>
      </c>
    </row>
    <row r="3069" spans="1:16" x14ac:dyDescent="0.3">
      <c r="A3069" t="s">
        <v>13</v>
      </c>
      <c r="B3069">
        <v>204</v>
      </c>
      <c r="C3069" s="4">
        <v>38400000</v>
      </c>
      <c r="D3069" t="s">
        <v>190</v>
      </c>
      <c r="E3069" t="s">
        <v>813</v>
      </c>
      <c r="F3069" t="s">
        <v>6269</v>
      </c>
      <c r="G3069">
        <v>600266</v>
      </c>
      <c r="H3069">
        <v>692</v>
      </c>
      <c r="I3069" t="s">
        <v>16</v>
      </c>
      <c r="J3069" t="s">
        <v>24</v>
      </c>
      <c r="K3069" s="4">
        <v>6500000</v>
      </c>
      <c r="L3069">
        <v>1984</v>
      </c>
      <c r="M3069" s="2">
        <v>8.1</v>
      </c>
      <c r="N3069" s="4">
        <f>IMDB_Table[[#This Row],[gross]]-IMDB_Table[[#This Row],[budget]]</f>
        <v>31900000</v>
      </c>
      <c r="O3069">
        <v>107</v>
      </c>
      <c r="P3069" s="36">
        <f>IMDB_Table[[#This Row],[net_profit]]/IMDB_Table[[#This Row],[budget]]*100</f>
        <v>490.76923076923083</v>
      </c>
    </row>
    <row r="3070" spans="1:16" x14ac:dyDescent="0.3">
      <c r="A3070" t="s">
        <v>3115</v>
      </c>
      <c r="B3070">
        <v>153</v>
      </c>
      <c r="C3070" s="4">
        <v>4063859</v>
      </c>
      <c r="D3070" t="s">
        <v>71</v>
      </c>
      <c r="E3070" t="s">
        <v>3116</v>
      </c>
      <c r="F3070" t="s">
        <v>6270</v>
      </c>
      <c r="G3070">
        <v>114407</v>
      </c>
      <c r="H3070">
        <v>225</v>
      </c>
      <c r="I3070" t="s">
        <v>2286</v>
      </c>
      <c r="J3070" t="s">
        <v>221</v>
      </c>
      <c r="K3070" s="4">
        <v>4800000</v>
      </c>
      <c r="L3070">
        <v>2003</v>
      </c>
      <c r="M3070" s="2">
        <v>7.7</v>
      </c>
      <c r="N3070" s="4">
        <f>IMDB_Table[[#This Row],[gross]]-IMDB_Table[[#This Row],[budget]]</f>
        <v>-736141</v>
      </c>
      <c r="O3070">
        <v>121</v>
      </c>
      <c r="P3070" s="36">
        <f>IMDB_Table[[#This Row],[net_profit]]/IMDB_Table[[#This Row],[budget]]*100</f>
        <v>-15.336270833333332</v>
      </c>
    </row>
    <row r="3071" spans="1:16" x14ac:dyDescent="0.3">
      <c r="A3071" t="s">
        <v>868</v>
      </c>
      <c r="B3071">
        <v>145</v>
      </c>
      <c r="C3071" s="4">
        <v>449558</v>
      </c>
      <c r="D3071" t="s">
        <v>419</v>
      </c>
      <c r="E3071" t="s">
        <v>2582</v>
      </c>
      <c r="F3071" t="s">
        <v>6271</v>
      </c>
      <c r="G3071">
        <v>32307</v>
      </c>
      <c r="H3071">
        <v>75</v>
      </c>
      <c r="I3071" t="s">
        <v>16</v>
      </c>
      <c r="J3071" t="s">
        <v>24</v>
      </c>
      <c r="K3071" s="4">
        <v>10000000</v>
      </c>
      <c r="L3071">
        <v>2009</v>
      </c>
      <c r="M3071" s="2">
        <v>7.6</v>
      </c>
      <c r="N3071" s="4">
        <f>IMDB_Table[[#This Row],[gross]]-IMDB_Table[[#This Row],[budget]]</f>
        <v>-9550442</v>
      </c>
      <c r="O3071">
        <v>98</v>
      </c>
      <c r="P3071" s="36">
        <f>IMDB_Table[[#This Row],[net_profit]]/IMDB_Table[[#This Row],[budget]]*100</f>
        <v>-95.504419999999996</v>
      </c>
    </row>
    <row r="3072" spans="1:16" x14ac:dyDescent="0.3">
      <c r="A3072" t="s">
        <v>1536</v>
      </c>
      <c r="B3072">
        <v>93</v>
      </c>
      <c r="C3072" s="4">
        <v>2122561</v>
      </c>
      <c r="D3072" t="s">
        <v>429</v>
      </c>
      <c r="E3072" t="s">
        <v>2426</v>
      </c>
      <c r="F3072" t="s">
        <v>6272</v>
      </c>
      <c r="G3072">
        <v>99033</v>
      </c>
      <c r="H3072">
        <v>434</v>
      </c>
      <c r="I3072" t="s">
        <v>16</v>
      </c>
      <c r="J3072" t="s">
        <v>17</v>
      </c>
      <c r="K3072" s="4">
        <v>6000000</v>
      </c>
      <c r="L3072">
        <v>1995</v>
      </c>
      <c r="M3072" s="2">
        <v>7.2</v>
      </c>
      <c r="N3072" s="4">
        <f>IMDB_Table[[#This Row],[gross]]-IMDB_Table[[#This Row],[budget]]</f>
        <v>-3877439</v>
      </c>
      <c r="O3072">
        <v>123</v>
      </c>
      <c r="P3072" s="36">
        <f>IMDB_Table[[#This Row],[net_profit]]/IMDB_Table[[#This Row],[budget]]*100</f>
        <v>-64.623983333333328</v>
      </c>
    </row>
    <row r="3073" spans="1:16" x14ac:dyDescent="0.3">
      <c r="A3073" t="s">
        <v>2592</v>
      </c>
      <c r="B3073">
        <v>124</v>
      </c>
      <c r="C3073" s="4">
        <v>181360000</v>
      </c>
      <c r="D3073" t="s">
        <v>3117</v>
      </c>
      <c r="E3073" t="s">
        <v>3118</v>
      </c>
      <c r="F3073" t="s">
        <v>6273</v>
      </c>
      <c r="G3073">
        <v>170027</v>
      </c>
      <c r="H3073">
        <v>350</v>
      </c>
      <c r="I3073" t="s">
        <v>16</v>
      </c>
      <c r="J3073" t="s">
        <v>17</v>
      </c>
      <c r="K3073" s="4">
        <v>6000000</v>
      </c>
      <c r="L3073">
        <v>1978</v>
      </c>
      <c r="M3073" s="2">
        <v>7.2</v>
      </c>
      <c r="N3073" s="4">
        <f>IMDB_Table[[#This Row],[gross]]-IMDB_Table[[#This Row],[budget]]</f>
        <v>175360000</v>
      </c>
      <c r="O3073">
        <v>110</v>
      </c>
      <c r="P3073" s="36">
        <f>IMDB_Table[[#This Row],[net_profit]]/IMDB_Table[[#This Row],[budget]]*100</f>
        <v>2922.6666666666665</v>
      </c>
    </row>
    <row r="3074" spans="1:16" x14ac:dyDescent="0.3">
      <c r="A3074" t="s">
        <v>218</v>
      </c>
      <c r="B3074">
        <v>120</v>
      </c>
      <c r="C3074" s="4">
        <v>137963328</v>
      </c>
      <c r="D3074" t="s">
        <v>810</v>
      </c>
      <c r="E3074" t="s">
        <v>20</v>
      </c>
      <c r="F3074" t="s">
        <v>6274</v>
      </c>
      <c r="G3074">
        <v>291603</v>
      </c>
      <c r="H3074">
        <v>505</v>
      </c>
      <c r="I3074" t="s">
        <v>16</v>
      </c>
      <c r="J3074" t="s">
        <v>24</v>
      </c>
      <c r="K3074" s="4">
        <v>6000000</v>
      </c>
      <c r="L3074">
        <v>1986</v>
      </c>
      <c r="M3074" s="2">
        <v>8.1</v>
      </c>
      <c r="N3074" s="4">
        <f>IMDB_Table[[#This Row],[gross]]-IMDB_Table[[#This Row],[budget]]</f>
        <v>131963328</v>
      </c>
      <c r="O3074">
        <v>120</v>
      </c>
      <c r="P3074" s="36">
        <f>IMDB_Table[[#This Row],[net_profit]]/IMDB_Table[[#This Row],[budget]]*100</f>
        <v>2199.3887999999997</v>
      </c>
    </row>
    <row r="3075" spans="1:16" x14ac:dyDescent="0.3">
      <c r="A3075" t="s">
        <v>2946</v>
      </c>
      <c r="B3075">
        <v>288</v>
      </c>
      <c r="C3075" s="4">
        <v>119078393</v>
      </c>
      <c r="D3075" t="s">
        <v>3119</v>
      </c>
      <c r="E3075" t="s">
        <v>3120</v>
      </c>
      <c r="F3075" t="s">
        <v>6275</v>
      </c>
      <c r="G3075">
        <v>113152</v>
      </c>
      <c r="H3075">
        <v>1416</v>
      </c>
      <c r="I3075" t="s">
        <v>16</v>
      </c>
      <c r="J3075" t="s">
        <v>17</v>
      </c>
      <c r="K3075" s="4">
        <v>6000000</v>
      </c>
      <c r="L3075">
        <v>2004</v>
      </c>
      <c r="M3075" s="2">
        <v>7.5</v>
      </c>
      <c r="N3075" s="4">
        <f>IMDB_Table[[#This Row],[gross]]-IMDB_Table[[#This Row],[budget]]</f>
        <v>113078393</v>
      </c>
      <c r="O3075">
        <v>122</v>
      </c>
      <c r="P3075" s="36">
        <f>IMDB_Table[[#This Row],[net_profit]]/IMDB_Table[[#This Row],[budget]]*100</f>
        <v>1884.6398833333333</v>
      </c>
    </row>
    <row r="3076" spans="1:16" x14ac:dyDescent="0.3">
      <c r="A3076" t="s">
        <v>3121</v>
      </c>
      <c r="B3076">
        <v>130</v>
      </c>
      <c r="C3076" s="4">
        <v>102308900</v>
      </c>
      <c r="D3076" t="s">
        <v>3122</v>
      </c>
      <c r="E3076" t="s">
        <v>3123</v>
      </c>
      <c r="F3076" t="s">
        <v>7623</v>
      </c>
      <c r="G3076">
        <v>152089</v>
      </c>
      <c r="H3076">
        <v>309</v>
      </c>
      <c r="I3076" t="s">
        <v>16</v>
      </c>
      <c r="J3076" t="s">
        <v>17</v>
      </c>
      <c r="K3076" s="4">
        <v>6000000</v>
      </c>
      <c r="L3076">
        <v>1969</v>
      </c>
      <c r="M3076" s="2">
        <v>8.1</v>
      </c>
      <c r="N3076" s="4">
        <f>IMDB_Table[[#This Row],[gross]]-IMDB_Table[[#This Row],[budget]]</f>
        <v>96308900</v>
      </c>
      <c r="O3076">
        <v>110</v>
      </c>
      <c r="P3076" s="36">
        <f>IMDB_Table[[#This Row],[net_profit]]/IMDB_Table[[#This Row],[budget]]*100</f>
        <v>1605.1483333333333</v>
      </c>
    </row>
    <row r="3077" spans="1:16" x14ac:dyDescent="0.3">
      <c r="A3077" t="s">
        <v>3124</v>
      </c>
      <c r="B3077">
        <v>145</v>
      </c>
      <c r="C3077" s="4">
        <v>102300000</v>
      </c>
      <c r="D3077" t="s">
        <v>3125</v>
      </c>
      <c r="E3077" t="s">
        <v>3126</v>
      </c>
      <c r="F3077" t="s">
        <v>6276</v>
      </c>
      <c r="G3077">
        <v>107408</v>
      </c>
      <c r="H3077">
        <v>259</v>
      </c>
      <c r="I3077" t="s">
        <v>16</v>
      </c>
      <c r="J3077" t="s">
        <v>17</v>
      </c>
      <c r="K3077" s="4">
        <v>6000000</v>
      </c>
      <c r="L3077">
        <v>1964</v>
      </c>
      <c r="M3077" s="2">
        <v>7.8</v>
      </c>
      <c r="N3077" s="4">
        <f>IMDB_Table[[#This Row],[gross]]-IMDB_Table[[#This Row],[budget]]</f>
        <v>96300000</v>
      </c>
      <c r="O3077">
        <v>139</v>
      </c>
      <c r="P3077" s="36">
        <f>IMDB_Table[[#This Row],[net_profit]]/IMDB_Table[[#This Row],[budget]]*100</f>
        <v>1605</v>
      </c>
    </row>
    <row r="3078" spans="1:16" x14ac:dyDescent="0.3">
      <c r="A3078" t="s">
        <v>939</v>
      </c>
      <c r="B3078">
        <v>62</v>
      </c>
      <c r="C3078" s="4">
        <v>54800000</v>
      </c>
      <c r="D3078" t="s">
        <v>814</v>
      </c>
      <c r="E3078" t="s">
        <v>1499</v>
      </c>
      <c r="F3078" t="s">
        <v>6277</v>
      </c>
      <c r="G3078">
        <v>35130</v>
      </c>
      <c r="H3078">
        <v>283</v>
      </c>
      <c r="I3078" t="s">
        <v>16</v>
      </c>
      <c r="J3078" t="s">
        <v>17</v>
      </c>
      <c r="K3078" s="4">
        <v>6000000</v>
      </c>
      <c r="L3078">
        <v>1980</v>
      </c>
      <c r="M3078" s="2">
        <v>7.8</v>
      </c>
      <c r="N3078" s="4">
        <f>IMDB_Table[[#This Row],[gross]]-IMDB_Table[[#This Row],[budget]]</f>
        <v>48800000</v>
      </c>
      <c r="O3078">
        <v>124</v>
      </c>
      <c r="P3078" s="36">
        <f>IMDB_Table[[#This Row],[net_profit]]/IMDB_Table[[#This Row],[budget]]*100</f>
        <v>813.33333333333326</v>
      </c>
    </row>
    <row r="3079" spans="1:16" x14ac:dyDescent="0.3">
      <c r="A3079" t="s">
        <v>3127</v>
      </c>
      <c r="B3079">
        <v>120</v>
      </c>
      <c r="C3079" s="4">
        <v>43650000</v>
      </c>
      <c r="D3079" t="s">
        <v>3128</v>
      </c>
      <c r="E3079" t="s">
        <v>3129</v>
      </c>
      <c r="F3079" t="s">
        <v>6278</v>
      </c>
      <c r="G3079">
        <v>71919</v>
      </c>
      <c r="H3079">
        <v>316</v>
      </c>
      <c r="I3079" t="s">
        <v>16</v>
      </c>
      <c r="J3079" t="s">
        <v>17</v>
      </c>
      <c r="K3079" s="4">
        <v>6000000</v>
      </c>
      <c r="L3079">
        <v>1961</v>
      </c>
      <c r="M3079" s="2">
        <v>7.6</v>
      </c>
      <c r="N3079" s="4">
        <f>IMDB_Table[[#This Row],[gross]]-IMDB_Table[[#This Row],[budget]]</f>
        <v>37650000</v>
      </c>
      <c r="O3079">
        <v>152</v>
      </c>
      <c r="P3079" s="36">
        <f>IMDB_Table[[#This Row],[net_profit]]/IMDB_Table[[#This Row],[budget]]*100</f>
        <v>627.5</v>
      </c>
    </row>
    <row r="3080" spans="1:16" x14ac:dyDescent="0.3">
      <c r="A3080" t="s">
        <v>982</v>
      </c>
      <c r="B3080">
        <v>71</v>
      </c>
      <c r="C3080" s="4">
        <v>39800000</v>
      </c>
      <c r="D3080" t="s">
        <v>918</v>
      </c>
      <c r="E3080" t="s">
        <v>551</v>
      </c>
      <c r="F3080" t="s">
        <v>6279</v>
      </c>
      <c r="G3080">
        <v>81599</v>
      </c>
      <c r="H3080">
        <v>250</v>
      </c>
      <c r="I3080" t="s">
        <v>16</v>
      </c>
      <c r="J3080" t="s">
        <v>17</v>
      </c>
      <c r="K3080" s="4">
        <v>6000000</v>
      </c>
      <c r="L3080">
        <v>1980</v>
      </c>
      <c r="M3080" s="2">
        <v>7.4</v>
      </c>
      <c r="N3080" s="4">
        <f>IMDB_Table[[#This Row],[gross]]-IMDB_Table[[#This Row],[budget]]</f>
        <v>33800000</v>
      </c>
      <c r="O3080">
        <v>98</v>
      </c>
      <c r="P3080" s="36">
        <f>IMDB_Table[[#This Row],[net_profit]]/IMDB_Table[[#This Row],[budget]]*100</f>
        <v>563.33333333333337</v>
      </c>
    </row>
    <row r="3081" spans="1:16" x14ac:dyDescent="0.3">
      <c r="A3081" t="s">
        <v>3130</v>
      </c>
      <c r="B3081">
        <v>52</v>
      </c>
      <c r="C3081" s="4">
        <v>27457409</v>
      </c>
      <c r="D3081" t="s">
        <v>641</v>
      </c>
      <c r="E3081" t="s">
        <v>1626</v>
      </c>
      <c r="F3081" t="s">
        <v>6280</v>
      </c>
      <c r="G3081">
        <v>3198</v>
      </c>
      <c r="H3081">
        <v>43</v>
      </c>
      <c r="I3081" t="s">
        <v>16</v>
      </c>
      <c r="J3081" t="s">
        <v>17</v>
      </c>
      <c r="K3081" s="4">
        <v>6000000</v>
      </c>
      <c r="L3081">
        <v>2001</v>
      </c>
      <c r="M3081" s="2">
        <v>6.3</v>
      </c>
      <c r="N3081" s="4">
        <f>IMDB_Table[[#This Row],[gross]]-IMDB_Table[[#This Row],[budget]]</f>
        <v>21457409</v>
      </c>
      <c r="O3081">
        <v>106</v>
      </c>
      <c r="P3081" s="36">
        <f>IMDB_Table[[#This Row],[net_profit]]/IMDB_Table[[#This Row],[budget]]*100</f>
        <v>357.62348333333335</v>
      </c>
    </row>
    <row r="3082" spans="1:16" x14ac:dyDescent="0.3">
      <c r="A3082" t="s">
        <v>2598</v>
      </c>
      <c r="B3082">
        <v>18</v>
      </c>
      <c r="C3082" s="4">
        <v>25047631</v>
      </c>
      <c r="D3082" t="s">
        <v>369</v>
      </c>
      <c r="E3082" t="s">
        <v>1463</v>
      </c>
      <c r="F3082" t="s">
        <v>6281</v>
      </c>
      <c r="G3082">
        <v>6585</v>
      </c>
      <c r="H3082">
        <v>50</v>
      </c>
      <c r="I3082" t="s">
        <v>16</v>
      </c>
      <c r="J3082" t="s">
        <v>17</v>
      </c>
      <c r="K3082" s="4">
        <v>6000000</v>
      </c>
      <c r="L3082">
        <v>1999</v>
      </c>
      <c r="M3082" s="2">
        <v>6.9</v>
      </c>
      <c r="N3082" s="4">
        <f>IMDB_Table[[#This Row],[gross]]-IMDB_Table[[#This Row],[budget]]</f>
        <v>19047631</v>
      </c>
      <c r="O3082">
        <v>106</v>
      </c>
      <c r="P3082" s="36">
        <f>IMDB_Table[[#This Row],[net_profit]]/IMDB_Table[[#This Row],[budget]]*100</f>
        <v>317.46051666666671</v>
      </c>
    </row>
    <row r="3083" spans="1:16" x14ac:dyDescent="0.3">
      <c r="A3083" t="s">
        <v>44</v>
      </c>
      <c r="B3083">
        <v>162</v>
      </c>
      <c r="C3083" s="4">
        <v>23272306</v>
      </c>
      <c r="D3083" t="s">
        <v>557</v>
      </c>
      <c r="E3083" t="s">
        <v>45</v>
      </c>
      <c r="F3083" t="s">
        <v>6282</v>
      </c>
      <c r="G3083">
        <v>740918</v>
      </c>
      <c r="H3083">
        <v>1182</v>
      </c>
      <c r="I3083" t="s">
        <v>16</v>
      </c>
      <c r="J3083" t="s">
        <v>17</v>
      </c>
      <c r="K3083" s="4">
        <v>6000000</v>
      </c>
      <c r="L3083">
        <v>1995</v>
      </c>
      <c r="M3083" s="2">
        <v>8.6</v>
      </c>
      <c r="N3083" s="4">
        <f>IMDB_Table[[#This Row],[gross]]-IMDB_Table[[#This Row],[budget]]</f>
        <v>17272306</v>
      </c>
      <c r="O3083">
        <v>106</v>
      </c>
      <c r="P3083" s="36">
        <f>IMDB_Table[[#This Row],[net_profit]]/IMDB_Table[[#This Row],[budget]]*100</f>
        <v>287.87176666666664</v>
      </c>
    </row>
    <row r="3084" spans="1:16" x14ac:dyDescent="0.3">
      <c r="A3084" t="s">
        <v>672</v>
      </c>
      <c r="B3084">
        <v>88</v>
      </c>
      <c r="C3084" s="4">
        <v>22168359</v>
      </c>
      <c r="D3084" t="s">
        <v>3131</v>
      </c>
      <c r="E3084" t="s">
        <v>3132</v>
      </c>
      <c r="F3084" t="s">
        <v>7624</v>
      </c>
      <c r="G3084">
        <v>29659</v>
      </c>
      <c r="H3084">
        <v>227</v>
      </c>
      <c r="I3084" t="s">
        <v>16</v>
      </c>
      <c r="J3084" t="s">
        <v>17</v>
      </c>
      <c r="K3084" s="4">
        <v>8000000</v>
      </c>
      <c r="L3084">
        <v>1989</v>
      </c>
      <c r="M3084" s="2">
        <v>5.0999999999999996</v>
      </c>
      <c r="N3084" s="4">
        <f>IMDB_Table[[#This Row],[gross]]-IMDB_Table[[#This Row],[budget]]</f>
        <v>14168359</v>
      </c>
      <c r="O3084">
        <v>89</v>
      </c>
      <c r="P3084" s="36">
        <f>IMDB_Table[[#This Row],[net_profit]]/IMDB_Table[[#This Row],[budget]]*100</f>
        <v>177.1044875</v>
      </c>
    </row>
    <row r="3085" spans="1:16" x14ac:dyDescent="0.3">
      <c r="A3085" t="s">
        <v>560</v>
      </c>
      <c r="B3085">
        <v>96</v>
      </c>
      <c r="C3085" s="4">
        <v>21005329</v>
      </c>
      <c r="D3085" t="s">
        <v>429</v>
      </c>
      <c r="E3085" t="s">
        <v>101</v>
      </c>
      <c r="F3085" t="s">
        <v>6283</v>
      </c>
      <c r="G3085">
        <v>89128</v>
      </c>
      <c r="H3085">
        <v>258</v>
      </c>
      <c r="I3085" t="s">
        <v>16</v>
      </c>
      <c r="J3085" t="s">
        <v>221</v>
      </c>
      <c r="K3085" s="4">
        <v>6000000</v>
      </c>
      <c r="L3085">
        <v>2002</v>
      </c>
      <c r="M3085" s="2">
        <v>6.4</v>
      </c>
      <c r="N3085" s="4">
        <f>IMDB_Table[[#This Row],[gross]]-IMDB_Table[[#This Row],[budget]]</f>
        <v>15005329</v>
      </c>
      <c r="O3085">
        <v>94</v>
      </c>
      <c r="P3085" s="36">
        <f>IMDB_Table[[#This Row],[net_profit]]/IMDB_Table[[#This Row],[budget]]*100</f>
        <v>250.08881666666665</v>
      </c>
    </row>
    <row r="3086" spans="1:16" x14ac:dyDescent="0.3">
      <c r="A3086" t="s">
        <v>322</v>
      </c>
      <c r="B3086">
        <v>391</v>
      </c>
      <c r="C3086" s="4">
        <v>26236603</v>
      </c>
      <c r="D3086" t="s">
        <v>888</v>
      </c>
      <c r="E3086" t="s">
        <v>1238</v>
      </c>
      <c r="F3086" t="s">
        <v>6284</v>
      </c>
      <c r="G3086">
        <v>251349</v>
      </c>
      <c r="H3086">
        <v>547</v>
      </c>
      <c r="I3086" t="s">
        <v>16</v>
      </c>
      <c r="J3086" t="s">
        <v>17</v>
      </c>
      <c r="K3086" s="4">
        <v>6000000</v>
      </c>
      <c r="L3086">
        <v>2008</v>
      </c>
      <c r="M3086" s="2">
        <v>7.9</v>
      </c>
      <c r="N3086" s="4">
        <f>IMDB_Table[[#This Row],[gross]]-IMDB_Table[[#This Row],[budget]]</f>
        <v>20236603</v>
      </c>
      <c r="O3086">
        <v>109</v>
      </c>
      <c r="P3086" s="36">
        <f>IMDB_Table[[#This Row],[net_profit]]/IMDB_Table[[#This Row],[budget]]*100</f>
        <v>337.27671666666669</v>
      </c>
    </row>
    <row r="3087" spans="1:16" x14ac:dyDescent="0.3">
      <c r="A3087" t="s">
        <v>3133</v>
      </c>
      <c r="B3087">
        <v>32</v>
      </c>
      <c r="C3087" s="4">
        <v>20400000</v>
      </c>
      <c r="D3087" t="s">
        <v>940</v>
      </c>
      <c r="E3087" t="s">
        <v>1964</v>
      </c>
      <c r="F3087" t="s">
        <v>7625</v>
      </c>
      <c r="G3087">
        <v>6304</v>
      </c>
      <c r="H3087">
        <v>87</v>
      </c>
      <c r="I3087" t="s">
        <v>16</v>
      </c>
      <c r="J3087" t="s">
        <v>17</v>
      </c>
      <c r="K3087" s="4">
        <v>8000000</v>
      </c>
      <c r="L3087">
        <v>1946</v>
      </c>
      <c r="M3087" s="2">
        <v>6.9</v>
      </c>
      <c r="N3087" s="4">
        <f>IMDB_Table[[#This Row],[gross]]-IMDB_Table[[#This Row],[budget]]</f>
        <v>12400000</v>
      </c>
      <c r="O3087">
        <v>144</v>
      </c>
      <c r="P3087" s="36">
        <f>IMDB_Table[[#This Row],[net_profit]]/IMDB_Table[[#This Row],[budget]]*100</f>
        <v>155</v>
      </c>
    </row>
    <row r="3088" spans="1:16" x14ac:dyDescent="0.3">
      <c r="A3088" t="s">
        <v>2738</v>
      </c>
      <c r="B3088">
        <v>119</v>
      </c>
      <c r="C3088" s="4">
        <v>18621249</v>
      </c>
      <c r="D3088" t="s">
        <v>509</v>
      </c>
      <c r="E3088" t="s">
        <v>280</v>
      </c>
      <c r="F3088" t="s">
        <v>7626</v>
      </c>
      <c r="G3088">
        <v>45859</v>
      </c>
      <c r="H3088">
        <v>340</v>
      </c>
      <c r="I3088" t="s">
        <v>16</v>
      </c>
      <c r="J3088" t="s">
        <v>17</v>
      </c>
      <c r="K3088" s="4">
        <v>6000000</v>
      </c>
      <c r="L3088">
        <v>2000</v>
      </c>
      <c r="M3088" s="2">
        <v>7.5</v>
      </c>
      <c r="N3088" s="4">
        <f>IMDB_Table[[#This Row],[gross]]-IMDB_Table[[#This Row],[budget]]</f>
        <v>12621249</v>
      </c>
      <c r="O3088">
        <v>90</v>
      </c>
      <c r="P3088" s="36">
        <f>IMDB_Table[[#This Row],[net_profit]]/IMDB_Table[[#This Row],[budget]]*100</f>
        <v>210.35415</v>
      </c>
    </row>
    <row r="3089" spans="1:16" x14ac:dyDescent="0.3">
      <c r="A3089" t="s">
        <v>1199</v>
      </c>
      <c r="B3089">
        <v>201</v>
      </c>
      <c r="C3089" s="4">
        <v>25244700</v>
      </c>
      <c r="D3089" t="s">
        <v>190</v>
      </c>
      <c r="E3089" t="s">
        <v>2053</v>
      </c>
      <c r="F3089" t="s">
        <v>7627</v>
      </c>
      <c r="G3089">
        <v>91017</v>
      </c>
      <c r="H3089">
        <v>284</v>
      </c>
      <c r="I3089" t="s">
        <v>16</v>
      </c>
      <c r="J3089" t="s">
        <v>24</v>
      </c>
      <c r="K3089" s="4">
        <v>6000000</v>
      </c>
      <c r="L3089">
        <v>1981</v>
      </c>
      <c r="M3089" s="2">
        <v>7.2</v>
      </c>
      <c r="N3089" s="4">
        <f>IMDB_Table[[#This Row],[gross]]-IMDB_Table[[#This Row],[budget]]</f>
        <v>19244700</v>
      </c>
      <c r="O3089">
        <v>106</v>
      </c>
      <c r="P3089" s="36">
        <f>IMDB_Table[[#This Row],[net_profit]]/IMDB_Table[[#This Row],[budget]]*100</f>
        <v>320.745</v>
      </c>
    </row>
    <row r="3090" spans="1:16" x14ac:dyDescent="0.3">
      <c r="A3090" t="s">
        <v>1147</v>
      </c>
      <c r="B3090">
        <v>22</v>
      </c>
      <c r="C3090" s="4">
        <v>14545844</v>
      </c>
      <c r="D3090" t="s">
        <v>3097</v>
      </c>
      <c r="E3090" t="s">
        <v>3134</v>
      </c>
      <c r="F3090" t="s">
        <v>6285</v>
      </c>
      <c r="G3090">
        <v>4756</v>
      </c>
      <c r="H3090">
        <v>38</v>
      </c>
      <c r="I3090" t="s">
        <v>16</v>
      </c>
      <c r="J3090" t="s">
        <v>17</v>
      </c>
      <c r="K3090" s="4">
        <v>6500000</v>
      </c>
      <c r="L3090">
        <v>1988</v>
      </c>
      <c r="M3090" s="2">
        <v>5.8</v>
      </c>
      <c r="N3090" s="4">
        <f>IMDB_Table[[#This Row],[gross]]-IMDB_Table[[#This Row],[budget]]</f>
        <v>8045844</v>
      </c>
      <c r="O3090">
        <v>121</v>
      </c>
      <c r="P3090" s="36">
        <f>IMDB_Table[[#This Row],[net_profit]]/IMDB_Table[[#This Row],[budget]]*100</f>
        <v>123.78221538461538</v>
      </c>
    </row>
    <row r="3091" spans="1:16" x14ac:dyDescent="0.3">
      <c r="A3091" t="s">
        <v>3135</v>
      </c>
      <c r="B3091">
        <v>52</v>
      </c>
      <c r="C3091" s="4">
        <v>13235267</v>
      </c>
      <c r="D3091" t="s">
        <v>735</v>
      </c>
      <c r="E3091" t="s">
        <v>2453</v>
      </c>
      <c r="F3091" t="s">
        <v>6286</v>
      </c>
      <c r="G3091">
        <v>12339</v>
      </c>
      <c r="H3091">
        <v>32</v>
      </c>
      <c r="I3091" t="s">
        <v>16</v>
      </c>
      <c r="J3091" t="s">
        <v>17</v>
      </c>
      <c r="K3091" s="4">
        <v>6000000</v>
      </c>
      <c r="L3091">
        <v>2007</v>
      </c>
      <c r="M3091" s="2">
        <v>2.9</v>
      </c>
      <c r="N3091" s="4">
        <f>IMDB_Table[[#This Row],[gross]]-IMDB_Table[[#This Row],[budget]]</f>
        <v>7235267</v>
      </c>
      <c r="O3091">
        <v>89</v>
      </c>
      <c r="P3091" s="36">
        <f>IMDB_Table[[#This Row],[net_profit]]/IMDB_Table[[#This Row],[budget]]*100</f>
        <v>120.58778333333333</v>
      </c>
    </row>
    <row r="3092" spans="1:16" x14ac:dyDescent="0.3">
      <c r="A3092" t="s">
        <v>987</v>
      </c>
      <c r="B3092">
        <v>34</v>
      </c>
      <c r="C3092" s="4">
        <v>12793213</v>
      </c>
      <c r="D3092" t="s">
        <v>369</v>
      </c>
      <c r="E3092" t="s">
        <v>622</v>
      </c>
      <c r="F3092" t="s">
        <v>6287</v>
      </c>
      <c r="G3092">
        <v>18286</v>
      </c>
      <c r="H3092">
        <v>73</v>
      </c>
      <c r="I3092" t="s">
        <v>16</v>
      </c>
      <c r="J3092" t="s">
        <v>17</v>
      </c>
      <c r="K3092" s="4">
        <v>6000000</v>
      </c>
      <c r="L3092">
        <v>1988</v>
      </c>
      <c r="M3092" s="2">
        <v>6.2</v>
      </c>
      <c r="N3092" s="4">
        <f>IMDB_Table[[#This Row],[gross]]-IMDB_Table[[#This Row],[budget]]</f>
        <v>6793213</v>
      </c>
      <c r="O3092">
        <v>104</v>
      </c>
      <c r="P3092" s="36">
        <f>IMDB_Table[[#This Row],[net_profit]]/IMDB_Table[[#This Row],[budget]]*100</f>
        <v>113.22021666666666</v>
      </c>
    </row>
    <row r="3093" spans="1:16" x14ac:dyDescent="0.3">
      <c r="A3093" t="s">
        <v>1281</v>
      </c>
      <c r="B3093">
        <v>88</v>
      </c>
      <c r="C3093" s="4">
        <v>11883495</v>
      </c>
      <c r="D3093" t="s">
        <v>634</v>
      </c>
      <c r="E3093" t="s">
        <v>159</v>
      </c>
      <c r="F3093" t="s">
        <v>6288</v>
      </c>
      <c r="G3093">
        <v>52805</v>
      </c>
      <c r="H3093">
        <v>278</v>
      </c>
      <c r="I3093" t="s">
        <v>16</v>
      </c>
      <c r="J3093" t="s">
        <v>24</v>
      </c>
      <c r="K3093" s="4">
        <v>9000000</v>
      </c>
      <c r="L3093">
        <v>1998</v>
      </c>
      <c r="M3093" s="2">
        <v>6.8</v>
      </c>
      <c r="N3093" s="4">
        <f>IMDB_Table[[#This Row],[gross]]-IMDB_Table[[#This Row],[budget]]</f>
        <v>2883495</v>
      </c>
      <c r="O3093">
        <v>99</v>
      </c>
      <c r="P3093" s="36">
        <f>IMDB_Table[[#This Row],[net_profit]]/IMDB_Table[[#This Row],[budget]]*100</f>
        <v>32.038833333333336</v>
      </c>
    </row>
    <row r="3094" spans="1:16" x14ac:dyDescent="0.3">
      <c r="A3094" t="s">
        <v>3136</v>
      </c>
      <c r="B3094">
        <v>25</v>
      </c>
      <c r="C3094" s="4">
        <v>11797927</v>
      </c>
      <c r="D3094" t="s">
        <v>2496</v>
      </c>
      <c r="E3094" t="s">
        <v>2780</v>
      </c>
      <c r="F3094" t="s">
        <v>7628</v>
      </c>
      <c r="G3094">
        <v>4582</v>
      </c>
      <c r="H3094">
        <v>52</v>
      </c>
      <c r="I3094" t="s">
        <v>16</v>
      </c>
      <c r="J3094" t="s">
        <v>17</v>
      </c>
      <c r="K3094" s="4">
        <v>6000000</v>
      </c>
      <c r="L3094">
        <v>1995</v>
      </c>
      <c r="M3094" s="2">
        <v>6.1</v>
      </c>
      <c r="N3094" s="4">
        <f>IMDB_Table[[#This Row],[gross]]-IMDB_Table[[#This Row],[budget]]</f>
        <v>5797927</v>
      </c>
      <c r="O3094">
        <v>98</v>
      </c>
      <c r="P3094" s="36">
        <f>IMDB_Table[[#This Row],[net_profit]]/IMDB_Table[[#This Row],[budget]]*100</f>
        <v>96.632116666666661</v>
      </c>
    </row>
    <row r="3095" spans="1:16" x14ac:dyDescent="0.3">
      <c r="A3095" t="s">
        <v>3137</v>
      </c>
      <c r="B3095">
        <v>252</v>
      </c>
      <c r="C3095" s="4">
        <v>17605861</v>
      </c>
      <c r="D3095" t="s">
        <v>1312</v>
      </c>
      <c r="E3095" t="s">
        <v>709</v>
      </c>
      <c r="F3095" t="s">
        <v>7629</v>
      </c>
      <c r="G3095">
        <v>145580</v>
      </c>
      <c r="H3095">
        <v>351</v>
      </c>
      <c r="I3095" t="s">
        <v>16</v>
      </c>
      <c r="J3095" t="s">
        <v>24</v>
      </c>
      <c r="K3095" s="4">
        <v>6000000</v>
      </c>
      <c r="L3095">
        <v>2006</v>
      </c>
      <c r="M3095" s="2">
        <v>7.7</v>
      </c>
      <c r="N3095" s="4">
        <f>IMDB_Table[[#This Row],[gross]]-IMDB_Table[[#This Row],[budget]]</f>
        <v>11605861</v>
      </c>
      <c r="O3095">
        <v>121</v>
      </c>
      <c r="P3095" s="36">
        <f>IMDB_Table[[#This Row],[net_profit]]/IMDB_Table[[#This Row],[budget]]*100</f>
        <v>193.43101666666666</v>
      </c>
    </row>
    <row r="3096" spans="1:16" x14ac:dyDescent="0.3">
      <c r="A3096" t="s">
        <v>3138</v>
      </c>
      <c r="B3096">
        <v>137</v>
      </c>
      <c r="C3096" s="4">
        <v>11642254</v>
      </c>
      <c r="D3096" t="s">
        <v>1440</v>
      </c>
      <c r="E3096" t="s">
        <v>2053</v>
      </c>
      <c r="F3096" t="s">
        <v>6289</v>
      </c>
      <c r="G3096">
        <v>22929</v>
      </c>
      <c r="H3096">
        <v>287</v>
      </c>
      <c r="I3096" t="s">
        <v>16</v>
      </c>
      <c r="J3096" t="s">
        <v>17</v>
      </c>
      <c r="K3096" s="4">
        <v>3000000</v>
      </c>
      <c r="L3096">
        <v>1989</v>
      </c>
      <c r="M3096" s="2">
        <v>5.2</v>
      </c>
      <c r="N3096" s="4">
        <f>IMDB_Table[[#This Row],[gross]]-IMDB_Table[[#This Row],[budget]]</f>
        <v>8642254</v>
      </c>
      <c r="O3096">
        <v>96</v>
      </c>
      <c r="P3096" s="36">
        <f>IMDB_Table[[#This Row],[net_profit]]/IMDB_Table[[#This Row],[budget]]*100</f>
        <v>288.07513333333333</v>
      </c>
    </row>
    <row r="3097" spans="1:16" x14ac:dyDescent="0.3">
      <c r="A3097" t="s">
        <v>1882</v>
      </c>
      <c r="B3097">
        <v>231</v>
      </c>
      <c r="C3097" s="4">
        <v>9203192</v>
      </c>
      <c r="D3097" t="s">
        <v>1889</v>
      </c>
      <c r="E3097" t="s">
        <v>195</v>
      </c>
      <c r="F3097" t="s">
        <v>6290</v>
      </c>
      <c r="G3097">
        <v>45396</v>
      </c>
      <c r="H3097">
        <v>136</v>
      </c>
      <c r="I3097" t="s">
        <v>16</v>
      </c>
      <c r="J3097" t="s">
        <v>17</v>
      </c>
      <c r="K3097" s="4">
        <v>5000000</v>
      </c>
      <c r="L3097">
        <v>2011</v>
      </c>
      <c r="M3097" s="2">
        <v>6.8</v>
      </c>
      <c r="N3097" s="4">
        <f>IMDB_Table[[#This Row],[gross]]-IMDB_Table[[#This Row],[budget]]</f>
        <v>4203192</v>
      </c>
      <c r="O3097">
        <v>99</v>
      </c>
      <c r="P3097" s="36">
        <f>IMDB_Table[[#This Row],[net_profit]]/IMDB_Table[[#This Row],[budget]]*100</f>
        <v>84.063839999999999</v>
      </c>
    </row>
    <row r="3098" spans="1:16" x14ac:dyDescent="0.3">
      <c r="A3098" t="s">
        <v>3139</v>
      </c>
      <c r="B3098">
        <v>9</v>
      </c>
      <c r="C3098" s="4">
        <v>7518876</v>
      </c>
      <c r="D3098" t="s">
        <v>3140</v>
      </c>
      <c r="E3098" t="s">
        <v>839</v>
      </c>
      <c r="F3098" t="s">
        <v>7630</v>
      </c>
      <c r="G3098">
        <v>172</v>
      </c>
      <c r="H3098">
        <v>5</v>
      </c>
      <c r="I3098" t="s">
        <v>16</v>
      </c>
      <c r="J3098" t="s">
        <v>24</v>
      </c>
      <c r="K3098" s="4">
        <v>6000000</v>
      </c>
      <c r="L3098">
        <v>2008</v>
      </c>
      <c r="M3098" s="2">
        <v>6.5</v>
      </c>
      <c r="N3098" s="4">
        <f>IMDB_Table[[#This Row],[gross]]-IMDB_Table[[#This Row],[budget]]</f>
        <v>1518876</v>
      </c>
      <c r="O3098">
        <v>42</v>
      </c>
      <c r="P3098" s="36">
        <f>IMDB_Table[[#This Row],[net_profit]]/IMDB_Table[[#This Row],[budget]]*100</f>
        <v>25.314599999999999</v>
      </c>
    </row>
    <row r="3099" spans="1:16" x14ac:dyDescent="0.3">
      <c r="A3099" t="s">
        <v>3141</v>
      </c>
      <c r="B3099">
        <v>115</v>
      </c>
      <c r="C3099" s="4">
        <v>8596914</v>
      </c>
      <c r="D3099" t="s">
        <v>399</v>
      </c>
      <c r="E3099" t="s">
        <v>2623</v>
      </c>
      <c r="F3099" t="s">
        <v>6291</v>
      </c>
      <c r="G3099">
        <v>23023</v>
      </c>
      <c r="H3099">
        <v>148</v>
      </c>
      <c r="I3099" t="s">
        <v>16</v>
      </c>
      <c r="J3099" t="s">
        <v>17</v>
      </c>
      <c r="K3099" s="4">
        <v>6000000</v>
      </c>
      <c r="L3099">
        <v>2000</v>
      </c>
      <c r="M3099" s="2">
        <v>7</v>
      </c>
      <c r="N3099" s="4">
        <f>IMDB_Table[[#This Row],[gross]]-IMDB_Table[[#This Row],[budget]]</f>
        <v>2596914</v>
      </c>
      <c r="O3099">
        <v>122</v>
      </c>
      <c r="P3099" s="36">
        <f>IMDB_Table[[#This Row],[net_profit]]/IMDB_Table[[#This Row],[budget]]*100</f>
        <v>43.2819</v>
      </c>
    </row>
    <row r="3100" spans="1:16" x14ac:dyDescent="0.3">
      <c r="A3100" t="s">
        <v>3142</v>
      </c>
      <c r="B3100">
        <v>67</v>
      </c>
      <c r="C3100" s="4">
        <v>6851636</v>
      </c>
      <c r="D3100" t="s">
        <v>369</v>
      </c>
      <c r="E3100" t="s">
        <v>227</v>
      </c>
      <c r="F3100" t="s">
        <v>6292</v>
      </c>
      <c r="G3100">
        <v>13010</v>
      </c>
      <c r="H3100">
        <v>182</v>
      </c>
      <c r="I3100" t="s">
        <v>16</v>
      </c>
      <c r="J3100" t="s">
        <v>17</v>
      </c>
      <c r="K3100" s="4">
        <v>6000000</v>
      </c>
      <c r="L3100">
        <v>1999</v>
      </c>
      <c r="M3100" s="2">
        <v>5.9</v>
      </c>
      <c r="N3100" s="4">
        <f>IMDB_Table[[#This Row],[gross]]-IMDB_Table[[#This Row],[budget]]</f>
        <v>851636</v>
      </c>
      <c r="O3100">
        <v>101</v>
      </c>
      <c r="P3100" s="36">
        <f>IMDB_Table[[#This Row],[net_profit]]/IMDB_Table[[#This Row],[budget]]*100</f>
        <v>14.193933333333334</v>
      </c>
    </row>
    <row r="3101" spans="1:16" x14ac:dyDescent="0.3">
      <c r="A3101" t="s">
        <v>3143</v>
      </c>
      <c r="B3101">
        <v>216</v>
      </c>
      <c r="C3101" s="4">
        <v>11434867</v>
      </c>
      <c r="D3101" t="s">
        <v>788</v>
      </c>
      <c r="E3101" t="s">
        <v>33</v>
      </c>
      <c r="F3101" t="s">
        <v>6293</v>
      </c>
      <c r="G3101">
        <v>59637</v>
      </c>
      <c r="H3101">
        <v>130</v>
      </c>
      <c r="I3101" t="s">
        <v>16</v>
      </c>
      <c r="J3101" t="s">
        <v>17</v>
      </c>
      <c r="K3101" s="4">
        <v>6000000</v>
      </c>
      <c r="L3101">
        <v>2012</v>
      </c>
      <c r="M3101" s="2">
        <v>7.1</v>
      </c>
      <c r="N3101" s="4">
        <f>IMDB_Table[[#This Row],[gross]]-IMDB_Table[[#This Row],[budget]]</f>
        <v>5434867</v>
      </c>
      <c r="O3101">
        <v>102</v>
      </c>
      <c r="P3101" s="36">
        <f>IMDB_Table[[#This Row],[net_profit]]/IMDB_Table[[#This Row],[budget]]*100</f>
        <v>90.581116666666659</v>
      </c>
    </row>
    <row r="3102" spans="1:16" x14ac:dyDescent="0.3">
      <c r="A3102" t="s">
        <v>3144</v>
      </c>
      <c r="B3102">
        <v>133</v>
      </c>
      <c r="C3102" s="4">
        <v>5895238</v>
      </c>
      <c r="D3102" t="s">
        <v>1427</v>
      </c>
      <c r="E3102" t="s">
        <v>478</v>
      </c>
      <c r="F3102" t="s">
        <v>7631</v>
      </c>
      <c r="G3102">
        <v>17169</v>
      </c>
      <c r="H3102">
        <v>70</v>
      </c>
      <c r="I3102" t="s">
        <v>681</v>
      </c>
      <c r="J3102" t="s">
        <v>17</v>
      </c>
      <c r="K3102" s="4">
        <v>6000000</v>
      </c>
      <c r="L3102">
        <v>2012</v>
      </c>
      <c r="M3102" s="2">
        <v>5.5</v>
      </c>
      <c r="N3102" s="4">
        <f>IMDB_Table[[#This Row],[gross]]-IMDB_Table[[#This Row],[budget]]</f>
        <v>-104762</v>
      </c>
      <c r="O3102">
        <v>84</v>
      </c>
      <c r="P3102" s="36">
        <f>IMDB_Table[[#This Row],[net_profit]]/IMDB_Table[[#This Row],[budget]]*100</f>
        <v>-1.7460333333333335</v>
      </c>
    </row>
    <row r="3103" spans="1:16" x14ac:dyDescent="0.3">
      <c r="A3103" t="s">
        <v>3145</v>
      </c>
      <c r="B3103">
        <v>149</v>
      </c>
      <c r="C3103" s="4">
        <v>6670712</v>
      </c>
      <c r="D3103" t="s">
        <v>641</v>
      </c>
      <c r="E3103" t="s">
        <v>3074</v>
      </c>
      <c r="F3103" t="s">
        <v>6294</v>
      </c>
      <c r="G3103">
        <v>27301</v>
      </c>
      <c r="H3103">
        <v>101</v>
      </c>
      <c r="I3103" t="s">
        <v>16</v>
      </c>
      <c r="J3103" t="s">
        <v>17</v>
      </c>
      <c r="K3103" s="4">
        <v>6000000</v>
      </c>
      <c r="L3103">
        <v>2009</v>
      </c>
      <c r="M3103" s="2">
        <v>7.4</v>
      </c>
      <c r="N3103" s="4">
        <f>IMDB_Table[[#This Row],[gross]]-IMDB_Table[[#This Row],[budget]]</f>
        <v>670712</v>
      </c>
      <c r="O3103">
        <v>104</v>
      </c>
      <c r="P3103" s="36">
        <f>IMDB_Table[[#This Row],[net_profit]]/IMDB_Table[[#This Row],[budget]]*100</f>
        <v>11.178533333333334</v>
      </c>
    </row>
    <row r="3104" spans="1:16" x14ac:dyDescent="0.3">
      <c r="A3104" t="s">
        <v>4032</v>
      </c>
      <c r="B3104">
        <v>261</v>
      </c>
      <c r="C3104" s="4">
        <v>5359774</v>
      </c>
      <c r="D3104" t="s">
        <v>1305</v>
      </c>
      <c r="E3104" t="s">
        <v>581</v>
      </c>
      <c r="F3104" t="s">
        <v>6295</v>
      </c>
      <c r="G3104">
        <v>64794</v>
      </c>
      <c r="H3104">
        <v>131</v>
      </c>
      <c r="I3104" t="s">
        <v>16</v>
      </c>
      <c r="J3104" t="s">
        <v>1688</v>
      </c>
      <c r="K3104" s="4">
        <v>6000000</v>
      </c>
      <c r="L3104">
        <v>2011</v>
      </c>
      <c r="M3104" s="2">
        <v>7.3</v>
      </c>
      <c r="N3104" s="4">
        <f>IMDB_Table[[#This Row],[gross]]-IMDB_Table[[#This Row],[budget]]</f>
        <v>-640226</v>
      </c>
      <c r="O3104">
        <v>96</v>
      </c>
      <c r="P3104" s="36">
        <f>IMDB_Table[[#This Row],[net_profit]]/IMDB_Table[[#This Row],[budget]]*100</f>
        <v>-10.670433333333333</v>
      </c>
    </row>
    <row r="3105" spans="1:16" x14ac:dyDescent="0.3">
      <c r="A3105" t="s">
        <v>3146</v>
      </c>
      <c r="B3105">
        <v>42</v>
      </c>
      <c r="C3105" s="4">
        <v>4693919</v>
      </c>
      <c r="D3105" t="s">
        <v>509</v>
      </c>
      <c r="E3105" t="s">
        <v>1608</v>
      </c>
      <c r="F3105" t="s">
        <v>6296</v>
      </c>
      <c r="G3105">
        <v>11011</v>
      </c>
      <c r="H3105">
        <v>78</v>
      </c>
      <c r="I3105" t="s">
        <v>16</v>
      </c>
      <c r="J3105" t="s">
        <v>17</v>
      </c>
      <c r="K3105" s="4">
        <v>6500000</v>
      </c>
      <c r="L3105">
        <v>2008</v>
      </c>
      <c r="M3105" s="2">
        <v>4.5999999999999996</v>
      </c>
      <c r="N3105" s="4">
        <f>IMDB_Table[[#This Row],[gross]]-IMDB_Table[[#This Row],[budget]]</f>
        <v>-1806081</v>
      </c>
      <c r="O3105">
        <v>94</v>
      </c>
      <c r="P3105" s="36">
        <f>IMDB_Table[[#This Row],[net_profit]]/IMDB_Table[[#This Row],[budget]]*100</f>
        <v>-27.785861538461536</v>
      </c>
    </row>
    <row r="3106" spans="1:16" x14ac:dyDescent="0.3">
      <c r="A3106" t="s">
        <v>1450</v>
      </c>
      <c r="B3106">
        <v>152</v>
      </c>
      <c r="C3106" s="4">
        <v>4859475</v>
      </c>
      <c r="D3106" t="s">
        <v>71</v>
      </c>
      <c r="E3106" t="s">
        <v>1114</v>
      </c>
      <c r="F3106" t="s">
        <v>6297</v>
      </c>
      <c r="G3106">
        <v>116910</v>
      </c>
      <c r="H3106">
        <v>520</v>
      </c>
      <c r="I3106" t="s">
        <v>16</v>
      </c>
      <c r="J3106" t="s">
        <v>17</v>
      </c>
      <c r="K3106" s="4">
        <v>6000000</v>
      </c>
      <c r="L3106">
        <v>1999</v>
      </c>
      <c r="M3106" s="2">
        <v>7.2</v>
      </c>
      <c r="N3106" s="4">
        <f>IMDB_Table[[#This Row],[gross]]-IMDB_Table[[#This Row],[budget]]</f>
        <v>-1140525</v>
      </c>
      <c r="O3106">
        <v>90</v>
      </c>
      <c r="P3106" s="36">
        <f>IMDB_Table[[#This Row],[net_profit]]/IMDB_Table[[#This Row],[budget]]*100</f>
        <v>-19.008749999999999</v>
      </c>
    </row>
    <row r="3107" spans="1:16" x14ac:dyDescent="0.3">
      <c r="A3107" t="s">
        <v>3147</v>
      </c>
      <c r="B3107">
        <v>76</v>
      </c>
      <c r="C3107" s="4">
        <v>4542775</v>
      </c>
      <c r="D3107" t="s">
        <v>429</v>
      </c>
      <c r="E3107" t="s">
        <v>3148</v>
      </c>
      <c r="F3107" t="s">
        <v>6298</v>
      </c>
      <c r="G3107">
        <v>18313</v>
      </c>
      <c r="H3107">
        <v>73</v>
      </c>
      <c r="I3107" t="s">
        <v>16</v>
      </c>
      <c r="J3107" t="s">
        <v>17</v>
      </c>
      <c r="K3107" s="4">
        <v>6000000</v>
      </c>
      <c r="L3107">
        <v>2009</v>
      </c>
      <c r="M3107" s="2">
        <v>5.0999999999999996</v>
      </c>
      <c r="N3107" s="4">
        <f>IMDB_Table[[#This Row],[gross]]-IMDB_Table[[#This Row],[budget]]</f>
        <v>-1457225</v>
      </c>
      <c r="O3107">
        <v>90</v>
      </c>
      <c r="P3107" s="36">
        <f>IMDB_Table[[#This Row],[net_profit]]/IMDB_Table[[#This Row],[budget]]*100</f>
        <v>-24.287083333333335</v>
      </c>
    </row>
    <row r="3108" spans="1:16" x14ac:dyDescent="0.3">
      <c r="A3108" t="s">
        <v>3149</v>
      </c>
      <c r="B3108">
        <v>149</v>
      </c>
      <c r="C3108" s="4">
        <v>3588432</v>
      </c>
      <c r="D3108" t="s">
        <v>641</v>
      </c>
      <c r="E3108" t="s">
        <v>318</v>
      </c>
      <c r="F3108" t="s">
        <v>6299</v>
      </c>
      <c r="G3108">
        <v>29341</v>
      </c>
      <c r="H3108">
        <v>93</v>
      </c>
      <c r="I3108" t="s">
        <v>16</v>
      </c>
      <c r="J3108" t="s">
        <v>17</v>
      </c>
      <c r="K3108" s="4">
        <v>6000000</v>
      </c>
      <c r="L3108">
        <v>2014</v>
      </c>
      <c r="M3108" s="2">
        <v>6.7</v>
      </c>
      <c r="N3108" s="4">
        <f>IMDB_Table[[#This Row],[gross]]-IMDB_Table[[#This Row],[budget]]</f>
        <v>-2411568</v>
      </c>
      <c r="O3108">
        <v>106</v>
      </c>
      <c r="P3108" s="36">
        <f>IMDB_Table[[#This Row],[net_profit]]/IMDB_Table[[#This Row],[budget]]*100</f>
        <v>-40.192799999999998</v>
      </c>
    </row>
    <row r="3109" spans="1:16" x14ac:dyDescent="0.3">
      <c r="A3109" t="s">
        <v>3150</v>
      </c>
      <c r="B3109">
        <v>35</v>
      </c>
      <c r="C3109" s="4">
        <v>4394936</v>
      </c>
      <c r="D3109" t="s">
        <v>634</v>
      </c>
      <c r="E3109" t="s">
        <v>631</v>
      </c>
      <c r="F3109" t="s">
        <v>6300</v>
      </c>
      <c r="G3109">
        <v>11439</v>
      </c>
      <c r="H3109">
        <v>190</v>
      </c>
      <c r="I3109" t="s">
        <v>16</v>
      </c>
      <c r="J3109" t="s">
        <v>221</v>
      </c>
      <c r="K3109" s="4">
        <v>6000000</v>
      </c>
      <c r="L3109">
        <v>1999</v>
      </c>
      <c r="M3109" s="2">
        <v>5.3</v>
      </c>
      <c r="N3109" s="4">
        <f>IMDB_Table[[#This Row],[gross]]-IMDB_Table[[#This Row],[budget]]</f>
        <v>-1605064</v>
      </c>
      <c r="O3109">
        <v>96</v>
      </c>
      <c r="P3109" s="36">
        <f>IMDB_Table[[#This Row],[net_profit]]/IMDB_Table[[#This Row],[budget]]*100</f>
        <v>-26.751066666666667</v>
      </c>
    </row>
    <row r="3110" spans="1:16" x14ac:dyDescent="0.3">
      <c r="A3110" t="s">
        <v>3151</v>
      </c>
      <c r="B3110">
        <v>108</v>
      </c>
      <c r="C3110" s="4">
        <v>3029081</v>
      </c>
      <c r="D3110" t="s">
        <v>3152</v>
      </c>
      <c r="E3110" t="s">
        <v>3151</v>
      </c>
      <c r="F3110" t="s">
        <v>7632</v>
      </c>
      <c r="G3110">
        <v>26300</v>
      </c>
      <c r="H3110">
        <v>231</v>
      </c>
      <c r="I3110" t="s">
        <v>16</v>
      </c>
      <c r="J3110" t="s">
        <v>17</v>
      </c>
      <c r="K3110" s="4">
        <v>6000000</v>
      </c>
      <c r="L3110">
        <v>2001</v>
      </c>
      <c r="M3110" s="2">
        <v>7.8</v>
      </c>
      <c r="N3110" s="4">
        <f>IMDB_Table[[#This Row],[gross]]-IMDB_Table[[#This Row],[budget]]</f>
        <v>-2970919</v>
      </c>
      <c r="O3110">
        <v>95</v>
      </c>
      <c r="P3110" s="36">
        <f>IMDB_Table[[#This Row],[net_profit]]/IMDB_Table[[#This Row],[budget]]*100</f>
        <v>-49.515316666666664</v>
      </c>
    </row>
    <row r="3111" spans="1:16" x14ac:dyDescent="0.3">
      <c r="A3111" t="s">
        <v>2439</v>
      </c>
      <c r="B3111">
        <v>17</v>
      </c>
      <c r="C3111" s="4">
        <v>3273588</v>
      </c>
      <c r="D3111" t="s">
        <v>223</v>
      </c>
      <c r="E3111" t="s">
        <v>3153</v>
      </c>
      <c r="F3111" t="s">
        <v>7633</v>
      </c>
      <c r="G3111">
        <v>4195</v>
      </c>
      <c r="H3111">
        <v>50</v>
      </c>
      <c r="I3111" t="s">
        <v>16</v>
      </c>
      <c r="J3111" t="s">
        <v>17</v>
      </c>
      <c r="K3111" s="4">
        <v>6000000</v>
      </c>
      <c r="L3111">
        <v>1993</v>
      </c>
      <c r="M3111" s="2">
        <v>6.7</v>
      </c>
      <c r="N3111" s="4">
        <f>IMDB_Table[[#This Row],[gross]]-IMDB_Table[[#This Row],[budget]]</f>
        <v>-2726412</v>
      </c>
      <c r="O3111">
        <v>99</v>
      </c>
      <c r="P3111" s="36">
        <f>IMDB_Table[[#This Row],[net_profit]]/IMDB_Table[[#This Row],[budget]]*100</f>
        <v>-45.440199999999997</v>
      </c>
    </row>
    <row r="3112" spans="1:16" x14ac:dyDescent="0.3">
      <c r="A3112" t="s">
        <v>3154</v>
      </c>
      <c r="B3112">
        <v>129</v>
      </c>
      <c r="C3112" s="4">
        <v>2207975</v>
      </c>
      <c r="D3112" t="s">
        <v>1409</v>
      </c>
      <c r="E3112" t="s">
        <v>2966</v>
      </c>
      <c r="F3112" t="s">
        <v>6301</v>
      </c>
      <c r="G3112">
        <v>28855</v>
      </c>
      <c r="H3112">
        <v>190</v>
      </c>
      <c r="I3112" t="s">
        <v>16</v>
      </c>
      <c r="J3112" t="s">
        <v>17</v>
      </c>
      <c r="K3112" s="4">
        <v>6000000</v>
      </c>
      <c r="L3112">
        <v>2003</v>
      </c>
      <c r="M3112" s="2">
        <v>7.2</v>
      </c>
      <c r="N3112" s="4">
        <f>IMDB_Table[[#This Row],[gross]]-IMDB_Table[[#This Row],[budget]]</f>
        <v>-3792025</v>
      </c>
      <c r="O3112">
        <v>99</v>
      </c>
      <c r="P3112" s="36">
        <f>IMDB_Table[[#This Row],[net_profit]]/IMDB_Table[[#This Row],[budget]]*100</f>
        <v>-63.200416666666669</v>
      </c>
    </row>
    <row r="3113" spans="1:16" x14ac:dyDescent="0.3">
      <c r="A3113" t="s">
        <v>3155</v>
      </c>
      <c r="B3113">
        <v>84</v>
      </c>
      <c r="C3113" s="4">
        <v>2025238</v>
      </c>
      <c r="D3113" t="s">
        <v>1192</v>
      </c>
      <c r="E3113" t="s">
        <v>3156</v>
      </c>
      <c r="F3113" t="s">
        <v>6302</v>
      </c>
      <c r="G3113">
        <v>9589</v>
      </c>
      <c r="H3113">
        <v>105</v>
      </c>
      <c r="I3113" t="s">
        <v>16</v>
      </c>
      <c r="J3113" t="s">
        <v>17</v>
      </c>
      <c r="K3113" s="4">
        <v>6000000</v>
      </c>
      <c r="L3113">
        <v>2001</v>
      </c>
      <c r="M3113" s="2">
        <v>5.8</v>
      </c>
      <c r="N3113" s="4">
        <f>IMDB_Table[[#This Row],[gross]]-IMDB_Table[[#This Row],[budget]]</f>
        <v>-3974762</v>
      </c>
      <c r="O3113">
        <v>95</v>
      </c>
      <c r="P3113" s="36">
        <f>IMDB_Table[[#This Row],[net_profit]]/IMDB_Table[[#This Row],[budget]]*100</f>
        <v>-66.24603333333333</v>
      </c>
    </row>
    <row r="3114" spans="1:16" x14ac:dyDescent="0.3">
      <c r="A3114" t="s">
        <v>1724</v>
      </c>
      <c r="B3114">
        <v>147</v>
      </c>
      <c r="C3114" s="4">
        <v>2077046</v>
      </c>
      <c r="D3114" t="s">
        <v>369</v>
      </c>
      <c r="E3114" t="s">
        <v>1461</v>
      </c>
      <c r="F3114" t="s">
        <v>6303</v>
      </c>
      <c r="G3114">
        <v>27266</v>
      </c>
      <c r="H3114">
        <v>75</v>
      </c>
      <c r="I3114" t="s">
        <v>16</v>
      </c>
      <c r="J3114" t="s">
        <v>17</v>
      </c>
      <c r="K3114" s="4">
        <v>6000000</v>
      </c>
      <c r="L3114">
        <v>2008</v>
      </c>
      <c r="M3114" s="2">
        <v>7</v>
      </c>
      <c r="N3114" s="4">
        <f>IMDB_Table[[#This Row],[gross]]-IMDB_Table[[#This Row],[budget]]</f>
        <v>-3922954</v>
      </c>
      <c r="O3114">
        <v>99</v>
      </c>
      <c r="P3114" s="36">
        <f>IMDB_Table[[#This Row],[net_profit]]/IMDB_Table[[#This Row],[budget]]*100</f>
        <v>-65.382566666666662</v>
      </c>
    </row>
    <row r="3115" spans="1:16" x14ac:dyDescent="0.3">
      <c r="A3115" t="s">
        <v>3157</v>
      </c>
      <c r="B3115">
        <v>17</v>
      </c>
      <c r="C3115" s="4">
        <v>869325</v>
      </c>
      <c r="D3115" t="s">
        <v>14</v>
      </c>
      <c r="E3115" t="s">
        <v>3158</v>
      </c>
      <c r="F3115" t="s">
        <v>7634</v>
      </c>
      <c r="G3115">
        <v>2281</v>
      </c>
      <c r="H3115">
        <v>16</v>
      </c>
      <c r="I3115" t="s">
        <v>16</v>
      </c>
      <c r="J3115" t="s">
        <v>17</v>
      </c>
      <c r="K3115" s="4">
        <v>6000000</v>
      </c>
      <c r="L3115">
        <v>1991</v>
      </c>
      <c r="M3115" s="2">
        <v>3.8</v>
      </c>
      <c r="N3115" s="4">
        <f>IMDB_Table[[#This Row],[gross]]-IMDB_Table[[#This Row],[budget]]</f>
        <v>-5130675</v>
      </c>
      <c r="O3115">
        <v>107</v>
      </c>
      <c r="P3115" s="36">
        <f>IMDB_Table[[#This Row],[net_profit]]/IMDB_Table[[#This Row],[budget]]*100</f>
        <v>-85.511250000000004</v>
      </c>
    </row>
    <row r="3116" spans="1:16" x14ac:dyDescent="0.3">
      <c r="A3116" t="s">
        <v>3159</v>
      </c>
      <c r="B3116">
        <v>16</v>
      </c>
      <c r="C3116" s="4">
        <v>399611</v>
      </c>
      <c r="D3116" t="s">
        <v>419</v>
      </c>
      <c r="E3116" t="s">
        <v>3160</v>
      </c>
      <c r="F3116" t="s">
        <v>7635</v>
      </c>
      <c r="G3116">
        <v>1245</v>
      </c>
      <c r="H3116">
        <v>29</v>
      </c>
      <c r="I3116" t="s">
        <v>16</v>
      </c>
      <c r="J3116" t="s">
        <v>17</v>
      </c>
      <c r="K3116" s="4">
        <v>6000000</v>
      </c>
      <c r="L3116">
        <v>2010</v>
      </c>
      <c r="M3116" s="2">
        <v>5.7</v>
      </c>
      <c r="N3116" s="4">
        <f>IMDB_Table[[#This Row],[gross]]-IMDB_Table[[#This Row],[budget]]</f>
        <v>-5600389</v>
      </c>
      <c r="O3116">
        <v>90</v>
      </c>
      <c r="P3116" s="36">
        <f>IMDB_Table[[#This Row],[net_profit]]/IMDB_Table[[#This Row],[budget]]*100</f>
        <v>-93.339816666666664</v>
      </c>
    </row>
    <row r="3117" spans="1:16" x14ac:dyDescent="0.3">
      <c r="A3117" t="s">
        <v>2196</v>
      </c>
      <c r="B3117">
        <v>63</v>
      </c>
      <c r="C3117" s="4">
        <v>115862</v>
      </c>
      <c r="D3117" t="s">
        <v>71</v>
      </c>
      <c r="E3117" t="s">
        <v>1121</v>
      </c>
      <c r="F3117" t="s">
        <v>6304</v>
      </c>
      <c r="G3117">
        <v>7394</v>
      </c>
      <c r="H3117">
        <v>50</v>
      </c>
      <c r="I3117" t="s">
        <v>16</v>
      </c>
      <c r="J3117" t="s">
        <v>17</v>
      </c>
      <c r="K3117" s="4">
        <v>6000000</v>
      </c>
      <c r="L3117">
        <v>2009</v>
      </c>
      <c r="M3117" s="2">
        <v>6.7</v>
      </c>
      <c r="N3117" s="4">
        <f>IMDB_Table[[#This Row],[gross]]-IMDB_Table[[#This Row],[budget]]</f>
        <v>-5884138</v>
      </c>
      <c r="O3117">
        <v>96</v>
      </c>
      <c r="P3117" s="36">
        <f>IMDB_Table[[#This Row],[net_profit]]/IMDB_Table[[#This Row],[budget]]*100</f>
        <v>-98.068966666666668</v>
      </c>
    </row>
    <row r="3118" spans="1:16" x14ac:dyDescent="0.3">
      <c r="A3118" t="s">
        <v>1066</v>
      </c>
      <c r="B3118">
        <v>56</v>
      </c>
      <c r="C3118" s="4">
        <v>1346503</v>
      </c>
      <c r="D3118" t="s">
        <v>1409</v>
      </c>
      <c r="E3118" t="s">
        <v>93</v>
      </c>
      <c r="F3118" t="s">
        <v>7636</v>
      </c>
      <c r="G3118">
        <v>3024</v>
      </c>
      <c r="H3118">
        <v>22</v>
      </c>
      <c r="I3118" t="s">
        <v>16</v>
      </c>
      <c r="J3118" t="s">
        <v>250</v>
      </c>
      <c r="K3118" s="4">
        <v>6000000</v>
      </c>
      <c r="L3118">
        <v>2011</v>
      </c>
      <c r="M3118" s="2">
        <v>6.1</v>
      </c>
      <c r="N3118" s="4">
        <f>IMDB_Table[[#This Row],[gross]]-IMDB_Table[[#This Row],[budget]]</f>
        <v>-4653497</v>
      </c>
      <c r="O3118">
        <v>104</v>
      </c>
      <c r="P3118" s="36">
        <f>IMDB_Table[[#This Row],[net_profit]]/IMDB_Table[[#This Row],[budget]]*100</f>
        <v>-77.558283333333335</v>
      </c>
    </row>
    <row r="3119" spans="1:16" x14ac:dyDescent="0.3">
      <c r="A3119" t="s">
        <v>3161</v>
      </c>
      <c r="B3119">
        <v>36</v>
      </c>
      <c r="C3119" s="4">
        <v>117560</v>
      </c>
      <c r="D3119" t="s">
        <v>71</v>
      </c>
      <c r="E3119" t="s">
        <v>388</v>
      </c>
      <c r="F3119" t="s">
        <v>6305</v>
      </c>
      <c r="G3119">
        <v>2330</v>
      </c>
      <c r="H3119">
        <v>29</v>
      </c>
      <c r="I3119" t="s">
        <v>16</v>
      </c>
      <c r="J3119" t="s">
        <v>17</v>
      </c>
      <c r="K3119" s="4">
        <v>6000000</v>
      </c>
      <c r="L3119">
        <v>2006</v>
      </c>
      <c r="M3119" s="2">
        <v>6.2</v>
      </c>
      <c r="N3119" s="4">
        <f>IMDB_Table[[#This Row],[gross]]-IMDB_Table[[#This Row],[budget]]</f>
        <v>-5882440</v>
      </c>
      <c r="O3119">
        <v>97</v>
      </c>
      <c r="P3119" s="36">
        <f>IMDB_Table[[#This Row],[net_profit]]/IMDB_Table[[#This Row],[budget]]*100</f>
        <v>-98.040666666666667</v>
      </c>
    </row>
    <row r="3120" spans="1:16" x14ac:dyDescent="0.3">
      <c r="A3120" t="s">
        <v>2549</v>
      </c>
      <c r="B3120">
        <v>47</v>
      </c>
      <c r="C3120" s="4">
        <v>54606</v>
      </c>
      <c r="D3120" t="s">
        <v>993</v>
      </c>
      <c r="E3120" t="s">
        <v>3162</v>
      </c>
      <c r="F3120" t="s">
        <v>6306</v>
      </c>
      <c r="G3120">
        <v>1940</v>
      </c>
      <c r="H3120">
        <v>34</v>
      </c>
      <c r="I3120" t="s">
        <v>16</v>
      </c>
      <c r="J3120" t="s">
        <v>24</v>
      </c>
      <c r="K3120" s="4">
        <v>6000000</v>
      </c>
      <c r="L3120">
        <v>2001</v>
      </c>
      <c r="M3120" s="2">
        <v>6.2</v>
      </c>
      <c r="N3120" s="4">
        <f>IMDB_Table[[#This Row],[gross]]-IMDB_Table[[#This Row],[budget]]</f>
        <v>-5945394</v>
      </c>
      <c r="O3120">
        <v>107</v>
      </c>
      <c r="P3120" s="36">
        <f>IMDB_Table[[#This Row],[net_profit]]/IMDB_Table[[#This Row],[budget]]*100</f>
        <v>-99.0899</v>
      </c>
    </row>
    <row r="3121" spans="1:16" x14ac:dyDescent="0.3">
      <c r="A3121" t="s">
        <v>3163</v>
      </c>
      <c r="B3121">
        <v>26</v>
      </c>
      <c r="C3121" s="4">
        <v>36497</v>
      </c>
      <c r="D3121" t="s">
        <v>509</v>
      </c>
      <c r="E3121" t="s">
        <v>195</v>
      </c>
      <c r="F3121" t="s">
        <v>6307</v>
      </c>
      <c r="G3121">
        <v>7367</v>
      </c>
      <c r="H3121">
        <v>37</v>
      </c>
      <c r="I3121" t="s">
        <v>16</v>
      </c>
      <c r="J3121" t="s">
        <v>17</v>
      </c>
      <c r="K3121" s="4">
        <v>6000000</v>
      </c>
      <c r="L3121">
        <v>2008</v>
      </c>
      <c r="M3121" s="2">
        <v>4.7</v>
      </c>
      <c r="N3121" s="4">
        <f>IMDB_Table[[#This Row],[gross]]-IMDB_Table[[#This Row],[budget]]</f>
        <v>-5963503</v>
      </c>
      <c r="O3121">
        <v>85</v>
      </c>
      <c r="P3121" s="36">
        <f>IMDB_Table[[#This Row],[net_profit]]/IMDB_Table[[#This Row],[budget]]*100</f>
        <v>-99.391716666666667</v>
      </c>
    </row>
    <row r="3122" spans="1:16" x14ac:dyDescent="0.3">
      <c r="A3122" t="s">
        <v>2577</v>
      </c>
      <c r="B3122">
        <v>162</v>
      </c>
      <c r="C3122" s="4">
        <v>65804</v>
      </c>
      <c r="D3122" t="s">
        <v>552</v>
      </c>
      <c r="E3122" t="s">
        <v>118</v>
      </c>
      <c r="F3122" t="s">
        <v>6308</v>
      </c>
      <c r="G3122">
        <v>32512</v>
      </c>
      <c r="H3122">
        <v>86</v>
      </c>
      <c r="I3122" t="s">
        <v>16</v>
      </c>
      <c r="J3122" t="s">
        <v>17</v>
      </c>
      <c r="K3122" s="4">
        <v>12000000</v>
      </c>
      <c r="L3122">
        <v>2012</v>
      </c>
      <c r="M3122" s="2">
        <v>6.3</v>
      </c>
      <c r="N3122" s="4">
        <f>IMDB_Table[[#This Row],[gross]]-IMDB_Table[[#This Row],[budget]]</f>
        <v>-11934196</v>
      </c>
      <c r="O3122">
        <v>95</v>
      </c>
      <c r="P3122" s="36">
        <f>IMDB_Table[[#This Row],[net_profit]]/IMDB_Table[[#This Row],[budget]]*100</f>
        <v>-99.451633333333334</v>
      </c>
    </row>
    <row r="3123" spans="1:16" x14ac:dyDescent="0.3">
      <c r="A3123" t="s">
        <v>4033</v>
      </c>
      <c r="B3123">
        <v>88</v>
      </c>
      <c r="C3123" s="4">
        <v>3895664</v>
      </c>
      <c r="D3123" t="s">
        <v>641</v>
      </c>
      <c r="E3123" t="s">
        <v>2108</v>
      </c>
      <c r="F3123" t="s">
        <v>7637</v>
      </c>
      <c r="G3123">
        <v>34383</v>
      </c>
      <c r="H3123">
        <v>149</v>
      </c>
      <c r="I3123" t="s">
        <v>708</v>
      </c>
      <c r="J3123" t="s">
        <v>490</v>
      </c>
      <c r="K3123" s="4">
        <v>5300000</v>
      </c>
      <c r="L3123">
        <v>2002</v>
      </c>
      <c r="M3123" s="2">
        <v>7.3</v>
      </c>
      <c r="N3123" s="4">
        <f>IMDB_Table[[#This Row],[gross]]-IMDB_Table[[#This Row],[budget]]</f>
        <v>-1404336</v>
      </c>
      <c r="O3123">
        <v>111</v>
      </c>
      <c r="P3123" s="36">
        <f>IMDB_Table[[#This Row],[net_profit]]/IMDB_Table[[#This Row],[budget]]*100</f>
        <v>-26.496905660377358</v>
      </c>
    </row>
    <row r="3124" spans="1:16" x14ac:dyDescent="0.3">
      <c r="A3124" t="s">
        <v>3164</v>
      </c>
      <c r="B3124">
        <v>43</v>
      </c>
      <c r="C3124" s="4">
        <v>20200</v>
      </c>
      <c r="D3124" t="s">
        <v>1349</v>
      </c>
      <c r="E3124" t="s">
        <v>582</v>
      </c>
      <c r="F3124" t="s">
        <v>6309</v>
      </c>
      <c r="G3124">
        <v>6797</v>
      </c>
      <c r="H3124">
        <v>21</v>
      </c>
      <c r="I3124" t="s">
        <v>16</v>
      </c>
      <c r="J3124" t="s">
        <v>17</v>
      </c>
      <c r="K3124" s="4">
        <v>6000000</v>
      </c>
      <c r="L3124">
        <v>2014</v>
      </c>
      <c r="M3124" s="2">
        <v>5.8</v>
      </c>
      <c r="N3124" s="4">
        <f>IMDB_Table[[#This Row],[gross]]-IMDB_Table[[#This Row],[budget]]</f>
        <v>-5979800</v>
      </c>
      <c r="O3124">
        <v>86</v>
      </c>
      <c r="P3124" s="36">
        <f>IMDB_Table[[#This Row],[net_profit]]/IMDB_Table[[#This Row],[budget]]*100</f>
        <v>-99.663333333333341</v>
      </c>
    </row>
    <row r="3125" spans="1:16" x14ac:dyDescent="0.3">
      <c r="A3125" t="s">
        <v>3165</v>
      </c>
      <c r="B3125">
        <v>111</v>
      </c>
      <c r="C3125" s="4">
        <v>542860</v>
      </c>
      <c r="D3125" t="s">
        <v>506</v>
      </c>
      <c r="E3125" t="s">
        <v>3166</v>
      </c>
      <c r="F3125" t="s">
        <v>7638</v>
      </c>
      <c r="G3125">
        <v>9230</v>
      </c>
      <c r="H3125">
        <v>37</v>
      </c>
      <c r="I3125" t="s">
        <v>2098</v>
      </c>
      <c r="J3125" t="s">
        <v>2099</v>
      </c>
      <c r="K3125" s="4">
        <v>4000000</v>
      </c>
      <c r="L3125">
        <v>2008</v>
      </c>
      <c r="M3125" s="2">
        <v>7.1</v>
      </c>
      <c r="N3125" s="4">
        <f>IMDB_Table[[#This Row],[gross]]-IMDB_Table[[#This Row],[budget]]</f>
        <v>-3457140</v>
      </c>
      <c r="O3125">
        <v>103</v>
      </c>
      <c r="P3125" s="36">
        <f>IMDB_Table[[#This Row],[net_profit]]/IMDB_Table[[#This Row],[budget]]*100</f>
        <v>-86.4285</v>
      </c>
    </row>
    <row r="3126" spans="1:16" x14ac:dyDescent="0.3">
      <c r="A3126" t="s">
        <v>3167</v>
      </c>
      <c r="B3126">
        <v>112</v>
      </c>
      <c r="C3126" s="4">
        <v>11905519</v>
      </c>
      <c r="D3126" t="s">
        <v>137</v>
      </c>
      <c r="E3126" t="s">
        <v>3168</v>
      </c>
      <c r="F3126" t="s">
        <v>6310</v>
      </c>
      <c r="G3126">
        <v>30210</v>
      </c>
      <c r="H3126">
        <v>214</v>
      </c>
      <c r="I3126" t="s">
        <v>2573</v>
      </c>
      <c r="J3126" t="s">
        <v>2574</v>
      </c>
      <c r="K3126" s="4">
        <v>200000000</v>
      </c>
      <c r="L3126">
        <v>2005</v>
      </c>
      <c r="M3126" s="2">
        <v>7.1</v>
      </c>
      <c r="N3126" s="4">
        <f>IMDB_Table[[#This Row],[gross]]-IMDB_Table[[#This Row],[budget]]</f>
        <v>-188094481</v>
      </c>
      <c r="O3126">
        <v>111</v>
      </c>
      <c r="P3126" s="36">
        <f>IMDB_Table[[#This Row],[net_profit]]/IMDB_Table[[#This Row],[budget]]*100</f>
        <v>-94.047240500000001</v>
      </c>
    </row>
    <row r="3127" spans="1:16" x14ac:dyDescent="0.3">
      <c r="A3127" t="s">
        <v>3063</v>
      </c>
      <c r="B3127">
        <v>161</v>
      </c>
      <c r="C3127" s="4">
        <v>32541719</v>
      </c>
      <c r="D3127" t="s">
        <v>1044</v>
      </c>
      <c r="E3127" t="s">
        <v>1632</v>
      </c>
      <c r="F3127" t="s">
        <v>6311</v>
      </c>
      <c r="G3127">
        <v>89806</v>
      </c>
      <c r="H3127">
        <v>438</v>
      </c>
      <c r="I3127" t="s">
        <v>16</v>
      </c>
      <c r="J3127" t="s">
        <v>24</v>
      </c>
      <c r="K3127" s="4">
        <v>3500159</v>
      </c>
      <c r="L3127">
        <v>2002</v>
      </c>
      <c r="M3127" s="2">
        <v>6.7</v>
      </c>
      <c r="N3127" s="4">
        <f>IMDB_Table[[#This Row],[gross]]-IMDB_Table[[#This Row],[budget]]</f>
        <v>29041560</v>
      </c>
      <c r="O3127">
        <v>112</v>
      </c>
      <c r="P3127" s="36">
        <f>IMDB_Table[[#This Row],[net_profit]]/IMDB_Table[[#This Row],[budget]]*100</f>
        <v>829.72116409568832</v>
      </c>
    </row>
    <row r="3128" spans="1:16" x14ac:dyDescent="0.3">
      <c r="A3128" t="s">
        <v>2974</v>
      </c>
      <c r="B3128">
        <v>68</v>
      </c>
      <c r="C3128" s="4">
        <v>3064356</v>
      </c>
      <c r="D3128" t="s">
        <v>71</v>
      </c>
      <c r="E3128" t="s">
        <v>336</v>
      </c>
      <c r="F3128" t="s">
        <v>6312</v>
      </c>
      <c r="G3128">
        <v>3433</v>
      </c>
      <c r="H3128">
        <v>81</v>
      </c>
      <c r="I3128" t="s">
        <v>16</v>
      </c>
      <c r="J3128" t="s">
        <v>17</v>
      </c>
      <c r="K3128" s="4">
        <v>5600000</v>
      </c>
      <c r="L3128">
        <v>2002</v>
      </c>
      <c r="M3128" s="2">
        <v>6.9</v>
      </c>
      <c r="N3128" s="4">
        <f>IMDB_Table[[#This Row],[gross]]-IMDB_Table[[#This Row],[budget]]</f>
        <v>-2535644</v>
      </c>
      <c r="O3128">
        <v>141</v>
      </c>
      <c r="P3128" s="36">
        <f>IMDB_Table[[#This Row],[net_profit]]/IMDB_Table[[#This Row],[budget]]*100</f>
        <v>-45.279357142857144</v>
      </c>
    </row>
    <row r="3129" spans="1:16" x14ac:dyDescent="0.3">
      <c r="A3129" t="s">
        <v>4015</v>
      </c>
      <c r="B3129">
        <v>25</v>
      </c>
      <c r="C3129" s="4">
        <v>7009668</v>
      </c>
      <c r="D3129" t="s">
        <v>3169</v>
      </c>
      <c r="E3129" t="s">
        <v>3170</v>
      </c>
      <c r="F3129" t="s">
        <v>6313</v>
      </c>
      <c r="G3129">
        <v>8707</v>
      </c>
      <c r="H3129">
        <v>36</v>
      </c>
      <c r="I3129" t="s">
        <v>16</v>
      </c>
      <c r="J3129" t="s">
        <v>17</v>
      </c>
      <c r="K3129" s="4">
        <v>5600000</v>
      </c>
      <c r="L3129">
        <v>2006</v>
      </c>
      <c r="M3129" s="2">
        <v>2.1</v>
      </c>
      <c r="N3129" s="4">
        <f>IMDB_Table[[#This Row],[gross]]-IMDB_Table[[#This Row],[budget]]</f>
        <v>1409668</v>
      </c>
      <c r="O3129">
        <v>95</v>
      </c>
      <c r="P3129" s="36">
        <f>IMDB_Table[[#This Row],[net_profit]]/IMDB_Table[[#This Row],[budget]]*100</f>
        <v>25.172642857142858</v>
      </c>
    </row>
    <row r="3130" spans="1:16" x14ac:dyDescent="0.3">
      <c r="A3130" t="s">
        <v>4021</v>
      </c>
      <c r="B3130">
        <v>222</v>
      </c>
      <c r="C3130" s="4">
        <v>27024</v>
      </c>
      <c r="D3130" t="s">
        <v>1390</v>
      </c>
      <c r="E3130" t="s">
        <v>3171</v>
      </c>
      <c r="F3130" t="s">
        <v>6314</v>
      </c>
      <c r="G3130">
        <v>55597</v>
      </c>
      <c r="H3130">
        <v>148</v>
      </c>
      <c r="I3130" t="s">
        <v>681</v>
      </c>
      <c r="J3130" t="s">
        <v>849</v>
      </c>
      <c r="K3130" s="4">
        <v>5600000</v>
      </c>
      <c r="L3130">
        <v>2009</v>
      </c>
      <c r="M3130" s="2">
        <v>6.6</v>
      </c>
      <c r="N3130" s="4">
        <f>IMDB_Table[[#This Row],[gross]]-IMDB_Table[[#This Row],[budget]]</f>
        <v>-5572976</v>
      </c>
      <c r="O3130">
        <v>85</v>
      </c>
      <c r="P3130" s="36">
        <f>IMDB_Table[[#This Row],[net_profit]]/IMDB_Table[[#This Row],[budget]]*100</f>
        <v>-99.517428571428567</v>
      </c>
    </row>
    <row r="3131" spans="1:16" x14ac:dyDescent="0.3">
      <c r="A3131" t="s">
        <v>3121</v>
      </c>
      <c r="B3131">
        <v>119</v>
      </c>
      <c r="C3131" s="4">
        <v>159600000</v>
      </c>
      <c r="D3131" t="s">
        <v>1889</v>
      </c>
      <c r="E3131" t="s">
        <v>979</v>
      </c>
      <c r="F3131" t="s">
        <v>6315</v>
      </c>
      <c r="G3131">
        <v>175607</v>
      </c>
      <c r="H3131">
        <v>252</v>
      </c>
      <c r="I3131" t="s">
        <v>16</v>
      </c>
      <c r="J3131" t="s">
        <v>17</v>
      </c>
      <c r="K3131" s="4">
        <v>5500000</v>
      </c>
      <c r="L3131">
        <v>1973</v>
      </c>
      <c r="M3131" s="2">
        <v>8.3000000000000007</v>
      </c>
      <c r="N3131" s="4">
        <f>IMDB_Table[[#This Row],[gross]]-IMDB_Table[[#This Row],[budget]]</f>
        <v>154100000</v>
      </c>
      <c r="O3131">
        <v>129</v>
      </c>
      <c r="P3131" s="36">
        <f>IMDB_Table[[#This Row],[net_profit]]/IMDB_Table[[#This Row],[budget]]*100</f>
        <v>2801.818181818182</v>
      </c>
    </row>
    <row r="3132" spans="1:16" x14ac:dyDescent="0.3">
      <c r="A3132" t="s">
        <v>1648</v>
      </c>
      <c r="B3132">
        <v>90</v>
      </c>
      <c r="C3132" s="4">
        <v>58800000</v>
      </c>
      <c r="D3132" t="s">
        <v>419</v>
      </c>
      <c r="E3132" t="s">
        <v>3172</v>
      </c>
      <c r="F3132" t="s">
        <v>7639</v>
      </c>
      <c r="G3132">
        <v>40511</v>
      </c>
      <c r="H3132">
        <v>213</v>
      </c>
      <c r="I3132" t="s">
        <v>16</v>
      </c>
      <c r="J3132" t="s">
        <v>24</v>
      </c>
      <c r="K3132" s="4">
        <v>5500000</v>
      </c>
      <c r="L3132">
        <v>1981</v>
      </c>
      <c r="M3132" s="2">
        <v>7.2</v>
      </c>
      <c r="N3132" s="4">
        <f>IMDB_Table[[#This Row],[gross]]-IMDB_Table[[#This Row],[budget]]</f>
        <v>53300000</v>
      </c>
      <c r="O3132">
        <v>125</v>
      </c>
      <c r="P3132" s="36">
        <f>IMDB_Table[[#This Row],[net_profit]]/IMDB_Table[[#This Row],[budget]]*100</f>
        <v>969.09090909090912</v>
      </c>
    </row>
    <row r="3133" spans="1:16" x14ac:dyDescent="0.3">
      <c r="A3133" t="s">
        <v>3173</v>
      </c>
      <c r="B3133">
        <v>62</v>
      </c>
      <c r="C3133" s="4">
        <v>50382128</v>
      </c>
      <c r="D3133" t="s">
        <v>369</v>
      </c>
      <c r="E3133" t="s">
        <v>1595</v>
      </c>
      <c r="F3133" t="s">
        <v>7640</v>
      </c>
      <c r="G3133">
        <v>10472</v>
      </c>
      <c r="H3133">
        <v>202</v>
      </c>
      <c r="I3133" t="s">
        <v>16</v>
      </c>
      <c r="J3133" t="s">
        <v>17</v>
      </c>
      <c r="K3133" s="4">
        <v>5500000</v>
      </c>
      <c r="L3133">
        <v>2005</v>
      </c>
      <c r="M3133" s="2">
        <v>5.6</v>
      </c>
      <c r="N3133" s="4">
        <f>IMDB_Table[[#This Row],[gross]]-IMDB_Table[[#This Row],[budget]]</f>
        <v>44882128</v>
      </c>
      <c r="O3133">
        <v>116</v>
      </c>
      <c r="P3133" s="36">
        <f>IMDB_Table[[#This Row],[net_profit]]/IMDB_Table[[#This Row],[budget]]*100</f>
        <v>816.03869090909086</v>
      </c>
    </row>
    <row r="3134" spans="1:16" x14ac:dyDescent="0.3">
      <c r="A3134" t="s">
        <v>1547</v>
      </c>
      <c r="B3134">
        <v>71</v>
      </c>
      <c r="C3134" s="4">
        <v>35811509</v>
      </c>
      <c r="D3134" t="s">
        <v>1819</v>
      </c>
      <c r="E3134" t="s">
        <v>3174</v>
      </c>
      <c r="F3134" t="s">
        <v>6316</v>
      </c>
      <c r="G3134">
        <v>43013</v>
      </c>
      <c r="H3134">
        <v>104</v>
      </c>
      <c r="I3134" t="s">
        <v>16</v>
      </c>
      <c r="J3134" t="s">
        <v>115</v>
      </c>
      <c r="K3134" s="4">
        <v>5500000</v>
      </c>
      <c r="L3134">
        <v>1996</v>
      </c>
      <c r="M3134" s="2">
        <v>7.7</v>
      </c>
      <c r="N3134" s="4">
        <f>IMDB_Table[[#This Row],[gross]]-IMDB_Table[[#This Row],[budget]]</f>
        <v>30311509</v>
      </c>
      <c r="O3134">
        <v>105</v>
      </c>
      <c r="P3134" s="36">
        <f>IMDB_Table[[#This Row],[net_profit]]/IMDB_Table[[#This Row],[budget]]*100</f>
        <v>551.11834545454542</v>
      </c>
    </row>
    <row r="3135" spans="1:16" x14ac:dyDescent="0.3">
      <c r="A3135" t="s">
        <v>161</v>
      </c>
      <c r="B3135">
        <v>364</v>
      </c>
      <c r="C3135" s="4">
        <v>24475193</v>
      </c>
      <c r="D3135" t="s">
        <v>369</v>
      </c>
      <c r="E3135" t="s">
        <v>161</v>
      </c>
      <c r="F3135" t="s">
        <v>6317</v>
      </c>
      <c r="G3135">
        <v>190494</v>
      </c>
      <c r="H3135">
        <v>314</v>
      </c>
      <c r="I3135" t="s">
        <v>16</v>
      </c>
      <c r="J3135" t="s">
        <v>17</v>
      </c>
      <c r="K3135" s="4">
        <v>3000000</v>
      </c>
      <c r="L3135">
        <v>2013</v>
      </c>
      <c r="M3135" s="2">
        <v>6.6</v>
      </c>
      <c r="N3135" s="4">
        <f>IMDB_Table[[#This Row],[gross]]-IMDB_Table[[#This Row],[budget]]</f>
        <v>21475193</v>
      </c>
      <c r="O3135">
        <v>90</v>
      </c>
      <c r="P3135" s="36">
        <f>IMDB_Table[[#This Row],[net_profit]]/IMDB_Table[[#This Row],[budget]]*100</f>
        <v>715.83976666666672</v>
      </c>
    </row>
    <row r="3136" spans="1:16" x14ac:dyDescent="0.3">
      <c r="A3136" t="s">
        <v>2318</v>
      </c>
      <c r="B3136">
        <v>122</v>
      </c>
      <c r="C3136" s="4">
        <v>6200756</v>
      </c>
      <c r="D3136" t="s">
        <v>641</v>
      </c>
      <c r="E3136" t="s">
        <v>164</v>
      </c>
      <c r="F3136" t="s">
        <v>6318</v>
      </c>
      <c r="G3136">
        <v>96129</v>
      </c>
      <c r="H3136">
        <v>488</v>
      </c>
      <c r="I3136" t="s">
        <v>16</v>
      </c>
      <c r="J3136" t="s">
        <v>17</v>
      </c>
      <c r="K3136" s="4">
        <v>7000000</v>
      </c>
      <c r="L3136">
        <v>2001</v>
      </c>
      <c r="M3136" s="2">
        <v>7.4</v>
      </c>
      <c r="N3136" s="4">
        <f>IMDB_Table[[#This Row],[gross]]-IMDB_Table[[#This Row],[budget]]</f>
        <v>-799244</v>
      </c>
      <c r="O3136">
        <v>111</v>
      </c>
      <c r="P3136" s="36">
        <f>IMDB_Table[[#This Row],[net_profit]]/IMDB_Table[[#This Row],[budget]]*100</f>
        <v>-11.417771428571429</v>
      </c>
    </row>
    <row r="3137" spans="1:16" x14ac:dyDescent="0.3">
      <c r="A3137" t="s">
        <v>1869</v>
      </c>
      <c r="B3137">
        <v>100</v>
      </c>
      <c r="C3137" s="4">
        <v>1292119</v>
      </c>
      <c r="D3137" t="s">
        <v>1378</v>
      </c>
      <c r="E3137" t="s">
        <v>398</v>
      </c>
      <c r="F3137" t="s">
        <v>6319</v>
      </c>
      <c r="G3137">
        <v>14786</v>
      </c>
      <c r="H3137">
        <v>144</v>
      </c>
      <c r="I3137" t="s">
        <v>16</v>
      </c>
      <c r="J3137" t="s">
        <v>24</v>
      </c>
      <c r="K3137" s="4">
        <v>5500000</v>
      </c>
      <c r="L3137">
        <v>2001</v>
      </c>
      <c r="M3137" s="2">
        <v>7.1</v>
      </c>
      <c r="N3137" s="4">
        <f>IMDB_Table[[#This Row],[gross]]-IMDB_Table[[#This Row],[budget]]</f>
        <v>-4207881</v>
      </c>
      <c r="O3137">
        <v>91</v>
      </c>
      <c r="P3137" s="36">
        <f>IMDB_Table[[#This Row],[net_profit]]/IMDB_Table[[#This Row],[budget]]*100</f>
        <v>-76.506927272727282</v>
      </c>
    </row>
    <row r="3138" spans="1:16" x14ac:dyDescent="0.3">
      <c r="A3138" t="s">
        <v>3175</v>
      </c>
      <c r="B3138">
        <v>112</v>
      </c>
      <c r="C3138" s="4">
        <v>3629758</v>
      </c>
      <c r="D3138" t="s">
        <v>1349</v>
      </c>
      <c r="E3138" t="s">
        <v>3176</v>
      </c>
      <c r="F3138" t="s">
        <v>6320</v>
      </c>
      <c r="G3138">
        <v>44151</v>
      </c>
      <c r="H3138">
        <v>110</v>
      </c>
      <c r="I3138" t="s">
        <v>708</v>
      </c>
      <c r="J3138" t="s">
        <v>490</v>
      </c>
      <c r="K3138" s="4">
        <v>5500000</v>
      </c>
      <c r="L3138">
        <v>2004</v>
      </c>
      <c r="M3138" s="2">
        <v>7.9</v>
      </c>
      <c r="N3138" s="4">
        <f>IMDB_Table[[#This Row],[gross]]-IMDB_Table[[#This Row],[budget]]</f>
        <v>-1870242</v>
      </c>
      <c r="O3138">
        <v>97</v>
      </c>
      <c r="P3138" s="36">
        <f>IMDB_Table[[#This Row],[net_profit]]/IMDB_Table[[#This Row],[budget]]*100</f>
        <v>-34.004400000000004</v>
      </c>
    </row>
    <row r="3139" spans="1:16" x14ac:dyDescent="0.3">
      <c r="A3139" t="s">
        <v>4034</v>
      </c>
      <c r="B3139">
        <v>67</v>
      </c>
      <c r="C3139" s="4">
        <v>6239558</v>
      </c>
      <c r="D3139" t="s">
        <v>641</v>
      </c>
      <c r="E3139" t="s">
        <v>1622</v>
      </c>
      <c r="F3139" t="s">
        <v>6321</v>
      </c>
      <c r="G3139">
        <v>5548</v>
      </c>
      <c r="H3139">
        <v>67</v>
      </c>
      <c r="I3139" t="s">
        <v>16</v>
      </c>
      <c r="J3139" t="s">
        <v>87</v>
      </c>
      <c r="K3139" s="4">
        <v>5000000</v>
      </c>
      <c r="L3139">
        <v>2003</v>
      </c>
      <c r="M3139" s="2">
        <v>6.7</v>
      </c>
      <c r="N3139" s="4">
        <f>IMDB_Table[[#This Row],[gross]]-IMDB_Table[[#This Row],[budget]]</f>
        <v>1239558</v>
      </c>
      <c r="O3139">
        <v>92</v>
      </c>
      <c r="P3139" s="36">
        <f>IMDB_Table[[#This Row],[net_profit]]/IMDB_Table[[#This Row],[budget]]*100</f>
        <v>24.791160000000001</v>
      </c>
    </row>
    <row r="3140" spans="1:16" x14ac:dyDescent="0.3">
      <c r="A3140" t="s">
        <v>3177</v>
      </c>
      <c r="B3140">
        <v>91</v>
      </c>
      <c r="C3140" s="4">
        <v>1056102</v>
      </c>
      <c r="D3140" t="s">
        <v>557</v>
      </c>
      <c r="E3140" t="s">
        <v>3178</v>
      </c>
      <c r="F3140" t="s">
        <v>6322</v>
      </c>
      <c r="G3140">
        <v>18792</v>
      </c>
      <c r="H3140">
        <v>153</v>
      </c>
      <c r="I3140" t="s">
        <v>16</v>
      </c>
      <c r="J3140" t="s">
        <v>17</v>
      </c>
      <c r="K3140" s="4">
        <v>5000000</v>
      </c>
      <c r="L3140">
        <v>2003</v>
      </c>
      <c r="M3140" s="2">
        <v>6.6</v>
      </c>
      <c r="N3140" s="4">
        <f>IMDB_Table[[#This Row],[gross]]-IMDB_Table[[#This Row],[budget]]</f>
        <v>-3943898</v>
      </c>
      <c r="O3140">
        <v>104</v>
      </c>
      <c r="P3140" s="36">
        <f>IMDB_Table[[#This Row],[net_profit]]/IMDB_Table[[#This Row],[budget]]*100</f>
        <v>-78.877960000000002</v>
      </c>
    </row>
    <row r="3141" spans="1:16" x14ac:dyDescent="0.3">
      <c r="A3141" t="s">
        <v>1147</v>
      </c>
      <c r="B3141">
        <v>103</v>
      </c>
      <c r="C3141" s="4">
        <v>27545445</v>
      </c>
      <c r="D3141" t="s">
        <v>814</v>
      </c>
      <c r="E3141" t="s">
        <v>3179</v>
      </c>
      <c r="F3141" t="s">
        <v>7641</v>
      </c>
      <c r="G3141">
        <v>59524</v>
      </c>
      <c r="H3141">
        <v>418</v>
      </c>
      <c r="I3141" t="s">
        <v>16</v>
      </c>
      <c r="J3141" t="s">
        <v>17</v>
      </c>
      <c r="K3141" s="4">
        <v>6500000</v>
      </c>
      <c r="L3141">
        <v>1989</v>
      </c>
      <c r="M3141" s="2">
        <v>7.9</v>
      </c>
      <c r="N3141" s="4">
        <f>IMDB_Table[[#This Row],[gross]]-IMDB_Table[[#This Row],[budget]]</f>
        <v>21045445</v>
      </c>
      <c r="O3141">
        <v>120</v>
      </c>
      <c r="P3141" s="36">
        <f>IMDB_Table[[#This Row],[net_profit]]/IMDB_Table[[#This Row],[budget]]*100</f>
        <v>323.77607692307691</v>
      </c>
    </row>
    <row r="3142" spans="1:16" x14ac:dyDescent="0.3">
      <c r="A3142" t="s">
        <v>3180</v>
      </c>
      <c r="B3142">
        <v>27</v>
      </c>
      <c r="C3142" s="4">
        <v>56007</v>
      </c>
      <c r="D3142" t="s">
        <v>2987</v>
      </c>
      <c r="E3142" t="s">
        <v>631</v>
      </c>
      <c r="F3142" t="s">
        <v>6323</v>
      </c>
      <c r="G3142">
        <v>3754</v>
      </c>
      <c r="H3142">
        <v>69</v>
      </c>
      <c r="I3142" t="s">
        <v>16</v>
      </c>
      <c r="J3142" t="s">
        <v>17</v>
      </c>
      <c r="K3142" s="4">
        <v>5500000</v>
      </c>
      <c r="L3142">
        <v>2001</v>
      </c>
      <c r="M3142" s="2">
        <v>4.9000000000000004</v>
      </c>
      <c r="N3142" s="4">
        <f>IMDB_Table[[#This Row],[gross]]-IMDB_Table[[#This Row],[budget]]</f>
        <v>-5443993</v>
      </c>
      <c r="O3142">
        <v>99</v>
      </c>
      <c r="P3142" s="36">
        <f>IMDB_Table[[#This Row],[net_profit]]/IMDB_Table[[#This Row],[budget]]*100</f>
        <v>-98.981690909090915</v>
      </c>
    </row>
    <row r="3143" spans="1:16" x14ac:dyDescent="0.3">
      <c r="A3143" t="s">
        <v>4035</v>
      </c>
      <c r="B3143">
        <v>205</v>
      </c>
      <c r="C3143" s="4">
        <v>611709</v>
      </c>
      <c r="D3143" t="s">
        <v>641</v>
      </c>
      <c r="E3143" t="s">
        <v>3181</v>
      </c>
      <c r="F3143" t="s">
        <v>6324</v>
      </c>
      <c r="G3143">
        <v>15267</v>
      </c>
      <c r="H3143">
        <v>41</v>
      </c>
      <c r="I3143" t="s">
        <v>708</v>
      </c>
      <c r="J3143" t="s">
        <v>3182</v>
      </c>
      <c r="K3143" s="4">
        <v>3850000</v>
      </c>
      <c r="L3143">
        <v>2011</v>
      </c>
      <c r="M3143" s="2">
        <v>7.2</v>
      </c>
      <c r="N3143" s="4">
        <f>IMDB_Table[[#This Row],[gross]]-IMDB_Table[[#This Row],[budget]]</f>
        <v>-3238291</v>
      </c>
      <c r="O3143">
        <v>93</v>
      </c>
      <c r="P3143" s="36">
        <f>IMDB_Table[[#This Row],[net_profit]]/IMDB_Table[[#This Row],[budget]]*100</f>
        <v>-84.111454545454549</v>
      </c>
    </row>
    <row r="3144" spans="1:16" x14ac:dyDescent="0.3">
      <c r="A3144" t="s">
        <v>3183</v>
      </c>
      <c r="B3144">
        <v>72</v>
      </c>
      <c r="C3144" s="4">
        <v>22770</v>
      </c>
      <c r="D3144" t="s">
        <v>641</v>
      </c>
      <c r="E3144" t="s">
        <v>3184</v>
      </c>
      <c r="F3144" t="s">
        <v>6325</v>
      </c>
      <c r="G3144">
        <v>1658</v>
      </c>
      <c r="H3144">
        <v>12</v>
      </c>
      <c r="I3144" t="s">
        <v>1644</v>
      </c>
      <c r="J3144" t="s">
        <v>722</v>
      </c>
      <c r="K3144" s="4">
        <v>5500000</v>
      </c>
      <c r="L3144">
        <v>2013</v>
      </c>
      <c r="M3144" s="2">
        <v>6.1</v>
      </c>
      <c r="N3144" s="4">
        <f>IMDB_Table[[#This Row],[gross]]-IMDB_Table[[#This Row],[budget]]</f>
        <v>-5477230</v>
      </c>
      <c r="O3144">
        <v>99</v>
      </c>
      <c r="P3144" s="36">
        <f>IMDB_Table[[#This Row],[net_profit]]/IMDB_Table[[#This Row],[budget]]*100</f>
        <v>-99.585999999999999</v>
      </c>
    </row>
    <row r="3145" spans="1:16" x14ac:dyDescent="0.3">
      <c r="A3145" t="s">
        <v>3185</v>
      </c>
      <c r="B3145">
        <v>48</v>
      </c>
      <c r="C3145" s="4">
        <v>27445</v>
      </c>
      <c r="D3145" t="s">
        <v>3186</v>
      </c>
      <c r="E3145" t="s">
        <v>1613</v>
      </c>
      <c r="F3145" t="s">
        <v>6326</v>
      </c>
      <c r="G3145">
        <v>3788</v>
      </c>
      <c r="H3145">
        <v>31</v>
      </c>
      <c r="I3145" t="s">
        <v>16</v>
      </c>
      <c r="J3145" t="s">
        <v>17</v>
      </c>
      <c r="K3145" s="4">
        <v>9000000</v>
      </c>
      <c r="L3145">
        <v>2011</v>
      </c>
      <c r="M3145" s="2">
        <v>5.3</v>
      </c>
      <c r="N3145" s="4">
        <f>IMDB_Table[[#This Row],[gross]]-IMDB_Table[[#This Row],[budget]]</f>
        <v>-8972555</v>
      </c>
      <c r="O3145">
        <v>96</v>
      </c>
      <c r="P3145" s="36">
        <f>IMDB_Table[[#This Row],[net_profit]]/IMDB_Table[[#This Row],[budget]]*100</f>
        <v>-99.695055555555555</v>
      </c>
    </row>
    <row r="3146" spans="1:16" x14ac:dyDescent="0.3">
      <c r="A3146" t="s">
        <v>1832</v>
      </c>
      <c r="B3146">
        <v>65</v>
      </c>
      <c r="C3146" s="4">
        <v>766487</v>
      </c>
      <c r="D3146" t="s">
        <v>429</v>
      </c>
      <c r="E3146" t="s">
        <v>176</v>
      </c>
      <c r="F3146" t="s">
        <v>6327</v>
      </c>
      <c r="G3146">
        <v>15315</v>
      </c>
      <c r="H3146">
        <v>117</v>
      </c>
      <c r="I3146" t="s">
        <v>16</v>
      </c>
      <c r="J3146" t="s">
        <v>17</v>
      </c>
      <c r="K3146" s="4">
        <v>5250000</v>
      </c>
      <c r="L3146">
        <v>2007</v>
      </c>
      <c r="M3146" s="2">
        <v>5</v>
      </c>
      <c r="N3146" s="4">
        <f>IMDB_Table[[#This Row],[gross]]-IMDB_Table[[#This Row],[budget]]</f>
        <v>-4483513</v>
      </c>
      <c r="O3146">
        <v>96</v>
      </c>
      <c r="P3146" s="36">
        <f>IMDB_Table[[#This Row],[net_profit]]/IMDB_Table[[#This Row],[budget]]*100</f>
        <v>-85.400247619047619</v>
      </c>
    </row>
    <row r="3147" spans="1:16" x14ac:dyDescent="0.3">
      <c r="A3147" t="s">
        <v>2474</v>
      </c>
      <c r="B3147">
        <v>284</v>
      </c>
      <c r="C3147" s="4">
        <v>1196752</v>
      </c>
      <c r="D3147" t="s">
        <v>552</v>
      </c>
      <c r="E3147" t="s">
        <v>3187</v>
      </c>
      <c r="F3147" t="s">
        <v>6328</v>
      </c>
      <c r="G3147">
        <v>79353</v>
      </c>
      <c r="H3147">
        <v>121</v>
      </c>
      <c r="I3147" t="s">
        <v>3188</v>
      </c>
      <c r="J3147" t="s">
        <v>3189</v>
      </c>
      <c r="K3147" s="4">
        <v>30300000</v>
      </c>
      <c r="L3147">
        <v>2011</v>
      </c>
      <c r="M3147" s="2">
        <v>7.6</v>
      </c>
      <c r="N3147" s="4">
        <f>IMDB_Table[[#This Row],[gross]]-IMDB_Table[[#This Row],[budget]]</f>
        <v>-29103248</v>
      </c>
      <c r="O3147">
        <v>100</v>
      </c>
      <c r="P3147" s="36">
        <f>IMDB_Table[[#This Row],[net_profit]]/IMDB_Table[[#This Row],[budget]]*100</f>
        <v>-96.050323432343234</v>
      </c>
    </row>
    <row r="3148" spans="1:16" x14ac:dyDescent="0.3">
      <c r="A3148" t="s">
        <v>4036</v>
      </c>
      <c r="B3148">
        <v>47</v>
      </c>
      <c r="C3148" s="4">
        <v>795126</v>
      </c>
      <c r="D3148" t="s">
        <v>1366</v>
      </c>
      <c r="E3148" t="s">
        <v>3190</v>
      </c>
      <c r="F3148" t="s">
        <v>6329</v>
      </c>
      <c r="G3148">
        <v>4976</v>
      </c>
      <c r="H3148">
        <v>52</v>
      </c>
      <c r="I3148" t="s">
        <v>16</v>
      </c>
      <c r="J3148" t="s">
        <v>87</v>
      </c>
      <c r="K3148" s="4">
        <v>6000000</v>
      </c>
      <c r="L3148">
        <v>2004</v>
      </c>
      <c r="M3148" s="2">
        <v>7.6</v>
      </c>
      <c r="N3148" s="4">
        <f>IMDB_Table[[#This Row],[gross]]-IMDB_Table[[#This Row],[budget]]</f>
        <v>-5204874</v>
      </c>
      <c r="O3148">
        <v>98</v>
      </c>
      <c r="P3148" s="36">
        <f>IMDB_Table[[#This Row],[net_profit]]/IMDB_Table[[#This Row],[budget]]*100</f>
        <v>-86.747900000000001</v>
      </c>
    </row>
    <row r="3149" spans="1:16" x14ac:dyDescent="0.3">
      <c r="A3149" t="s">
        <v>105</v>
      </c>
      <c r="B3149">
        <v>318</v>
      </c>
      <c r="C3149" s="4">
        <v>83574831</v>
      </c>
      <c r="D3149" t="s">
        <v>1979</v>
      </c>
      <c r="E3149" t="s">
        <v>1660</v>
      </c>
      <c r="F3149" t="s">
        <v>6330</v>
      </c>
      <c r="G3149">
        <v>109214</v>
      </c>
      <c r="H3149">
        <v>269</v>
      </c>
      <c r="I3149" t="s">
        <v>16</v>
      </c>
      <c r="J3149" t="s">
        <v>17</v>
      </c>
      <c r="K3149" s="4">
        <v>5000000</v>
      </c>
      <c r="L3149">
        <v>2013</v>
      </c>
      <c r="M3149" s="2">
        <v>6.6</v>
      </c>
      <c r="N3149" s="4">
        <f>IMDB_Table[[#This Row],[gross]]-IMDB_Table[[#This Row],[budget]]</f>
        <v>78574831</v>
      </c>
      <c r="O3149">
        <v>106</v>
      </c>
      <c r="P3149" s="36">
        <f>IMDB_Table[[#This Row],[net_profit]]/IMDB_Table[[#This Row],[budget]]*100</f>
        <v>1571.4966199999999</v>
      </c>
    </row>
    <row r="3150" spans="1:16" x14ac:dyDescent="0.3">
      <c r="A3150" t="s">
        <v>2816</v>
      </c>
      <c r="B3150">
        <v>250</v>
      </c>
      <c r="C3150" s="4">
        <v>87025093</v>
      </c>
      <c r="D3150" t="s">
        <v>1373</v>
      </c>
      <c r="E3150" t="s">
        <v>2392</v>
      </c>
      <c r="F3150" t="s">
        <v>7642</v>
      </c>
      <c r="G3150">
        <v>188679</v>
      </c>
      <c r="H3150">
        <v>864</v>
      </c>
      <c r="I3150" t="s">
        <v>16</v>
      </c>
      <c r="J3150" t="s">
        <v>17</v>
      </c>
      <c r="K3150" s="4">
        <v>4000000</v>
      </c>
      <c r="L3150">
        <v>2005</v>
      </c>
      <c r="M3150" s="2">
        <v>6.6</v>
      </c>
      <c r="N3150" s="4">
        <f>IMDB_Table[[#This Row],[gross]]-IMDB_Table[[#This Row],[budget]]</f>
        <v>83025093</v>
      </c>
      <c r="O3150">
        <v>95</v>
      </c>
      <c r="P3150" s="36">
        <f>IMDB_Table[[#This Row],[net_profit]]/IMDB_Table[[#This Row],[budget]]*100</f>
        <v>2075.6273249999999</v>
      </c>
    </row>
    <row r="3151" spans="1:16" x14ac:dyDescent="0.3">
      <c r="A3151" t="s">
        <v>3191</v>
      </c>
      <c r="B3151">
        <v>411</v>
      </c>
      <c r="C3151" s="4">
        <v>71897215</v>
      </c>
      <c r="D3151" t="s">
        <v>3192</v>
      </c>
      <c r="E3151" t="s">
        <v>193</v>
      </c>
      <c r="F3151" t="s">
        <v>6331</v>
      </c>
      <c r="G3151">
        <v>126893</v>
      </c>
      <c r="H3151">
        <v>440</v>
      </c>
      <c r="I3151" t="s">
        <v>16</v>
      </c>
      <c r="J3151" t="s">
        <v>17</v>
      </c>
      <c r="K3151" s="4">
        <v>15000000</v>
      </c>
      <c r="L3151">
        <v>2016</v>
      </c>
      <c r="M3151" s="2">
        <v>7.3</v>
      </c>
      <c r="N3151" s="4">
        <f>IMDB_Table[[#This Row],[gross]]-IMDB_Table[[#This Row],[budget]]</f>
        <v>56897215</v>
      </c>
      <c r="O3151">
        <v>104</v>
      </c>
      <c r="P3151" s="36">
        <f>IMDB_Table[[#This Row],[net_profit]]/IMDB_Table[[#This Row],[budget]]*100</f>
        <v>379.31476666666669</v>
      </c>
    </row>
    <row r="3152" spans="1:16" x14ac:dyDescent="0.3">
      <c r="A3152" t="s">
        <v>2128</v>
      </c>
      <c r="B3152">
        <v>106</v>
      </c>
      <c r="C3152" s="4">
        <v>64267897</v>
      </c>
      <c r="D3152" t="s">
        <v>3193</v>
      </c>
      <c r="E3152" t="s">
        <v>2130</v>
      </c>
      <c r="F3152" t="s">
        <v>6332</v>
      </c>
      <c r="G3152">
        <v>67992</v>
      </c>
      <c r="H3152">
        <v>327</v>
      </c>
      <c r="I3152" t="s">
        <v>16</v>
      </c>
      <c r="J3152" t="s">
        <v>17</v>
      </c>
      <c r="K3152" s="4">
        <v>5000000</v>
      </c>
      <c r="L3152">
        <v>2002</v>
      </c>
      <c r="M3152" s="2">
        <v>6.6</v>
      </c>
      <c r="N3152" s="4">
        <f>IMDB_Table[[#This Row],[gross]]-IMDB_Table[[#This Row],[budget]]</f>
        <v>59267897</v>
      </c>
      <c r="O3152">
        <v>87</v>
      </c>
      <c r="P3152" s="36">
        <f>IMDB_Table[[#This Row],[net_profit]]/IMDB_Table[[#This Row],[budget]]*100</f>
        <v>1185.3579399999999</v>
      </c>
    </row>
    <row r="3153" spans="1:16" x14ac:dyDescent="0.3">
      <c r="A3153" t="s">
        <v>3194</v>
      </c>
      <c r="B3153">
        <v>159</v>
      </c>
      <c r="C3153" s="4">
        <v>56536016</v>
      </c>
      <c r="D3153" t="s">
        <v>1390</v>
      </c>
      <c r="E3153" t="s">
        <v>942</v>
      </c>
      <c r="F3153" t="s">
        <v>6333</v>
      </c>
      <c r="G3153">
        <v>13523</v>
      </c>
      <c r="H3153">
        <v>95</v>
      </c>
      <c r="I3153" t="s">
        <v>16</v>
      </c>
      <c r="J3153" t="s">
        <v>17</v>
      </c>
      <c r="K3153" s="4">
        <v>4900000</v>
      </c>
      <c r="L3153">
        <v>2016</v>
      </c>
      <c r="M3153" s="2">
        <v>6.9</v>
      </c>
      <c r="N3153" s="4">
        <f>IMDB_Table[[#This Row],[gross]]-IMDB_Table[[#This Row],[budget]]</f>
        <v>51636016</v>
      </c>
      <c r="O3153">
        <v>81</v>
      </c>
      <c r="P3153" s="36">
        <f>IMDB_Table[[#This Row],[net_profit]]/IMDB_Table[[#This Row],[budget]]*100</f>
        <v>1053.7962448979592</v>
      </c>
    </row>
    <row r="3154" spans="1:16" x14ac:dyDescent="0.3">
      <c r="A3154" t="s">
        <v>2190</v>
      </c>
      <c r="B3154">
        <v>251</v>
      </c>
      <c r="C3154" s="4">
        <v>104007828</v>
      </c>
      <c r="D3154" t="s">
        <v>1390</v>
      </c>
      <c r="E3154" t="s">
        <v>3195</v>
      </c>
      <c r="F3154" t="s">
        <v>6334</v>
      </c>
      <c r="G3154">
        <v>76828</v>
      </c>
      <c r="H3154">
        <v>314</v>
      </c>
      <c r="I3154" t="s">
        <v>16</v>
      </c>
      <c r="J3154" t="s">
        <v>17</v>
      </c>
      <c r="K3154" s="4">
        <v>5000000</v>
      </c>
      <c r="L3154">
        <v>2011</v>
      </c>
      <c r="M3154" s="2">
        <v>5.8</v>
      </c>
      <c r="N3154" s="4">
        <f>IMDB_Table[[#This Row],[gross]]-IMDB_Table[[#This Row],[budget]]</f>
        <v>99007828</v>
      </c>
      <c r="O3154">
        <v>94</v>
      </c>
      <c r="P3154" s="36">
        <f>IMDB_Table[[#This Row],[net_profit]]/IMDB_Table[[#This Row],[budget]]*100</f>
        <v>1980.1565599999999</v>
      </c>
    </row>
    <row r="3155" spans="1:16" x14ac:dyDescent="0.3">
      <c r="A3155" t="s">
        <v>3196</v>
      </c>
      <c r="B3155">
        <v>183</v>
      </c>
      <c r="C3155" s="4">
        <v>50820940</v>
      </c>
      <c r="D3155" t="s">
        <v>1580</v>
      </c>
      <c r="E3155" t="s">
        <v>1660</v>
      </c>
      <c r="F3155" t="s">
        <v>6335</v>
      </c>
      <c r="G3155">
        <v>31915</v>
      </c>
      <c r="H3155">
        <v>159</v>
      </c>
      <c r="I3155" t="s">
        <v>16</v>
      </c>
      <c r="J3155" t="s">
        <v>17</v>
      </c>
      <c r="K3155" s="4">
        <v>5000000</v>
      </c>
      <c r="L3155">
        <v>2014</v>
      </c>
      <c r="M3155" s="2">
        <v>4.4000000000000004</v>
      </c>
      <c r="N3155" s="4">
        <f>IMDB_Table[[#This Row],[gross]]-IMDB_Table[[#This Row],[budget]]</f>
        <v>45820940</v>
      </c>
      <c r="O3155">
        <v>89</v>
      </c>
      <c r="P3155" s="36">
        <f>IMDB_Table[[#This Row],[net_profit]]/IMDB_Table[[#This Row],[budget]]*100</f>
        <v>916.41879999999992</v>
      </c>
    </row>
    <row r="3156" spans="1:16" x14ac:dyDescent="0.3">
      <c r="A3156" t="s">
        <v>446</v>
      </c>
      <c r="B3156">
        <v>131</v>
      </c>
      <c r="C3156" s="4">
        <v>44793200</v>
      </c>
      <c r="D3156" t="s">
        <v>1845</v>
      </c>
      <c r="E3156" t="s">
        <v>3197</v>
      </c>
      <c r="F3156" t="s">
        <v>7643</v>
      </c>
      <c r="G3156">
        <v>49820</v>
      </c>
      <c r="H3156">
        <v>311</v>
      </c>
      <c r="I3156" t="s">
        <v>16</v>
      </c>
      <c r="J3156" t="s">
        <v>17</v>
      </c>
      <c r="K3156" s="4">
        <v>4500000</v>
      </c>
      <c r="L3156">
        <v>1987</v>
      </c>
      <c r="M3156" s="2">
        <v>6.6</v>
      </c>
      <c r="N3156" s="4">
        <f>IMDB_Table[[#This Row],[gross]]-IMDB_Table[[#This Row],[budget]]</f>
        <v>40293200</v>
      </c>
      <c r="O3156">
        <v>88</v>
      </c>
      <c r="P3156" s="36">
        <f>IMDB_Table[[#This Row],[net_profit]]/IMDB_Table[[#This Row],[budget]]*100</f>
        <v>895.40444444444438</v>
      </c>
    </row>
    <row r="3157" spans="1:16" x14ac:dyDescent="0.3">
      <c r="A3157" t="s">
        <v>3198</v>
      </c>
      <c r="B3157">
        <v>41</v>
      </c>
      <c r="C3157" s="4">
        <v>44456509</v>
      </c>
      <c r="D3157" t="s">
        <v>641</v>
      </c>
      <c r="E3157" t="s">
        <v>3198</v>
      </c>
      <c r="F3157" t="s">
        <v>6336</v>
      </c>
      <c r="G3157">
        <v>22105</v>
      </c>
      <c r="H3157">
        <v>81</v>
      </c>
      <c r="I3157" t="s">
        <v>681</v>
      </c>
      <c r="J3157" t="s">
        <v>2251</v>
      </c>
      <c r="K3157" s="4">
        <v>5000000</v>
      </c>
      <c r="L3157">
        <v>2013</v>
      </c>
      <c r="M3157" s="2">
        <v>7.6</v>
      </c>
      <c r="N3157" s="4">
        <f>IMDB_Table[[#This Row],[gross]]-IMDB_Table[[#This Row],[budget]]</f>
        <v>39456509</v>
      </c>
      <c r="O3157">
        <v>115</v>
      </c>
      <c r="P3157" s="36">
        <f>IMDB_Table[[#This Row],[net_profit]]/IMDB_Table[[#This Row],[budget]]*100</f>
        <v>789.13018</v>
      </c>
    </row>
    <row r="3158" spans="1:16" x14ac:dyDescent="0.3">
      <c r="A3158" t="s">
        <v>2190</v>
      </c>
      <c r="B3158">
        <v>248</v>
      </c>
      <c r="C3158" s="4">
        <v>53884821</v>
      </c>
      <c r="D3158" t="s">
        <v>1390</v>
      </c>
      <c r="E3158" t="s">
        <v>3199</v>
      </c>
      <c r="F3158" t="s">
        <v>6337</v>
      </c>
      <c r="G3158">
        <v>51204</v>
      </c>
      <c r="H3158">
        <v>247</v>
      </c>
      <c r="I3158" t="s">
        <v>16</v>
      </c>
      <c r="J3158" t="s">
        <v>17</v>
      </c>
      <c r="K3158" s="4">
        <v>5000000</v>
      </c>
      <c r="L3158">
        <v>2012</v>
      </c>
      <c r="M3158" s="2">
        <v>4.5999999999999996</v>
      </c>
      <c r="N3158" s="4">
        <f>IMDB_Table[[#This Row],[gross]]-IMDB_Table[[#This Row],[budget]]</f>
        <v>48884821</v>
      </c>
      <c r="O3158">
        <v>96</v>
      </c>
      <c r="P3158" s="36">
        <f>IMDB_Table[[#This Row],[net_profit]]/IMDB_Table[[#This Row],[budget]]*100</f>
        <v>977.69641999999999</v>
      </c>
    </row>
    <row r="3159" spans="1:16" x14ac:dyDescent="0.3">
      <c r="A3159" t="s">
        <v>3200</v>
      </c>
      <c r="B3159">
        <v>42</v>
      </c>
      <c r="C3159" s="4">
        <v>36000000</v>
      </c>
      <c r="D3159" t="s">
        <v>1409</v>
      </c>
      <c r="E3159" t="s">
        <v>3201</v>
      </c>
      <c r="F3159" t="s">
        <v>6338</v>
      </c>
      <c r="G3159">
        <v>6359</v>
      </c>
      <c r="H3159">
        <v>69</v>
      </c>
      <c r="I3159" t="s">
        <v>16</v>
      </c>
      <c r="J3159" t="s">
        <v>17</v>
      </c>
      <c r="K3159" s="4">
        <v>5000000</v>
      </c>
      <c r="L3159">
        <v>1953</v>
      </c>
      <c r="M3159" s="2">
        <v>6.8</v>
      </c>
      <c r="N3159" s="4">
        <f>IMDB_Table[[#This Row],[gross]]-IMDB_Table[[#This Row],[budget]]</f>
        <v>31000000</v>
      </c>
      <c r="O3159">
        <v>135</v>
      </c>
      <c r="P3159" s="36">
        <f>IMDB_Table[[#This Row],[net_profit]]/IMDB_Table[[#This Row],[budget]]*100</f>
        <v>620</v>
      </c>
    </row>
    <row r="3160" spans="1:16" x14ac:dyDescent="0.3">
      <c r="A3160" t="s">
        <v>2022</v>
      </c>
      <c r="B3160">
        <v>91</v>
      </c>
      <c r="C3160" s="4">
        <v>34872293</v>
      </c>
      <c r="D3160" t="s">
        <v>1705</v>
      </c>
      <c r="E3160" t="s">
        <v>20</v>
      </c>
      <c r="F3160" t="s">
        <v>7644</v>
      </c>
      <c r="G3160">
        <v>30765</v>
      </c>
      <c r="H3160">
        <v>252</v>
      </c>
      <c r="I3160" t="s">
        <v>16</v>
      </c>
      <c r="J3160" t="s">
        <v>17</v>
      </c>
      <c r="K3160" s="4">
        <v>8500000</v>
      </c>
      <c r="L3160">
        <v>1991</v>
      </c>
      <c r="M3160" s="2">
        <v>4.9000000000000004</v>
      </c>
      <c r="N3160" s="4">
        <f>IMDB_Table[[#This Row],[gross]]-IMDB_Table[[#This Row],[budget]]</f>
        <v>26372293</v>
      </c>
      <c r="O3160">
        <v>93</v>
      </c>
      <c r="P3160" s="36">
        <f>IMDB_Table[[#This Row],[net_profit]]/IMDB_Table[[#This Row],[budget]]*100</f>
        <v>310.26227058823525</v>
      </c>
    </row>
    <row r="3161" spans="1:16" x14ac:dyDescent="0.3">
      <c r="A3161" t="s">
        <v>3202</v>
      </c>
      <c r="B3161">
        <v>185</v>
      </c>
      <c r="C3161" s="4">
        <v>34468224</v>
      </c>
      <c r="D3161" t="s">
        <v>1248</v>
      </c>
      <c r="E3161" t="s">
        <v>679</v>
      </c>
      <c r="F3161" t="s">
        <v>6339</v>
      </c>
      <c r="G3161">
        <v>105568</v>
      </c>
      <c r="H3161">
        <v>533</v>
      </c>
      <c r="I3161" t="s">
        <v>16</v>
      </c>
      <c r="J3161" t="s">
        <v>17</v>
      </c>
      <c r="K3161" s="4">
        <v>4500000</v>
      </c>
      <c r="L3161">
        <v>2003</v>
      </c>
      <c r="M3161" s="2">
        <v>7.3</v>
      </c>
      <c r="N3161" s="4">
        <f>IMDB_Table[[#This Row],[gross]]-IMDB_Table[[#This Row],[budget]]</f>
        <v>29968224</v>
      </c>
      <c r="O3161">
        <v>109</v>
      </c>
      <c r="P3161" s="36">
        <f>IMDB_Table[[#This Row],[net_profit]]/IMDB_Table[[#This Row],[budget]]*100</f>
        <v>665.96053333333339</v>
      </c>
    </row>
    <row r="3162" spans="1:16" x14ac:dyDescent="0.3">
      <c r="A3162" t="s">
        <v>3203</v>
      </c>
      <c r="B3162">
        <v>220</v>
      </c>
      <c r="C3162" s="4">
        <v>32453345</v>
      </c>
      <c r="D3162" t="s">
        <v>1979</v>
      </c>
      <c r="E3162" t="s">
        <v>3204</v>
      </c>
      <c r="F3162" t="s">
        <v>6340</v>
      </c>
      <c r="G3162">
        <v>31791</v>
      </c>
      <c r="H3162">
        <v>155</v>
      </c>
      <c r="I3162" t="s">
        <v>16</v>
      </c>
      <c r="J3162" t="s">
        <v>17</v>
      </c>
      <c r="K3162" s="4">
        <v>5000000</v>
      </c>
      <c r="L3162">
        <v>2014</v>
      </c>
      <c r="M3162" s="2">
        <v>5</v>
      </c>
      <c r="N3162" s="4">
        <f>IMDB_Table[[#This Row],[gross]]-IMDB_Table[[#This Row],[budget]]</f>
        <v>27453345</v>
      </c>
      <c r="O3162">
        <v>101</v>
      </c>
      <c r="P3162" s="36">
        <f>IMDB_Table[[#This Row],[net_profit]]/IMDB_Table[[#This Row],[budget]]*100</f>
        <v>549.06689999999992</v>
      </c>
    </row>
    <row r="3163" spans="1:16" x14ac:dyDescent="0.3">
      <c r="A3163" t="s">
        <v>3989</v>
      </c>
      <c r="B3163">
        <v>471</v>
      </c>
      <c r="C3163" s="4">
        <v>27296514</v>
      </c>
      <c r="D3163" t="s">
        <v>399</v>
      </c>
      <c r="E3163" t="s">
        <v>195</v>
      </c>
      <c r="F3163" t="s">
        <v>6341</v>
      </c>
      <c r="G3163">
        <v>326494</v>
      </c>
      <c r="H3163">
        <v>340</v>
      </c>
      <c r="I3163" t="s">
        <v>16</v>
      </c>
      <c r="J3163" t="s">
        <v>17</v>
      </c>
      <c r="K3163" s="4">
        <v>5000000</v>
      </c>
      <c r="L3163">
        <v>2013</v>
      </c>
      <c r="M3163" s="2">
        <v>8</v>
      </c>
      <c r="N3163" s="4">
        <f>IMDB_Table[[#This Row],[gross]]-IMDB_Table[[#This Row],[budget]]</f>
        <v>22296514</v>
      </c>
      <c r="O3163">
        <v>117</v>
      </c>
      <c r="P3163" s="36">
        <f>IMDB_Table[[#This Row],[net_profit]]/IMDB_Table[[#This Row],[budget]]*100</f>
        <v>445.93027999999998</v>
      </c>
    </row>
    <row r="3164" spans="1:16" x14ac:dyDescent="0.3">
      <c r="A3164" t="s">
        <v>3205</v>
      </c>
      <c r="B3164">
        <v>152</v>
      </c>
      <c r="C3164" s="4">
        <v>25799043</v>
      </c>
      <c r="D3164" t="s">
        <v>1008</v>
      </c>
      <c r="E3164" t="s">
        <v>984</v>
      </c>
      <c r="F3164" t="s">
        <v>6342</v>
      </c>
      <c r="G3164">
        <v>28513</v>
      </c>
      <c r="H3164">
        <v>126</v>
      </c>
      <c r="I3164" t="s">
        <v>16</v>
      </c>
      <c r="J3164" t="s">
        <v>17</v>
      </c>
      <c r="K3164" s="4">
        <v>3300000</v>
      </c>
      <c r="L3164">
        <v>2015</v>
      </c>
      <c r="M3164" s="2">
        <v>5.2</v>
      </c>
      <c r="N3164" s="4">
        <f>IMDB_Table[[#This Row],[gross]]-IMDB_Table[[#This Row],[budget]]</f>
        <v>22499043</v>
      </c>
      <c r="O3164">
        <v>83</v>
      </c>
      <c r="P3164" s="36">
        <f>IMDB_Table[[#This Row],[net_profit]]/IMDB_Table[[#This Row],[budget]]*100</f>
        <v>681.78918181818176</v>
      </c>
    </row>
    <row r="3165" spans="1:16" x14ac:dyDescent="0.3">
      <c r="A3165" t="s">
        <v>25</v>
      </c>
      <c r="B3165">
        <v>274</v>
      </c>
      <c r="C3165" s="4">
        <v>25530884</v>
      </c>
      <c r="D3165" t="s">
        <v>241</v>
      </c>
      <c r="E3165" t="s">
        <v>1683</v>
      </c>
      <c r="F3165" t="s">
        <v>6343</v>
      </c>
      <c r="G3165">
        <v>845580</v>
      </c>
      <c r="H3165">
        <v>2067</v>
      </c>
      <c r="I3165" t="s">
        <v>16</v>
      </c>
      <c r="J3165" t="s">
        <v>17</v>
      </c>
      <c r="K3165" s="4">
        <v>9000000</v>
      </c>
      <c r="L3165">
        <v>2000</v>
      </c>
      <c r="M3165" s="2">
        <v>8.5</v>
      </c>
      <c r="N3165" s="4">
        <f>IMDB_Table[[#This Row],[gross]]-IMDB_Table[[#This Row],[budget]]</f>
        <v>16530884</v>
      </c>
      <c r="O3165">
        <v>113</v>
      </c>
      <c r="P3165" s="36">
        <f>IMDB_Table[[#This Row],[net_profit]]/IMDB_Table[[#This Row],[budget]]*100</f>
        <v>183.67648888888888</v>
      </c>
    </row>
    <row r="3166" spans="1:16" x14ac:dyDescent="0.3">
      <c r="A3166" t="s">
        <v>3206</v>
      </c>
      <c r="B3166">
        <v>336</v>
      </c>
      <c r="C3166" s="4">
        <v>27689474</v>
      </c>
      <c r="D3166" t="s">
        <v>1373</v>
      </c>
      <c r="E3166" t="s">
        <v>3207</v>
      </c>
      <c r="F3166" t="s">
        <v>6344</v>
      </c>
      <c r="G3166">
        <v>85688</v>
      </c>
      <c r="H3166">
        <v>339</v>
      </c>
      <c r="I3166" t="s">
        <v>16</v>
      </c>
      <c r="J3166" t="s">
        <v>17</v>
      </c>
      <c r="K3166" s="4">
        <v>5000000</v>
      </c>
      <c r="L3166">
        <v>2013</v>
      </c>
      <c r="M3166" s="2">
        <v>6.5</v>
      </c>
      <c r="N3166" s="4">
        <f>IMDB_Table[[#This Row],[gross]]-IMDB_Table[[#This Row],[budget]]</f>
        <v>22689474</v>
      </c>
      <c r="O3166">
        <v>104</v>
      </c>
      <c r="P3166" s="36">
        <f>IMDB_Table[[#This Row],[net_profit]]/IMDB_Table[[#This Row],[budget]]*100</f>
        <v>453.78948000000003</v>
      </c>
    </row>
    <row r="3167" spans="1:16" x14ac:dyDescent="0.3">
      <c r="A3167" t="s">
        <v>1536</v>
      </c>
      <c r="B3167">
        <v>174</v>
      </c>
      <c r="C3167" s="4">
        <v>24138847</v>
      </c>
      <c r="D3167" t="s">
        <v>509</v>
      </c>
      <c r="E3167" t="s">
        <v>2426</v>
      </c>
      <c r="F3167" t="s">
        <v>7645</v>
      </c>
      <c r="G3167">
        <v>114797</v>
      </c>
      <c r="H3167">
        <v>472</v>
      </c>
      <c r="I3167" t="s">
        <v>16</v>
      </c>
      <c r="J3167" t="s">
        <v>17</v>
      </c>
      <c r="K3167" s="4">
        <v>5000000</v>
      </c>
      <c r="L3167">
        <v>2006</v>
      </c>
      <c r="M3167" s="2">
        <v>7.4</v>
      </c>
      <c r="N3167" s="4">
        <f>IMDB_Table[[#This Row],[gross]]-IMDB_Table[[#This Row],[budget]]</f>
        <v>19138847</v>
      </c>
      <c r="O3167">
        <v>97</v>
      </c>
      <c r="P3167" s="36">
        <f>IMDB_Table[[#This Row],[net_profit]]/IMDB_Table[[#This Row],[budget]]*100</f>
        <v>382.77694000000002</v>
      </c>
    </row>
    <row r="3168" spans="1:16" x14ac:dyDescent="0.3">
      <c r="A3168" t="s">
        <v>1429</v>
      </c>
      <c r="B3168">
        <v>151</v>
      </c>
      <c r="C3168" s="4">
        <v>21994911</v>
      </c>
      <c r="D3168" t="s">
        <v>1349</v>
      </c>
      <c r="E3168" t="s">
        <v>1083</v>
      </c>
      <c r="F3168" t="s">
        <v>6345</v>
      </c>
      <c r="G3168">
        <v>98354</v>
      </c>
      <c r="H3168">
        <v>433</v>
      </c>
      <c r="I3168" t="s">
        <v>16</v>
      </c>
      <c r="J3168" t="s">
        <v>24</v>
      </c>
      <c r="K3168" s="4">
        <v>5000000</v>
      </c>
      <c r="L3168">
        <v>2000</v>
      </c>
      <c r="M3168" s="2">
        <v>7.7</v>
      </c>
      <c r="N3168" s="4">
        <f>IMDB_Table[[#This Row],[gross]]-IMDB_Table[[#This Row],[budget]]</f>
        <v>16994911</v>
      </c>
      <c r="O3168">
        <v>110</v>
      </c>
      <c r="P3168" s="36">
        <f>IMDB_Table[[#This Row],[net_profit]]/IMDB_Table[[#This Row],[budget]]*100</f>
        <v>339.89821999999998</v>
      </c>
    </row>
    <row r="3169" spans="1:16" x14ac:dyDescent="0.3">
      <c r="A3169" t="s">
        <v>3208</v>
      </c>
      <c r="B3169">
        <v>276</v>
      </c>
      <c r="C3169" s="4">
        <v>21501098</v>
      </c>
      <c r="D3169" t="s">
        <v>641</v>
      </c>
      <c r="E3169" t="s">
        <v>726</v>
      </c>
      <c r="F3169" t="s">
        <v>6346</v>
      </c>
      <c r="G3169">
        <v>115813</v>
      </c>
      <c r="H3169">
        <v>216</v>
      </c>
      <c r="I3169" t="s">
        <v>16</v>
      </c>
      <c r="J3169" t="s">
        <v>17</v>
      </c>
      <c r="K3169" s="4">
        <v>5000000</v>
      </c>
      <c r="L3169">
        <v>2013</v>
      </c>
      <c r="M3169" s="2">
        <v>7.4</v>
      </c>
      <c r="N3169" s="4">
        <f>IMDB_Table[[#This Row],[gross]]-IMDB_Table[[#This Row],[budget]]</f>
        <v>16501098</v>
      </c>
      <c r="O3169">
        <v>103</v>
      </c>
      <c r="P3169" s="36">
        <f>IMDB_Table[[#This Row],[net_profit]]/IMDB_Table[[#This Row],[budget]]*100</f>
        <v>330.02196000000004</v>
      </c>
    </row>
    <row r="3170" spans="1:16" x14ac:dyDescent="0.3">
      <c r="A3170" t="s">
        <v>3209</v>
      </c>
      <c r="B3170">
        <v>12</v>
      </c>
      <c r="C3170" s="4">
        <v>19281235</v>
      </c>
      <c r="D3170" t="s">
        <v>1266</v>
      </c>
      <c r="E3170" t="s">
        <v>3210</v>
      </c>
      <c r="F3170" t="s">
        <v>6347</v>
      </c>
      <c r="G3170">
        <v>3571</v>
      </c>
      <c r="H3170">
        <v>11</v>
      </c>
      <c r="I3170" t="s">
        <v>16</v>
      </c>
      <c r="J3170" t="s">
        <v>17</v>
      </c>
      <c r="K3170" s="4">
        <v>5000000</v>
      </c>
      <c r="L3170">
        <v>1991</v>
      </c>
      <c r="M3170" s="2">
        <v>5.0999999999999996</v>
      </c>
      <c r="N3170" s="4">
        <f>IMDB_Table[[#This Row],[gross]]-IMDB_Table[[#This Row],[budget]]</f>
        <v>14281235</v>
      </c>
      <c r="O3170">
        <v>94</v>
      </c>
      <c r="P3170" s="36">
        <f>IMDB_Table[[#This Row],[net_profit]]/IMDB_Table[[#This Row],[budget]]*100</f>
        <v>285.62470000000002</v>
      </c>
    </row>
    <row r="3171" spans="1:16" x14ac:dyDescent="0.3">
      <c r="A3171" t="s">
        <v>3211</v>
      </c>
      <c r="B3171">
        <v>28</v>
      </c>
      <c r="C3171" s="4">
        <v>19421271</v>
      </c>
      <c r="D3171" t="s">
        <v>720</v>
      </c>
      <c r="E3171" t="s">
        <v>516</v>
      </c>
      <c r="F3171" t="s">
        <v>7646</v>
      </c>
      <c r="G3171">
        <v>2448</v>
      </c>
      <c r="H3171">
        <v>18</v>
      </c>
      <c r="I3171" t="s">
        <v>16</v>
      </c>
      <c r="J3171" t="s">
        <v>17</v>
      </c>
      <c r="K3171" s="4">
        <v>5000000</v>
      </c>
      <c r="L3171">
        <v>1999</v>
      </c>
      <c r="M3171" s="2">
        <v>5</v>
      </c>
      <c r="N3171" s="4">
        <f>IMDB_Table[[#This Row],[gross]]-IMDB_Table[[#This Row],[budget]]</f>
        <v>14421271</v>
      </c>
      <c r="O3171">
        <v>77</v>
      </c>
      <c r="P3171" s="36">
        <f>IMDB_Table[[#This Row],[net_profit]]/IMDB_Table[[#This Row],[budget]]*100</f>
        <v>288.42541999999997</v>
      </c>
    </row>
    <row r="3172" spans="1:16" x14ac:dyDescent="0.3">
      <c r="A3172" t="s">
        <v>640</v>
      </c>
      <c r="B3172">
        <v>95</v>
      </c>
      <c r="C3172" s="4">
        <v>20733485</v>
      </c>
      <c r="D3172" t="s">
        <v>814</v>
      </c>
      <c r="E3172" t="s">
        <v>3212</v>
      </c>
      <c r="F3172" t="s">
        <v>6348</v>
      </c>
      <c r="G3172">
        <v>11622</v>
      </c>
      <c r="H3172">
        <v>157</v>
      </c>
      <c r="I3172" t="s">
        <v>16</v>
      </c>
      <c r="J3172" t="s">
        <v>17</v>
      </c>
      <c r="K3172" s="4">
        <v>5000000</v>
      </c>
      <c r="L3172">
        <v>1997</v>
      </c>
      <c r="M3172" s="2">
        <v>7.2</v>
      </c>
      <c r="N3172" s="4">
        <f>IMDB_Table[[#This Row],[gross]]-IMDB_Table[[#This Row],[budget]]</f>
        <v>15733485</v>
      </c>
      <c r="O3172">
        <v>134</v>
      </c>
      <c r="P3172" s="36">
        <f>IMDB_Table[[#This Row],[net_profit]]/IMDB_Table[[#This Row],[budget]]*100</f>
        <v>314.66970000000003</v>
      </c>
    </row>
    <row r="3173" spans="1:16" x14ac:dyDescent="0.3">
      <c r="A3173" t="s">
        <v>3213</v>
      </c>
      <c r="B3173">
        <v>179</v>
      </c>
      <c r="C3173" s="4">
        <v>24809547</v>
      </c>
      <c r="D3173" t="s">
        <v>641</v>
      </c>
      <c r="E3173" t="s">
        <v>950</v>
      </c>
      <c r="F3173" t="s">
        <v>6349</v>
      </c>
      <c r="G3173">
        <v>74875</v>
      </c>
      <c r="H3173">
        <v>115</v>
      </c>
      <c r="I3173" t="s">
        <v>16</v>
      </c>
      <c r="J3173" t="s">
        <v>17</v>
      </c>
      <c r="K3173" s="4">
        <v>5000000</v>
      </c>
      <c r="L3173">
        <v>2011</v>
      </c>
      <c r="M3173" s="2">
        <v>6.4</v>
      </c>
      <c r="N3173" s="4">
        <f>IMDB_Table[[#This Row],[gross]]-IMDB_Table[[#This Row],[budget]]</f>
        <v>19809547</v>
      </c>
      <c r="O3173">
        <v>90</v>
      </c>
      <c r="P3173" s="36">
        <f>IMDB_Table[[#This Row],[net_profit]]/IMDB_Table[[#This Row],[budget]]*100</f>
        <v>396.19094000000001</v>
      </c>
    </row>
    <row r="3174" spans="1:16" x14ac:dyDescent="0.3">
      <c r="A3174" t="s">
        <v>3214</v>
      </c>
      <c r="B3174">
        <v>22</v>
      </c>
      <c r="C3174" s="4">
        <v>23031390</v>
      </c>
      <c r="D3174" t="s">
        <v>641</v>
      </c>
      <c r="E3174" t="s">
        <v>230</v>
      </c>
      <c r="F3174" t="s">
        <v>6350</v>
      </c>
      <c r="G3174">
        <v>4345</v>
      </c>
      <c r="H3174">
        <v>26</v>
      </c>
      <c r="I3174" t="s">
        <v>16</v>
      </c>
      <c r="J3174" t="s">
        <v>17</v>
      </c>
      <c r="K3174" s="4">
        <v>4500000</v>
      </c>
      <c r="L3174">
        <v>1998</v>
      </c>
      <c r="M3174" s="2">
        <v>5.6</v>
      </c>
      <c r="N3174" s="4">
        <f>IMDB_Table[[#This Row],[gross]]-IMDB_Table[[#This Row],[budget]]</f>
        <v>18531390</v>
      </c>
      <c r="O3174">
        <v>104</v>
      </c>
      <c r="P3174" s="36">
        <f>IMDB_Table[[#This Row],[net_profit]]/IMDB_Table[[#This Row],[budget]]*100</f>
        <v>411.80866666666668</v>
      </c>
    </row>
    <row r="3175" spans="1:16" x14ac:dyDescent="0.3">
      <c r="A3175" t="s">
        <v>2710</v>
      </c>
      <c r="B3175">
        <v>196</v>
      </c>
      <c r="C3175" s="4">
        <v>21197315</v>
      </c>
      <c r="D3175" t="s">
        <v>732</v>
      </c>
      <c r="E3175" t="s">
        <v>2847</v>
      </c>
      <c r="F3175" t="s">
        <v>6351</v>
      </c>
      <c r="G3175">
        <v>49948</v>
      </c>
      <c r="H3175">
        <v>211</v>
      </c>
      <c r="I3175" t="s">
        <v>16</v>
      </c>
      <c r="J3175" t="s">
        <v>17</v>
      </c>
      <c r="K3175" s="4">
        <v>5000000</v>
      </c>
      <c r="L3175">
        <v>2014</v>
      </c>
      <c r="M3175" s="2">
        <v>6.1</v>
      </c>
      <c r="N3175" s="4">
        <f>IMDB_Table[[#This Row],[gross]]-IMDB_Table[[#This Row],[budget]]</f>
        <v>16197315</v>
      </c>
      <c r="O3175">
        <v>93</v>
      </c>
      <c r="P3175" s="36">
        <f>IMDB_Table[[#This Row],[net_profit]]/IMDB_Table[[#This Row],[budget]]*100</f>
        <v>323.94630000000001</v>
      </c>
    </row>
    <row r="3176" spans="1:16" x14ac:dyDescent="0.3">
      <c r="A3176" t="s">
        <v>2327</v>
      </c>
      <c r="B3176">
        <v>9</v>
      </c>
      <c r="C3176" s="4">
        <v>17382982</v>
      </c>
      <c r="D3176" t="s">
        <v>946</v>
      </c>
      <c r="E3176" t="s">
        <v>2818</v>
      </c>
      <c r="F3176" t="s">
        <v>6352</v>
      </c>
      <c r="G3176">
        <v>5975</v>
      </c>
      <c r="H3176">
        <v>33</v>
      </c>
      <c r="I3176" t="s">
        <v>681</v>
      </c>
      <c r="J3176" t="s">
        <v>17</v>
      </c>
      <c r="K3176" s="4">
        <v>5000000</v>
      </c>
      <c r="L3176">
        <v>2014</v>
      </c>
      <c r="M3176" s="2">
        <v>5.2</v>
      </c>
      <c r="N3176" s="4">
        <f>IMDB_Table[[#This Row],[gross]]-IMDB_Table[[#This Row],[budget]]</f>
        <v>12382982</v>
      </c>
      <c r="O3176">
        <v>106</v>
      </c>
      <c r="P3176" s="36">
        <f>IMDB_Table[[#This Row],[net_profit]]/IMDB_Table[[#This Row],[budget]]*100</f>
        <v>247.65964</v>
      </c>
    </row>
    <row r="3177" spans="1:16" x14ac:dyDescent="0.3">
      <c r="A3177" t="s">
        <v>2378</v>
      </c>
      <c r="B3177">
        <v>31</v>
      </c>
      <c r="C3177" s="4">
        <v>14821531</v>
      </c>
      <c r="D3177" t="s">
        <v>814</v>
      </c>
      <c r="E3177" t="s">
        <v>3215</v>
      </c>
      <c r="F3177" t="s">
        <v>7647</v>
      </c>
      <c r="G3177">
        <v>6915</v>
      </c>
      <c r="H3177">
        <v>209</v>
      </c>
      <c r="I3177" t="s">
        <v>16</v>
      </c>
      <c r="J3177" t="s">
        <v>17</v>
      </c>
      <c r="K3177" s="4">
        <v>6000000</v>
      </c>
      <c r="L3177">
        <v>1997</v>
      </c>
      <c r="M3177" s="2">
        <v>7.3</v>
      </c>
      <c r="N3177" s="4">
        <f>IMDB_Table[[#This Row],[gross]]-IMDB_Table[[#This Row],[budget]]</f>
        <v>8821531</v>
      </c>
      <c r="O3177">
        <v>109</v>
      </c>
      <c r="P3177" s="36">
        <f>IMDB_Table[[#This Row],[net_profit]]/IMDB_Table[[#This Row],[budget]]*100</f>
        <v>147.02551666666665</v>
      </c>
    </row>
    <row r="3178" spans="1:16" x14ac:dyDescent="0.3">
      <c r="A3178" t="s">
        <v>3216</v>
      </c>
      <c r="B3178">
        <v>309</v>
      </c>
      <c r="C3178" s="4">
        <v>18656400</v>
      </c>
      <c r="D3178" t="s">
        <v>814</v>
      </c>
      <c r="E3178" t="s">
        <v>636</v>
      </c>
      <c r="F3178" t="s">
        <v>6353</v>
      </c>
      <c r="G3178">
        <v>86077</v>
      </c>
      <c r="H3178">
        <v>195</v>
      </c>
      <c r="I3178" t="s">
        <v>16</v>
      </c>
      <c r="J3178" t="s">
        <v>17</v>
      </c>
      <c r="K3178" s="4">
        <v>5000000</v>
      </c>
      <c r="L3178">
        <v>2014</v>
      </c>
      <c r="M3178" s="2">
        <v>7.5</v>
      </c>
      <c r="N3178" s="4">
        <f>IMDB_Table[[#This Row],[gross]]-IMDB_Table[[#This Row],[budget]]</f>
        <v>13656400</v>
      </c>
      <c r="O3178">
        <v>101</v>
      </c>
      <c r="P3178" s="36">
        <f>IMDB_Table[[#This Row],[net_profit]]/IMDB_Table[[#This Row],[budget]]*100</f>
        <v>273.12799999999999</v>
      </c>
    </row>
    <row r="3179" spans="1:16" x14ac:dyDescent="0.3">
      <c r="A3179" t="s">
        <v>3217</v>
      </c>
      <c r="B3179">
        <v>129</v>
      </c>
      <c r="C3179" s="4">
        <v>14343976</v>
      </c>
      <c r="D3179" t="s">
        <v>3218</v>
      </c>
      <c r="E3179" t="s">
        <v>3219</v>
      </c>
      <c r="F3179" t="s">
        <v>7648</v>
      </c>
      <c r="G3179">
        <v>22961</v>
      </c>
      <c r="H3179">
        <v>291</v>
      </c>
      <c r="I3179" t="s">
        <v>16</v>
      </c>
      <c r="J3179" t="s">
        <v>17</v>
      </c>
      <c r="K3179" s="4">
        <v>5000000</v>
      </c>
      <c r="L3179">
        <v>1989</v>
      </c>
      <c r="M3179" s="2">
        <v>4.5</v>
      </c>
      <c r="N3179" s="4">
        <f>IMDB_Table[[#This Row],[gross]]-IMDB_Table[[#This Row],[budget]]</f>
        <v>9343976</v>
      </c>
      <c r="O3179">
        <v>100</v>
      </c>
      <c r="P3179" s="36">
        <f>IMDB_Table[[#This Row],[net_profit]]/IMDB_Table[[#This Row],[budget]]*100</f>
        <v>186.87952000000001</v>
      </c>
    </row>
    <row r="3180" spans="1:16" x14ac:dyDescent="0.3">
      <c r="A3180" t="s">
        <v>1274</v>
      </c>
      <c r="B3180">
        <v>168</v>
      </c>
      <c r="C3180" s="4">
        <v>241437427</v>
      </c>
      <c r="D3180" t="s">
        <v>671</v>
      </c>
      <c r="E3180" t="s">
        <v>2319</v>
      </c>
      <c r="F3180" t="s">
        <v>6354</v>
      </c>
      <c r="G3180">
        <v>102071</v>
      </c>
      <c r="H3180">
        <v>756</v>
      </c>
      <c r="I3180" t="s">
        <v>16</v>
      </c>
      <c r="J3180" t="s">
        <v>17</v>
      </c>
      <c r="K3180" s="4">
        <v>5000000</v>
      </c>
      <c r="L3180">
        <v>2002</v>
      </c>
      <c r="M3180" s="2">
        <v>6.6</v>
      </c>
      <c r="N3180" s="4">
        <f>IMDB_Table[[#This Row],[gross]]-IMDB_Table[[#This Row],[budget]]</f>
        <v>236437427</v>
      </c>
      <c r="O3180">
        <v>95</v>
      </c>
      <c r="P3180" s="36">
        <f>IMDB_Table[[#This Row],[net_profit]]/IMDB_Table[[#This Row],[budget]]*100</f>
        <v>4728.7485400000005</v>
      </c>
    </row>
    <row r="3181" spans="1:16" x14ac:dyDescent="0.3">
      <c r="A3181" t="s">
        <v>3220</v>
      </c>
      <c r="B3181">
        <v>444</v>
      </c>
      <c r="C3181" s="4">
        <v>14123773</v>
      </c>
      <c r="D3181" t="s">
        <v>497</v>
      </c>
      <c r="E3181" t="s">
        <v>528</v>
      </c>
      <c r="F3181" t="s">
        <v>6355</v>
      </c>
      <c r="G3181">
        <v>108683</v>
      </c>
      <c r="H3181">
        <v>561</v>
      </c>
      <c r="I3181" t="s">
        <v>16</v>
      </c>
      <c r="J3181" t="s">
        <v>17</v>
      </c>
      <c r="K3181" s="4">
        <v>5000000</v>
      </c>
      <c r="L3181">
        <v>2012</v>
      </c>
      <c r="M3181" s="2">
        <v>5.3</v>
      </c>
      <c r="N3181" s="4">
        <f>IMDB_Table[[#This Row],[gross]]-IMDB_Table[[#This Row],[budget]]</f>
        <v>9123773</v>
      </c>
      <c r="O3181">
        <v>94</v>
      </c>
      <c r="P3181" s="36">
        <f>IMDB_Table[[#This Row],[net_profit]]/IMDB_Table[[#This Row],[budget]]*100</f>
        <v>182.47546</v>
      </c>
    </row>
    <row r="3182" spans="1:16" x14ac:dyDescent="0.3">
      <c r="A3182" t="s">
        <v>3221</v>
      </c>
      <c r="B3182">
        <v>123</v>
      </c>
      <c r="C3182" s="4">
        <v>15126948</v>
      </c>
      <c r="D3182" t="s">
        <v>1440</v>
      </c>
      <c r="E3182" t="s">
        <v>2053</v>
      </c>
      <c r="F3182" t="s">
        <v>7649</v>
      </c>
      <c r="G3182">
        <v>20815</v>
      </c>
      <c r="H3182">
        <v>335</v>
      </c>
      <c r="I3182" t="s">
        <v>16</v>
      </c>
      <c r="J3182" t="s">
        <v>17</v>
      </c>
      <c r="K3182" s="4">
        <v>5000000</v>
      </c>
      <c r="L3182">
        <v>1995</v>
      </c>
      <c r="M3182" s="2">
        <v>4.9000000000000004</v>
      </c>
      <c r="N3182" s="4">
        <f>IMDB_Table[[#This Row],[gross]]-IMDB_Table[[#This Row],[budget]]</f>
        <v>10126948</v>
      </c>
      <c r="O3182">
        <v>93</v>
      </c>
      <c r="P3182" s="36">
        <f>IMDB_Table[[#This Row],[net_profit]]/IMDB_Table[[#This Row],[budget]]*100</f>
        <v>202.53896</v>
      </c>
    </row>
    <row r="3183" spans="1:16" x14ac:dyDescent="0.3">
      <c r="A3183" t="s">
        <v>3961</v>
      </c>
      <c r="B3183">
        <v>173</v>
      </c>
      <c r="C3183" s="4">
        <v>13622333</v>
      </c>
      <c r="D3183" t="s">
        <v>2261</v>
      </c>
      <c r="E3183" t="s">
        <v>3222</v>
      </c>
      <c r="F3183" t="s">
        <v>7650</v>
      </c>
      <c r="G3183">
        <v>91377</v>
      </c>
      <c r="H3183">
        <v>385</v>
      </c>
      <c r="I3183" t="s">
        <v>681</v>
      </c>
      <c r="J3183" t="s">
        <v>2251</v>
      </c>
      <c r="K3183" s="4">
        <v>2000000</v>
      </c>
      <c r="L3183">
        <v>2001</v>
      </c>
      <c r="M3183" s="2">
        <v>7.7</v>
      </c>
      <c r="N3183" s="4">
        <f>IMDB_Table[[#This Row],[gross]]-IMDB_Table[[#This Row],[budget]]</f>
        <v>11622333</v>
      </c>
      <c r="O3183">
        <v>106</v>
      </c>
      <c r="P3183" s="36">
        <f>IMDB_Table[[#This Row],[net_profit]]/IMDB_Table[[#This Row],[budget]]*100</f>
        <v>581.11664999999994</v>
      </c>
    </row>
    <row r="3184" spans="1:16" x14ac:dyDescent="0.3">
      <c r="A3184" t="s">
        <v>623</v>
      </c>
      <c r="B3184">
        <v>246</v>
      </c>
      <c r="C3184" s="4">
        <v>13464388</v>
      </c>
      <c r="D3184" t="s">
        <v>1611</v>
      </c>
      <c r="E3184" t="s">
        <v>3223</v>
      </c>
      <c r="F3184" t="s">
        <v>7651</v>
      </c>
      <c r="G3184">
        <v>395921</v>
      </c>
      <c r="H3184">
        <v>859</v>
      </c>
      <c r="I3184" t="s">
        <v>16</v>
      </c>
      <c r="J3184" t="s">
        <v>24</v>
      </c>
      <c r="K3184" s="4">
        <v>4000000</v>
      </c>
      <c r="L3184">
        <v>2004</v>
      </c>
      <c r="M3184" s="2">
        <v>8</v>
      </c>
      <c r="N3184" s="4">
        <f>IMDB_Table[[#This Row],[gross]]-IMDB_Table[[#This Row],[budget]]</f>
        <v>9464388</v>
      </c>
      <c r="O3184">
        <v>99</v>
      </c>
      <c r="P3184" s="36">
        <f>IMDB_Table[[#This Row],[net_profit]]/IMDB_Table[[#This Row],[budget]]*100</f>
        <v>236.60969999999998</v>
      </c>
    </row>
    <row r="3185" spans="1:16" x14ac:dyDescent="0.3">
      <c r="A3185" t="s">
        <v>3224</v>
      </c>
      <c r="B3185">
        <v>74</v>
      </c>
      <c r="C3185" s="4">
        <v>13350177</v>
      </c>
      <c r="D3185" t="s">
        <v>1025</v>
      </c>
      <c r="E3185" t="s">
        <v>3225</v>
      </c>
      <c r="F3185" t="s">
        <v>7652</v>
      </c>
      <c r="G3185">
        <v>7904</v>
      </c>
      <c r="H3185">
        <v>113</v>
      </c>
      <c r="I3185" t="s">
        <v>16</v>
      </c>
      <c r="J3185" t="s">
        <v>17</v>
      </c>
      <c r="K3185" s="4">
        <v>5000000</v>
      </c>
      <c r="L3185">
        <v>2008</v>
      </c>
      <c r="M3185" s="2">
        <v>3.8</v>
      </c>
      <c r="N3185" s="4">
        <f>IMDB_Table[[#This Row],[gross]]-IMDB_Table[[#This Row],[budget]]</f>
        <v>8350177</v>
      </c>
      <c r="O3185">
        <v>82</v>
      </c>
      <c r="P3185" s="36">
        <f>IMDB_Table[[#This Row],[net_profit]]/IMDB_Table[[#This Row],[budget]]*100</f>
        <v>167.00353999999999</v>
      </c>
    </row>
    <row r="3186" spans="1:16" x14ac:dyDescent="0.3">
      <c r="A3186" t="s">
        <v>2974</v>
      </c>
      <c r="B3186">
        <v>68</v>
      </c>
      <c r="C3186" s="4">
        <v>13269963</v>
      </c>
      <c r="D3186" t="s">
        <v>1704</v>
      </c>
      <c r="E3186" t="s">
        <v>195</v>
      </c>
      <c r="F3186" t="s">
        <v>6356</v>
      </c>
      <c r="G3186">
        <v>23202</v>
      </c>
      <c r="H3186">
        <v>173</v>
      </c>
      <c r="I3186" t="s">
        <v>16</v>
      </c>
      <c r="J3186" t="s">
        <v>17</v>
      </c>
      <c r="K3186" s="4">
        <v>5000000</v>
      </c>
      <c r="L3186">
        <v>1996</v>
      </c>
      <c r="M3186" s="2">
        <v>7.6</v>
      </c>
      <c r="N3186" s="4">
        <f>IMDB_Table[[#This Row],[gross]]-IMDB_Table[[#This Row],[budget]]</f>
        <v>8269963</v>
      </c>
      <c r="O3186">
        <v>135</v>
      </c>
      <c r="P3186" s="36">
        <f>IMDB_Table[[#This Row],[net_profit]]/IMDB_Table[[#This Row],[budget]]*100</f>
        <v>165.39926</v>
      </c>
    </row>
    <row r="3187" spans="1:16" x14ac:dyDescent="0.3">
      <c r="A3187" t="s">
        <v>1956</v>
      </c>
      <c r="B3187">
        <v>144</v>
      </c>
      <c r="C3187" s="4">
        <v>17768000</v>
      </c>
      <c r="D3187" t="s">
        <v>1440</v>
      </c>
      <c r="E3187" t="s">
        <v>2053</v>
      </c>
      <c r="F3187" t="s">
        <v>7653</v>
      </c>
      <c r="G3187">
        <v>29629</v>
      </c>
      <c r="H3187">
        <v>374</v>
      </c>
      <c r="I3187" t="s">
        <v>16</v>
      </c>
      <c r="J3187" t="s">
        <v>17</v>
      </c>
      <c r="K3187" s="4">
        <v>5000000</v>
      </c>
      <c r="L3187">
        <v>1988</v>
      </c>
      <c r="M3187" s="2">
        <v>5.9</v>
      </c>
      <c r="N3187" s="4">
        <f>IMDB_Table[[#This Row],[gross]]-IMDB_Table[[#This Row],[budget]]</f>
        <v>12768000</v>
      </c>
      <c r="O3187">
        <v>88</v>
      </c>
      <c r="P3187" s="36">
        <f>IMDB_Table[[#This Row],[net_profit]]/IMDB_Table[[#This Row],[budget]]*100</f>
        <v>255.35999999999999</v>
      </c>
    </row>
    <row r="3188" spans="1:16" x14ac:dyDescent="0.3">
      <c r="A3188" t="s">
        <v>3226</v>
      </c>
      <c r="B3188">
        <v>96</v>
      </c>
      <c r="C3188" s="4">
        <v>12947763</v>
      </c>
      <c r="D3188" t="s">
        <v>1373</v>
      </c>
      <c r="E3188" t="s">
        <v>2401</v>
      </c>
      <c r="F3188" t="s">
        <v>7654</v>
      </c>
      <c r="G3188">
        <v>10624</v>
      </c>
      <c r="H3188">
        <v>125</v>
      </c>
      <c r="I3188" t="s">
        <v>16</v>
      </c>
      <c r="J3188" t="s">
        <v>17</v>
      </c>
      <c r="K3188" s="4">
        <v>5000000</v>
      </c>
      <c r="L3188">
        <v>1986</v>
      </c>
      <c r="M3188" s="2">
        <v>6.2</v>
      </c>
      <c r="N3188" s="4">
        <f>IMDB_Table[[#This Row],[gross]]-IMDB_Table[[#This Row],[budget]]</f>
        <v>7947763</v>
      </c>
      <c r="O3188">
        <v>89</v>
      </c>
      <c r="P3188" s="36">
        <f>IMDB_Table[[#This Row],[net_profit]]/IMDB_Table[[#This Row],[budget]]*100</f>
        <v>158.95526000000001</v>
      </c>
    </row>
    <row r="3189" spans="1:16" x14ac:dyDescent="0.3">
      <c r="A3189" t="s">
        <v>750</v>
      </c>
      <c r="B3189">
        <v>42</v>
      </c>
      <c r="C3189" s="4">
        <v>14100000</v>
      </c>
      <c r="D3189" t="s">
        <v>641</v>
      </c>
      <c r="E3189" t="s">
        <v>2269</v>
      </c>
      <c r="F3189" t="s">
        <v>6357</v>
      </c>
      <c r="G3189">
        <v>14995</v>
      </c>
      <c r="H3189">
        <v>87</v>
      </c>
      <c r="I3189" t="s">
        <v>16</v>
      </c>
      <c r="J3189" t="s">
        <v>17</v>
      </c>
      <c r="K3189" s="4">
        <v>5000000</v>
      </c>
      <c r="L3189">
        <v>1982</v>
      </c>
      <c r="M3189" s="2">
        <v>7.2</v>
      </c>
      <c r="N3189" s="4">
        <f>IMDB_Table[[#This Row],[gross]]-IMDB_Table[[#This Row],[budget]]</f>
        <v>9100000</v>
      </c>
      <c r="O3189">
        <v>110</v>
      </c>
      <c r="P3189" s="36">
        <f>IMDB_Table[[#This Row],[net_profit]]/IMDB_Table[[#This Row],[budget]]*100</f>
        <v>182</v>
      </c>
    </row>
    <row r="3190" spans="1:16" x14ac:dyDescent="0.3">
      <c r="A3190" t="s">
        <v>3227</v>
      </c>
      <c r="B3190">
        <v>29</v>
      </c>
      <c r="C3190" s="4">
        <v>12200000</v>
      </c>
      <c r="D3190" t="s">
        <v>2066</v>
      </c>
      <c r="E3190" t="s">
        <v>1069</v>
      </c>
      <c r="F3190" t="s">
        <v>7655</v>
      </c>
      <c r="G3190">
        <v>7973</v>
      </c>
      <c r="H3190">
        <v>65</v>
      </c>
      <c r="I3190" t="s">
        <v>16</v>
      </c>
      <c r="J3190" t="s">
        <v>17</v>
      </c>
      <c r="K3190" s="4">
        <v>5000000</v>
      </c>
      <c r="L3190">
        <v>1983</v>
      </c>
      <c r="M3190" s="2">
        <v>6.3</v>
      </c>
      <c r="N3190" s="4">
        <f>IMDB_Table[[#This Row],[gross]]-IMDB_Table[[#This Row],[budget]]</f>
        <v>7200000</v>
      </c>
      <c r="O3190">
        <v>107</v>
      </c>
      <c r="P3190" s="36">
        <f>IMDB_Table[[#This Row],[net_profit]]/IMDB_Table[[#This Row],[budget]]*100</f>
        <v>144</v>
      </c>
    </row>
    <row r="3191" spans="1:16" x14ac:dyDescent="0.3">
      <c r="A3191" t="s">
        <v>4037</v>
      </c>
      <c r="B3191">
        <v>228</v>
      </c>
      <c r="C3191" s="4">
        <v>17683670</v>
      </c>
      <c r="D3191" t="s">
        <v>996</v>
      </c>
      <c r="E3191" t="s">
        <v>3228</v>
      </c>
      <c r="F3191" t="s">
        <v>6358</v>
      </c>
      <c r="G3191">
        <v>47227</v>
      </c>
      <c r="H3191">
        <v>323</v>
      </c>
      <c r="I3191" t="s">
        <v>16</v>
      </c>
      <c r="J3191" t="s">
        <v>17</v>
      </c>
      <c r="K3191" s="4">
        <v>5000000</v>
      </c>
      <c r="L3191">
        <v>2011</v>
      </c>
      <c r="M3191" s="2">
        <v>5.2</v>
      </c>
      <c r="N3191" s="4">
        <f>IMDB_Table[[#This Row],[gross]]-IMDB_Table[[#This Row],[budget]]</f>
        <v>12683670</v>
      </c>
      <c r="O3191">
        <v>86</v>
      </c>
      <c r="P3191" s="36">
        <f>IMDB_Table[[#This Row],[net_profit]]/IMDB_Table[[#This Row],[budget]]*100</f>
        <v>253.67340000000002</v>
      </c>
    </row>
    <row r="3192" spans="1:16" x14ac:dyDescent="0.3">
      <c r="A3192" t="s">
        <v>3229</v>
      </c>
      <c r="B3192">
        <v>195</v>
      </c>
      <c r="C3192" s="4">
        <v>12055108</v>
      </c>
      <c r="D3192" t="s">
        <v>641</v>
      </c>
      <c r="E3192" t="s">
        <v>1014</v>
      </c>
      <c r="F3192" t="s">
        <v>6359</v>
      </c>
      <c r="G3192">
        <v>61151</v>
      </c>
      <c r="H3192">
        <v>134</v>
      </c>
      <c r="I3192" t="s">
        <v>16</v>
      </c>
      <c r="J3192" t="s">
        <v>17</v>
      </c>
      <c r="K3192" s="4">
        <v>8000000</v>
      </c>
      <c r="L3192">
        <v>2008</v>
      </c>
      <c r="M3192" s="2">
        <v>6.9</v>
      </c>
      <c r="N3192" s="4">
        <f>IMDB_Table[[#This Row],[gross]]-IMDB_Table[[#This Row],[budget]]</f>
        <v>4055108</v>
      </c>
      <c r="O3192">
        <v>91</v>
      </c>
      <c r="P3192" s="36">
        <f>IMDB_Table[[#This Row],[net_profit]]/IMDB_Table[[#This Row],[budget]]*100</f>
        <v>50.688849999999995</v>
      </c>
    </row>
    <row r="3193" spans="1:16" x14ac:dyDescent="0.3">
      <c r="A3193" t="s">
        <v>2710</v>
      </c>
      <c r="B3193">
        <v>203</v>
      </c>
      <c r="C3193" s="4">
        <v>27285953</v>
      </c>
      <c r="D3193" t="s">
        <v>26</v>
      </c>
      <c r="E3193" t="s">
        <v>3230</v>
      </c>
      <c r="F3193" t="s">
        <v>6360</v>
      </c>
      <c r="G3193">
        <v>48675</v>
      </c>
      <c r="H3193">
        <v>214</v>
      </c>
      <c r="I3193" t="s">
        <v>16</v>
      </c>
      <c r="J3193" t="s">
        <v>17</v>
      </c>
      <c r="K3193" s="4">
        <v>5000000</v>
      </c>
      <c r="L3193">
        <v>2015</v>
      </c>
      <c r="M3193" s="2">
        <v>6.8</v>
      </c>
      <c r="N3193" s="4">
        <f>IMDB_Table[[#This Row],[gross]]-IMDB_Table[[#This Row],[budget]]</f>
        <v>22285953</v>
      </c>
      <c r="O3193">
        <v>103</v>
      </c>
      <c r="P3193" s="36">
        <f>IMDB_Table[[#This Row],[net_profit]]/IMDB_Table[[#This Row],[budget]]*100</f>
        <v>445.71905999999996</v>
      </c>
    </row>
    <row r="3194" spans="1:16" x14ac:dyDescent="0.3">
      <c r="A3194" t="s">
        <v>3231</v>
      </c>
      <c r="B3194">
        <v>59</v>
      </c>
      <c r="C3194" s="4">
        <v>11675178</v>
      </c>
      <c r="D3194" t="s">
        <v>509</v>
      </c>
      <c r="E3194" t="s">
        <v>3232</v>
      </c>
      <c r="F3194" t="s">
        <v>7656</v>
      </c>
      <c r="G3194">
        <v>9509</v>
      </c>
      <c r="H3194">
        <v>53</v>
      </c>
      <c r="I3194" t="s">
        <v>16</v>
      </c>
      <c r="J3194" t="s">
        <v>17</v>
      </c>
      <c r="K3194" s="4">
        <v>5000000</v>
      </c>
      <c r="L3194">
        <v>2016</v>
      </c>
      <c r="M3194" s="2">
        <v>3.5</v>
      </c>
      <c r="N3194" s="4">
        <f>IMDB_Table[[#This Row],[gross]]-IMDB_Table[[#This Row],[budget]]</f>
        <v>6675178</v>
      </c>
      <c r="O3194">
        <v>92</v>
      </c>
      <c r="P3194" s="36">
        <f>IMDB_Table[[#This Row],[net_profit]]/IMDB_Table[[#This Row],[budget]]*100</f>
        <v>133.50356000000002</v>
      </c>
    </row>
    <row r="3195" spans="1:16" x14ac:dyDescent="0.3">
      <c r="A3195" t="s">
        <v>1149</v>
      </c>
      <c r="B3195">
        <v>45</v>
      </c>
      <c r="C3195" s="4">
        <v>10572742</v>
      </c>
      <c r="D3195" t="s">
        <v>71</v>
      </c>
      <c r="E3195" t="s">
        <v>1790</v>
      </c>
      <c r="F3195" t="s">
        <v>6361</v>
      </c>
      <c r="G3195">
        <v>2326</v>
      </c>
      <c r="H3195">
        <v>21</v>
      </c>
      <c r="I3195" t="s">
        <v>16</v>
      </c>
      <c r="J3195" t="s">
        <v>17</v>
      </c>
      <c r="K3195" s="4">
        <v>8000000</v>
      </c>
      <c r="L3195">
        <v>2009</v>
      </c>
      <c r="M3195" s="2">
        <v>6.1</v>
      </c>
      <c r="N3195" s="4">
        <f>IMDB_Table[[#This Row],[gross]]-IMDB_Table[[#This Row],[budget]]</f>
        <v>2572742</v>
      </c>
      <c r="O3195">
        <v>99</v>
      </c>
      <c r="P3195" s="36">
        <f>IMDB_Table[[#This Row],[net_profit]]/IMDB_Table[[#This Row],[budget]]*100</f>
        <v>32.159275000000001</v>
      </c>
    </row>
    <row r="3196" spans="1:16" x14ac:dyDescent="0.3">
      <c r="A3196" t="s">
        <v>2327</v>
      </c>
      <c r="B3196">
        <v>12</v>
      </c>
      <c r="C3196" s="4">
        <v>9658370</v>
      </c>
      <c r="D3196" t="s">
        <v>429</v>
      </c>
      <c r="E3196" t="s">
        <v>2024</v>
      </c>
      <c r="F3196" t="s">
        <v>6362</v>
      </c>
      <c r="G3196">
        <v>1180</v>
      </c>
      <c r="H3196">
        <v>9</v>
      </c>
      <c r="I3196" t="s">
        <v>16</v>
      </c>
      <c r="J3196" t="s">
        <v>17</v>
      </c>
      <c r="K3196" s="4">
        <v>5000000</v>
      </c>
      <c r="L3196">
        <v>2016</v>
      </c>
      <c r="M3196" s="2">
        <v>4.5</v>
      </c>
      <c r="N3196" s="4">
        <f>IMDB_Table[[#This Row],[gross]]-IMDB_Table[[#This Row],[budget]]</f>
        <v>4658370</v>
      </c>
      <c r="O3196">
        <v>96</v>
      </c>
      <c r="P3196" s="36">
        <f>IMDB_Table[[#This Row],[net_profit]]/IMDB_Table[[#This Row],[budget]]*100</f>
        <v>93.167400000000001</v>
      </c>
    </row>
    <row r="3197" spans="1:16" x14ac:dyDescent="0.3">
      <c r="A3197" t="s">
        <v>3233</v>
      </c>
      <c r="B3197">
        <v>29</v>
      </c>
      <c r="C3197" s="4">
        <v>9628751</v>
      </c>
      <c r="D3197" t="s">
        <v>761</v>
      </c>
      <c r="E3197" t="s">
        <v>3234</v>
      </c>
      <c r="F3197" t="s">
        <v>6363</v>
      </c>
      <c r="G3197">
        <v>5164</v>
      </c>
      <c r="H3197">
        <v>65</v>
      </c>
      <c r="I3197" t="s">
        <v>16</v>
      </c>
      <c r="J3197" t="s">
        <v>17</v>
      </c>
      <c r="K3197" s="4">
        <v>5000000</v>
      </c>
      <c r="L3197">
        <v>2000</v>
      </c>
      <c r="M3197" s="2">
        <v>5.9</v>
      </c>
      <c r="N3197" s="4">
        <f>IMDB_Table[[#This Row],[gross]]-IMDB_Table[[#This Row],[budget]]</f>
        <v>4628751</v>
      </c>
      <c r="O3197">
        <v>82</v>
      </c>
      <c r="P3197" s="36">
        <f>IMDB_Table[[#This Row],[net_profit]]/IMDB_Table[[#This Row],[budget]]*100</f>
        <v>92.575019999999995</v>
      </c>
    </row>
    <row r="3198" spans="1:16" x14ac:dyDescent="0.3">
      <c r="A3198" t="s">
        <v>3235</v>
      </c>
      <c r="B3198">
        <v>121</v>
      </c>
      <c r="C3198" s="4">
        <v>8786715</v>
      </c>
      <c r="D3198" t="s">
        <v>641</v>
      </c>
      <c r="E3198" t="s">
        <v>1413</v>
      </c>
      <c r="F3198" t="s">
        <v>6364</v>
      </c>
      <c r="G3198">
        <v>40274</v>
      </c>
      <c r="H3198">
        <v>324</v>
      </c>
      <c r="I3198" t="s">
        <v>16</v>
      </c>
      <c r="J3198" t="s">
        <v>17</v>
      </c>
      <c r="K3198" s="4">
        <v>5000000</v>
      </c>
      <c r="L3198">
        <v>2004</v>
      </c>
      <c r="M3198" s="2">
        <v>6.9</v>
      </c>
      <c r="N3198" s="4">
        <f>IMDB_Table[[#This Row],[gross]]-IMDB_Table[[#This Row],[budget]]</f>
        <v>3786715</v>
      </c>
      <c r="O3198">
        <v>92</v>
      </c>
      <c r="P3198" s="36">
        <f>IMDB_Table[[#This Row],[net_profit]]/IMDB_Table[[#This Row],[budget]]*100</f>
        <v>75.734300000000005</v>
      </c>
    </row>
    <row r="3199" spans="1:16" x14ac:dyDescent="0.3">
      <c r="A3199" t="s">
        <v>3236</v>
      </c>
      <c r="B3199">
        <v>135</v>
      </c>
      <c r="C3199" s="4">
        <v>3432342</v>
      </c>
      <c r="D3199" t="s">
        <v>2239</v>
      </c>
      <c r="E3199" t="s">
        <v>3237</v>
      </c>
      <c r="F3199" t="s">
        <v>6365</v>
      </c>
      <c r="G3199">
        <v>24921</v>
      </c>
      <c r="H3199">
        <v>166</v>
      </c>
      <c r="I3199" t="s">
        <v>708</v>
      </c>
      <c r="J3199" t="s">
        <v>87</v>
      </c>
      <c r="K3199" s="4">
        <v>6000000</v>
      </c>
      <c r="L3199">
        <v>2003</v>
      </c>
      <c r="M3199" s="2">
        <v>7.7</v>
      </c>
      <c r="N3199" s="4">
        <f>IMDB_Table[[#This Row],[gross]]-IMDB_Table[[#This Row],[budget]]</f>
        <v>-2567658</v>
      </c>
      <c r="O3199">
        <v>112</v>
      </c>
      <c r="P3199" s="36">
        <f>IMDB_Table[[#This Row],[net_profit]]/IMDB_Table[[#This Row],[budget]]*100</f>
        <v>-42.7943</v>
      </c>
    </row>
    <row r="3200" spans="1:16" x14ac:dyDescent="0.3">
      <c r="A3200" t="s">
        <v>3238</v>
      </c>
      <c r="B3200">
        <v>56</v>
      </c>
      <c r="C3200" s="4">
        <v>6755271</v>
      </c>
      <c r="D3200" t="s">
        <v>1440</v>
      </c>
      <c r="E3200" t="s">
        <v>3239</v>
      </c>
      <c r="F3200" t="s">
        <v>6366</v>
      </c>
      <c r="G3200">
        <v>7319</v>
      </c>
      <c r="H3200">
        <v>131</v>
      </c>
      <c r="I3200" t="s">
        <v>16</v>
      </c>
      <c r="J3200" t="s">
        <v>17</v>
      </c>
      <c r="K3200" s="4">
        <v>5000000</v>
      </c>
      <c r="L3200">
        <v>2001</v>
      </c>
      <c r="M3200" s="2">
        <v>5.3</v>
      </c>
      <c r="N3200" s="4">
        <f>IMDB_Table[[#This Row],[gross]]-IMDB_Table[[#This Row],[budget]]</f>
        <v>1755271</v>
      </c>
      <c r="O3200">
        <v>90</v>
      </c>
      <c r="P3200" s="36">
        <f>IMDB_Table[[#This Row],[net_profit]]/IMDB_Table[[#This Row],[budget]]*100</f>
        <v>35.105419999999995</v>
      </c>
    </row>
    <row r="3201" spans="1:16" x14ac:dyDescent="0.3">
      <c r="A3201" t="s">
        <v>3240</v>
      </c>
      <c r="B3201">
        <v>59</v>
      </c>
      <c r="C3201" s="4">
        <v>6157157</v>
      </c>
      <c r="D3201" t="s">
        <v>641</v>
      </c>
      <c r="E3201" t="s">
        <v>3241</v>
      </c>
      <c r="F3201" t="s">
        <v>7657</v>
      </c>
      <c r="G3201">
        <v>21416</v>
      </c>
      <c r="H3201">
        <v>198</v>
      </c>
      <c r="I3201" t="s">
        <v>16</v>
      </c>
      <c r="J3201" t="s">
        <v>17</v>
      </c>
      <c r="K3201" s="4">
        <v>5000000</v>
      </c>
      <c r="L3201">
        <v>1989</v>
      </c>
      <c r="M3201" s="2">
        <v>7</v>
      </c>
      <c r="N3201" s="4">
        <f>IMDB_Table[[#This Row],[gross]]-IMDB_Table[[#This Row],[budget]]</f>
        <v>1157157</v>
      </c>
      <c r="O3201">
        <v>150</v>
      </c>
      <c r="P3201" s="36">
        <f>IMDB_Table[[#This Row],[net_profit]]/IMDB_Table[[#This Row],[budget]]*100</f>
        <v>23.143140000000002</v>
      </c>
    </row>
    <row r="3202" spans="1:16" x14ac:dyDescent="0.3">
      <c r="A3202" t="s">
        <v>3242</v>
      </c>
      <c r="B3202">
        <v>60</v>
      </c>
      <c r="C3202" s="4">
        <v>5480318</v>
      </c>
      <c r="D3202" t="s">
        <v>641</v>
      </c>
      <c r="E3202" t="s">
        <v>1258</v>
      </c>
      <c r="F3202" t="s">
        <v>7658</v>
      </c>
      <c r="G3202">
        <v>9427</v>
      </c>
      <c r="H3202">
        <v>79</v>
      </c>
      <c r="I3202" t="s">
        <v>16</v>
      </c>
      <c r="J3202" t="s">
        <v>17</v>
      </c>
      <c r="K3202" s="4">
        <v>5000000</v>
      </c>
      <c r="L3202">
        <v>1998</v>
      </c>
      <c r="M3202" s="2">
        <v>6.6</v>
      </c>
      <c r="N3202" s="4">
        <f>IMDB_Table[[#This Row],[gross]]-IMDB_Table[[#This Row],[budget]]</f>
        <v>480318</v>
      </c>
      <c r="O3202">
        <v>91</v>
      </c>
      <c r="P3202" s="36">
        <f>IMDB_Table[[#This Row],[net_profit]]/IMDB_Table[[#This Row],[budget]]*100</f>
        <v>9.6063600000000005</v>
      </c>
    </row>
    <row r="3203" spans="1:16" x14ac:dyDescent="0.3">
      <c r="A3203" t="s">
        <v>143</v>
      </c>
      <c r="B3203">
        <v>81</v>
      </c>
      <c r="C3203" s="4">
        <v>5308707</v>
      </c>
      <c r="D3203" t="s">
        <v>1192</v>
      </c>
      <c r="E3203" t="s">
        <v>143</v>
      </c>
      <c r="F3203" t="s">
        <v>6367</v>
      </c>
      <c r="G3203">
        <v>15053</v>
      </c>
      <c r="H3203">
        <v>165</v>
      </c>
      <c r="I3203" t="s">
        <v>16</v>
      </c>
      <c r="J3203" t="s">
        <v>17</v>
      </c>
      <c r="K3203" s="4">
        <v>5000000</v>
      </c>
      <c r="L3203">
        <v>2001</v>
      </c>
      <c r="M3203" s="2">
        <v>6.4</v>
      </c>
      <c r="N3203" s="4">
        <f>IMDB_Table[[#This Row],[gross]]-IMDB_Table[[#This Row],[budget]]</f>
        <v>308707</v>
      </c>
      <c r="O3203">
        <v>95</v>
      </c>
      <c r="P3203" s="36">
        <f>IMDB_Table[[#This Row],[net_profit]]/IMDB_Table[[#This Row],[budget]]*100</f>
        <v>6.1741400000000004</v>
      </c>
    </row>
    <row r="3204" spans="1:16" x14ac:dyDescent="0.3">
      <c r="A3204" t="s">
        <v>210</v>
      </c>
      <c r="B3204">
        <v>415</v>
      </c>
      <c r="C3204" s="4">
        <v>5009677</v>
      </c>
      <c r="D3204" t="s">
        <v>1229</v>
      </c>
      <c r="E3204" t="s">
        <v>45</v>
      </c>
      <c r="F3204" t="s">
        <v>6368</v>
      </c>
      <c r="G3204">
        <v>260607</v>
      </c>
      <c r="H3204">
        <v>485</v>
      </c>
      <c r="I3204" t="s">
        <v>16</v>
      </c>
      <c r="J3204" t="s">
        <v>24</v>
      </c>
      <c r="K3204" s="4">
        <v>5000000</v>
      </c>
      <c r="L3204">
        <v>2009</v>
      </c>
      <c r="M3204" s="2">
        <v>7.9</v>
      </c>
      <c r="N3204" s="4">
        <f>IMDB_Table[[#This Row],[gross]]-IMDB_Table[[#This Row],[budget]]</f>
        <v>9677</v>
      </c>
      <c r="O3204">
        <v>97</v>
      </c>
      <c r="P3204" s="36">
        <f>IMDB_Table[[#This Row],[net_profit]]/IMDB_Table[[#This Row],[budget]]*100</f>
        <v>0.19354000000000002</v>
      </c>
    </row>
    <row r="3205" spans="1:16" x14ac:dyDescent="0.3">
      <c r="A3205" t="s">
        <v>3243</v>
      </c>
      <c r="B3205">
        <v>7</v>
      </c>
      <c r="C3205" s="4">
        <v>4074023</v>
      </c>
      <c r="D3205" t="s">
        <v>1852</v>
      </c>
      <c r="E3205" t="s">
        <v>3244</v>
      </c>
      <c r="F3205" t="s">
        <v>7659</v>
      </c>
      <c r="G3205">
        <v>296</v>
      </c>
      <c r="H3205">
        <v>4</v>
      </c>
      <c r="I3205" t="s">
        <v>16</v>
      </c>
      <c r="J3205" t="s">
        <v>24</v>
      </c>
      <c r="K3205" s="4">
        <v>5000000</v>
      </c>
      <c r="L3205">
        <v>2010</v>
      </c>
      <c r="M3205" s="2">
        <v>6.9</v>
      </c>
      <c r="N3205" s="4">
        <f>IMDB_Table[[#This Row],[gross]]-IMDB_Table[[#This Row],[budget]]</f>
        <v>-925977</v>
      </c>
      <c r="O3205">
        <v>41</v>
      </c>
      <c r="P3205" s="36">
        <f>IMDB_Table[[#This Row],[net_profit]]/IMDB_Table[[#This Row],[budget]]*100</f>
        <v>-18.519539999999999</v>
      </c>
    </row>
    <row r="3206" spans="1:16" x14ac:dyDescent="0.3">
      <c r="A3206" t="s">
        <v>2027</v>
      </c>
      <c r="B3206">
        <v>120</v>
      </c>
      <c r="C3206" s="4">
        <v>4306697</v>
      </c>
      <c r="D3206" t="s">
        <v>814</v>
      </c>
      <c r="E3206" t="s">
        <v>689</v>
      </c>
      <c r="F3206" t="s">
        <v>6369</v>
      </c>
      <c r="G3206">
        <v>26720</v>
      </c>
      <c r="H3206">
        <v>196</v>
      </c>
      <c r="I3206" t="s">
        <v>16</v>
      </c>
      <c r="J3206" t="s">
        <v>87</v>
      </c>
      <c r="K3206" s="4">
        <v>5000000</v>
      </c>
      <c r="L3206">
        <v>1997</v>
      </c>
      <c r="M3206" s="2">
        <v>7.7</v>
      </c>
      <c r="N3206" s="4">
        <f>IMDB_Table[[#This Row],[gross]]-IMDB_Table[[#This Row],[budget]]</f>
        <v>-693303</v>
      </c>
      <c r="O3206">
        <v>112</v>
      </c>
      <c r="P3206" s="36">
        <f>IMDB_Table[[#This Row],[net_profit]]/IMDB_Table[[#This Row],[budget]]*100</f>
        <v>-13.866059999999999</v>
      </c>
    </row>
    <row r="3207" spans="1:16" x14ac:dyDescent="0.3">
      <c r="A3207" t="s">
        <v>3245</v>
      </c>
      <c r="B3207">
        <v>195</v>
      </c>
      <c r="C3207" s="4">
        <v>3950029</v>
      </c>
      <c r="D3207" t="s">
        <v>814</v>
      </c>
      <c r="E3207" t="s">
        <v>3246</v>
      </c>
      <c r="F3207" t="s">
        <v>7660</v>
      </c>
      <c r="G3207">
        <v>12411</v>
      </c>
      <c r="H3207">
        <v>89</v>
      </c>
      <c r="I3207" t="s">
        <v>708</v>
      </c>
      <c r="J3207" t="s">
        <v>490</v>
      </c>
      <c r="K3207" s="4">
        <v>4000000</v>
      </c>
      <c r="L3207">
        <v>2010</v>
      </c>
      <c r="M3207" s="2">
        <v>7.2</v>
      </c>
      <c r="N3207" s="4">
        <f>IMDB_Table[[#This Row],[gross]]-IMDB_Table[[#This Row],[budget]]</f>
        <v>-49971</v>
      </c>
      <c r="O3207">
        <v>122</v>
      </c>
      <c r="P3207" s="36">
        <f>IMDB_Table[[#This Row],[net_profit]]/IMDB_Table[[#This Row],[budget]]*100</f>
        <v>-1.2492750000000001</v>
      </c>
    </row>
    <row r="3208" spans="1:16" x14ac:dyDescent="0.3">
      <c r="A3208" t="s">
        <v>3247</v>
      </c>
      <c r="B3208">
        <v>109</v>
      </c>
      <c r="C3208" s="4">
        <v>4040588</v>
      </c>
      <c r="D3208" t="s">
        <v>641</v>
      </c>
      <c r="E3208" t="s">
        <v>41</v>
      </c>
      <c r="F3208" t="s">
        <v>6370</v>
      </c>
      <c r="G3208">
        <v>12233</v>
      </c>
      <c r="H3208">
        <v>89</v>
      </c>
      <c r="I3208" t="s">
        <v>16</v>
      </c>
      <c r="J3208" t="s">
        <v>17</v>
      </c>
      <c r="K3208" s="4">
        <v>5000000</v>
      </c>
      <c r="L3208">
        <v>2008</v>
      </c>
      <c r="M3208" s="2">
        <v>6.8</v>
      </c>
      <c r="N3208" s="4">
        <f>IMDB_Table[[#This Row],[gross]]-IMDB_Table[[#This Row],[budget]]</f>
        <v>-959412</v>
      </c>
      <c r="O3208">
        <v>110</v>
      </c>
      <c r="P3208" s="36">
        <f>IMDB_Table[[#This Row],[net_profit]]/IMDB_Table[[#This Row],[budget]]*100</f>
        <v>-19.18824</v>
      </c>
    </row>
    <row r="3209" spans="1:16" x14ac:dyDescent="0.3">
      <c r="A3209" t="s">
        <v>57</v>
      </c>
      <c r="B3209">
        <v>93</v>
      </c>
      <c r="C3209" s="4">
        <v>3049135</v>
      </c>
      <c r="D3209" t="s">
        <v>3248</v>
      </c>
      <c r="E3209" t="s">
        <v>398</v>
      </c>
      <c r="F3209" t="s">
        <v>6371</v>
      </c>
      <c r="G3209">
        <v>50197</v>
      </c>
      <c r="H3209">
        <v>265</v>
      </c>
      <c r="I3209" t="s">
        <v>16</v>
      </c>
      <c r="J3209" t="s">
        <v>60</v>
      </c>
      <c r="K3209" s="4">
        <v>5000000</v>
      </c>
      <c r="L3209">
        <v>1994</v>
      </c>
      <c r="M3209" s="2">
        <v>7.4</v>
      </c>
      <c r="N3209" s="4">
        <f>IMDB_Table[[#This Row],[gross]]-IMDB_Table[[#This Row],[budget]]</f>
        <v>-1950865</v>
      </c>
      <c r="O3209">
        <v>108</v>
      </c>
      <c r="P3209" s="36">
        <f>IMDB_Table[[#This Row],[net_profit]]/IMDB_Table[[#This Row],[budget]]*100</f>
        <v>-39.017299999999999</v>
      </c>
    </row>
    <row r="3210" spans="1:16" x14ac:dyDescent="0.3">
      <c r="A3210" t="s">
        <v>2653</v>
      </c>
      <c r="B3210">
        <v>12</v>
      </c>
      <c r="C3210" s="4">
        <v>4700361</v>
      </c>
      <c r="D3210" t="s">
        <v>814</v>
      </c>
      <c r="E3210" t="s">
        <v>2966</v>
      </c>
      <c r="F3210" t="s">
        <v>7661</v>
      </c>
      <c r="G3210">
        <v>2047</v>
      </c>
      <c r="H3210">
        <v>29</v>
      </c>
      <c r="I3210" t="s">
        <v>16</v>
      </c>
      <c r="J3210" t="s">
        <v>17</v>
      </c>
      <c r="K3210" s="4">
        <v>5000000</v>
      </c>
      <c r="L3210">
        <v>2015</v>
      </c>
      <c r="M3210" s="2">
        <v>4.5999999999999996</v>
      </c>
      <c r="N3210" s="4">
        <f>IMDB_Table[[#This Row],[gross]]-IMDB_Table[[#This Row],[budget]]</f>
        <v>-299639</v>
      </c>
      <c r="O3210">
        <v>121</v>
      </c>
      <c r="P3210" s="36">
        <f>IMDB_Table[[#This Row],[net_profit]]/IMDB_Table[[#This Row],[budget]]*100</f>
        <v>-5.9927800000000007</v>
      </c>
    </row>
    <row r="3211" spans="1:16" x14ac:dyDescent="0.3">
      <c r="A3211" t="s">
        <v>3249</v>
      </c>
      <c r="B3211">
        <v>155</v>
      </c>
      <c r="C3211" s="4">
        <v>2711210</v>
      </c>
      <c r="D3211" t="s">
        <v>641</v>
      </c>
      <c r="E3211" t="s">
        <v>478</v>
      </c>
      <c r="F3211" t="s">
        <v>6372</v>
      </c>
      <c r="G3211">
        <v>40305</v>
      </c>
      <c r="H3211">
        <v>86</v>
      </c>
      <c r="I3211" t="s">
        <v>16</v>
      </c>
      <c r="J3211" t="s">
        <v>17</v>
      </c>
      <c r="K3211" s="4">
        <v>5000000</v>
      </c>
      <c r="L3211">
        <v>2010</v>
      </c>
      <c r="M3211" s="2">
        <v>6.4</v>
      </c>
      <c r="N3211" s="4">
        <f>IMDB_Table[[#This Row],[gross]]-IMDB_Table[[#This Row],[budget]]</f>
        <v>-2288790</v>
      </c>
      <c r="O3211">
        <v>97</v>
      </c>
      <c r="P3211" s="36">
        <f>IMDB_Table[[#This Row],[net_profit]]/IMDB_Table[[#This Row],[budget]]*100</f>
        <v>-45.775799999999997</v>
      </c>
    </row>
    <row r="3212" spans="1:16" x14ac:dyDescent="0.3">
      <c r="A3212" t="s">
        <v>1420</v>
      </c>
      <c r="B3212">
        <v>81</v>
      </c>
      <c r="C3212" s="4">
        <v>1980338</v>
      </c>
      <c r="D3212" t="s">
        <v>3250</v>
      </c>
      <c r="E3212" t="s">
        <v>3251</v>
      </c>
      <c r="F3212" t="s">
        <v>6373</v>
      </c>
      <c r="G3212">
        <v>12366</v>
      </c>
      <c r="H3212">
        <v>151</v>
      </c>
      <c r="I3212" t="s">
        <v>16</v>
      </c>
      <c r="J3212" t="s">
        <v>17</v>
      </c>
      <c r="K3212" s="4">
        <v>5000000</v>
      </c>
      <c r="L3212">
        <v>1998</v>
      </c>
      <c r="M3212" s="2">
        <v>7</v>
      </c>
      <c r="N3212" s="4">
        <f>IMDB_Table[[#This Row],[gross]]-IMDB_Table[[#This Row],[budget]]</f>
        <v>-3019662</v>
      </c>
      <c r="O3212">
        <v>116</v>
      </c>
      <c r="P3212" s="36">
        <f>IMDB_Table[[#This Row],[net_profit]]/IMDB_Table[[#This Row],[budget]]*100</f>
        <v>-60.393240000000006</v>
      </c>
    </row>
    <row r="3213" spans="1:16" x14ac:dyDescent="0.3">
      <c r="A3213" t="s">
        <v>2559</v>
      </c>
      <c r="B3213">
        <v>204</v>
      </c>
      <c r="C3213" s="4">
        <v>1082044</v>
      </c>
      <c r="D3213" t="s">
        <v>946</v>
      </c>
      <c r="E3213" t="s">
        <v>104</v>
      </c>
      <c r="F3213" t="s">
        <v>6374</v>
      </c>
      <c r="G3213">
        <v>281649</v>
      </c>
      <c r="H3213">
        <v>458</v>
      </c>
      <c r="I3213" t="s">
        <v>16</v>
      </c>
      <c r="J3213" t="s">
        <v>849</v>
      </c>
      <c r="K3213" s="4">
        <v>5000000</v>
      </c>
      <c r="L3213">
        <v>2004</v>
      </c>
      <c r="M3213" s="2">
        <v>7.7</v>
      </c>
      <c r="N3213" s="4">
        <f>IMDB_Table[[#This Row],[gross]]-IMDB_Table[[#This Row],[budget]]</f>
        <v>-3917956</v>
      </c>
      <c r="O3213">
        <v>94</v>
      </c>
      <c r="P3213" s="36">
        <f>IMDB_Table[[#This Row],[net_profit]]/IMDB_Table[[#This Row],[budget]]*100</f>
        <v>-78.359120000000004</v>
      </c>
    </row>
    <row r="3214" spans="1:16" x14ac:dyDescent="0.3">
      <c r="A3214" t="s">
        <v>3072</v>
      </c>
      <c r="B3214">
        <v>19</v>
      </c>
      <c r="C3214" s="4">
        <v>1100000</v>
      </c>
      <c r="D3214" t="s">
        <v>497</v>
      </c>
      <c r="E3214" t="s">
        <v>3252</v>
      </c>
      <c r="F3214" t="s">
        <v>6375</v>
      </c>
      <c r="G3214">
        <v>3665</v>
      </c>
      <c r="H3214">
        <v>39</v>
      </c>
      <c r="I3214" t="s">
        <v>16</v>
      </c>
      <c r="J3214" t="s">
        <v>17</v>
      </c>
      <c r="K3214" s="4">
        <v>5000000</v>
      </c>
      <c r="L3214">
        <v>1992</v>
      </c>
      <c r="M3214" s="2">
        <v>6.8</v>
      </c>
      <c r="N3214" s="4">
        <f>IMDB_Table[[#This Row],[gross]]-IMDB_Table[[#This Row],[budget]]</f>
        <v>-3900000</v>
      </c>
      <c r="O3214">
        <v>103</v>
      </c>
      <c r="P3214" s="36">
        <f>IMDB_Table[[#This Row],[net_profit]]/IMDB_Table[[#This Row],[budget]]*100</f>
        <v>-78</v>
      </c>
    </row>
    <row r="3215" spans="1:16" x14ac:dyDescent="0.3">
      <c r="A3215" t="s">
        <v>3253</v>
      </c>
      <c r="B3215">
        <v>163</v>
      </c>
      <c r="C3215" s="4">
        <v>2445646</v>
      </c>
      <c r="D3215" t="s">
        <v>3254</v>
      </c>
      <c r="E3215" t="s">
        <v>344</v>
      </c>
      <c r="F3215" t="s">
        <v>7662</v>
      </c>
      <c r="G3215">
        <v>32382</v>
      </c>
      <c r="H3215">
        <v>99</v>
      </c>
      <c r="I3215" t="s">
        <v>16</v>
      </c>
      <c r="J3215" t="s">
        <v>17</v>
      </c>
      <c r="K3215" s="4">
        <v>5000000</v>
      </c>
      <c r="L3215">
        <v>2014</v>
      </c>
      <c r="M3215" s="2">
        <v>7</v>
      </c>
      <c r="N3215" s="4">
        <f>IMDB_Table[[#This Row],[gross]]-IMDB_Table[[#This Row],[budget]]</f>
        <v>-2554354</v>
      </c>
      <c r="O3215">
        <v>112</v>
      </c>
      <c r="P3215" s="36">
        <f>IMDB_Table[[#This Row],[net_profit]]/IMDB_Table[[#This Row],[budget]]*100</f>
        <v>-51.087079999999993</v>
      </c>
    </row>
    <row r="3216" spans="1:16" x14ac:dyDescent="0.3">
      <c r="A3216" t="s">
        <v>3151</v>
      </c>
      <c r="B3216">
        <v>248</v>
      </c>
      <c r="C3216" s="4">
        <v>2221809</v>
      </c>
      <c r="D3216" t="s">
        <v>814</v>
      </c>
      <c r="E3216" t="s">
        <v>1988</v>
      </c>
      <c r="F3216" t="s">
        <v>6376</v>
      </c>
      <c r="G3216">
        <v>40618</v>
      </c>
      <c r="H3216">
        <v>144</v>
      </c>
      <c r="I3216" t="s">
        <v>16</v>
      </c>
      <c r="J3216" t="s">
        <v>17</v>
      </c>
      <c r="K3216" s="4">
        <v>5000000</v>
      </c>
      <c r="L3216">
        <v>2010</v>
      </c>
      <c r="M3216" s="2">
        <v>7</v>
      </c>
      <c r="N3216" s="4">
        <f>IMDB_Table[[#This Row],[gross]]-IMDB_Table[[#This Row],[budget]]</f>
        <v>-2778191</v>
      </c>
      <c r="O3216">
        <v>91</v>
      </c>
      <c r="P3216" s="36">
        <f>IMDB_Table[[#This Row],[net_profit]]/IMDB_Table[[#This Row],[budget]]*100</f>
        <v>-55.56382</v>
      </c>
    </row>
    <row r="3217" spans="1:16" x14ac:dyDescent="0.3">
      <c r="A3217" t="s">
        <v>3255</v>
      </c>
      <c r="B3217">
        <v>39</v>
      </c>
      <c r="C3217" s="4">
        <v>296665</v>
      </c>
      <c r="D3217" t="s">
        <v>1248</v>
      </c>
      <c r="E3217" t="s">
        <v>1413</v>
      </c>
      <c r="F3217" t="s">
        <v>6377</v>
      </c>
      <c r="G3217">
        <v>12675</v>
      </c>
      <c r="H3217">
        <v>158</v>
      </c>
      <c r="I3217" t="s">
        <v>16</v>
      </c>
      <c r="J3217" t="s">
        <v>17</v>
      </c>
      <c r="K3217" s="4">
        <v>5000000</v>
      </c>
      <c r="L3217">
        <v>2003</v>
      </c>
      <c r="M3217" s="2">
        <v>6.3</v>
      </c>
      <c r="N3217" s="4">
        <f>IMDB_Table[[#This Row],[gross]]-IMDB_Table[[#This Row],[budget]]</f>
        <v>-4703335</v>
      </c>
      <c r="O3217">
        <v>98</v>
      </c>
      <c r="P3217" s="36">
        <f>IMDB_Table[[#This Row],[net_profit]]/IMDB_Table[[#This Row],[budget]]*100</f>
        <v>-94.066699999999997</v>
      </c>
    </row>
    <row r="3218" spans="1:16" x14ac:dyDescent="0.3">
      <c r="A3218" t="s">
        <v>3256</v>
      </c>
      <c r="B3218">
        <v>322</v>
      </c>
      <c r="C3218" s="4">
        <v>3219029</v>
      </c>
      <c r="D3218" t="s">
        <v>3257</v>
      </c>
      <c r="E3218" t="s">
        <v>3258</v>
      </c>
      <c r="F3218" t="s">
        <v>6378</v>
      </c>
      <c r="G3218">
        <v>28845</v>
      </c>
      <c r="H3218">
        <v>125</v>
      </c>
      <c r="I3218" t="s">
        <v>16</v>
      </c>
      <c r="J3218" t="s">
        <v>17</v>
      </c>
      <c r="K3218" s="4">
        <v>5000000</v>
      </c>
      <c r="L3218">
        <v>2015</v>
      </c>
      <c r="M3218" s="2">
        <v>7.1</v>
      </c>
      <c r="N3218" s="4">
        <f>IMDB_Table[[#This Row],[gross]]-IMDB_Table[[#This Row],[budget]]</f>
        <v>-1780971</v>
      </c>
      <c r="O3218">
        <v>95</v>
      </c>
      <c r="P3218" s="36">
        <f>IMDB_Table[[#This Row],[net_profit]]/IMDB_Table[[#This Row],[budget]]*100</f>
        <v>-35.619420000000005</v>
      </c>
    </row>
    <row r="3219" spans="1:16" x14ac:dyDescent="0.3">
      <c r="A3219" t="s">
        <v>3259</v>
      </c>
      <c r="B3219">
        <v>12</v>
      </c>
      <c r="C3219" s="4">
        <v>830210</v>
      </c>
      <c r="D3219" t="s">
        <v>1229</v>
      </c>
      <c r="E3219" t="s">
        <v>1392</v>
      </c>
      <c r="F3219" t="s">
        <v>6379</v>
      </c>
      <c r="G3219">
        <v>1900</v>
      </c>
      <c r="H3219">
        <v>56</v>
      </c>
      <c r="I3219" t="s">
        <v>16</v>
      </c>
      <c r="J3219" t="s">
        <v>17</v>
      </c>
      <c r="K3219" s="4">
        <v>5000000</v>
      </c>
      <c r="L3219">
        <v>2014</v>
      </c>
      <c r="M3219" s="2">
        <v>4.4000000000000004</v>
      </c>
      <c r="N3219" s="4">
        <f>IMDB_Table[[#This Row],[gross]]-IMDB_Table[[#This Row],[budget]]</f>
        <v>-4169790</v>
      </c>
      <c r="O3219">
        <v>99</v>
      </c>
      <c r="P3219" s="36">
        <f>IMDB_Table[[#This Row],[net_profit]]/IMDB_Table[[#This Row],[budget]]*100</f>
        <v>-83.395799999999994</v>
      </c>
    </row>
    <row r="3220" spans="1:16" x14ac:dyDescent="0.3">
      <c r="A3220" t="s">
        <v>1200</v>
      </c>
      <c r="B3220">
        <v>83</v>
      </c>
      <c r="C3220" s="4">
        <v>1040879</v>
      </c>
      <c r="D3220" t="s">
        <v>1889</v>
      </c>
      <c r="E3220" t="s">
        <v>3017</v>
      </c>
      <c r="F3220" t="s">
        <v>6380</v>
      </c>
      <c r="G3220">
        <v>54478</v>
      </c>
      <c r="H3220">
        <v>184</v>
      </c>
      <c r="I3220" t="s">
        <v>16</v>
      </c>
      <c r="J3220" t="s">
        <v>17</v>
      </c>
      <c r="K3220" s="4">
        <v>7000000</v>
      </c>
      <c r="L3220">
        <v>1996</v>
      </c>
      <c r="M3220" s="2">
        <v>7.1</v>
      </c>
      <c r="N3220" s="4">
        <f>IMDB_Table[[#This Row],[gross]]-IMDB_Table[[#This Row],[budget]]</f>
        <v>-5959121</v>
      </c>
      <c r="O3220">
        <v>91</v>
      </c>
      <c r="P3220" s="36">
        <f>IMDB_Table[[#This Row],[net_profit]]/IMDB_Table[[#This Row],[budget]]*100</f>
        <v>-85.130300000000005</v>
      </c>
    </row>
    <row r="3221" spans="1:16" x14ac:dyDescent="0.3">
      <c r="A3221" t="s">
        <v>45</v>
      </c>
      <c r="B3221">
        <v>37</v>
      </c>
      <c r="C3221" s="4">
        <v>326308</v>
      </c>
      <c r="D3221" t="s">
        <v>552</v>
      </c>
      <c r="E3221" t="s">
        <v>1170</v>
      </c>
      <c r="F3221" t="s">
        <v>6381</v>
      </c>
      <c r="G3221">
        <v>6632</v>
      </c>
      <c r="H3221">
        <v>69</v>
      </c>
      <c r="I3221" t="s">
        <v>16</v>
      </c>
      <c r="J3221" t="s">
        <v>17</v>
      </c>
      <c r="K3221" s="4">
        <v>5000000</v>
      </c>
      <c r="L3221">
        <v>1996</v>
      </c>
      <c r="M3221" s="2">
        <v>6.1</v>
      </c>
      <c r="N3221" s="4">
        <f>IMDB_Table[[#This Row],[gross]]-IMDB_Table[[#This Row],[budget]]</f>
        <v>-4673692</v>
      </c>
      <c r="O3221">
        <v>97</v>
      </c>
      <c r="P3221" s="36">
        <f>IMDB_Table[[#This Row],[net_profit]]/IMDB_Table[[#This Row],[budget]]*100</f>
        <v>-93.473839999999996</v>
      </c>
    </row>
    <row r="3222" spans="1:16" x14ac:dyDescent="0.3">
      <c r="A3222" t="s">
        <v>3260</v>
      </c>
      <c r="B3222">
        <v>27</v>
      </c>
      <c r="C3222" s="4">
        <v>124720</v>
      </c>
      <c r="D3222" t="s">
        <v>71</v>
      </c>
      <c r="E3222" t="s">
        <v>549</v>
      </c>
      <c r="F3222" t="s">
        <v>6382</v>
      </c>
      <c r="G3222">
        <v>1560</v>
      </c>
      <c r="H3222">
        <v>15</v>
      </c>
      <c r="I3222" t="s">
        <v>16</v>
      </c>
      <c r="J3222" t="s">
        <v>17</v>
      </c>
      <c r="K3222" s="4">
        <v>5000000</v>
      </c>
      <c r="L3222">
        <v>2008</v>
      </c>
      <c r="M3222" s="2">
        <v>7.3</v>
      </c>
      <c r="N3222" s="4">
        <f>IMDB_Table[[#This Row],[gross]]-IMDB_Table[[#This Row],[budget]]</f>
        <v>-4875280</v>
      </c>
      <c r="O3222">
        <v>90</v>
      </c>
      <c r="P3222" s="36">
        <f>IMDB_Table[[#This Row],[net_profit]]/IMDB_Table[[#This Row],[budget]]*100</f>
        <v>-97.505600000000001</v>
      </c>
    </row>
    <row r="3223" spans="1:16" x14ac:dyDescent="0.3">
      <c r="A3223" t="s">
        <v>3261</v>
      </c>
      <c r="B3223">
        <v>31</v>
      </c>
      <c r="C3223" s="4">
        <v>99147</v>
      </c>
      <c r="D3223" t="s">
        <v>814</v>
      </c>
      <c r="E3223" t="s">
        <v>2426</v>
      </c>
      <c r="F3223" t="s">
        <v>6383</v>
      </c>
      <c r="G3223">
        <v>1884</v>
      </c>
      <c r="H3223">
        <v>28</v>
      </c>
      <c r="I3223" t="s">
        <v>16</v>
      </c>
      <c r="J3223" t="s">
        <v>17</v>
      </c>
      <c r="K3223" s="4">
        <v>2000000</v>
      </c>
      <c r="L3223">
        <v>1998</v>
      </c>
      <c r="M3223" s="2">
        <v>6.2</v>
      </c>
      <c r="N3223" s="4">
        <f>IMDB_Table[[#This Row],[gross]]-IMDB_Table[[#This Row],[budget]]</f>
        <v>-1900853</v>
      </c>
      <c r="O3223">
        <v>90</v>
      </c>
      <c r="P3223" s="36">
        <f>IMDB_Table[[#This Row],[net_profit]]/IMDB_Table[[#This Row],[budget]]*100</f>
        <v>-95.042649999999995</v>
      </c>
    </row>
    <row r="3224" spans="1:16" x14ac:dyDescent="0.3">
      <c r="A3224" t="s">
        <v>256</v>
      </c>
      <c r="B3224">
        <v>371</v>
      </c>
      <c r="C3224" s="4">
        <v>65069140</v>
      </c>
      <c r="D3224" t="s">
        <v>1440</v>
      </c>
      <c r="E3224" t="s">
        <v>3262</v>
      </c>
      <c r="F3224" t="s">
        <v>6384</v>
      </c>
      <c r="G3224">
        <v>65299</v>
      </c>
      <c r="H3224">
        <v>455</v>
      </c>
      <c r="I3224" t="s">
        <v>16</v>
      </c>
      <c r="J3224" t="s">
        <v>17</v>
      </c>
      <c r="K3224" s="4">
        <v>5000000</v>
      </c>
      <c r="L3224">
        <v>2015</v>
      </c>
      <c r="M3224" s="2">
        <v>6.2</v>
      </c>
      <c r="N3224" s="4">
        <f>IMDB_Table[[#This Row],[gross]]-IMDB_Table[[#This Row],[budget]]</f>
        <v>60069140</v>
      </c>
      <c r="O3224">
        <v>94</v>
      </c>
      <c r="P3224" s="36">
        <f>IMDB_Table[[#This Row],[net_profit]]/IMDB_Table[[#This Row],[budget]]*100</f>
        <v>1201.3828000000001</v>
      </c>
    </row>
    <row r="3225" spans="1:16" x14ac:dyDescent="0.3">
      <c r="A3225" t="s">
        <v>580</v>
      </c>
      <c r="B3225">
        <v>133</v>
      </c>
      <c r="C3225" s="4">
        <v>65087</v>
      </c>
      <c r="D3225" t="s">
        <v>3263</v>
      </c>
      <c r="E3225" t="s">
        <v>3264</v>
      </c>
      <c r="F3225" t="s">
        <v>6385</v>
      </c>
      <c r="G3225">
        <v>8824</v>
      </c>
      <c r="H3225">
        <v>108</v>
      </c>
      <c r="I3225" t="s">
        <v>16</v>
      </c>
      <c r="J3225" t="s">
        <v>17</v>
      </c>
      <c r="K3225" s="4">
        <v>5000000</v>
      </c>
      <c r="L3225">
        <v>2007</v>
      </c>
      <c r="M3225" s="2">
        <v>6.2</v>
      </c>
      <c r="N3225" s="4">
        <f>IMDB_Table[[#This Row],[gross]]-IMDB_Table[[#This Row],[budget]]</f>
        <v>-4934913</v>
      </c>
      <c r="O3225">
        <v>90</v>
      </c>
      <c r="P3225" s="36">
        <f>IMDB_Table[[#This Row],[net_profit]]/IMDB_Table[[#This Row],[budget]]*100</f>
        <v>-98.698260000000005</v>
      </c>
    </row>
    <row r="3226" spans="1:16" x14ac:dyDescent="0.3">
      <c r="A3226" t="s">
        <v>3265</v>
      </c>
      <c r="B3226">
        <v>13</v>
      </c>
      <c r="C3226" s="4">
        <v>16066</v>
      </c>
      <c r="D3226" t="s">
        <v>3101</v>
      </c>
      <c r="E3226" t="s">
        <v>1267</v>
      </c>
      <c r="F3226" t="s">
        <v>6386</v>
      </c>
      <c r="G3226">
        <v>1207</v>
      </c>
      <c r="H3226">
        <v>44</v>
      </c>
      <c r="I3226" t="s">
        <v>16</v>
      </c>
      <c r="J3226" t="s">
        <v>221</v>
      </c>
      <c r="K3226" s="4">
        <v>5000000</v>
      </c>
      <c r="L3226">
        <v>2004</v>
      </c>
      <c r="M3226" s="2">
        <v>3.3</v>
      </c>
      <c r="N3226" s="4">
        <f>IMDB_Table[[#This Row],[gross]]-IMDB_Table[[#This Row],[budget]]</f>
        <v>-4983934</v>
      </c>
      <c r="O3226">
        <v>103</v>
      </c>
      <c r="P3226" s="36">
        <f>IMDB_Table[[#This Row],[net_profit]]/IMDB_Table[[#This Row],[budget]]*100</f>
        <v>-99.67868</v>
      </c>
    </row>
    <row r="3227" spans="1:16" x14ac:dyDescent="0.3">
      <c r="A3227" t="s">
        <v>3266</v>
      </c>
      <c r="B3227">
        <v>44</v>
      </c>
      <c r="C3227" s="4">
        <v>37440</v>
      </c>
      <c r="D3227" t="s">
        <v>1834</v>
      </c>
      <c r="E3227" t="s">
        <v>2155</v>
      </c>
      <c r="F3227" t="s">
        <v>6387</v>
      </c>
      <c r="G3227">
        <v>12672</v>
      </c>
      <c r="H3227">
        <v>60</v>
      </c>
      <c r="I3227" t="s">
        <v>16</v>
      </c>
      <c r="J3227" t="s">
        <v>17</v>
      </c>
      <c r="K3227" s="4">
        <v>5000000</v>
      </c>
      <c r="L3227">
        <v>2014</v>
      </c>
      <c r="M3227" s="2">
        <v>7.5</v>
      </c>
      <c r="N3227" s="4">
        <f>IMDB_Table[[#This Row],[gross]]-IMDB_Table[[#This Row],[budget]]</f>
        <v>-4962560</v>
      </c>
      <c r="O3227">
        <v>105</v>
      </c>
      <c r="P3227" s="36">
        <f>IMDB_Table[[#This Row],[net_profit]]/IMDB_Table[[#This Row],[budget]]*100</f>
        <v>-99.251199999999997</v>
      </c>
    </row>
    <row r="3228" spans="1:16" x14ac:dyDescent="0.3">
      <c r="A3228" t="s">
        <v>4038</v>
      </c>
      <c r="B3228">
        <v>99</v>
      </c>
      <c r="C3228" s="4">
        <v>617228</v>
      </c>
      <c r="D3228" t="s">
        <v>3267</v>
      </c>
      <c r="E3228" t="s">
        <v>3268</v>
      </c>
      <c r="F3228" t="s">
        <v>7663</v>
      </c>
      <c r="G3228">
        <v>6183</v>
      </c>
      <c r="H3228">
        <v>27</v>
      </c>
      <c r="I3228" t="s">
        <v>3269</v>
      </c>
      <c r="J3228" t="s">
        <v>1227</v>
      </c>
      <c r="K3228" s="4">
        <v>84450000</v>
      </c>
      <c r="L3228">
        <v>2006</v>
      </c>
      <c r="M3228" s="2">
        <v>7.4</v>
      </c>
      <c r="N3228" s="4">
        <f>IMDB_Table[[#This Row],[gross]]-IMDB_Table[[#This Row],[budget]]</f>
        <v>-83832772</v>
      </c>
      <c r="O3228">
        <v>113</v>
      </c>
      <c r="P3228" s="36">
        <f>IMDB_Table[[#This Row],[net_profit]]/IMDB_Table[[#This Row],[budget]]*100</f>
        <v>-99.269120189461219</v>
      </c>
    </row>
    <row r="3229" spans="1:16" x14ac:dyDescent="0.3">
      <c r="A3229" t="s">
        <v>3270</v>
      </c>
      <c r="B3229">
        <v>115</v>
      </c>
      <c r="C3229" s="4">
        <v>274385</v>
      </c>
      <c r="D3229" t="s">
        <v>641</v>
      </c>
      <c r="E3229" t="s">
        <v>3271</v>
      </c>
      <c r="F3229" t="s">
        <v>6388</v>
      </c>
      <c r="G3229">
        <v>29203</v>
      </c>
      <c r="H3229">
        <v>26</v>
      </c>
      <c r="I3229" t="s">
        <v>2286</v>
      </c>
      <c r="J3229" t="s">
        <v>221</v>
      </c>
      <c r="K3229" s="4">
        <v>4000000</v>
      </c>
      <c r="L3229">
        <v>2009</v>
      </c>
      <c r="M3229" s="2">
        <v>7.3</v>
      </c>
      <c r="N3229" s="4">
        <f>IMDB_Table[[#This Row],[gross]]-IMDB_Table[[#This Row],[budget]]</f>
        <v>-3725615</v>
      </c>
      <c r="O3229">
        <v>99</v>
      </c>
      <c r="P3229" s="36">
        <f>IMDB_Table[[#This Row],[net_profit]]/IMDB_Table[[#This Row],[budget]]*100</f>
        <v>-93.140374999999992</v>
      </c>
    </row>
    <row r="3230" spans="1:16" x14ac:dyDescent="0.3">
      <c r="A3230" t="s">
        <v>1301</v>
      </c>
      <c r="B3230">
        <v>104</v>
      </c>
      <c r="C3230" s="4">
        <v>24475416</v>
      </c>
      <c r="D3230" t="s">
        <v>814</v>
      </c>
      <c r="E3230" t="s">
        <v>640</v>
      </c>
      <c r="F3230" t="s">
        <v>6389</v>
      </c>
      <c r="G3230">
        <v>72443</v>
      </c>
      <c r="H3230">
        <v>309</v>
      </c>
      <c r="I3230" t="s">
        <v>16</v>
      </c>
      <c r="J3230" t="s">
        <v>17</v>
      </c>
      <c r="K3230" s="4">
        <v>890000</v>
      </c>
      <c r="L3230">
        <v>1996</v>
      </c>
      <c r="M3230" s="2">
        <v>8</v>
      </c>
      <c r="N3230" s="4">
        <f>IMDB_Table[[#This Row],[gross]]-IMDB_Table[[#This Row],[budget]]</f>
        <v>23585416</v>
      </c>
      <c r="O3230">
        <v>148</v>
      </c>
      <c r="P3230" s="36">
        <f>IMDB_Table[[#This Row],[net_profit]]/IMDB_Table[[#This Row],[budget]]*100</f>
        <v>2650.0467415730336</v>
      </c>
    </row>
    <row r="3231" spans="1:16" x14ac:dyDescent="0.3">
      <c r="A3231" t="s">
        <v>3030</v>
      </c>
      <c r="B3231">
        <v>303</v>
      </c>
      <c r="C3231" s="4">
        <v>47277326</v>
      </c>
      <c r="D3231" t="s">
        <v>1390</v>
      </c>
      <c r="E3231" t="s">
        <v>1487</v>
      </c>
      <c r="F3231" t="s">
        <v>6390</v>
      </c>
      <c r="G3231">
        <v>138814</v>
      </c>
      <c r="H3231">
        <v>1516</v>
      </c>
      <c r="I3231" t="s">
        <v>16</v>
      </c>
      <c r="J3231" t="s">
        <v>17</v>
      </c>
      <c r="K3231" s="4">
        <v>4800000</v>
      </c>
      <c r="L3231">
        <v>2005</v>
      </c>
      <c r="M3231" s="2">
        <v>5.9</v>
      </c>
      <c r="N3231" s="4">
        <f>IMDB_Table[[#This Row],[gross]]-IMDB_Table[[#This Row],[budget]]</f>
        <v>42477326</v>
      </c>
      <c r="O3231">
        <v>93</v>
      </c>
      <c r="P3231" s="36">
        <f>IMDB_Table[[#This Row],[net_profit]]/IMDB_Table[[#This Row],[budget]]*100</f>
        <v>884.94429166666657</v>
      </c>
    </row>
    <row r="3232" spans="1:16" x14ac:dyDescent="0.3">
      <c r="A3232" t="s">
        <v>2542</v>
      </c>
      <c r="B3232">
        <v>122</v>
      </c>
      <c r="C3232" s="4">
        <v>1247453</v>
      </c>
      <c r="D3232" t="s">
        <v>641</v>
      </c>
      <c r="E3232" t="s">
        <v>721</v>
      </c>
      <c r="F3232" t="s">
        <v>7664</v>
      </c>
      <c r="G3232">
        <v>11202</v>
      </c>
      <c r="H3232">
        <v>123</v>
      </c>
      <c r="I3232" t="s">
        <v>16</v>
      </c>
      <c r="J3232" t="s">
        <v>24</v>
      </c>
      <c r="K3232" s="4">
        <v>2800000</v>
      </c>
      <c r="L3232">
        <v>2005</v>
      </c>
      <c r="M3232" s="2">
        <v>6.8</v>
      </c>
      <c r="N3232" s="4">
        <f>IMDB_Table[[#This Row],[gross]]-IMDB_Table[[#This Row],[budget]]</f>
        <v>-1552547</v>
      </c>
      <c r="O3232">
        <v>94</v>
      </c>
      <c r="P3232" s="36">
        <f>IMDB_Table[[#This Row],[net_profit]]/IMDB_Table[[#This Row],[budget]]*100</f>
        <v>-55.44810714285714</v>
      </c>
    </row>
    <row r="3233" spans="1:16" x14ac:dyDescent="0.3">
      <c r="A3233" t="s">
        <v>2360</v>
      </c>
      <c r="B3233">
        <v>359</v>
      </c>
      <c r="C3233" s="4">
        <v>1729969</v>
      </c>
      <c r="D3233" t="s">
        <v>946</v>
      </c>
      <c r="E3233" t="s">
        <v>3272</v>
      </c>
      <c r="F3233" t="s">
        <v>6391</v>
      </c>
      <c r="G3233">
        <v>68211</v>
      </c>
      <c r="H3233">
        <v>219</v>
      </c>
      <c r="I3233" t="s">
        <v>16</v>
      </c>
      <c r="J3233" t="s">
        <v>17</v>
      </c>
      <c r="K3233" s="4">
        <v>5000000</v>
      </c>
      <c r="L3233">
        <v>2011</v>
      </c>
      <c r="M3233" s="2">
        <v>7.4</v>
      </c>
      <c r="N3233" s="4">
        <f>IMDB_Table[[#This Row],[gross]]-IMDB_Table[[#This Row],[budget]]</f>
        <v>-3270031</v>
      </c>
      <c r="O3233">
        <v>121</v>
      </c>
      <c r="P3233" s="36">
        <f>IMDB_Table[[#This Row],[net_profit]]/IMDB_Table[[#This Row],[budget]]*100</f>
        <v>-65.400620000000004</v>
      </c>
    </row>
    <row r="3234" spans="1:16" x14ac:dyDescent="0.3">
      <c r="A3234" t="s">
        <v>4039</v>
      </c>
      <c r="B3234">
        <v>130</v>
      </c>
      <c r="C3234" s="4">
        <v>1705139</v>
      </c>
      <c r="D3234" t="s">
        <v>658</v>
      </c>
      <c r="E3234" t="s">
        <v>3273</v>
      </c>
      <c r="F3234" t="s">
        <v>7665</v>
      </c>
      <c r="G3234">
        <v>4695</v>
      </c>
      <c r="H3234">
        <v>69</v>
      </c>
      <c r="I3234" t="s">
        <v>16</v>
      </c>
      <c r="J3234" t="s">
        <v>17</v>
      </c>
      <c r="K3234" s="4">
        <v>4700000</v>
      </c>
      <c r="L3234">
        <v>1988</v>
      </c>
      <c r="M3234" s="2">
        <v>6.7</v>
      </c>
      <c r="N3234" s="4">
        <f>IMDB_Table[[#This Row],[gross]]-IMDB_Table[[#This Row],[budget]]</f>
        <v>-2994861</v>
      </c>
      <c r="O3234">
        <v>118</v>
      </c>
      <c r="P3234" s="36">
        <f>IMDB_Table[[#This Row],[net_profit]]/IMDB_Table[[#This Row],[budget]]*100</f>
        <v>-63.72044680851063</v>
      </c>
    </row>
    <row r="3235" spans="1:16" x14ac:dyDescent="0.3">
      <c r="A3235" t="s">
        <v>1579</v>
      </c>
      <c r="B3235">
        <v>159</v>
      </c>
      <c r="C3235" s="4">
        <v>8025872</v>
      </c>
      <c r="D3235" t="s">
        <v>1611</v>
      </c>
      <c r="E3235" t="s">
        <v>3274</v>
      </c>
      <c r="F3235" t="s">
        <v>6392</v>
      </c>
      <c r="G3235">
        <v>19234</v>
      </c>
      <c r="H3235">
        <v>258</v>
      </c>
      <c r="I3235" t="s">
        <v>16</v>
      </c>
      <c r="J3235" t="s">
        <v>17</v>
      </c>
      <c r="K3235" s="4">
        <v>4700000</v>
      </c>
      <c r="L3235">
        <v>1986</v>
      </c>
      <c r="M3235" s="2">
        <v>5.5</v>
      </c>
      <c r="N3235" s="4">
        <f>IMDB_Table[[#This Row],[gross]]-IMDB_Table[[#This Row],[budget]]</f>
        <v>3325872</v>
      </c>
      <c r="O3235">
        <v>101</v>
      </c>
      <c r="P3235" s="36">
        <f>IMDB_Table[[#This Row],[net_profit]]/IMDB_Table[[#This Row],[budget]]*100</f>
        <v>70.763234042553194</v>
      </c>
    </row>
    <row r="3236" spans="1:16" x14ac:dyDescent="0.3">
      <c r="A3236" t="s">
        <v>2497</v>
      </c>
      <c r="B3236">
        <v>440</v>
      </c>
      <c r="C3236" s="4">
        <v>778565</v>
      </c>
      <c r="D3236" t="s">
        <v>497</v>
      </c>
      <c r="E3236" t="s">
        <v>981</v>
      </c>
      <c r="F3236" t="s">
        <v>6393</v>
      </c>
      <c r="G3236">
        <v>83234</v>
      </c>
      <c r="H3236">
        <v>475</v>
      </c>
      <c r="I3236" t="s">
        <v>16</v>
      </c>
      <c r="J3236" t="s">
        <v>1634</v>
      </c>
      <c r="K3236" s="4">
        <v>4800000</v>
      </c>
      <c r="L3236">
        <v>2013</v>
      </c>
      <c r="M3236" s="2">
        <v>5.7</v>
      </c>
      <c r="N3236" s="4">
        <f>IMDB_Table[[#This Row],[gross]]-IMDB_Table[[#This Row],[budget]]</f>
        <v>-4021435</v>
      </c>
      <c r="O3236">
        <v>90</v>
      </c>
      <c r="P3236" s="36">
        <f>IMDB_Table[[#This Row],[net_profit]]/IMDB_Table[[#This Row],[budget]]*100</f>
        <v>-83.779895833333327</v>
      </c>
    </row>
    <row r="3237" spans="1:16" x14ac:dyDescent="0.3">
      <c r="A3237" t="s">
        <v>3275</v>
      </c>
      <c r="B3237">
        <v>87</v>
      </c>
      <c r="C3237" s="4">
        <v>513836</v>
      </c>
      <c r="D3237" t="s">
        <v>369</v>
      </c>
      <c r="E3237" t="s">
        <v>3276</v>
      </c>
      <c r="F3237" t="s">
        <v>7666</v>
      </c>
      <c r="G3237">
        <v>6304</v>
      </c>
      <c r="H3237">
        <v>21</v>
      </c>
      <c r="I3237" t="s">
        <v>708</v>
      </c>
      <c r="J3237" t="s">
        <v>490</v>
      </c>
      <c r="K3237" s="4">
        <v>4600000</v>
      </c>
      <c r="L3237">
        <v>2010</v>
      </c>
      <c r="M3237" s="2">
        <v>7.2</v>
      </c>
      <c r="N3237" s="4">
        <f>IMDB_Table[[#This Row],[gross]]-IMDB_Table[[#This Row],[budget]]</f>
        <v>-4086164</v>
      </c>
      <c r="O3237">
        <v>100</v>
      </c>
      <c r="P3237" s="36">
        <f>IMDB_Table[[#This Row],[net_profit]]/IMDB_Table[[#This Row],[budget]]*100</f>
        <v>-88.829652173913047</v>
      </c>
    </row>
    <row r="3238" spans="1:16" x14ac:dyDescent="0.3">
      <c r="A3238" t="s">
        <v>3277</v>
      </c>
      <c r="B3238">
        <v>121</v>
      </c>
      <c r="C3238" s="4">
        <v>434417</v>
      </c>
      <c r="D3238" t="s">
        <v>814</v>
      </c>
      <c r="E3238" t="s">
        <v>1091</v>
      </c>
      <c r="F3238" t="s">
        <v>6394</v>
      </c>
      <c r="G3238">
        <v>8867</v>
      </c>
      <c r="H3238">
        <v>65</v>
      </c>
      <c r="I3238" t="s">
        <v>16</v>
      </c>
      <c r="J3238" t="s">
        <v>849</v>
      </c>
      <c r="K3238" s="4">
        <v>4600000</v>
      </c>
      <c r="L3238">
        <v>2007</v>
      </c>
      <c r="M3238" s="2">
        <v>5.9</v>
      </c>
      <c r="N3238" s="4">
        <f>IMDB_Table[[#This Row],[gross]]-IMDB_Table[[#This Row],[budget]]</f>
        <v>-4165583</v>
      </c>
      <c r="O3238">
        <v>97</v>
      </c>
      <c r="P3238" s="36">
        <f>IMDB_Table[[#This Row],[net_profit]]/IMDB_Table[[#This Row],[budget]]*100</f>
        <v>-90.556152173913034</v>
      </c>
    </row>
    <row r="3239" spans="1:16" x14ac:dyDescent="0.3">
      <c r="A3239" t="s">
        <v>1593</v>
      </c>
      <c r="B3239">
        <v>45</v>
      </c>
      <c r="C3239" s="4">
        <v>81200000</v>
      </c>
      <c r="D3239" t="s">
        <v>509</v>
      </c>
      <c r="E3239" t="s">
        <v>2269</v>
      </c>
      <c r="F3239" t="s">
        <v>6395</v>
      </c>
      <c r="G3239">
        <v>87739</v>
      </c>
      <c r="H3239">
        <v>133</v>
      </c>
      <c r="I3239" t="s">
        <v>16</v>
      </c>
      <c r="J3239" t="s">
        <v>17</v>
      </c>
      <c r="K3239" s="4">
        <v>4500000</v>
      </c>
      <c r="L3239">
        <v>1984</v>
      </c>
      <c r="M3239" s="2">
        <v>6.7</v>
      </c>
      <c r="N3239" s="4">
        <f>IMDB_Table[[#This Row],[gross]]-IMDB_Table[[#This Row],[budget]]</f>
        <v>76700000</v>
      </c>
      <c r="O3239">
        <v>96</v>
      </c>
      <c r="P3239" s="36">
        <f>IMDB_Table[[#This Row],[net_profit]]/IMDB_Table[[#This Row],[budget]]*100</f>
        <v>1704.4444444444443</v>
      </c>
    </row>
    <row r="3240" spans="1:16" x14ac:dyDescent="0.3">
      <c r="A3240" t="s">
        <v>116</v>
      </c>
      <c r="B3240">
        <v>84</v>
      </c>
      <c r="C3240" s="4">
        <v>52700832</v>
      </c>
      <c r="D3240" t="s">
        <v>369</v>
      </c>
      <c r="E3240" t="s">
        <v>2324</v>
      </c>
      <c r="F3240" t="s">
        <v>7667</v>
      </c>
      <c r="G3240">
        <v>107923</v>
      </c>
      <c r="H3240">
        <v>197</v>
      </c>
      <c r="I3240" t="s">
        <v>16</v>
      </c>
      <c r="J3240" t="s">
        <v>24</v>
      </c>
      <c r="K3240" s="4">
        <v>4500000</v>
      </c>
      <c r="L3240">
        <v>1994</v>
      </c>
      <c r="M3240" s="2">
        <v>7.1</v>
      </c>
      <c r="N3240" s="4">
        <f>IMDB_Table[[#This Row],[gross]]-IMDB_Table[[#This Row],[budget]]</f>
        <v>48200832</v>
      </c>
      <c r="O3240">
        <v>117</v>
      </c>
      <c r="P3240" s="36">
        <f>IMDB_Table[[#This Row],[net_profit]]/IMDB_Table[[#This Row],[budget]]*100</f>
        <v>1071.1296</v>
      </c>
    </row>
    <row r="3241" spans="1:16" x14ac:dyDescent="0.3">
      <c r="A3241" t="s">
        <v>1147</v>
      </c>
      <c r="B3241">
        <v>202</v>
      </c>
      <c r="C3241" s="4">
        <v>13060843</v>
      </c>
      <c r="D3241" t="s">
        <v>814</v>
      </c>
      <c r="E3241" t="s">
        <v>258</v>
      </c>
      <c r="F3241" t="s">
        <v>7668</v>
      </c>
      <c r="G3241">
        <v>149528</v>
      </c>
      <c r="H3241">
        <v>454</v>
      </c>
      <c r="I3241" t="s">
        <v>16</v>
      </c>
      <c r="J3241" t="s">
        <v>17</v>
      </c>
      <c r="K3241" s="4">
        <v>15000000</v>
      </c>
      <c r="L3241">
        <v>2002</v>
      </c>
      <c r="M3241" s="2">
        <v>7.7</v>
      </c>
      <c r="N3241" s="4">
        <f>IMDB_Table[[#This Row],[gross]]-IMDB_Table[[#This Row],[budget]]</f>
        <v>-1939157</v>
      </c>
      <c r="O3241">
        <v>108</v>
      </c>
      <c r="P3241" s="36">
        <f>IMDB_Table[[#This Row],[net_profit]]/IMDB_Table[[#This Row],[budget]]*100</f>
        <v>-12.927713333333331</v>
      </c>
    </row>
    <row r="3242" spans="1:16" x14ac:dyDescent="0.3">
      <c r="A3242" t="s">
        <v>134</v>
      </c>
      <c r="B3242">
        <v>120</v>
      </c>
      <c r="C3242" s="4">
        <v>3798532</v>
      </c>
      <c r="D3242" t="s">
        <v>1185</v>
      </c>
      <c r="E3242" t="s">
        <v>3278</v>
      </c>
      <c r="F3242" t="s">
        <v>6396</v>
      </c>
      <c r="G3242">
        <v>41138</v>
      </c>
      <c r="H3242">
        <v>208</v>
      </c>
      <c r="I3242" t="s">
        <v>16</v>
      </c>
      <c r="J3242" t="s">
        <v>17</v>
      </c>
      <c r="K3242" s="4">
        <v>4500000</v>
      </c>
      <c r="L3242">
        <v>1996</v>
      </c>
      <c r="M3242" s="2">
        <v>7.4</v>
      </c>
      <c r="N3242" s="4">
        <f>IMDB_Table[[#This Row],[gross]]-IMDB_Table[[#This Row],[budget]]</f>
        <v>-701468</v>
      </c>
      <c r="O3242">
        <v>109</v>
      </c>
      <c r="P3242" s="36">
        <f>IMDB_Table[[#This Row],[net_profit]]/IMDB_Table[[#This Row],[budget]]*100</f>
        <v>-15.588177777777778</v>
      </c>
    </row>
    <row r="3243" spans="1:16" x14ac:dyDescent="0.3">
      <c r="A3243" t="s">
        <v>322</v>
      </c>
      <c r="B3243">
        <v>234</v>
      </c>
      <c r="C3243" s="4">
        <v>3609278</v>
      </c>
      <c r="D3243" t="s">
        <v>814</v>
      </c>
      <c r="E3243" t="s">
        <v>1873</v>
      </c>
      <c r="F3243" t="s">
        <v>7669</v>
      </c>
      <c r="G3243">
        <v>573541</v>
      </c>
      <c r="H3243">
        <v>1916</v>
      </c>
      <c r="I3243" t="s">
        <v>16</v>
      </c>
      <c r="J3243" t="s">
        <v>17</v>
      </c>
      <c r="K3243" s="4">
        <v>4500000</v>
      </c>
      <c r="L3243">
        <v>2000</v>
      </c>
      <c r="M3243" s="2">
        <v>8.4</v>
      </c>
      <c r="N3243" s="4">
        <f>IMDB_Table[[#This Row],[gross]]-IMDB_Table[[#This Row],[budget]]</f>
        <v>-890722</v>
      </c>
      <c r="O3243">
        <v>102</v>
      </c>
      <c r="P3243" s="36">
        <f>IMDB_Table[[#This Row],[net_profit]]/IMDB_Table[[#This Row],[budget]]*100</f>
        <v>-19.793822222222222</v>
      </c>
    </row>
    <row r="3244" spans="1:16" x14ac:dyDescent="0.3">
      <c r="A3244" t="s">
        <v>3279</v>
      </c>
      <c r="B3244">
        <v>35</v>
      </c>
      <c r="C3244" s="4">
        <v>1687311</v>
      </c>
      <c r="D3244" t="s">
        <v>3280</v>
      </c>
      <c r="E3244" t="s">
        <v>3281</v>
      </c>
      <c r="F3244" t="s">
        <v>6397</v>
      </c>
      <c r="G3244">
        <v>2412</v>
      </c>
      <c r="H3244">
        <v>40</v>
      </c>
      <c r="I3244" t="s">
        <v>681</v>
      </c>
      <c r="J3244" t="s">
        <v>849</v>
      </c>
      <c r="K3244" s="4">
        <v>700000000</v>
      </c>
      <c r="L3244">
        <v>1998</v>
      </c>
      <c r="M3244" s="2">
        <v>7.2</v>
      </c>
      <c r="N3244" s="4">
        <f>IMDB_Table[[#This Row],[gross]]-IMDB_Table[[#This Row],[budget]]</f>
        <v>-698312689</v>
      </c>
      <c r="O3244">
        <v>115</v>
      </c>
      <c r="P3244" s="36">
        <f>IMDB_Table[[#This Row],[net_profit]]/IMDB_Table[[#This Row],[budget]]*100</f>
        <v>-99.758955571428572</v>
      </c>
    </row>
    <row r="3245" spans="1:16" x14ac:dyDescent="0.3">
      <c r="A3245" t="s">
        <v>3282</v>
      </c>
      <c r="B3245">
        <v>49</v>
      </c>
      <c r="C3245" s="4">
        <v>10429707</v>
      </c>
      <c r="D3245" t="s">
        <v>509</v>
      </c>
      <c r="E3245" t="s">
        <v>3283</v>
      </c>
      <c r="F3245" t="s">
        <v>6398</v>
      </c>
      <c r="G3245">
        <v>10483</v>
      </c>
      <c r="H3245">
        <v>125</v>
      </c>
      <c r="I3245" t="s">
        <v>16</v>
      </c>
      <c r="J3245" t="s">
        <v>17</v>
      </c>
      <c r="K3245" s="4">
        <v>5000000</v>
      </c>
      <c r="L3245">
        <v>2014</v>
      </c>
      <c r="M3245" s="2">
        <v>5.4</v>
      </c>
      <c r="N3245" s="4">
        <f>IMDB_Table[[#This Row],[gross]]-IMDB_Table[[#This Row],[budget]]</f>
        <v>5429707</v>
      </c>
      <c r="O3245">
        <v>98</v>
      </c>
      <c r="P3245" s="36">
        <f>IMDB_Table[[#This Row],[net_profit]]/IMDB_Table[[#This Row],[budget]]*100</f>
        <v>108.59414000000001</v>
      </c>
    </row>
    <row r="3246" spans="1:16" x14ac:dyDescent="0.3">
      <c r="A3246" t="s">
        <v>1992</v>
      </c>
      <c r="B3246">
        <v>283</v>
      </c>
      <c r="C3246" s="4">
        <v>727883</v>
      </c>
      <c r="D3246" t="s">
        <v>664</v>
      </c>
      <c r="E3246" t="s">
        <v>117</v>
      </c>
      <c r="F3246" t="s">
        <v>6399</v>
      </c>
      <c r="G3246">
        <v>580999</v>
      </c>
      <c r="H3246">
        <v>2110</v>
      </c>
      <c r="I3246" t="s">
        <v>16</v>
      </c>
      <c r="J3246" t="s">
        <v>17</v>
      </c>
      <c r="K3246" s="4">
        <v>4500000</v>
      </c>
      <c r="L3246">
        <v>2001</v>
      </c>
      <c r="M3246" s="2">
        <v>8.1</v>
      </c>
      <c r="N3246" s="4">
        <f>IMDB_Table[[#This Row],[gross]]-IMDB_Table[[#This Row],[budget]]</f>
        <v>-3772117</v>
      </c>
      <c r="O3246">
        <v>133</v>
      </c>
      <c r="P3246" s="36">
        <f>IMDB_Table[[#This Row],[net_profit]]/IMDB_Table[[#This Row],[budget]]*100</f>
        <v>-83.824822222222224</v>
      </c>
    </row>
    <row r="3247" spans="1:16" x14ac:dyDescent="0.3">
      <c r="A3247" t="s">
        <v>4040</v>
      </c>
      <c r="B3247">
        <v>54</v>
      </c>
      <c r="C3247" s="4">
        <v>713413</v>
      </c>
      <c r="D3247" t="s">
        <v>2284</v>
      </c>
      <c r="E3247" t="s">
        <v>3284</v>
      </c>
      <c r="F3247" t="s">
        <v>6400</v>
      </c>
      <c r="G3247">
        <v>9171</v>
      </c>
      <c r="H3247">
        <v>68</v>
      </c>
      <c r="I3247" t="s">
        <v>2098</v>
      </c>
      <c r="J3247" t="s">
        <v>2099</v>
      </c>
      <c r="K3247" s="4">
        <v>4500000</v>
      </c>
      <c r="L3247">
        <v>1997</v>
      </c>
      <c r="M3247" s="2">
        <v>7.8</v>
      </c>
      <c r="N3247" s="4">
        <f>IMDB_Table[[#This Row],[gross]]-IMDB_Table[[#This Row],[budget]]</f>
        <v>-3786587</v>
      </c>
      <c r="O3247">
        <v>122</v>
      </c>
      <c r="P3247" s="36">
        <f>IMDB_Table[[#This Row],[net_profit]]/IMDB_Table[[#This Row],[budget]]*100</f>
        <v>-84.146377777777786</v>
      </c>
    </row>
    <row r="3248" spans="1:16" x14ac:dyDescent="0.3">
      <c r="A3248" t="s">
        <v>4041</v>
      </c>
      <c r="B3248">
        <v>92</v>
      </c>
      <c r="C3248" s="4">
        <v>410241</v>
      </c>
      <c r="D3248" t="s">
        <v>1889</v>
      </c>
      <c r="E3248" t="s">
        <v>924</v>
      </c>
      <c r="F3248" t="s">
        <v>6401</v>
      </c>
      <c r="G3248">
        <v>32357</v>
      </c>
      <c r="H3248">
        <v>199</v>
      </c>
      <c r="I3248" t="s">
        <v>16</v>
      </c>
      <c r="J3248" t="s">
        <v>17</v>
      </c>
      <c r="K3248" s="4">
        <v>2000000</v>
      </c>
      <c r="L3248">
        <v>2002</v>
      </c>
      <c r="M3248" s="2">
        <v>6.8</v>
      </c>
      <c r="N3248" s="4">
        <f>IMDB_Table[[#This Row],[gross]]-IMDB_Table[[#This Row],[budget]]</f>
        <v>-1589759</v>
      </c>
      <c r="O3248">
        <v>106</v>
      </c>
      <c r="P3248" s="36">
        <f>IMDB_Table[[#This Row],[net_profit]]/IMDB_Table[[#This Row],[budget]]*100</f>
        <v>-79.487949999999998</v>
      </c>
    </row>
    <row r="3249" spans="1:16" x14ac:dyDescent="0.3">
      <c r="A3249" t="s">
        <v>4020</v>
      </c>
      <c r="B3249">
        <v>202</v>
      </c>
      <c r="C3249" s="4">
        <v>211667</v>
      </c>
      <c r="D3249" t="s">
        <v>497</v>
      </c>
      <c r="E3249" t="s">
        <v>2691</v>
      </c>
      <c r="F3249" t="s">
        <v>6402</v>
      </c>
      <c r="G3249">
        <v>53508</v>
      </c>
      <c r="H3249">
        <v>131</v>
      </c>
      <c r="I3249" t="s">
        <v>2692</v>
      </c>
      <c r="J3249" t="s">
        <v>1489</v>
      </c>
      <c r="K3249" s="4">
        <v>4200000000</v>
      </c>
      <c r="L3249">
        <v>2005</v>
      </c>
      <c r="M3249" s="2">
        <v>7.7</v>
      </c>
      <c r="N3249" s="4">
        <f>IMDB_Table[[#This Row],[gross]]-IMDB_Table[[#This Row],[budget]]</f>
        <v>-4199788333</v>
      </c>
      <c r="O3249">
        <v>112</v>
      </c>
      <c r="P3249" s="36">
        <f>IMDB_Table[[#This Row],[net_profit]]/IMDB_Table[[#This Row],[budget]]*100</f>
        <v>-99.994960309523805</v>
      </c>
    </row>
    <row r="3250" spans="1:16" x14ac:dyDescent="0.3">
      <c r="A3250" t="s">
        <v>3285</v>
      </c>
      <c r="B3250">
        <v>54</v>
      </c>
      <c r="C3250" s="4">
        <v>92191</v>
      </c>
      <c r="D3250" t="s">
        <v>1366</v>
      </c>
      <c r="E3250" t="s">
        <v>107</v>
      </c>
      <c r="F3250" t="s">
        <v>6403</v>
      </c>
      <c r="G3250">
        <v>29463</v>
      </c>
      <c r="H3250">
        <v>84</v>
      </c>
      <c r="I3250" t="s">
        <v>16</v>
      </c>
      <c r="J3250" t="s">
        <v>24</v>
      </c>
      <c r="K3250" s="4">
        <v>2500000</v>
      </c>
      <c r="L3250">
        <v>2001</v>
      </c>
      <c r="M3250" s="2">
        <v>6.5</v>
      </c>
      <c r="N3250" s="4">
        <f>IMDB_Table[[#This Row],[gross]]-IMDB_Table[[#This Row],[budget]]</f>
        <v>-2407809</v>
      </c>
      <c r="O3250">
        <v>99</v>
      </c>
      <c r="P3250" s="36">
        <f>IMDB_Table[[#This Row],[net_profit]]/IMDB_Table[[#This Row],[budget]]*100</f>
        <v>-96.312359999999998</v>
      </c>
    </row>
    <row r="3251" spans="1:16" x14ac:dyDescent="0.3">
      <c r="A3251" t="s">
        <v>3286</v>
      </c>
      <c r="B3251">
        <v>98</v>
      </c>
      <c r="C3251" s="4">
        <v>49413</v>
      </c>
      <c r="D3251" t="s">
        <v>106</v>
      </c>
      <c r="E3251" t="s">
        <v>3287</v>
      </c>
      <c r="F3251" t="s">
        <v>6404</v>
      </c>
      <c r="G3251">
        <v>6919</v>
      </c>
      <c r="H3251">
        <v>26</v>
      </c>
      <c r="I3251" t="s">
        <v>1557</v>
      </c>
      <c r="J3251" t="s">
        <v>903</v>
      </c>
      <c r="K3251" s="4">
        <v>35000000</v>
      </c>
      <c r="L3251">
        <v>2006</v>
      </c>
      <c r="M3251" s="2">
        <v>7.3</v>
      </c>
      <c r="N3251" s="4">
        <f>IMDB_Table[[#This Row],[gross]]-IMDB_Table[[#This Row],[budget]]</f>
        <v>-34950587</v>
      </c>
      <c r="O3251">
        <v>110</v>
      </c>
      <c r="P3251" s="36">
        <f>IMDB_Table[[#This Row],[net_profit]]/IMDB_Table[[#This Row],[budget]]*100</f>
        <v>-99.858820000000009</v>
      </c>
    </row>
    <row r="3252" spans="1:16" x14ac:dyDescent="0.3">
      <c r="A3252" t="s">
        <v>3288</v>
      </c>
      <c r="B3252">
        <v>138</v>
      </c>
      <c r="C3252" s="4">
        <v>108229</v>
      </c>
      <c r="D3252" t="s">
        <v>1334</v>
      </c>
      <c r="E3252" t="s">
        <v>77</v>
      </c>
      <c r="F3252" t="s">
        <v>6405</v>
      </c>
      <c r="G3252">
        <v>30836</v>
      </c>
      <c r="H3252">
        <v>137</v>
      </c>
      <c r="I3252" t="s">
        <v>16</v>
      </c>
      <c r="J3252" t="s">
        <v>17</v>
      </c>
      <c r="K3252" s="4">
        <v>4500000</v>
      </c>
      <c r="L3252">
        <v>2009</v>
      </c>
      <c r="M3252" s="2">
        <v>5.9</v>
      </c>
      <c r="N3252" s="4">
        <f>IMDB_Table[[#This Row],[gross]]-IMDB_Table[[#This Row],[budget]]</f>
        <v>-4391771</v>
      </c>
      <c r="O3252">
        <v>104</v>
      </c>
      <c r="P3252" s="36">
        <f>IMDB_Table[[#This Row],[net_profit]]/IMDB_Table[[#This Row],[budget]]*100</f>
        <v>-97.594911111111116</v>
      </c>
    </row>
    <row r="3253" spans="1:16" x14ac:dyDescent="0.3">
      <c r="A3253" t="s">
        <v>1128</v>
      </c>
      <c r="B3253">
        <v>149</v>
      </c>
      <c r="C3253" s="4">
        <v>112000000</v>
      </c>
      <c r="D3253" t="s">
        <v>814</v>
      </c>
      <c r="E3253" t="s">
        <v>3289</v>
      </c>
      <c r="F3253" t="s">
        <v>7670</v>
      </c>
      <c r="G3253">
        <v>680041</v>
      </c>
      <c r="H3253">
        <v>760</v>
      </c>
      <c r="I3253" t="s">
        <v>16</v>
      </c>
      <c r="J3253" t="s">
        <v>17</v>
      </c>
      <c r="K3253" s="4">
        <v>4400000</v>
      </c>
      <c r="L3253">
        <v>1975</v>
      </c>
      <c r="M3253" s="2">
        <v>8.6999999999999993</v>
      </c>
      <c r="N3253" s="4">
        <f>IMDB_Table[[#This Row],[gross]]-IMDB_Table[[#This Row],[budget]]</f>
        <v>107600000</v>
      </c>
      <c r="O3253">
        <v>133</v>
      </c>
      <c r="P3253" s="36">
        <f>IMDB_Table[[#This Row],[net_profit]]/IMDB_Table[[#This Row],[budget]]*100</f>
        <v>2445.4545454545455</v>
      </c>
    </row>
    <row r="3254" spans="1:16" x14ac:dyDescent="0.3">
      <c r="A3254" t="s">
        <v>3290</v>
      </c>
      <c r="B3254">
        <v>29</v>
      </c>
      <c r="C3254" s="4">
        <v>8691</v>
      </c>
      <c r="D3254" t="s">
        <v>47</v>
      </c>
      <c r="E3254" t="s">
        <v>1394</v>
      </c>
      <c r="F3254" t="s">
        <v>6406</v>
      </c>
      <c r="G3254">
        <v>4952</v>
      </c>
      <c r="H3254">
        <v>32</v>
      </c>
      <c r="I3254" t="s">
        <v>16</v>
      </c>
      <c r="J3254" t="s">
        <v>17</v>
      </c>
      <c r="K3254" s="4">
        <v>4500000</v>
      </c>
      <c r="L3254">
        <v>2014</v>
      </c>
      <c r="M3254" s="2">
        <v>5.8</v>
      </c>
      <c r="N3254" s="4">
        <f>IMDB_Table[[#This Row],[gross]]-IMDB_Table[[#This Row],[budget]]</f>
        <v>-4491309</v>
      </c>
      <c r="O3254">
        <v>103</v>
      </c>
      <c r="P3254" s="36">
        <f>IMDB_Table[[#This Row],[net_profit]]/IMDB_Table[[#This Row],[budget]]*100</f>
        <v>-99.806866666666679</v>
      </c>
    </row>
    <row r="3255" spans="1:16" x14ac:dyDescent="0.3">
      <c r="A3255" t="s">
        <v>3291</v>
      </c>
      <c r="B3255">
        <v>111</v>
      </c>
      <c r="C3255" s="4">
        <v>26345</v>
      </c>
      <c r="D3255" t="s">
        <v>2875</v>
      </c>
      <c r="E3255" t="s">
        <v>518</v>
      </c>
      <c r="F3255" t="s">
        <v>6407</v>
      </c>
      <c r="G3255">
        <v>16445</v>
      </c>
      <c r="H3255">
        <v>99</v>
      </c>
      <c r="I3255" t="s">
        <v>16</v>
      </c>
      <c r="J3255" t="s">
        <v>24</v>
      </c>
      <c r="K3255" s="4">
        <v>3000000</v>
      </c>
      <c r="L3255">
        <v>2012</v>
      </c>
      <c r="M3255" s="2">
        <v>6.1</v>
      </c>
      <c r="N3255" s="4">
        <f>IMDB_Table[[#This Row],[gross]]-IMDB_Table[[#This Row],[budget]]</f>
        <v>-2973655</v>
      </c>
      <c r="O3255">
        <v>112</v>
      </c>
      <c r="P3255" s="36">
        <f>IMDB_Table[[#This Row],[net_profit]]/IMDB_Table[[#This Row],[budget]]*100</f>
        <v>-99.121833333333328</v>
      </c>
    </row>
    <row r="3256" spans="1:16" x14ac:dyDescent="0.3">
      <c r="A3256" t="s">
        <v>1783</v>
      </c>
      <c r="B3256">
        <v>149</v>
      </c>
      <c r="C3256" s="4">
        <v>20772796</v>
      </c>
      <c r="D3256" t="s">
        <v>1539</v>
      </c>
      <c r="E3256" t="s">
        <v>1588</v>
      </c>
      <c r="F3256" t="s">
        <v>6408</v>
      </c>
      <c r="G3256">
        <v>34232</v>
      </c>
      <c r="H3256">
        <v>346</v>
      </c>
      <c r="I3256" t="s">
        <v>16</v>
      </c>
      <c r="J3256" t="s">
        <v>60</v>
      </c>
      <c r="K3256" s="4">
        <v>6000000</v>
      </c>
      <c r="L3256">
        <v>2002</v>
      </c>
      <c r="M3256" s="2">
        <v>7.6</v>
      </c>
      <c r="N3256" s="4">
        <f>IMDB_Table[[#This Row],[gross]]-IMDB_Table[[#This Row],[budget]]</f>
        <v>14772796</v>
      </c>
      <c r="O3256">
        <v>101</v>
      </c>
      <c r="P3256" s="36">
        <f>IMDB_Table[[#This Row],[net_profit]]/IMDB_Table[[#This Row],[budget]]*100</f>
        <v>246.21326666666667</v>
      </c>
    </row>
    <row r="3257" spans="1:16" x14ac:dyDescent="0.3">
      <c r="A3257" t="s">
        <v>3292</v>
      </c>
      <c r="B3257">
        <v>12</v>
      </c>
      <c r="C3257" s="4">
        <v>199228</v>
      </c>
      <c r="D3257" t="s">
        <v>641</v>
      </c>
      <c r="E3257" t="s">
        <v>3293</v>
      </c>
      <c r="F3257" t="s">
        <v>6409</v>
      </c>
      <c r="G3257">
        <v>7295</v>
      </c>
      <c r="H3257">
        <v>49</v>
      </c>
      <c r="I3257" t="s">
        <v>2806</v>
      </c>
      <c r="J3257" t="s">
        <v>1495</v>
      </c>
      <c r="K3257" s="4">
        <v>150000000</v>
      </c>
      <c r="L3257">
        <v>2009</v>
      </c>
      <c r="M3257" s="2">
        <v>7.2</v>
      </c>
      <c r="N3257" s="4">
        <f>IMDB_Table[[#This Row],[gross]]-IMDB_Table[[#This Row],[budget]]</f>
        <v>-149800772</v>
      </c>
      <c r="O3257">
        <v>133</v>
      </c>
      <c r="P3257" s="36">
        <f>IMDB_Table[[#This Row],[net_profit]]/IMDB_Table[[#This Row],[budget]]*100</f>
        <v>-99.867181333333335</v>
      </c>
    </row>
    <row r="3258" spans="1:16" x14ac:dyDescent="0.3">
      <c r="A3258" t="s">
        <v>728</v>
      </c>
      <c r="B3258">
        <v>232</v>
      </c>
      <c r="C3258" s="4">
        <v>1487477</v>
      </c>
      <c r="D3258" t="s">
        <v>3294</v>
      </c>
      <c r="E3258" t="s">
        <v>3295</v>
      </c>
      <c r="F3258" t="s">
        <v>6410</v>
      </c>
      <c r="G3258">
        <v>47097</v>
      </c>
      <c r="H3258">
        <v>310</v>
      </c>
      <c r="I3258" t="s">
        <v>3296</v>
      </c>
      <c r="J3258" t="s">
        <v>2245</v>
      </c>
      <c r="K3258" s="4">
        <v>4200000</v>
      </c>
      <c r="L3258">
        <v>2004</v>
      </c>
      <c r="M3258" s="2">
        <v>6.5</v>
      </c>
      <c r="N3258" s="4">
        <f>IMDB_Table[[#This Row],[gross]]-IMDB_Table[[#This Row],[budget]]</f>
        <v>-2712523</v>
      </c>
      <c r="O3258">
        <v>104</v>
      </c>
      <c r="P3258" s="36">
        <f>IMDB_Table[[#This Row],[net_profit]]/IMDB_Table[[#This Row],[budget]]*100</f>
        <v>-64.583880952380952</v>
      </c>
    </row>
    <row r="3259" spans="1:16" x14ac:dyDescent="0.3">
      <c r="A3259" t="s">
        <v>1143</v>
      </c>
      <c r="B3259">
        <v>63</v>
      </c>
      <c r="C3259" s="4">
        <v>62549000</v>
      </c>
      <c r="D3259" t="s">
        <v>1185</v>
      </c>
      <c r="E3259" t="s">
        <v>136</v>
      </c>
      <c r="F3259" t="s">
        <v>6411</v>
      </c>
      <c r="G3259">
        <v>41361</v>
      </c>
      <c r="H3259">
        <v>148</v>
      </c>
      <c r="I3259" t="s">
        <v>16</v>
      </c>
      <c r="J3259" t="s">
        <v>24</v>
      </c>
      <c r="K3259" s="4">
        <v>2300000</v>
      </c>
      <c r="L3259">
        <v>1992</v>
      </c>
      <c r="M3259" s="2">
        <v>7.3</v>
      </c>
      <c r="N3259" s="4">
        <f>IMDB_Table[[#This Row],[gross]]-IMDB_Table[[#This Row],[budget]]</f>
        <v>60249000</v>
      </c>
      <c r="O3259">
        <v>112</v>
      </c>
      <c r="P3259" s="36">
        <f>IMDB_Table[[#This Row],[net_profit]]/IMDB_Table[[#This Row],[budget]]*100</f>
        <v>2619.5217391304345</v>
      </c>
    </row>
    <row r="3260" spans="1:16" x14ac:dyDescent="0.3">
      <c r="A3260" t="s">
        <v>2236</v>
      </c>
      <c r="B3260">
        <v>75</v>
      </c>
      <c r="C3260" s="4">
        <v>105500000</v>
      </c>
      <c r="D3260" t="s">
        <v>509</v>
      </c>
      <c r="E3260" t="s">
        <v>3297</v>
      </c>
      <c r="F3260" t="s">
        <v>7671</v>
      </c>
      <c r="G3260">
        <v>31260</v>
      </c>
      <c r="H3260">
        <v>152</v>
      </c>
      <c r="I3260" t="s">
        <v>16</v>
      </c>
      <c r="J3260" t="s">
        <v>87</v>
      </c>
      <c r="K3260" s="4">
        <v>4000000</v>
      </c>
      <c r="L3260">
        <v>1981</v>
      </c>
      <c r="M3260" s="2">
        <v>6.2</v>
      </c>
      <c r="N3260" s="4">
        <f>IMDB_Table[[#This Row],[gross]]-IMDB_Table[[#This Row],[budget]]</f>
        <v>101500000</v>
      </c>
      <c r="O3260">
        <v>94</v>
      </c>
      <c r="P3260" s="36">
        <f>IMDB_Table[[#This Row],[net_profit]]/IMDB_Table[[#This Row],[budget]]*100</f>
        <v>2537.5</v>
      </c>
    </row>
    <row r="3261" spans="1:16" x14ac:dyDescent="0.3">
      <c r="A3261" t="s">
        <v>2309</v>
      </c>
      <c r="B3261">
        <v>274</v>
      </c>
      <c r="C3261" s="4">
        <v>101055</v>
      </c>
      <c r="D3261" t="s">
        <v>1390</v>
      </c>
      <c r="E3261" t="s">
        <v>3298</v>
      </c>
      <c r="F3261" t="s">
        <v>7672</v>
      </c>
      <c r="G3261">
        <v>17478</v>
      </c>
      <c r="H3261">
        <v>159</v>
      </c>
      <c r="I3261" t="s">
        <v>16</v>
      </c>
      <c r="J3261" t="s">
        <v>17</v>
      </c>
      <c r="K3261" s="4">
        <v>4000000</v>
      </c>
      <c r="L3261">
        <v>2009</v>
      </c>
      <c r="M3261" s="2">
        <v>5</v>
      </c>
      <c r="N3261" s="4">
        <f>IMDB_Table[[#This Row],[gross]]-IMDB_Table[[#This Row],[budget]]</f>
        <v>-3898945</v>
      </c>
      <c r="O3261">
        <v>90</v>
      </c>
      <c r="P3261" s="36">
        <f>IMDB_Table[[#This Row],[net_profit]]/IMDB_Table[[#This Row],[budget]]*100</f>
        <v>-97.473624999999998</v>
      </c>
    </row>
    <row r="3262" spans="1:16" x14ac:dyDescent="0.3">
      <c r="A3262" t="s">
        <v>1450</v>
      </c>
      <c r="B3262">
        <v>265</v>
      </c>
      <c r="C3262" s="4">
        <v>44566004</v>
      </c>
      <c r="D3262" t="s">
        <v>814</v>
      </c>
      <c r="E3262" t="s">
        <v>164</v>
      </c>
      <c r="F3262" t="s">
        <v>7673</v>
      </c>
      <c r="G3262">
        <v>321283</v>
      </c>
      <c r="H3262">
        <v>1848</v>
      </c>
      <c r="I3262" t="s">
        <v>16</v>
      </c>
      <c r="J3262" t="s">
        <v>17</v>
      </c>
      <c r="K3262" s="4">
        <v>4000000</v>
      </c>
      <c r="L3262">
        <v>2003</v>
      </c>
      <c r="M3262" s="2">
        <v>7.8</v>
      </c>
      <c r="N3262" s="4">
        <f>IMDB_Table[[#This Row],[gross]]-IMDB_Table[[#This Row],[budget]]</f>
        <v>40566004</v>
      </c>
      <c r="O3262">
        <v>101</v>
      </c>
      <c r="P3262" s="36">
        <f>IMDB_Table[[#This Row],[net_profit]]/IMDB_Table[[#This Row],[budget]]*100</f>
        <v>1014.1501</v>
      </c>
    </row>
    <row r="3263" spans="1:16" x14ac:dyDescent="0.3">
      <c r="A3263" t="s">
        <v>1734</v>
      </c>
      <c r="B3263">
        <v>154</v>
      </c>
      <c r="C3263" s="4">
        <v>39200000</v>
      </c>
      <c r="D3263" t="s">
        <v>429</v>
      </c>
      <c r="E3263" t="s">
        <v>1734</v>
      </c>
      <c r="F3263" t="s">
        <v>6412</v>
      </c>
      <c r="G3263">
        <v>192940</v>
      </c>
      <c r="H3263">
        <v>491</v>
      </c>
      <c r="I3263" t="s">
        <v>16</v>
      </c>
      <c r="J3263" t="s">
        <v>17</v>
      </c>
      <c r="K3263" s="4">
        <v>4000000</v>
      </c>
      <c r="L3263">
        <v>1977</v>
      </c>
      <c r="M3263" s="2">
        <v>8.1</v>
      </c>
      <c r="N3263" s="4">
        <f>IMDB_Table[[#This Row],[gross]]-IMDB_Table[[#This Row],[budget]]</f>
        <v>35200000</v>
      </c>
      <c r="O3263">
        <v>93</v>
      </c>
      <c r="P3263" s="36">
        <f>IMDB_Table[[#This Row],[net_profit]]/IMDB_Table[[#This Row],[budget]]*100</f>
        <v>880.00000000000011</v>
      </c>
    </row>
    <row r="3264" spans="1:16" x14ac:dyDescent="0.3">
      <c r="A3264" t="s">
        <v>4042</v>
      </c>
      <c r="B3264">
        <v>44</v>
      </c>
      <c r="C3264" s="4">
        <v>36000000</v>
      </c>
      <c r="D3264" t="s">
        <v>2479</v>
      </c>
      <c r="E3264" t="s">
        <v>3299</v>
      </c>
      <c r="F3264" t="s">
        <v>7674</v>
      </c>
      <c r="G3264">
        <v>9456</v>
      </c>
      <c r="H3264">
        <v>107</v>
      </c>
      <c r="I3264" t="s">
        <v>16</v>
      </c>
      <c r="J3264" t="s">
        <v>17</v>
      </c>
      <c r="K3264" s="4">
        <v>4000000</v>
      </c>
      <c r="L3264">
        <v>1952</v>
      </c>
      <c r="M3264" s="2">
        <v>6.7</v>
      </c>
      <c r="N3264" s="4">
        <f>IMDB_Table[[#This Row],[gross]]-IMDB_Table[[#This Row],[budget]]</f>
        <v>32000000</v>
      </c>
      <c r="O3264">
        <v>152</v>
      </c>
      <c r="P3264" s="36">
        <f>IMDB_Table[[#This Row],[net_profit]]/IMDB_Table[[#This Row],[budget]]*100</f>
        <v>800</v>
      </c>
    </row>
    <row r="3265" spans="1:16" x14ac:dyDescent="0.3">
      <c r="A3265" t="s">
        <v>46</v>
      </c>
      <c r="B3265">
        <v>153</v>
      </c>
      <c r="C3265" s="4">
        <v>31252964</v>
      </c>
      <c r="D3265" t="s">
        <v>71</v>
      </c>
      <c r="E3265" t="s">
        <v>394</v>
      </c>
      <c r="F3265" t="s">
        <v>7675</v>
      </c>
      <c r="G3265">
        <v>71495</v>
      </c>
      <c r="H3265">
        <v>522</v>
      </c>
      <c r="I3265" t="s">
        <v>16</v>
      </c>
      <c r="J3265" t="s">
        <v>17</v>
      </c>
      <c r="K3265" s="4">
        <v>4000000</v>
      </c>
      <c r="L3265">
        <v>2001</v>
      </c>
      <c r="M3265" s="2">
        <v>7.1</v>
      </c>
      <c r="N3265" s="4">
        <f>IMDB_Table[[#This Row],[gross]]-IMDB_Table[[#This Row],[budget]]</f>
        <v>27252964</v>
      </c>
      <c r="O3265">
        <v>112</v>
      </c>
      <c r="P3265" s="36">
        <f>IMDB_Table[[#This Row],[net_profit]]/IMDB_Table[[#This Row],[budget]]*100</f>
        <v>681.32409999999993</v>
      </c>
    </row>
    <row r="3266" spans="1:16" x14ac:dyDescent="0.3">
      <c r="A3266" t="s">
        <v>3300</v>
      </c>
      <c r="B3266">
        <v>256</v>
      </c>
      <c r="C3266" s="4">
        <v>131175</v>
      </c>
      <c r="D3266" t="s">
        <v>3000</v>
      </c>
      <c r="E3266" t="s">
        <v>3032</v>
      </c>
      <c r="F3266" t="s">
        <v>6413</v>
      </c>
      <c r="G3266">
        <v>30219</v>
      </c>
      <c r="H3266">
        <v>200</v>
      </c>
      <c r="I3266" t="s">
        <v>16</v>
      </c>
      <c r="J3266" t="s">
        <v>17</v>
      </c>
      <c r="K3266" s="4">
        <v>8500000</v>
      </c>
      <c r="L3266">
        <v>2015</v>
      </c>
      <c r="M3266" s="2">
        <v>5.6</v>
      </c>
      <c r="N3266" s="4">
        <f>IMDB_Table[[#This Row],[gross]]-IMDB_Table[[#This Row],[budget]]</f>
        <v>-8368825</v>
      </c>
      <c r="O3266">
        <v>95</v>
      </c>
      <c r="P3266" s="36">
        <f>IMDB_Table[[#This Row],[net_profit]]/IMDB_Table[[#This Row],[budget]]*100</f>
        <v>-98.45676470588235</v>
      </c>
    </row>
    <row r="3267" spans="1:16" x14ac:dyDescent="0.3">
      <c r="A3267" t="s">
        <v>3301</v>
      </c>
      <c r="B3267">
        <v>123</v>
      </c>
      <c r="C3267" s="4">
        <v>31968347</v>
      </c>
      <c r="D3267" t="s">
        <v>71</v>
      </c>
      <c r="E3267" t="s">
        <v>204</v>
      </c>
      <c r="F3267" t="s">
        <v>6414</v>
      </c>
      <c r="G3267">
        <v>93894</v>
      </c>
      <c r="H3267">
        <v>286</v>
      </c>
      <c r="I3267" t="s">
        <v>16</v>
      </c>
      <c r="J3267" t="s">
        <v>17</v>
      </c>
      <c r="K3267" s="4">
        <v>3600000</v>
      </c>
      <c r="L3267">
        <v>1995</v>
      </c>
      <c r="M3267" s="2">
        <v>7.6</v>
      </c>
      <c r="N3267" s="4">
        <f>IMDB_Table[[#This Row],[gross]]-IMDB_Table[[#This Row],[budget]]</f>
        <v>28368347</v>
      </c>
      <c r="O3267">
        <v>111</v>
      </c>
      <c r="P3267" s="36">
        <f>IMDB_Table[[#This Row],[net_profit]]/IMDB_Table[[#This Row],[budget]]*100</f>
        <v>788.00963888888896</v>
      </c>
    </row>
    <row r="3268" spans="1:16" x14ac:dyDescent="0.3">
      <c r="A3268" t="s">
        <v>148</v>
      </c>
      <c r="B3268">
        <v>149</v>
      </c>
      <c r="C3268" s="4">
        <v>35385560</v>
      </c>
      <c r="D3268" t="s">
        <v>241</v>
      </c>
      <c r="E3268" t="s">
        <v>1658</v>
      </c>
      <c r="F3268" t="s">
        <v>6415</v>
      </c>
      <c r="G3268">
        <v>27198</v>
      </c>
      <c r="H3268">
        <v>131</v>
      </c>
      <c r="I3268" t="s">
        <v>16</v>
      </c>
      <c r="J3268" t="s">
        <v>17</v>
      </c>
      <c r="K3268" s="4">
        <v>4000000</v>
      </c>
      <c r="L3268">
        <v>2015</v>
      </c>
      <c r="M3268" s="2">
        <v>4.5999999999999996</v>
      </c>
      <c r="N3268" s="4">
        <f>IMDB_Table[[#This Row],[gross]]-IMDB_Table[[#This Row],[budget]]</f>
        <v>31385560</v>
      </c>
      <c r="O3268">
        <v>91</v>
      </c>
      <c r="P3268" s="36">
        <f>IMDB_Table[[#This Row],[net_profit]]/IMDB_Table[[#This Row],[budget]]*100</f>
        <v>784.63900000000001</v>
      </c>
    </row>
    <row r="3269" spans="1:16" x14ac:dyDescent="0.3">
      <c r="A3269" t="s">
        <v>3302</v>
      </c>
      <c r="B3269">
        <v>323</v>
      </c>
      <c r="C3269" s="4">
        <v>20803237</v>
      </c>
      <c r="D3269" t="s">
        <v>641</v>
      </c>
      <c r="E3269" t="s">
        <v>461</v>
      </c>
      <c r="F3269" t="s">
        <v>6416</v>
      </c>
      <c r="G3269">
        <v>110616</v>
      </c>
      <c r="H3269">
        <v>291</v>
      </c>
      <c r="I3269" t="s">
        <v>16</v>
      </c>
      <c r="J3269" t="s">
        <v>17</v>
      </c>
      <c r="K3269" s="4">
        <v>3500000</v>
      </c>
      <c r="L3269">
        <v>2010</v>
      </c>
      <c r="M3269" s="2">
        <v>7.1</v>
      </c>
      <c r="N3269" s="4">
        <f>IMDB_Table[[#This Row],[gross]]-IMDB_Table[[#This Row],[budget]]</f>
        <v>17303237</v>
      </c>
      <c r="O3269">
        <v>106</v>
      </c>
      <c r="P3269" s="36">
        <f>IMDB_Table[[#This Row],[net_profit]]/IMDB_Table[[#This Row],[budget]]*100</f>
        <v>494.37819999999999</v>
      </c>
    </row>
    <row r="3270" spans="1:16" x14ac:dyDescent="0.3">
      <c r="A3270" t="s">
        <v>1199</v>
      </c>
      <c r="B3270">
        <v>172</v>
      </c>
      <c r="C3270" s="4">
        <v>13008928</v>
      </c>
      <c r="D3270" t="s">
        <v>1008</v>
      </c>
      <c r="E3270" t="s">
        <v>3303</v>
      </c>
      <c r="F3270" t="s">
        <v>6417</v>
      </c>
      <c r="G3270">
        <v>73501</v>
      </c>
      <c r="H3270">
        <v>333</v>
      </c>
      <c r="I3270" t="s">
        <v>16</v>
      </c>
      <c r="J3270" t="s">
        <v>17</v>
      </c>
      <c r="K3270" s="4">
        <v>4000000</v>
      </c>
      <c r="L3270">
        <v>1988</v>
      </c>
      <c r="M3270" s="2">
        <v>7.3</v>
      </c>
      <c r="N3270" s="4">
        <f>IMDB_Table[[#This Row],[gross]]-IMDB_Table[[#This Row],[budget]]</f>
        <v>9008928</v>
      </c>
      <c r="O3270">
        <v>93</v>
      </c>
      <c r="P3270" s="36">
        <f>IMDB_Table[[#This Row],[net_profit]]/IMDB_Table[[#This Row],[budget]]*100</f>
        <v>225.22319999999999</v>
      </c>
    </row>
    <row r="3271" spans="1:16" x14ac:dyDescent="0.3">
      <c r="A3271" t="s">
        <v>3304</v>
      </c>
      <c r="B3271">
        <v>161</v>
      </c>
      <c r="C3271" s="4">
        <v>15152879</v>
      </c>
      <c r="D3271" t="s">
        <v>1025</v>
      </c>
      <c r="E3271" t="s">
        <v>1195</v>
      </c>
      <c r="F3271" t="s">
        <v>7676</v>
      </c>
      <c r="G3271">
        <v>13506</v>
      </c>
      <c r="H3271">
        <v>68</v>
      </c>
      <c r="I3271" t="s">
        <v>16</v>
      </c>
      <c r="J3271" t="s">
        <v>490</v>
      </c>
      <c r="K3271" s="4">
        <v>5000000</v>
      </c>
      <c r="L3271">
        <v>2013</v>
      </c>
      <c r="M3271" s="2">
        <v>4</v>
      </c>
      <c r="N3271" s="4">
        <f>IMDB_Table[[#This Row],[gross]]-IMDB_Table[[#This Row],[budget]]</f>
        <v>10152879</v>
      </c>
      <c r="O3271">
        <v>93</v>
      </c>
      <c r="P3271" s="36">
        <f>IMDB_Table[[#This Row],[net_profit]]/IMDB_Table[[#This Row],[budget]]*100</f>
        <v>203.05757999999997</v>
      </c>
    </row>
    <row r="3272" spans="1:16" x14ac:dyDescent="0.3">
      <c r="A3272" t="s">
        <v>1882</v>
      </c>
      <c r="B3272">
        <v>548</v>
      </c>
      <c r="C3272" s="4">
        <v>25359200</v>
      </c>
      <c r="D3272" t="s">
        <v>814</v>
      </c>
      <c r="E3272" t="s">
        <v>3305</v>
      </c>
      <c r="F3272" t="s">
        <v>6418</v>
      </c>
      <c r="G3272">
        <v>266020</v>
      </c>
      <c r="H3272">
        <v>836</v>
      </c>
      <c r="I3272" t="s">
        <v>16</v>
      </c>
      <c r="J3272" t="s">
        <v>17</v>
      </c>
      <c r="K3272" s="4">
        <v>4000000</v>
      </c>
      <c r="L3272">
        <v>2014</v>
      </c>
      <c r="M3272" s="2">
        <v>8</v>
      </c>
      <c r="N3272" s="4">
        <f>IMDB_Table[[#This Row],[gross]]-IMDB_Table[[#This Row],[budget]]</f>
        <v>21359200</v>
      </c>
      <c r="O3272">
        <v>165</v>
      </c>
      <c r="P3272" s="36">
        <f>IMDB_Table[[#This Row],[net_profit]]/IMDB_Table[[#This Row],[budget]]*100</f>
        <v>533.98</v>
      </c>
    </row>
    <row r="3273" spans="1:16" x14ac:dyDescent="0.3">
      <c r="A3273" t="s">
        <v>1734</v>
      </c>
      <c r="B3273">
        <v>177</v>
      </c>
      <c r="C3273" s="4">
        <v>10515579</v>
      </c>
      <c r="D3273" t="s">
        <v>2447</v>
      </c>
      <c r="E3273" t="s">
        <v>164</v>
      </c>
      <c r="F3273" t="s">
        <v>6419</v>
      </c>
      <c r="G3273">
        <v>66840</v>
      </c>
      <c r="H3273">
        <v>248</v>
      </c>
      <c r="I3273" t="s">
        <v>16</v>
      </c>
      <c r="J3273" t="s">
        <v>24</v>
      </c>
      <c r="K3273" s="4">
        <v>4000000</v>
      </c>
      <c r="L3273">
        <v>2006</v>
      </c>
      <c r="M3273" s="2">
        <v>6.7</v>
      </c>
      <c r="N3273" s="4">
        <f>IMDB_Table[[#This Row],[gross]]-IMDB_Table[[#This Row],[budget]]</f>
        <v>6515579</v>
      </c>
      <c r="O3273">
        <v>96</v>
      </c>
      <c r="P3273" s="36">
        <f>IMDB_Table[[#This Row],[net_profit]]/IMDB_Table[[#This Row],[budget]]*100</f>
        <v>162.889475</v>
      </c>
    </row>
    <row r="3274" spans="1:16" x14ac:dyDescent="0.3">
      <c r="A3274" t="s">
        <v>4043</v>
      </c>
      <c r="B3274">
        <v>27</v>
      </c>
      <c r="C3274" s="4">
        <v>10097096</v>
      </c>
      <c r="D3274" t="s">
        <v>509</v>
      </c>
      <c r="E3274" t="s">
        <v>3306</v>
      </c>
      <c r="F3274" t="s">
        <v>6420</v>
      </c>
      <c r="G3274">
        <v>5612</v>
      </c>
      <c r="H3274">
        <v>38</v>
      </c>
      <c r="I3274" t="s">
        <v>16</v>
      </c>
      <c r="J3274" t="s">
        <v>17</v>
      </c>
      <c r="K3274" s="4">
        <v>4000000</v>
      </c>
      <c r="L3274">
        <v>2001</v>
      </c>
      <c r="M3274" s="2">
        <v>4.5999999999999996</v>
      </c>
      <c r="N3274" s="4">
        <f>IMDB_Table[[#This Row],[gross]]-IMDB_Table[[#This Row],[budget]]</f>
        <v>6097096</v>
      </c>
      <c r="O3274">
        <v>93</v>
      </c>
      <c r="P3274" s="36">
        <f>IMDB_Table[[#This Row],[net_profit]]/IMDB_Table[[#This Row],[budget]]*100</f>
        <v>152.42739999999998</v>
      </c>
    </row>
    <row r="3275" spans="1:16" x14ac:dyDescent="0.3">
      <c r="A3275" t="s">
        <v>4043</v>
      </c>
      <c r="B3275">
        <v>22</v>
      </c>
      <c r="C3275" s="4">
        <v>9821335</v>
      </c>
      <c r="D3275" t="s">
        <v>509</v>
      </c>
      <c r="E3275" t="s">
        <v>1517</v>
      </c>
      <c r="F3275" t="s">
        <v>6421</v>
      </c>
      <c r="G3275">
        <v>1415</v>
      </c>
      <c r="H3275">
        <v>10</v>
      </c>
      <c r="I3275" t="s">
        <v>16</v>
      </c>
      <c r="J3275" t="s">
        <v>17</v>
      </c>
      <c r="K3275" s="4">
        <v>6000000</v>
      </c>
      <c r="L3275">
        <v>2000</v>
      </c>
      <c r="M3275" s="2">
        <v>4</v>
      </c>
      <c r="N3275" s="4">
        <f>IMDB_Table[[#This Row],[gross]]-IMDB_Table[[#This Row],[budget]]</f>
        <v>3821335</v>
      </c>
      <c r="O3275">
        <v>82</v>
      </c>
      <c r="P3275" s="36">
        <f>IMDB_Table[[#This Row],[net_profit]]/IMDB_Table[[#This Row],[budget]]*100</f>
        <v>63.688916666666664</v>
      </c>
    </row>
    <row r="3276" spans="1:16" x14ac:dyDescent="0.3">
      <c r="A3276" t="s">
        <v>2407</v>
      </c>
      <c r="B3276">
        <v>157</v>
      </c>
      <c r="C3276" s="4">
        <v>8243880</v>
      </c>
      <c r="D3276" t="s">
        <v>3307</v>
      </c>
      <c r="E3276" t="s">
        <v>947</v>
      </c>
      <c r="F3276" t="s">
        <v>6422</v>
      </c>
      <c r="G3276">
        <v>28714</v>
      </c>
      <c r="H3276">
        <v>215</v>
      </c>
      <c r="I3276" t="s">
        <v>16</v>
      </c>
      <c r="J3276" t="s">
        <v>17</v>
      </c>
      <c r="K3276" s="4">
        <v>3200000</v>
      </c>
      <c r="L3276">
        <v>2003</v>
      </c>
      <c r="M3276" s="2">
        <v>7</v>
      </c>
      <c r="N3276" s="4">
        <f>IMDB_Table[[#This Row],[gross]]-IMDB_Table[[#This Row],[budget]]</f>
        <v>5043880</v>
      </c>
      <c r="O3276">
        <v>101</v>
      </c>
      <c r="P3276" s="36">
        <f>IMDB_Table[[#This Row],[net_profit]]/IMDB_Table[[#This Row],[budget]]*100</f>
        <v>157.62125</v>
      </c>
    </row>
    <row r="3277" spans="1:16" x14ac:dyDescent="0.3">
      <c r="A3277" t="s">
        <v>3308</v>
      </c>
      <c r="B3277">
        <v>125</v>
      </c>
      <c r="C3277" s="4">
        <v>7825820</v>
      </c>
      <c r="D3277" t="s">
        <v>574</v>
      </c>
      <c r="E3277" t="s">
        <v>232</v>
      </c>
      <c r="F3277" t="s">
        <v>6423</v>
      </c>
      <c r="G3277">
        <v>13086</v>
      </c>
      <c r="H3277">
        <v>156</v>
      </c>
      <c r="I3277" t="s">
        <v>16</v>
      </c>
      <c r="J3277" t="s">
        <v>17</v>
      </c>
      <c r="K3277" s="4">
        <v>4000000</v>
      </c>
      <c r="L3277">
        <v>2006</v>
      </c>
      <c r="M3277" s="2">
        <v>5.9</v>
      </c>
      <c r="N3277" s="4">
        <f>IMDB_Table[[#This Row],[gross]]-IMDB_Table[[#This Row],[budget]]</f>
        <v>3825820</v>
      </c>
      <c r="O3277">
        <v>81</v>
      </c>
      <c r="P3277" s="36">
        <f>IMDB_Table[[#This Row],[net_profit]]/IMDB_Table[[#This Row],[budget]]*100</f>
        <v>95.645499999999998</v>
      </c>
    </row>
    <row r="3278" spans="1:16" x14ac:dyDescent="0.3">
      <c r="A3278" t="s">
        <v>1452</v>
      </c>
      <c r="B3278">
        <v>300</v>
      </c>
      <c r="C3278" s="4">
        <v>7159147</v>
      </c>
      <c r="D3278" t="s">
        <v>494</v>
      </c>
      <c r="E3278" t="s">
        <v>3309</v>
      </c>
      <c r="F3278" t="s">
        <v>6424</v>
      </c>
      <c r="G3278">
        <v>120189</v>
      </c>
      <c r="H3278">
        <v>308</v>
      </c>
      <c r="I3278" t="s">
        <v>681</v>
      </c>
      <c r="J3278" t="s">
        <v>849</v>
      </c>
      <c r="K3278" s="4">
        <v>3400000</v>
      </c>
      <c r="L3278">
        <v>2007</v>
      </c>
      <c r="M3278" s="2">
        <v>7.5</v>
      </c>
      <c r="N3278" s="4">
        <f>IMDB_Table[[#This Row],[gross]]-IMDB_Table[[#This Row],[budget]]</f>
        <v>3759147</v>
      </c>
      <c r="O3278">
        <v>105</v>
      </c>
      <c r="P3278" s="36">
        <f>IMDB_Table[[#This Row],[net_profit]]/IMDB_Table[[#This Row],[budget]]*100</f>
        <v>110.56314705882353</v>
      </c>
    </row>
    <row r="3279" spans="1:16" x14ac:dyDescent="0.3">
      <c r="A3279" t="s">
        <v>3231</v>
      </c>
      <c r="B3279">
        <v>69</v>
      </c>
      <c r="C3279" s="4">
        <v>17314483</v>
      </c>
      <c r="D3279" t="s">
        <v>684</v>
      </c>
      <c r="E3279" t="s">
        <v>3310</v>
      </c>
      <c r="F3279" t="s">
        <v>6425</v>
      </c>
      <c r="G3279">
        <v>14621</v>
      </c>
      <c r="H3279">
        <v>48</v>
      </c>
      <c r="I3279" t="s">
        <v>16</v>
      </c>
      <c r="J3279" t="s">
        <v>17</v>
      </c>
      <c r="K3279" s="4">
        <v>4000000</v>
      </c>
      <c r="L3279">
        <v>2014</v>
      </c>
      <c r="M3279" s="2">
        <v>4.7</v>
      </c>
      <c r="N3279" s="4">
        <f>IMDB_Table[[#This Row],[gross]]-IMDB_Table[[#This Row],[budget]]</f>
        <v>13314483</v>
      </c>
      <c r="O3279">
        <v>86</v>
      </c>
      <c r="P3279" s="36">
        <f>IMDB_Table[[#This Row],[net_profit]]/IMDB_Table[[#This Row],[budget]]*100</f>
        <v>332.862075</v>
      </c>
    </row>
    <row r="3280" spans="1:16" x14ac:dyDescent="0.3">
      <c r="A3280" t="s">
        <v>3311</v>
      </c>
      <c r="B3280">
        <v>143</v>
      </c>
      <c r="C3280" s="4">
        <v>6525762</v>
      </c>
      <c r="D3280" t="s">
        <v>369</v>
      </c>
      <c r="E3280" t="s">
        <v>2124</v>
      </c>
      <c r="F3280" t="s">
        <v>7677</v>
      </c>
      <c r="G3280">
        <v>44339</v>
      </c>
      <c r="H3280">
        <v>425</v>
      </c>
      <c r="I3280" t="s">
        <v>16</v>
      </c>
      <c r="J3280" t="s">
        <v>17</v>
      </c>
      <c r="K3280" s="4">
        <v>4000000</v>
      </c>
      <c r="L3280">
        <v>2002</v>
      </c>
      <c r="M3280" s="2">
        <v>6.7</v>
      </c>
      <c r="N3280" s="4">
        <f>IMDB_Table[[#This Row],[gross]]-IMDB_Table[[#This Row],[budget]]</f>
        <v>2525762</v>
      </c>
      <c r="O3280">
        <v>110</v>
      </c>
      <c r="P3280" s="36">
        <f>IMDB_Table[[#This Row],[net_profit]]/IMDB_Table[[#This Row],[budget]]*100</f>
        <v>63.144049999999993</v>
      </c>
    </row>
    <row r="3281" spans="1:16" x14ac:dyDescent="0.3">
      <c r="A3281" t="s">
        <v>3312</v>
      </c>
      <c r="B3281">
        <v>51</v>
      </c>
      <c r="C3281" s="4">
        <v>4301331</v>
      </c>
      <c r="D3281" t="s">
        <v>684</v>
      </c>
      <c r="E3281" t="s">
        <v>319</v>
      </c>
      <c r="F3281" t="s">
        <v>6426</v>
      </c>
      <c r="G3281">
        <v>78241</v>
      </c>
      <c r="H3281">
        <v>177</v>
      </c>
      <c r="I3281" t="s">
        <v>16</v>
      </c>
      <c r="J3281" t="s">
        <v>17</v>
      </c>
      <c r="K3281" s="4">
        <v>4000000</v>
      </c>
      <c r="L3281">
        <v>1995</v>
      </c>
      <c r="M3281" s="2">
        <v>6.7</v>
      </c>
      <c r="N3281" s="4">
        <f>IMDB_Table[[#This Row],[gross]]-IMDB_Table[[#This Row],[budget]]</f>
        <v>301331</v>
      </c>
      <c r="O3281">
        <v>110</v>
      </c>
      <c r="P3281" s="36">
        <f>IMDB_Table[[#This Row],[net_profit]]/IMDB_Table[[#This Row],[budget]]*100</f>
        <v>7.5332750000000006</v>
      </c>
    </row>
    <row r="3282" spans="1:16" x14ac:dyDescent="0.3">
      <c r="A3282" t="s">
        <v>2418</v>
      </c>
      <c r="B3282">
        <v>163</v>
      </c>
      <c r="C3282" s="4">
        <v>4046737</v>
      </c>
      <c r="D3282" t="s">
        <v>369</v>
      </c>
      <c r="E3282" t="s">
        <v>2747</v>
      </c>
      <c r="F3282" t="s">
        <v>6427</v>
      </c>
      <c r="G3282">
        <v>67949</v>
      </c>
      <c r="H3282">
        <v>390</v>
      </c>
      <c r="I3282" t="s">
        <v>16</v>
      </c>
      <c r="J3282" t="s">
        <v>17</v>
      </c>
      <c r="K3282" s="4">
        <v>4000000</v>
      </c>
      <c r="L3282">
        <v>2002</v>
      </c>
      <c r="M3282" s="2">
        <v>7.1</v>
      </c>
      <c r="N3282" s="4">
        <f>IMDB_Table[[#This Row],[gross]]-IMDB_Table[[#This Row],[budget]]</f>
        <v>46737</v>
      </c>
      <c r="O3282">
        <v>104</v>
      </c>
      <c r="P3282" s="36">
        <f>IMDB_Table[[#This Row],[net_profit]]/IMDB_Table[[#This Row],[budget]]*100</f>
        <v>1.168425</v>
      </c>
    </row>
    <row r="3283" spans="1:16" x14ac:dyDescent="0.3">
      <c r="A3283" t="s">
        <v>4044</v>
      </c>
      <c r="B3283">
        <v>52</v>
      </c>
      <c r="C3283" s="4">
        <v>3713002</v>
      </c>
      <c r="D3283" t="s">
        <v>1852</v>
      </c>
      <c r="E3283" t="s">
        <v>1994</v>
      </c>
      <c r="F3283" t="s">
        <v>6428</v>
      </c>
      <c r="G3283">
        <v>3611</v>
      </c>
      <c r="H3283">
        <v>62</v>
      </c>
      <c r="I3283" t="s">
        <v>16</v>
      </c>
      <c r="J3283" t="s">
        <v>17</v>
      </c>
      <c r="K3283" s="4">
        <v>8000000</v>
      </c>
      <c r="L3283">
        <v>2003</v>
      </c>
      <c r="M3283" s="2">
        <v>2.7</v>
      </c>
      <c r="N3283" s="4">
        <f>IMDB_Table[[#This Row],[gross]]-IMDB_Table[[#This Row],[budget]]</f>
        <v>-4286998</v>
      </c>
      <c r="O3283">
        <v>96</v>
      </c>
      <c r="P3283" s="36">
        <f>IMDB_Table[[#This Row],[net_profit]]/IMDB_Table[[#This Row],[budget]]*100</f>
        <v>-53.587474999999998</v>
      </c>
    </row>
    <row r="3284" spans="1:16" x14ac:dyDescent="0.3">
      <c r="A3284" t="s">
        <v>218</v>
      </c>
      <c r="B3284">
        <v>40</v>
      </c>
      <c r="C3284" s="4">
        <v>3468572</v>
      </c>
      <c r="D3284" t="s">
        <v>814</v>
      </c>
      <c r="E3284" t="s">
        <v>1419</v>
      </c>
      <c r="F3284" t="s">
        <v>6429</v>
      </c>
      <c r="G3284">
        <v>10073</v>
      </c>
      <c r="H3284">
        <v>78</v>
      </c>
      <c r="I3284" t="s">
        <v>16</v>
      </c>
      <c r="J3284" t="s">
        <v>17</v>
      </c>
      <c r="K3284" s="4">
        <v>4000000</v>
      </c>
      <c r="L3284">
        <v>1988</v>
      </c>
      <c r="M3284" s="2">
        <v>7.3</v>
      </c>
      <c r="N3284" s="4">
        <f>IMDB_Table[[#This Row],[gross]]-IMDB_Table[[#This Row],[budget]]</f>
        <v>-531428</v>
      </c>
      <c r="O3284">
        <v>110</v>
      </c>
      <c r="P3284" s="36">
        <f>IMDB_Table[[#This Row],[net_profit]]/IMDB_Table[[#This Row],[budget]]*100</f>
        <v>-13.2857</v>
      </c>
    </row>
    <row r="3285" spans="1:16" x14ac:dyDescent="0.3">
      <c r="A3285" t="s">
        <v>2738</v>
      </c>
      <c r="B3285">
        <v>50</v>
      </c>
      <c r="C3285" s="4">
        <v>2892582</v>
      </c>
      <c r="D3285" t="s">
        <v>509</v>
      </c>
      <c r="E3285" t="s">
        <v>459</v>
      </c>
      <c r="F3285" t="s">
        <v>7678</v>
      </c>
      <c r="G3285">
        <v>22697</v>
      </c>
      <c r="H3285">
        <v>202</v>
      </c>
      <c r="I3285" t="s">
        <v>16</v>
      </c>
      <c r="J3285" t="s">
        <v>17</v>
      </c>
      <c r="K3285" s="4">
        <v>4000000</v>
      </c>
      <c r="L3285">
        <v>1996</v>
      </c>
      <c r="M3285" s="2">
        <v>7.6</v>
      </c>
      <c r="N3285" s="4">
        <f>IMDB_Table[[#This Row],[gross]]-IMDB_Table[[#This Row],[budget]]</f>
        <v>-1107418</v>
      </c>
      <c r="O3285">
        <v>84</v>
      </c>
      <c r="P3285" s="36">
        <f>IMDB_Table[[#This Row],[net_profit]]/IMDB_Table[[#This Row],[budget]]*100</f>
        <v>-27.685449999999999</v>
      </c>
    </row>
    <row r="3286" spans="1:16" x14ac:dyDescent="0.3">
      <c r="A3286" t="s">
        <v>3313</v>
      </c>
      <c r="B3286">
        <v>45</v>
      </c>
      <c r="C3286" s="4">
        <v>2800000</v>
      </c>
      <c r="D3286" t="s">
        <v>509</v>
      </c>
      <c r="E3286" t="s">
        <v>959</v>
      </c>
      <c r="F3286" t="s">
        <v>6430</v>
      </c>
      <c r="G3286">
        <v>4377</v>
      </c>
      <c r="H3286">
        <v>85</v>
      </c>
      <c r="I3286" t="s">
        <v>16</v>
      </c>
      <c r="J3286" t="s">
        <v>17</v>
      </c>
      <c r="K3286" s="4">
        <v>4000000</v>
      </c>
      <c r="L3286">
        <v>1999</v>
      </c>
      <c r="M3286" s="2">
        <v>5.8</v>
      </c>
      <c r="N3286" s="4">
        <f>IMDB_Table[[#This Row],[gross]]-IMDB_Table[[#This Row],[budget]]</f>
        <v>-1200000</v>
      </c>
      <c r="O3286">
        <v>94</v>
      </c>
      <c r="P3286" s="36">
        <f>IMDB_Table[[#This Row],[net_profit]]/IMDB_Table[[#This Row],[budget]]*100</f>
        <v>-30</v>
      </c>
    </row>
    <row r="3287" spans="1:16" x14ac:dyDescent="0.3">
      <c r="A3287" t="s">
        <v>1031</v>
      </c>
      <c r="B3287">
        <v>121</v>
      </c>
      <c r="C3287" s="4">
        <v>2426851</v>
      </c>
      <c r="D3287" t="s">
        <v>986</v>
      </c>
      <c r="E3287" t="s">
        <v>1851</v>
      </c>
      <c r="F3287" t="s">
        <v>6431</v>
      </c>
      <c r="G3287">
        <v>16224</v>
      </c>
      <c r="H3287">
        <v>76</v>
      </c>
      <c r="I3287" t="s">
        <v>16</v>
      </c>
      <c r="J3287" t="s">
        <v>17</v>
      </c>
      <c r="K3287" s="4">
        <v>4000000</v>
      </c>
      <c r="L3287">
        <v>2007</v>
      </c>
      <c r="M3287" s="2">
        <v>6.5</v>
      </c>
      <c r="N3287" s="4">
        <f>IMDB_Table[[#This Row],[gross]]-IMDB_Table[[#This Row],[budget]]</f>
        <v>-1573149</v>
      </c>
      <c r="O3287">
        <v>93</v>
      </c>
      <c r="P3287" s="36">
        <f>IMDB_Table[[#This Row],[net_profit]]/IMDB_Table[[#This Row],[budget]]*100</f>
        <v>-39.328724999999999</v>
      </c>
    </row>
    <row r="3288" spans="1:16" x14ac:dyDescent="0.3">
      <c r="A3288" t="s">
        <v>3314</v>
      </c>
      <c r="B3288">
        <v>114</v>
      </c>
      <c r="C3288" s="4">
        <v>1325073</v>
      </c>
      <c r="D3288" t="s">
        <v>641</v>
      </c>
      <c r="E3288" t="s">
        <v>247</v>
      </c>
      <c r="F3288" t="s">
        <v>6432</v>
      </c>
      <c r="G3288">
        <v>18762</v>
      </c>
      <c r="H3288">
        <v>91</v>
      </c>
      <c r="I3288" t="s">
        <v>16</v>
      </c>
      <c r="J3288" t="s">
        <v>17</v>
      </c>
      <c r="K3288" s="4">
        <v>4000000</v>
      </c>
      <c r="L3288">
        <v>2005</v>
      </c>
      <c r="M3288" s="2">
        <v>6.6</v>
      </c>
      <c r="N3288" s="4">
        <f>IMDB_Table[[#This Row],[gross]]-IMDB_Table[[#This Row],[budget]]</f>
        <v>-2674927</v>
      </c>
      <c r="O3288">
        <v>96</v>
      </c>
      <c r="P3288" s="36">
        <f>IMDB_Table[[#This Row],[net_profit]]/IMDB_Table[[#This Row],[budget]]*100</f>
        <v>-66.873174999999989</v>
      </c>
    </row>
    <row r="3289" spans="1:16" x14ac:dyDescent="0.3">
      <c r="A3289" t="s">
        <v>4045</v>
      </c>
      <c r="B3289">
        <v>116</v>
      </c>
      <c r="C3289" s="4">
        <v>864959</v>
      </c>
      <c r="D3289" t="s">
        <v>58</v>
      </c>
      <c r="E3289" t="s">
        <v>3315</v>
      </c>
      <c r="F3289" t="s">
        <v>6433</v>
      </c>
      <c r="G3289">
        <v>20275</v>
      </c>
      <c r="H3289">
        <v>151</v>
      </c>
      <c r="I3289" t="s">
        <v>16</v>
      </c>
      <c r="J3289" t="s">
        <v>24</v>
      </c>
      <c r="K3289" s="4">
        <v>4000000</v>
      </c>
      <c r="L3289">
        <v>2005</v>
      </c>
      <c r="M3289" s="2">
        <v>6.9</v>
      </c>
      <c r="N3289" s="4">
        <f>IMDB_Table[[#This Row],[gross]]-IMDB_Table[[#This Row],[budget]]</f>
        <v>-3135041</v>
      </c>
      <c r="O3289">
        <v>101</v>
      </c>
      <c r="P3289" s="36">
        <f>IMDB_Table[[#This Row],[net_profit]]/IMDB_Table[[#This Row],[budget]]*100</f>
        <v>-78.376024999999998</v>
      </c>
    </row>
    <row r="3290" spans="1:16" x14ac:dyDescent="0.3">
      <c r="A3290" t="s">
        <v>3316</v>
      </c>
      <c r="B3290">
        <v>115</v>
      </c>
      <c r="C3290" s="4">
        <v>2601847</v>
      </c>
      <c r="D3290" t="s">
        <v>944</v>
      </c>
      <c r="E3290" t="s">
        <v>3317</v>
      </c>
      <c r="F3290" t="s">
        <v>6434</v>
      </c>
      <c r="G3290">
        <v>22457</v>
      </c>
      <c r="H3290">
        <v>69</v>
      </c>
      <c r="I3290" t="s">
        <v>3318</v>
      </c>
      <c r="J3290" t="s">
        <v>17</v>
      </c>
      <c r="K3290" s="4">
        <v>4000000</v>
      </c>
      <c r="L3290">
        <v>2011</v>
      </c>
      <c r="M3290" s="2">
        <v>8.5</v>
      </c>
      <c r="N3290" s="4">
        <f>IMDB_Table[[#This Row],[gross]]-IMDB_Table[[#This Row],[budget]]</f>
        <v>-1398153</v>
      </c>
      <c r="O3290">
        <v>102</v>
      </c>
      <c r="P3290" s="36">
        <f>IMDB_Table[[#This Row],[net_profit]]/IMDB_Table[[#This Row],[budget]]*100</f>
        <v>-34.953825000000002</v>
      </c>
    </row>
    <row r="3291" spans="1:16" x14ac:dyDescent="0.3">
      <c r="A3291" t="s">
        <v>3319</v>
      </c>
      <c r="B3291">
        <v>15</v>
      </c>
      <c r="C3291" s="4">
        <v>800000</v>
      </c>
      <c r="D3291" t="s">
        <v>58</v>
      </c>
      <c r="E3291" t="s">
        <v>3158</v>
      </c>
      <c r="F3291" t="s">
        <v>6435</v>
      </c>
      <c r="G3291">
        <v>2308</v>
      </c>
      <c r="H3291">
        <v>35</v>
      </c>
      <c r="I3291" t="s">
        <v>16</v>
      </c>
      <c r="J3291" t="s">
        <v>17</v>
      </c>
      <c r="K3291" s="4">
        <v>4000000</v>
      </c>
      <c r="L3291">
        <v>1987</v>
      </c>
      <c r="M3291" s="2">
        <v>4.8</v>
      </c>
      <c r="N3291" s="4">
        <f>IMDB_Table[[#This Row],[gross]]-IMDB_Table[[#This Row],[budget]]</f>
        <v>-3200000</v>
      </c>
      <c r="O3291">
        <v>87</v>
      </c>
      <c r="P3291" s="36">
        <f>IMDB_Table[[#This Row],[net_profit]]/IMDB_Table[[#This Row],[budget]]*100</f>
        <v>-80</v>
      </c>
    </row>
    <row r="3292" spans="1:16" x14ac:dyDescent="0.3">
      <c r="A3292" t="s">
        <v>3320</v>
      </c>
      <c r="B3292">
        <v>41</v>
      </c>
      <c r="C3292" s="4">
        <v>562059</v>
      </c>
      <c r="D3292" t="s">
        <v>946</v>
      </c>
      <c r="E3292" t="s">
        <v>423</v>
      </c>
      <c r="F3292" t="s">
        <v>6436</v>
      </c>
      <c r="G3292">
        <v>8535</v>
      </c>
      <c r="H3292">
        <v>113</v>
      </c>
      <c r="I3292" t="s">
        <v>16</v>
      </c>
      <c r="J3292" t="s">
        <v>17</v>
      </c>
      <c r="K3292" s="4">
        <v>4000000</v>
      </c>
      <c r="L3292">
        <v>2002</v>
      </c>
      <c r="M3292" s="2">
        <v>7</v>
      </c>
      <c r="N3292" s="4">
        <f>IMDB_Table[[#This Row],[gross]]-IMDB_Table[[#This Row],[budget]]</f>
        <v>-3437941</v>
      </c>
      <c r="O3292">
        <v>99</v>
      </c>
      <c r="P3292" s="36">
        <f>IMDB_Table[[#This Row],[net_profit]]/IMDB_Table[[#This Row],[budget]]*100</f>
        <v>-85.948525000000004</v>
      </c>
    </row>
    <row r="3293" spans="1:16" x14ac:dyDescent="0.3">
      <c r="A3293" t="s">
        <v>3301</v>
      </c>
      <c r="B3293">
        <v>31</v>
      </c>
      <c r="C3293" s="4">
        <v>399793</v>
      </c>
      <c r="D3293" t="s">
        <v>814</v>
      </c>
      <c r="E3293" t="s">
        <v>122</v>
      </c>
      <c r="F3293" t="s">
        <v>7679</v>
      </c>
      <c r="G3293">
        <v>2877</v>
      </c>
      <c r="H3293">
        <v>70</v>
      </c>
      <c r="I3293" t="s">
        <v>16</v>
      </c>
      <c r="J3293" t="s">
        <v>17</v>
      </c>
      <c r="K3293" s="4">
        <v>4000000</v>
      </c>
      <c r="L3293">
        <v>1999</v>
      </c>
      <c r="M3293" s="2">
        <v>5.4</v>
      </c>
      <c r="N3293" s="4">
        <f>IMDB_Table[[#This Row],[gross]]-IMDB_Table[[#This Row],[budget]]</f>
        <v>-3600207</v>
      </c>
      <c r="O3293">
        <v>106</v>
      </c>
      <c r="P3293" s="36">
        <f>IMDB_Table[[#This Row],[net_profit]]/IMDB_Table[[#This Row],[budget]]*100</f>
        <v>-90.005175000000008</v>
      </c>
    </row>
    <row r="3294" spans="1:16" x14ac:dyDescent="0.3">
      <c r="A3294" t="s">
        <v>1207</v>
      </c>
      <c r="B3294">
        <v>232</v>
      </c>
      <c r="C3294" s="4">
        <v>371897</v>
      </c>
      <c r="D3294" t="s">
        <v>814</v>
      </c>
      <c r="E3294" t="s">
        <v>204</v>
      </c>
      <c r="F3294" t="s">
        <v>6437</v>
      </c>
      <c r="G3294">
        <v>36494</v>
      </c>
      <c r="H3294">
        <v>118</v>
      </c>
      <c r="I3294" t="s">
        <v>16</v>
      </c>
      <c r="J3294" t="s">
        <v>17</v>
      </c>
      <c r="K3294" s="4">
        <v>4000000</v>
      </c>
      <c r="L3294">
        <v>2013</v>
      </c>
      <c r="M3294" s="2">
        <v>6.9</v>
      </c>
      <c r="N3294" s="4">
        <f>IMDB_Table[[#This Row],[gross]]-IMDB_Table[[#This Row],[budget]]</f>
        <v>-3628103</v>
      </c>
      <c r="O3294">
        <v>117</v>
      </c>
      <c r="P3294" s="36">
        <f>IMDB_Table[[#This Row],[net_profit]]/IMDB_Table[[#This Row],[budget]]*100</f>
        <v>-90.702574999999996</v>
      </c>
    </row>
    <row r="3295" spans="1:16" x14ac:dyDescent="0.3">
      <c r="A3295" t="s">
        <v>3321</v>
      </c>
      <c r="B3295">
        <v>43</v>
      </c>
      <c r="C3295" s="4">
        <v>302204</v>
      </c>
      <c r="D3295" t="s">
        <v>993</v>
      </c>
      <c r="E3295" t="s">
        <v>3322</v>
      </c>
      <c r="F3295" t="s">
        <v>6438</v>
      </c>
      <c r="G3295">
        <v>6705</v>
      </c>
      <c r="H3295">
        <v>53</v>
      </c>
      <c r="I3295" t="s">
        <v>16</v>
      </c>
      <c r="J3295" t="s">
        <v>24</v>
      </c>
      <c r="K3295" s="4">
        <v>3000000</v>
      </c>
      <c r="L3295">
        <v>1997</v>
      </c>
      <c r="M3295" s="2">
        <v>6.6</v>
      </c>
      <c r="N3295" s="4">
        <f>IMDB_Table[[#This Row],[gross]]-IMDB_Table[[#This Row],[budget]]</f>
        <v>-2697796</v>
      </c>
      <c r="O3295">
        <v>99</v>
      </c>
      <c r="P3295" s="36">
        <f>IMDB_Table[[#This Row],[net_profit]]/IMDB_Table[[#This Row],[budget]]*100</f>
        <v>-89.926533333333339</v>
      </c>
    </row>
    <row r="3296" spans="1:16" x14ac:dyDescent="0.3">
      <c r="A3296" t="s">
        <v>537</v>
      </c>
      <c r="B3296">
        <v>68</v>
      </c>
      <c r="C3296" s="4">
        <v>354704</v>
      </c>
      <c r="D3296" t="s">
        <v>1435</v>
      </c>
      <c r="E3296" t="s">
        <v>1170</v>
      </c>
      <c r="F3296" t="s">
        <v>6439</v>
      </c>
      <c r="G3296">
        <v>2705</v>
      </c>
      <c r="H3296">
        <v>38</v>
      </c>
      <c r="I3296" t="s">
        <v>16</v>
      </c>
      <c r="J3296" t="s">
        <v>17</v>
      </c>
      <c r="K3296" s="4">
        <v>1300000</v>
      </c>
      <c r="L3296">
        <v>1987</v>
      </c>
      <c r="M3296" s="2">
        <v>5.9</v>
      </c>
      <c r="N3296" s="4">
        <f>IMDB_Table[[#This Row],[gross]]-IMDB_Table[[#This Row],[budget]]</f>
        <v>-945296</v>
      </c>
      <c r="O3296">
        <v>102</v>
      </c>
      <c r="P3296" s="36">
        <f>IMDB_Table[[#This Row],[net_profit]]/IMDB_Table[[#This Row],[budget]]*100</f>
        <v>-72.715076923076921</v>
      </c>
    </row>
    <row r="3297" spans="1:16" x14ac:dyDescent="0.3">
      <c r="A3297" t="s">
        <v>3323</v>
      </c>
      <c r="B3297">
        <v>51</v>
      </c>
      <c r="C3297" s="4">
        <v>265107</v>
      </c>
      <c r="D3297" t="s">
        <v>3324</v>
      </c>
      <c r="E3297" t="s">
        <v>3325</v>
      </c>
      <c r="F3297" t="s">
        <v>6440</v>
      </c>
      <c r="G3297">
        <v>4617</v>
      </c>
      <c r="H3297">
        <v>93</v>
      </c>
      <c r="I3297" t="s">
        <v>16</v>
      </c>
      <c r="J3297" t="s">
        <v>115</v>
      </c>
      <c r="K3297" s="4">
        <v>1500000</v>
      </c>
      <c r="L3297">
        <v>2000</v>
      </c>
      <c r="M3297" s="2">
        <v>6.3</v>
      </c>
      <c r="N3297" s="4">
        <f>IMDB_Table[[#This Row],[gross]]-IMDB_Table[[#This Row],[budget]]</f>
        <v>-1234893</v>
      </c>
      <c r="O3297">
        <v>85</v>
      </c>
      <c r="P3297" s="36">
        <f>IMDB_Table[[#This Row],[net_profit]]/IMDB_Table[[#This Row],[budget]]*100</f>
        <v>-82.3262</v>
      </c>
    </row>
    <row r="3298" spans="1:16" x14ac:dyDescent="0.3">
      <c r="A3298" t="s">
        <v>1899</v>
      </c>
      <c r="B3298">
        <v>33</v>
      </c>
      <c r="C3298" s="4">
        <v>185577</v>
      </c>
      <c r="D3298" t="s">
        <v>509</v>
      </c>
      <c r="E3298" t="s">
        <v>1768</v>
      </c>
      <c r="F3298" t="s">
        <v>6441</v>
      </c>
      <c r="G3298">
        <v>2133</v>
      </c>
      <c r="H3298">
        <v>31</v>
      </c>
      <c r="I3298" t="s">
        <v>16</v>
      </c>
      <c r="J3298" t="s">
        <v>24</v>
      </c>
      <c r="K3298" s="4">
        <v>4000000</v>
      </c>
      <c r="L3298">
        <v>1999</v>
      </c>
      <c r="M3298" s="2">
        <v>6.3</v>
      </c>
      <c r="N3298" s="4">
        <f>IMDB_Table[[#This Row],[gross]]-IMDB_Table[[#This Row],[budget]]</f>
        <v>-3814423</v>
      </c>
      <c r="O3298">
        <v>86</v>
      </c>
      <c r="P3298" s="36">
        <f>IMDB_Table[[#This Row],[net_profit]]/IMDB_Table[[#This Row],[budget]]*100</f>
        <v>-95.360574999999997</v>
      </c>
    </row>
    <row r="3299" spans="1:16" x14ac:dyDescent="0.3">
      <c r="A3299" t="s">
        <v>4046</v>
      </c>
      <c r="B3299">
        <v>26</v>
      </c>
      <c r="C3299" s="4">
        <v>100412</v>
      </c>
      <c r="D3299" t="s">
        <v>814</v>
      </c>
      <c r="E3299" t="s">
        <v>3326</v>
      </c>
      <c r="F3299" t="s">
        <v>7680</v>
      </c>
      <c r="G3299">
        <v>2112</v>
      </c>
      <c r="H3299">
        <v>7</v>
      </c>
      <c r="I3299" t="s">
        <v>2286</v>
      </c>
      <c r="J3299" t="s">
        <v>2251</v>
      </c>
      <c r="K3299" s="4">
        <v>4000000</v>
      </c>
      <c r="L3299">
        <v>2013</v>
      </c>
      <c r="M3299" s="2">
        <v>7.7</v>
      </c>
      <c r="N3299" s="4">
        <f>IMDB_Table[[#This Row],[gross]]-IMDB_Table[[#This Row],[budget]]</f>
        <v>-3899588</v>
      </c>
      <c r="O3299">
        <v>120</v>
      </c>
      <c r="P3299" s="36">
        <f>IMDB_Table[[#This Row],[net_profit]]/IMDB_Table[[#This Row],[budget]]*100</f>
        <v>-97.489699999999999</v>
      </c>
    </row>
    <row r="3300" spans="1:16" x14ac:dyDescent="0.3">
      <c r="A3300" t="s">
        <v>3327</v>
      </c>
      <c r="B3300">
        <v>109</v>
      </c>
      <c r="C3300" s="4">
        <v>58214</v>
      </c>
      <c r="D3300" t="s">
        <v>552</v>
      </c>
      <c r="E3300" t="s">
        <v>3328</v>
      </c>
      <c r="F3300" t="s">
        <v>6442</v>
      </c>
      <c r="G3300">
        <v>34224</v>
      </c>
      <c r="H3300">
        <v>137</v>
      </c>
      <c r="I3300" t="s">
        <v>16</v>
      </c>
      <c r="J3300" t="s">
        <v>17</v>
      </c>
      <c r="K3300" s="4">
        <v>9500000</v>
      </c>
      <c r="L3300">
        <v>2010</v>
      </c>
      <c r="M3300" s="2">
        <v>7</v>
      </c>
      <c r="N3300" s="4">
        <f>IMDB_Table[[#This Row],[gross]]-IMDB_Table[[#This Row],[budget]]</f>
        <v>-9441786</v>
      </c>
      <c r="O3300">
        <v>106</v>
      </c>
      <c r="P3300" s="36">
        <f>IMDB_Table[[#This Row],[net_profit]]/IMDB_Table[[#This Row],[budget]]*100</f>
        <v>-99.387221052631574</v>
      </c>
    </row>
    <row r="3301" spans="1:16" x14ac:dyDescent="0.3">
      <c r="A3301" t="s">
        <v>750</v>
      </c>
      <c r="B3301">
        <v>34</v>
      </c>
      <c r="C3301" s="4">
        <v>75078</v>
      </c>
      <c r="D3301" t="s">
        <v>509</v>
      </c>
      <c r="E3301" t="s">
        <v>3329</v>
      </c>
      <c r="F3301" t="s">
        <v>6443</v>
      </c>
      <c r="G3301">
        <v>1398</v>
      </c>
      <c r="H3301">
        <v>26</v>
      </c>
      <c r="I3301" t="s">
        <v>16</v>
      </c>
      <c r="J3301" t="s">
        <v>17</v>
      </c>
      <c r="K3301" s="4">
        <v>14000000</v>
      </c>
      <c r="L3301">
        <v>2000</v>
      </c>
      <c r="M3301" s="2">
        <v>6.3</v>
      </c>
      <c r="N3301" s="4">
        <f>IMDB_Table[[#This Row],[gross]]-IMDB_Table[[#This Row],[budget]]</f>
        <v>-13924922</v>
      </c>
      <c r="O3301">
        <v>103</v>
      </c>
      <c r="P3301" s="36">
        <f>IMDB_Table[[#This Row],[net_profit]]/IMDB_Table[[#This Row],[budget]]*100</f>
        <v>-99.463728571428561</v>
      </c>
    </row>
    <row r="3302" spans="1:16" x14ac:dyDescent="0.3">
      <c r="A3302" t="s">
        <v>2646</v>
      </c>
      <c r="B3302">
        <v>31</v>
      </c>
      <c r="C3302" s="4">
        <v>64359</v>
      </c>
      <c r="D3302" t="s">
        <v>429</v>
      </c>
      <c r="E3302" t="s">
        <v>3330</v>
      </c>
      <c r="F3302" t="s">
        <v>6444</v>
      </c>
      <c r="G3302">
        <v>811</v>
      </c>
      <c r="H3302">
        <v>26</v>
      </c>
      <c r="I3302" t="s">
        <v>16</v>
      </c>
      <c r="J3302" t="s">
        <v>24</v>
      </c>
      <c r="K3302" s="4">
        <v>2500000</v>
      </c>
      <c r="L3302">
        <v>1998</v>
      </c>
      <c r="M3302" s="2">
        <v>5.9</v>
      </c>
      <c r="N3302" s="4">
        <f>IMDB_Table[[#This Row],[gross]]-IMDB_Table[[#This Row],[budget]]</f>
        <v>-2435641</v>
      </c>
      <c r="O3302">
        <v>93</v>
      </c>
      <c r="P3302" s="36">
        <f>IMDB_Table[[#This Row],[net_profit]]/IMDB_Table[[#This Row],[budget]]*100</f>
        <v>-97.425640000000001</v>
      </c>
    </row>
    <row r="3303" spans="1:16" x14ac:dyDescent="0.3">
      <c r="A3303" t="s">
        <v>2067</v>
      </c>
      <c r="B3303">
        <v>141</v>
      </c>
      <c r="C3303" s="4">
        <v>317125</v>
      </c>
      <c r="D3303" t="s">
        <v>71</v>
      </c>
      <c r="E3303" t="s">
        <v>133</v>
      </c>
      <c r="F3303" t="s">
        <v>6445</v>
      </c>
      <c r="G3303">
        <v>23334</v>
      </c>
      <c r="H3303">
        <v>87</v>
      </c>
      <c r="I3303" t="s">
        <v>16</v>
      </c>
      <c r="J3303" t="s">
        <v>115</v>
      </c>
      <c r="K3303" s="4">
        <v>16000000</v>
      </c>
      <c r="L3303">
        <v>2013</v>
      </c>
      <c r="M3303" s="2">
        <v>6.2</v>
      </c>
      <c r="N3303" s="4">
        <f>IMDB_Table[[#This Row],[gross]]-IMDB_Table[[#This Row],[budget]]</f>
        <v>-15682875</v>
      </c>
      <c r="O3303">
        <v>112</v>
      </c>
      <c r="P3303" s="36">
        <f>IMDB_Table[[#This Row],[net_profit]]/IMDB_Table[[#This Row],[budget]]*100</f>
        <v>-98.017968749999994</v>
      </c>
    </row>
    <row r="3304" spans="1:16" x14ac:dyDescent="0.3">
      <c r="A3304" t="s">
        <v>4047</v>
      </c>
      <c r="B3304">
        <v>64</v>
      </c>
      <c r="C3304" s="4">
        <v>146402</v>
      </c>
      <c r="D3304" t="s">
        <v>641</v>
      </c>
      <c r="E3304" t="s">
        <v>3331</v>
      </c>
      <c r="F3304" t="s">
        <v>7681</v>
      </c>
      <c r="G3304">
        <v>9913</v>
      </c>
      <c r="H3304">
        <v>38</v>
      </c>
      <c r="I3304" t="s">
        <v>681</v>
      </c>
      <c r="J3304" t="s">
        <v>849</v>
      </c>
      <c r="K3304" s="4">
        <v>4000000</v>
      </c>
      <c r="L3304">
        <v>2002</v>
      </c>
      <c r="M3304" s="2">
        <v>7.7</v>
      </c>
      <c r="N3304" s="4">
        <f>IMDB_Table[[#This Row],[gross]]-IMDB_Table[[#This Row],[budget]]</f>
        <v>-3853598</v>
      </c>
      <c r="O3304">
        <v>113</v>
      </c>
      <c r="P3304" s="36">
        <f>IMDB_Table[[#This Row],[net_profit]]/IMDB_Table[[#This Row],[budget]]*100</f>
        <v>-96.339950000000002</v>
      </c>
    </row>
    <row r="3305" spans="1:16" x14ac:dyDescent="0.3">
      <c r="A3305" t="s">
        <v>3332</v>
      </c>
      <c r="B3305">
        <v>215</v>
      </c>
      <c r="C3305" s="4">
        <v>18469</v>
      </c>
      <c r="D3305" t="s">
        <v>224</v>
      </c>
      <c r="E3305" t="s">
        <v>3333</v>
      </c>
      <c r="F3305" t="s">
        <v>6446</v>
      </c>
      <c r="G3305">
        <v>34263</v>
      </c>
      <c r="H3305">
        <v>141</v>
      </c>
      <c r="I3305" t="s">
        <v>16</v>
      </c>
      <c r="J3305" t="s">
        <v>17</v>
      </c>
      <c r="K3305" s="4">
        <v>650000</v>
      </c>
      <c r="L3305">
        <v>2010</v>
      </c>
      <c r="M3305" s="2">
        <v>6.5</v>
      </c>
      <c r="N3305" s="4">
        <f>IMDB_Table[[#This Row],[gross]]-IMDB_Table[[#This Row],[budget]]</f>
        <v>-631531</v>
      </c>
      <c r="O3305">
        <v>98</v>
      </c>
      <c r="P3305" s="36">
        <f>IMDB_Table[[#This Row],[net_profit]]/IMDB_Table[[#This Row],[budget]]*100</f>
        <v>-97.158615384615388</v>
      </c>
    </row>
    <row r="3306" spans="1:16" x14ac:dyDescent="0.3">
      <c r="A3306" t="s">
        <v>1451</v>
      </c>
      <c r="B3306">
        <v>12</v>
      </c>
      <c r="C3306" s="4">
        <v>12836</v>
      </c>
      <c r="D3306" t="s">
        <v>399</v>
      </c>
      <c r="E3306" t="s">
        <v>174</v>
      </c>
      <c r="F3306" t="s">
        <v>6447</v>
      </c>
      <c r="G3306">
        <v>1686</v>
      </c>
      <c r="H3306">
        <v>28</v>
      </c>
      <c r="I3306" t="s">
        <v>16</v>
      </c>
      <c r="J3306" t="s">
        <v>17</v>
      </c>
      <c r="K3306" s="4">
        <v>4000000</v>
      </c>
      <c r="L3306">
        <v>1997</v>
      </c>
      <c r="M3306" s="2">
        <v>5.8</v>
      </c>
      <c r="N3306" s="4">
        <f>IMDB_Table[[#This Row],[gross]]-IMDB_Table[[#This Row],[budget]]</f>
        <v>-3987164</v>
      </c>
      <c r="O3306">
        <v>92</v>
      </c>
      <c r="P3306" s="36">
        <f>IMDB_Table[[#This Row],[net_profit]]/IMDB_Table[[#This Row],[budget]]*100</f>
        <v>-99.679100000000005</v>
      </c>
    </row>
    <row r="3307" spans="1:16" x14ac:dyDescent="0.3">
      <c r="A3307" t="s">
        <v>4048</v>
      </c>
      <c r="B3307">
        <v>70</v>
      </c>
      <c r="C3307" s="4">
        <v>20262</v>
      </c>
      <c r="D3307" t="s">
        <v>814</v>
      </c>
      <c r="E3307" t="s">
        <v>3093</v>
      </c>
      <c r="F3307" t="s">
        <v>6448</v>
      </c>
      <c r="G3307">
        <v>1738</v>
      </c>
      <c r="H3307">
        <v>10</v>
      </c>
      <c r="I3307" t="s">
        <v>3094</v>
      </c>
      <c r="J3307" t="s">
        <v>3095</v>
      </c>
      <c r="K3307" s="4">
        <v>4000000</v>
      </c>
      <c r="L3307">
        <v>2014</v>
      </c>
      <c r="M3307" s="2">
        <v>6.1</v>
      </c>
      <c r="N3307" s="4">
        <f>IMDB_Table[[#This Row],[gross]]-IMDB_Table[[#This Row],[budget]]</f>
        <v>-3979738</v>
      </c>
      <c r="O3307">
        <v>106</v>
      </c>
      <c r="P3307" s="36">
        <f>IMDB_Table[[#This Row],[net_profit]]/IMDB_Table[[#This Row],[budget]]*100</f>
        <v>-99.49345000000001</v>
      </c>
    </row>
    <row r="3308" spans="1:16" x14ac:dyDescent="0.3">
      <c r="A3308" t="s">
        <v>3334</v>
      </c>
      <c r="B3308">
        <v>36</v>
      </c>
      <c r="C3308" s="4">
        <v>4063</v>
      </c>
      <c r="D3308" t="s">
        <v>788</v>
      </c>
      <c r="E3308" t="s">
        <v>3335</v>
      </c>
      <c r="F3308" t="s">
        <v>6449</v>
      </c>
      <c r="G3308">
        <v>2086</v>
      </c>
      <c r="H3308">
        <v>20</v>
      </c>
      <c r="I3308" t="s">
        <v>16</v>
      </c>
      <c r="J3308" t="s">
        <v>87</v>
      </c>
      <c r="K3308" s="4">
        <v>4000000</v>
      </c>
      <c r="L3308">
        <v>2012</v>
      </c>
      <c r="M3308" s="2">
        <v>5.2</v>
      </c>
      <c r="N3308" s="4">
        <f>IMDB_Table[[#This Row],[gross]]-IMDB_Table[[#This Row],[budget]]</f>
        <v>-3995937</v>
      </c>
      <c r="O3308">
        <v>93</v>
      </c>
      <c r="P3308" s="36">
        <f>IMDB_Table[[#This Row],[net_profit]]/IMDB_Table[[#This Row],[budget]]*100</f>
        <v>-99.898425000000003</v>
      </c>
    </row>
    <row r="3309" spans="1:16" x14ac:dyDescent="0.3">
      <c r="A3309" t="s">
        <v>3336</v>
      </c>
      <c r="B3309">
        <v>157</v>
      </c>
      <c r="C3309" s="4">
        <v>198655278</v>
      </c>
      <c r="D3309" t="s">
        <v>499</v>
      </c>
      <c r="E3309" t="s">
        <v>3337</v>
      </c>
      <c r="F3309" t="s">
        <v>7682</v>
      </c>
      <c r="G3309">
        <v>215340</v>
      </c>
      <c r="H3309">
        <v>706</v>
      </c>
      <c r="I3309" t="s">
        <v>16</v>
      </c>
      <c r="J3309" t="s">
        <v>17</v>
      </c>
      <c r="K3309" s="4">
        <v>3977000</v>
      </c>
      <c r="L3309">
        <v>1939</v>
      </c>
      <c r="M3309" s="2">
        <v>8.1999999999999993</v>
      </c>
      <c r="N3309" s="4">
        <f>IMDB_Table[[#This Row],[gross]]-IMDB_Table[[#This Row],[budget]]</f>
        <v>194678278</v>
      </c>
      <c r="O3309">
        <v>226</v>
      </c>
      <c r="P3309" s="36">
        <f>IMDB_Table[[#This Row],[net_profit]]/IMDB_Table[[#This Row],[budget]]*100</f>
        <v>4895.1037968317823</v>
      </c>
    </row>
    <row r="3310" spans="1:16" x14ac:dyDescent="0.3">
      <c r="A3310" t="s">
        <v>3338</v>
      </c>
      <c r="B3310">
        <v>31</v>
      </c>
      <c r="C3310" s="4">
        <v>143653</v>
      </c>
      <c r="D3310" t="s">
        <v>399</v>
      </c>
      <c r="E3310" t="s">
        <v>3339</v>
      </c>
      <c r="F3310" t="s">
        <v>6450</v>
      </c>
      <c r="G3310">
        <v>1177</v>
      </c>
      <c r="H3310">
        <v>10</v>
      </c>
      <c r="I3310" t="s">
        <v>16</v>
      </c>
      <c r="J3310" t="s">
        <v>24</v>
      </c>
      <c r="K3310" s="4">
        <v>4000000</v>
      </c>
      <c r="L3310">
        <v>2014</v>
      </c>
      <c r="M3310" s="2">
        <v>6</v>
      </c>
      <c r="N3310" s="4">
        <f>IMDB_Table[[#This Row],[gross]]-IMDB_Table[[#This Row],[budget]]</f>
        <v>-3856347</v>
      </c>
      <c r="O3310">
        <v>104</v>
      </c>
      <c r="P3310" s="36">
        <f>IMDB_Table[[#This Row],[net_profit]]/IMDB_Table[[#This Row],[budget]]*100</f>
        <v>-96.408675000000002</v>
      </c>
    </row>
    <row r="3311" spans="1:16" x14ac:dyDescent="0.3">
      <c r="A3311" t="s">
        <v>3340</v>
      </c>
      <c r="B3311">
        <v>53</v>
      </c>
      <c r="C3311" s="4">
        <v>14873</v>
      </c>
      <c r="D3311" t="s">
        <v>3341</v>
      </c>
      <c r="E3311" t="s">
        <v>1671</v>
      </c>
      <c r="F3311" t="s">
        <v>6451</v>
      </c>
      <c r="G3311">
        <v>5294</v>
      </c>
      <c r="H3311">
        <v>67</v>
      </c>
      <c r="I3311" t="s">
        <v>16</v>
      </c>
      <c r="J3311" t="s">
        <v>17</v>
      </c>
      <c r="K3311" s="4">
        <v>3800000</v>
      </c>
      <c r="L3311">
        <v>1965</v>
      </c>
      <c r="M3311" s="2">
        <v>6.8</v>
      </c>
      <c r="N3311" s="4">
        <f>IMDB_Table[[#This Row],[gross]]-IMDB_Table[[#This Row],[budget]]</f>
        <v>-3785127</v>
      </c>
      <c r="O3311">
        <v>152</v>
      </c>
      <c r="P3311" s="36">
        <f>IMDB_Table[[#This Row],[net_profit]]/IMDB_Table[[#This Row],[budget]]*100</f>
        <v>-99.608605263157884</v>
      </c>
    </row>
    <row r="3312" spans="1:16" x14ac:dyDescent="0.3">
      <c r="A3312" t="s">
        <v>3342</v>
      </c>
      <c r="B3312">
        <v>21</v>
      </c>
      <c r="C3312" s="4">
        <v>8000000</v>
      </c>
      <c r="D3312" t="s">
        <v>3343</v>
      </c>
      <c r="E3312" t="s">
        <v>3344</v>
      </c>
      <c r="F3312" t="s">
        <v>6452</v>
      </c>
      <c r="G3312">
        <v>3167</v>
      </c>
      <c r="H3312">
        <v>90</v>
      </c>
      <c r="I3312" t="s">
        <v>16</v>
      </c>
      <c r="J3312" t="s">
        <v>17</v>
      </c>
      <c r="K3312" s="4">
        <v>3768785</v>
      </c>
      <c r="L3312">
        <v>1950</v>
      </c>
      <c r="M3312" s="2">
        <v>7</v>
      </c>
      <c r="N3312" s="4">
        <f>IMDB_Table[[#This Row],[gross]]-IMDB_Table[[#This Row],[budget]]</f>
        <v>4231215</v>
      </c>
      <c r="O3312">
        <v>107</v>
      </c>
      <c r="P3312" s="36">
        <f>IMDB_Table[[#This Row],[net_profit]]/IMDB_Table[[#This Row],[budget]]*100</f>
        <v>112.27000213596689</v>
      </c>
    </row>
    <row r="3313" spans="1:16" x14ac:dyDescent="0.3">
      <c r="A3313" t="s">
        <v>3345</v>
      </c>
      <c r="B3313">
        <v>78</v>
      </c>
      <c r="C3313" s="4">
        <v>37606</v>
      </c>
      <c r="D3313" t="s">
        <v>1889</v>
      </c>
      <c r="E3313" t="s">
        <v>899</v>
      </c>
      <c r="F3313" t="s">
        <v>6453</v>
      </c>
      <c r="G3313">
        <v>31836</v>
      </c>
      <c r="H3313">
        <v>90</v>
      </c>
      <c r="I3313" t="s">
        <v>16</v>
      </c>
      <c r="J3313" t="s">
        <v>87</v>
      </c>
      <c r="K3313" s="4">
        <v>3500000</v>
      </c>
      <c r="L3313">
        <v>2009</v>
      </c>
      <c r="M3313" s="2">
        <v>6.8</v>
      </c>
      <c r="N3313" s="4">
        <f>IMDB_Table[[#This Row],[gross]]-IMDB_Table[[#This Row],[budget]]</f>
        <v>-3462394</v>
      </c>
      <c r="O3313">
        <v>95</v>
      </c>
      <c r="P3313" s="36">
        <f>IMDB_Table[[#This Row],[net_profit]]/IMDB_Table[[#This Row],[budget]]*100</f>
        <v>-98.925542857142858</v>
      </c>
    </row>
    <row r="3314" spans="1:16" x14ac:dyDescent="0.3">
      <c r="A3314" t="s">
        <v>3346</v>
      </c>
      <c r="B3314">
        <v>41</v>
      </c>
      <c r="C3314" s="4">
        <v>2956000</v>
      </c>
      <c r="D3314" t="s">
        <v>3347</v>
      </c>
      <c r="E3314" t="s">
        <v>3348</v>
      </c>
      <c r="F3314" t="s">
        <v>6454</v>
      </c>
      <c r="G3314">
        <v>3258</v>
      </c>
      <c r="H3314">
        <v>54</v>
      </c>
      <c r="I3314" t="s">
        <v>16</v>
      </c>
      <c r="J3314" t="s">
        <v>17</v>
      </c>
      <c r="K3314" s="4">
        <v>3700000</v>
      </c>
      <c r="L3314">
        <v>1948</v>
      </c>
      <c r="M3314" s="2">
        <v>7.1</v>
      </c>
      <c r="N3314" s="4">
        <f>IMDB_Table[[#This Row],[gross]]-IMDB_Table[[#This Row],[budget]]</f>
        <v>-744000</v>
      </c>
      <c r="O3314">
        <v>102</v>
      </c>
      <c r="P3314" s="36">
        <f>IMDB_Table[[#This Row],[net_profit]]/IMDB_Table[[#This Row],[budget]]*100</f>
        <v>-20.108108108108109</v>
      </c>
    </row>
    <row r="3315" spans="1:16" x14ac:dyDescent="0.3">
      <c r="A3315" t="s">
        <v>4049</v>
      </c>
      <c r="B3315">
        <v>61</v>
      </c>
      <c r="C3315" s="4">
        <v>19959</v>
      </c>
      <c r="D3315" t="s">
        <v>814</v>
      </c>
      <c r="E3315" t="s">
        <v>3349</v>
      </c>
      <c r="F3315" t="s">
        <v>6455</v>
      </c>
      <c r="G3315">
        <v>3579</v>
      </c>
      <c r="H3315">
        <v>14</v>
      </c>
      <c r="I3315" t="s">
        <v>16</v>
      </c>
      <c r="J3315" t="s">
        <v>2932</v>
      </c>
      <c r="K3315" s="4">
        <v>3800000</v>
      </c>
      <c r="L3315">
        <v>2009</v>
      </c>
      <c r="M3315" s="2">
        <v>6.9</v>
      </c>
      <c r="N3315" s="4">
        <f>IMDB_Table[[#This Row],[gross]]-IMDB_Table[[#This Row],[budget]]</f>
        <v>-3780041</v>
      </c>
      <c r="O3315">
        <v>99</v>
      </c>
      <c r="P3315" s="36">
        <f>IMDB_Table[[#This Row],[net_profit]]/IMDB_Table[[#This Row],[budget]]*100</f>
        <v>-99.474763157894742</v>
      </c>
    </row>
    <row r="3316" spans="1:16" x14ac:dyDescent="0.3">
      <c r="A3316" t="s">
        <v>2339</v>
      </c>
      <c r="B3316">
        <v>112</v>
      </c>
      <c r="C3316" s="4">
        <v>2706659</v>
      </c>
      <c r="D3316" t="s">
        <v>641</v>
      </c>
      <c r="E3316" t="s">
        <v>211</v>
      </c>
      <c r="F3316" t="s">
        <v>6456</v>
      </c>
      <c r="G3316">
        <v>17770</v>
      </c>
      <c r="H3316">
        <v>172</v>
      </c>
      <c r="I3316" t="s">
        <v>16</v>
      </c>
      <c r="J3316" t="s">
        <v>24</v>
      </c>
      <c r="K3316" s="4">
        <v>2000000</v>
      </c>
      <c r="L3316">
        <v>2006</v>
      </c>
      <c r="M3316" s="2">
        <v>6.9</v>
      </c>
      <c r="N3316" s="4">
        <f>IMDB_Table[[#This Row],[gross]]-IMDB_Table[[#This Row],[budget]]</f>
        <v>706659</v>
      </c>
      <c r="O3316">
        <v>109</v>
      </c>
      <c r="P3316" s="36">
        <f>IMDB_Table[[#This Row],[net_profit]]/IMDB_Table[[#This Row],[budget]]*100</f>
        <v>35.332950000000004</v>
      </c>
    </row>
    <row r="3317" spans="1:16" x14ac:dyDescent="0.3">
      <c r="A3317" t="s">
        <v>2549</v>
      </c>
      <c r="B3317">
        <v>122</v>
      </c>
      <c r="C3317" s="4">
        <v>45857453</v>
      </c>
      <c r="D3317" t="s">
        <v>1834</v>
      </c>
      <c r="E3317" t="s">
        <v>1081</v>
      </c>
      <c r="F3317" t="s">
        <v>6457</v>
      </c>
      <c r="G3317">
        <v>82232</v>
      </c>
      <c r="H3317">
        <v>174</v>
      </c>
      <c r="I3317" t="s">
        <v>16</v>
      </c>
      <c r="J3317" t="s">
        <v>24</v>
      </c>
      <c r="K3317" s="4">
        <v>3500000</v>
      </c>
      <c r="L3317">
        <v>1997</v>
      </c>
      <c r="M3317" s="2">
        <v>7.2</v>
      </c>
      <c r="N3317" s="4">
        <f>IMDB_Table[[#This Row],[gross]]-IMDB_Table[[#This Row],[budget]]</f>
        <v>42357453</v>
      </c>
      <c r="O3317">
        <v>91</v>
      </c>
      <c r="P3317" s="36">
        <f>IMDB_Table[[#This Row],[net_profit]]/IMDB_Table[[#This Row],[budget]]*100</f>
        <v>1210.2129428571429</v>
      </c>
    </row>
    <row r="3318" spans="1:16" x14ac:dyDescent="0.3">
      <c r="A3318" t="s">
        <v>3350</v>
      </c>
      <c r="B3318">
        <v>134</v>
      </c>
      <c r="C3318" s="4">
        <v>83400000</v>
      </c>
      <c r="D3318" t="s">
        <v>509</v>
      </c>
      <c r="E3318" t="s">
        <v>3351</v>
      </c>
      <c r="F3318" t="s">
        <v>6458</v>
      </c>
      <c r="G3318">
        <v>160281</v>
      </c>
      <c r="H3318">
        <v>427</v>
      </c>
      <c r="I3318" t="s">
        <v>16</v>
      </c>
      <c r="J3318" t="s">
        <v>17</v>
      </c>
      <c r="K3318" s="4">
        <v>3500000</v>
      </c>
      <c r="L3318">
        <v>1980</v>
      </c>
      <c r="M3318" s="2">
        <v>7.8</v>
      </c>
      <c r="N3318" s="4">
        <f>IMDB_Table[[#This Row],[gross]]-IMDB_Table[[#This Row],[budget]]</f>
        <v>79900000</v>
      </c>
      <c r="O3318">
        <v>88</v>
      </c>
      <c r="P3318" s="36">
        <f>IMDB_Table[[#This Row],[net_profit]]/IMDB_Table[[#This Row],[budget]]*100</f>
        <v>2282.8571428571431</v>
      </c>
    </row>
    <row r="3319" spans="1:16" x14ac:dyDescent="0.3">
      <c r="A3319" t="s">
        <v>741</v>
      </c>
      <c r="B3319">
        <v>20</v>
      </c>
      <c r="C3319" s="4">
        <v>27900000</v>
      </c>
      <c r="D3319" t="s">
        <v>641</v>
      </c>
      <c r="E3319" t="s">
        <v>1651</v>
      </c>
      <c r="F3319" t="s">
        <v>6459</v>
      </c>
      <c r="G3319">
        <v>74626</v>
      </c>
      <c r="H3319">
        <v>157</v>
      </c>
      <c r="I3319" t="s">
        <v>16</v>
      </c>
      <c r="J3319" t="s">
        <v>17</v>
      </c>
      <c r="K3319" s="4">
        <v>3500000</v>
      </c>
      <c r="L3319">
        <v>1995</v>
      </c>
      <c r="M3319" s="2">
        <v>7.3</v>
      </c>
      <c r="N3319" s="4">
        <f>IMDB_Table[[#This Row],[gross]]-IMDB_Table[[#This Row],[budget]]</f>
        <v>24400000</v>
      </c>
      <c r="O3319">
        <v>97</v>
      </c>
      <c r="P3319" s="36">
        <f>IMDB_Table[[#This Row],[net_profit]]/IMDB_Table[[#This Row],[budget]]*100</f>
        <v>697.14285714285711</v>
      </c>
    </row>
    <row r="3320" spans="1:16" x14ac:dyDescent="0.3">
      <c r="A3320" t="s">
        <v>655</v>
      </c>
      <c r="B3320">
        <v>28</v>
      </c>
      <c r="C3320" s="4">
        <v>27900000</v>
      </c>
      <c r="D3320" t="s">
        <v>552</v>
      </c>
      <c r="E3320" t="s">
        <v>267</v>
      </c>
      <c r="F3320" t="s">
        <v>7683</v>
      </c>
      <c r="G3320">
        <v>39508</v>
      </c>
      <c r="H3320">
        <v>96</v>
      </c>
      <c r="I3320" t="s">
        <v>16</v>
      </c>
      <c r="J3320" t="s">
        <v>17</v>
      </c>
      <c r="K3320" s="4">
        <v>3500000</v>
      </c>
      <c r="L3320">
        <v>1993</v>
      </c>
      <c r="M3320" s="2">
        <v>7.5</v>
      </c>
      <c r="N3320" s="4">
        <f>IMDB_Table[[#This Row],[gross]]-IMDB_Table[[#This Row],[budget]]</f>
        <v>24400000</v>
      </c>
      <c r="O3320">
        <v>97</v>
      </c>
      <c r="P3320" s="36">
        <f>IMDB_Table[[#This Row],[net_profit]]/IMDB_Table[[#This Row],[budget]]*100</f>
        <v>697.14285714285711</v>
      </c>
    </row>
    <row r="3321" spans="1:16" x14ac:dyDescent="0.3">
      <c r="A3321" t="s">
        <v>3352</v>
      </c>
      <c r="B3321">
        <v>95</v>
      </c>
      <c r="C3321" s="4">
        <v>14000000</v>
      </c>
      <c r="D3321" t="s">
        <v>1705</v>
      </c>
      <c r="E3321" t="s">
        <v>1694</v>
      </c>
      <c r="F3321" t="s">
        <v>6460</v>
      </c>
      <c r="G3321">
        <v>15956</v>
      </c>
      <c r="H3321">
        <v>118</v>
      </c>
      <c r="I3321" t="s">
        <v>16</v>
      </c>
      <c r="J3321" t="s">
        <v>17</v>
      </c>
      <c r="K3321" s="4">
        <v>3500000</v>
      </c>
      <c r="L3321">
        <v>1987</v>
      </c>
      <c r="M3321" s="2">
        <v>6</v>
      </c>
      <c r="N3321" s="4">
        <f>IMDB_Table[[#This Row],[gross]]-IMDB_Table[[#This Row],[budget]]</f>
        <v>10500000</v>
      </c>
      <c r="O3321">
        <v>85</v>
      </c>
      <c r="P3321" s="36">
        <f>IMDB_Table[[#This Row],[net_profit]]/IMDB_Table[[#This Row],[budget]]*100</f>
        <v>300</v>
      </c>
    </row>
    <row r="3322" spans="1:16" x14ac:dyDescent="0.3">
      <c r="A3322" t="s">
        <v>3353</v>
      </c>
      <c r="B3322">
        <v>425</v>
      </c>
      <c r="C3322" s="4">
        <v>25138292</v>
      </c>
      <c r="D3322" t="s">
        <v>1373</v>
      </c>
      <c r="E3322" t="s">
        <v>3298</v>
      </c>
      <c r="F3322" t="s">
        <v>6461</v>
      </c>
      <c r="G3322">
        <v>66483</v>
      </c>
      <c r="H3322">
        <v>452</v>
      </c>
      <c r="I3322" t="s">
        <v>16</v>
      </c>
      <c r="J3322" t="s">
        <v>17</v>
      </c>
      <c r="K3322" s="4">
        <v>3500000</v>
      </c>
      <c r="L3322">
        <v>2015</v>
      </c>
      <c r="M3322" s="2">
        <v>6.8</v>
      </c>
      <c r="N3322" s="4">
        <f>IMDB_Table[[#This Row],[gross]]-IMDB_Table[[#This Row],[budget]]</f>
        <v>21638292</v>
      </c>
      <c r="O3322">
        <v>92</v>
      </c>
      <c r="P3322" s="36">
        <f>IMDB_Table[[#This Row],[net_profit]]/IMDB_Table[[#This Row],[budget]]*100</f>
        <v>618.23691428571431</v>
      </c>
    </row>
    <row r="3323" spans="1:16" x14ac:dyDescent="0.3">
      <c r="A3323" t="s">
        <v>3354</v>
      </c>
      <c r="B3323">
        <v>19</v>
      </c>
      <c r="C3323" s="4">
        <v>10305534</v>
      </c>
      <c r="D3323" t="s">
        <v>509</v>
      </c>
      <c r="E3323" t="s">
        <v>3355</v>
      </c>
      <c r="F3323" t="s">
        <v>7684</v>
      </c>
      <c r="G3323">
        <v>1721</v>
      </c>
      <c r="H3323">
        <v>38</v>
      </c>
      <c r="I3323" t="s">
        <v>16</v>
      </c>
      <c r="J3323" t="s">
        <v>17</v>
      </c>
      <c r="K3323" s="4">
        <v>3500000</v>
      </c>
      <c r="L3323">
        <v>1998</v>
      </c>
      <c r="M3323" s="2">
        <v>3.9</v>
      </c>
      <c r="N3323" s="4">
        <f>IMDB_Table[[#This Row],[gross]]-IMDB_Table[[#This Row],[budget]]</f>
        <v>6805534</v>
      </c>
      <c r="O3323">
        <v>93</v>
      </c>
      <c r="P3323" s="36">
        <f>IMDB_Table[[#This Row],[net_profit]]/IMDB_Table[[#This Row],[budget]]*100</f>
        <v>194.44382857142855</v>
      </c>
    </row>
    <row r="3324" spans="1:16" x14ac:dyDescent="0.3">
      <c r="A3324" t="s">
        <v>3356</v>
      </c>
      <c r="B3324">
        <v>43</v>
      </c>
      <c r="C3324" s="4">
        <v>9449219</v>
      </c>
      <c r="D3324" t="s">
        <v>369</v>
      </c>
      <c r="E3324" t="s">
        <v>3357</v>
      </c>
      <c r="F3324" t="s">
        <v>7685</v>
      </c>
      <c r="G3324">
        <v>13949</v>
      </c>
      <c r="H3324">
        <v>98</v>
      </c>
      <c r="I3324" t="s">
        <v>16</v>
      </c>
      <c r="J3324" t="s">
        <v>17</v>
      </c>
      <c r="K3324" s="4">
        <v>3500000</v>
      </c>
      <c r="L3324">
        <v>1996</v>
      </c>
      <c r="M3324" s="2">
        <v>6.1</v>
      </c>
      <c r="N3324" s="4">
        <f>IMDB_Table[[#This Row],[gross]]-IMDB_Table[[#This Row],[budget]]</f>
        <v>5949219</v>
      </c>
      <c r="O3324">
        <v>96</v>
      </c>
      <c r="P3324" s="36">
        <f>IMDB_Table[[#This Row],[net_profit]]/IMDB_Table[[#This Row],[budget]]*100</f>
        <v>169.97768571428571</v>
      </c>
    </row>
    <row r="3325" spans="1:16" x14ac:dyDescent="0.3">
      <c r="A3325" t="s">
        <v>302</v>
      </c>
      <c r="B3325">
        <v>127</v>
      </c>
      <c r="C3325" s="4">
        <v>6390032</v>
      </c>
      <c r="D3325" t="s">
        <v>399</v>
      </c>
      <c r="E3325" t="s">
        <v>696</v>
      </c>
      <c r="F3325" t="s">
        <v>7686</v>
      </c>
      <c r="G3325">
        <v>24977</v>
      </c>
      <c r="H3325">
        <v>229</v>
      </c>
      <c r="I3325" t="s">
        <v>16</v>
      </c>
      <c r="J3325" t="s">
        <v>17</v>
      </c>
      <c r="K3325" s="4">
        <v>3500000</v>
      </c>
      <c r="L3325">
        <v>1998</v>
      </c>
      <c r="M3325" s="2">
        <v>7.5</v>
      </c>
      <c r="N3325" s="4">
        <f>IMDB_Table[[#This Row],[gross]]-IMDB_Table[[#This Row],[budget]]</f>
        <v>2890032</v>
      </c>
      <c r="O3325">
        <v>105</v>
      </c>
      <c r="P3325" s="36">
        <f>IMDB_Table[[#This Row],[net_profit]]/IMDB_Table[[#This Row],[budget]]*100</f>
        <v>82.572342857142857</v>
      </c>
    </row>
    <row r="3326" spans="1:16" x14ac:dyDescent="0.3">
      <c r="A3326" t="s">
        <v>4050</v>
      </c>
      <c r="B3326">
        <v>262</v>
      </c>
      <c r="C3326" s="4">
        <v>20167424</v>
      </c>
      <c r="D3326" t="s">
        <v>494</v>
      </c>
      <c r="E3326" t="s">
        <v>3358</v>
      </c>
      <c r="F3326" t="s">
        <v>7687</v>
      </c>
      <c r="G3326">
        <v>131831</v>
      </c>
      <c r="H3326">
        <v>231</v>
      </c>
      <c r="I3326" t="s">
        <v>681</v>
      </c>
      <c r="J3326" t="s">
        <v>3359</v>
      </c>
      <c r="K3326" s="4">
        <v>2000000</v>
      </c>
      <c r="L3326">
        <v>2009</v>
      </c>
      <c r="M3326" s="2">
        <v>8.1999999999999993</v>
      </c>
      <c r="N3326" s="4">
        <f>IMDB_Table[[#This Row],[gross]]-IMDB_Table[[#This Row],[budget]]</f>
        <v>18167424</v>
      </c>
      <c r="O3326">
        <v>129</v>
      </c>
      <c r="P3326" s="36">
        <f>IMDB_Table[[#This Row],[net_profit]]/IMDB_Table[[#This Row],[budget]]*100</f>
        <v>908.37120000000004</v>
      </c>
    </row>
    <row r="3327" spans="1:16" x14ac:dyDescent="0.3">
      <c r="A3327" t="s">
        <v>31</v>
      </c>
      <c r="B3327">
        <v>252</v>
      </c>
      <c r="C3327" s="4">
        <v>5923044</v>
      </c>
      <c r="D3327" t="s">
        <v>1705</v>
      </c>
      <c r="E3327" t="s">
        <v>3360</v>
      </c>
      <c r="F3327" t="s">
        <v>7688</v>
      </c>
      <c r="G3327">
        <v>113451</v>
      </c>
      <c r="H3327">
        <v>537</v>
      </c>
      <c r="I3327" t="s">
        <v>16</v>
      </c>
      <c r="J3327" t="s">
        <v>17</v>
      </c>
      <c r="K3327" s="4">
        <v>3600000</v>
      </c>
      <c r="L3327">
        <v>1987</v>
      </c>
      <c r="M3327" s="2">
        <v>7.8</v>
      </c>
      <c r="N3327" s="4">
        <f>IMDB_Table[[#This Row],[gross]]-IMDB_Table[[#This Row],[budget]]</f>
        <v>2323044</v>
      </c>
      <c r="O3327">
        <v>37</v>
      </c>
      <c r="P3327" s="36">
        <f>IMDB_Table[[#This Row],[net_profit]]/IMDB_Table[[#This Row],[budget]]*100</f>
        <v>64.528999999999996</v>
      </c>
    </row>
    <row r="3328" spans="1:16" x14ac:dyDescent="0.3">
      <c r="A3328" t="s">
        <v>3361</v>
      </c>
      <c r="B3328">
        <v>31</v>
      </c>
      <c r="C3328" s="4">
        <v>3293258</v>
      </c>
      <c r="D3328" t="s">
        <v>3362</v>
      </c>
      <c r="E3328" t="s">
        <v>3363</v>
      </c>
      <c r="F3328" t="s">
        <v>6462</v>
      </c>
      <c r="G3328">
        <v>11399</v>
      </c>
      <c r="H3328">
        <v>131</v>
      </c>
      <c r="I3328" t="s">
        <v>16</v>
      </c>
      <c r="J3328" t="s">
        <v>17</v>
      </c>
      <c r="K3328" s="4">
        <v>3000000</v>
      </c>
      <c r="L3328">
        <v>2001</v>
      </c>
      <c r="M3328" s="2">
        <v>5.2</v>
      </c>
      <c r="N3328" s="4">
        <f>IMDB_Table[[#This Row],[gross]]-IMDB_Table[[#This Row],[budget]]</f>
        <v>293258</v>
      </c>
      <c r="O3328">
        <v>81</v>
      </c>
      <c r="P3328" s="36">
        <f>IMDB_Table[[#This Row],[net_profit]]/IMDB_Table[[#This Row],[budget]]*100</f>
        <v>9.775266666666667</v>
      </c>
    </row>
    <row r="3329" spans="1:16" x14ac:dyDescent="0.3">
      <c r="A3329" t="s">
        <v>3364</v>
      </c>
      <c r="B3329">
        <v>39</v>
      </c>
      <c r="C3329" s="4">
        <v>886410</v>
      </c>
      <c r="D3329" t="s">
        <v>1409</v>
      </c>
      <c r="E3329" t="s">
        <v>3365</v>
      </c>
      <c r="F3329" t="s">
        <v>7689</v>
      </c>
      <c r="G3329">
        <v>1024</v>
      </c>
      <c r="H3329">
        <v>494</v>
      </c>
      <c r="I3329" t="s">
        <v>681</v>
      </c>
      <c r="J3329" t="s">
        <v>2251</v>
      </c>
      <c r="K3329" s="4">
        <v>3500000</v>
      </c>
      <c r="L3329">
        <v>1998</v>
      </c>
      <c r="M3329" s="2">
        <v>6.8</v>
      </c>
      <c r="N3329" s="4">
        <f>IMDB_Table[[#This Row],[gross]]-IMDB_Table[[#This Row],[budget]]</f>
        <v>-2613590</v>
      </c>
      <c r="O3329">
        <v>106</v>
      </c>
      <c r="P3329" s="36">
        <f>IMDB_Table[[#This Row],[net_profit]]/IMDB_Table[[#This Row],[budget]]*100</f>
        <v>-74.673999999999992</v>
      </c>
    </row>
    <row r="3330" spans="1:16" x14ac:dyDescent="0.3">
      <c r="A3330" t="s">
        <v>4051</v>
      </c>
      <c r="B3330">
        <v>337</v>
      </c>
      <c r="C3330" s="4">
        <v>252652</v>
      </c>
      <c r="D3330" t="s">
        <v>3366</v>
      </c>
      <c r="E3330" t="s">
        <v>3367</v>
      </c>
      <c r="F3330" t="s">
        <v>6463</v>
      </c>
      <c r="G3330">
        <v>54104</v>
      </c>
      <c r="H3330">
        <v>199</v>
      </c>
      <c r="I3330" t="s">
        <v>3188</v>
      </c>
      <c r="J3330" t="s">
        <v>3189</v>
      </c>
      <c r="K3330" s="4">
        <v>19900000</v>
      </c>
      <c r="L3330">
        <v>2010</v>
      </c>
      <c r="M3330" s="2">
        <v>7</v>
      </c>
      <c r="N3330" s="4">
        <f>IMDB_Table[[#This Row],[gross]]-IMDB_Table[[#This Row],[budget]]</f>
        <v>-19647348</v>
      </c>
      <c r="O3330">
        <v>103</v>
      </c>
      <c r="P3330" s="36">
        <f>IMDB_Table[[#This Row],[net_profit]]/IMDB_Table[[#This Row],[budget]]*100</f>
        <v>-98.730391959798993</v>
      </c>
    </row>
    <row r="3331" spans="1:16" x14ac:dyDescent="0.3">
      <c r="A3331" t="s">
        <v>3368</v>
      </c>
      <c r="B3331">
        <v>30</v>
      </c>
      <c r="C3331" s="4">
        <v>220234</v>
      </c>
      <c r="D3331" t="s">
        <v>429</v>
      </c>
      <c r="E3331" t="s">
        <v>475</v>
      </c>
      <c r="F3331" t="s">
        <v>6464</v>
      </c>
      <c r="G3331">
        <v>1950</v>
      </c>
      <c r="H3331">
        <v>24</v>
      </c>
      <c r="I3331" t="s">
        <v>16</v>
      </c>
      <c r="J3331" t="s">
        <v>17</v>
      </c>
      <c r="K3331" s="4">
        <v>3500000</v>
      </c>
      <c r="L3331">
        <v>2006</v>
      </c>
      <c r="M3331" s="2">
        <v>6.5</v>
      </c>
      <c r="N3331" s="4">
        <f>IMDB_Table[[#This Row],[gross]]-IMDB_Table[[#This Row],[budget]]</f>
        <v>-3279766</v>
      </c>
      <c r="O3331">
        <v>101</v>
      </c>
      <c r="P3331" s="36">
        <f>IMDB_Table[[#This Row],[net_profit]]/IMDB_Table[[#This Row],[budget]]*100</f>
        <v>-93.707599999999999</v>
      </c>
    </row>
    <row r="3332" spans="1:16" x14ac:dyDescent="0.3">
      <c r="A3332" t="s">
        <v>3369</v>
      </c>
      <c r="B3332">
        <v>50</v>
      </c>
      <c r="C3332" s="4">
        <v>101228</v>
      </c>
      <c r="D3332" t="s">
        <v>641</v>
      </c>
      <c r="E3332" t="s">
        <v>950</v>
      </c>
      <c r="F3332" t="s">
        <v>6465</v>
      </c>
      <c r="G3332">
        <v>7228</v>
      </c>
      <c r="H3332">
        <v>53</v>
      </c>
      <c r="I3332" t="s">
        <v>16</v>
      </c>
      <c r="J3332" t="s">
        <v>17</v>
      </c>
      <c r="K3332" s="4">
        <v>3500000</v>
      </c>
      <c r="L3332">
        <v>2005</v>
      </c>
      <c r="M3332" s="2">
        <v>6.4</v>
      </c>
      <c r="N3332" s="4">
        <f>IMDB_Table[[#This Row],[gross]]-IMDB_Table[[#This Row],[budget]]</f>
        <v>-3398772</v>
      </c>
      <c r="O3332">
        <v>98</v>
      </c>
      <c r="P3332" s="36">
        <f>IMDB_Table[[#This Row],[net_profit]]/IMDB_Table[[#This Row],[budget]]*100</f>
        <v>-97.107771428571425</v>
      </c>
    </row>
    <row r="3333" spans="1:16" x14ac:dyDescent="0.3">
      <c r="A3333" t="s">
        <v>1160</v>
      </c>
      <c r="B3333">
        <v>50</v>
      </c>
      <c r="C3333" s="4">
        <v>96793</v>
      </c>
      <c r="D3333" t="s">
        <v>372</v>
      </c>
      <c r="E3333" t="s">
        <v>2487</v>
      </c>
      <c r="F3333" t="s">
        <v>6466</v>
      </c>
      <c r="G3333">
        <v>12188</v>
      </c>
      <c r="H3333">
        <v>135</v>
      </c>
      <c r="I3333" t="s">
        <v>16</v>
      </c>
      <c r="J3333" t="s">
        <v>17</v>
      </c>
      <c r="K3333" s="4">
        <v>3500000</v>
      </c>
      <c r="L3333">
        <v>2004</v>
      </c>
      <c r="M3333" s="2">
        <v>5.3</v>
      </c>
      <c r="N3333" s="4">
        <f>IMDB_Table[[#This Row],[gross]]-IMDB_Table[[#This Row],[budget]]</f>
        <v>-3403207</v>
      </c>
      <c r="O3333">
        <v>91</v>
      </c>
      <c r="P3333" s="36">
        <f>IMDB_Table[[#This Row],[net_profit]]/IMDB_Table[[#This Row],[budget]]*100</f>
        <v>-97.234485714285711</v>
      </c>
    </row>
    <row r="3334" spans="1:16" x14ac:dyDescent="0.3">
      <c r="A3334" t="s">
        <v>3370</v>
      </c>
      <c r="B3334">
        <v>9</v>
      </c>
      <c r="C3334" s="4">
        <v>123777</v>
      </c>
      <c r="D3334" t="s">
        <v>3371</v>
      </c>
      <c r="E3334" t="s">
        <v>3372</v>
      </c>
      <c r="F3334" t="s">
        <v>6467</v>
      </c>
      <c r="G3334">
        <v>342</v>
      </c>
      <c r="H3334">
        <v>15</v>
      </c>
      <c r="I3334" t="s">
        <v>16</v>
      </c>
      <c r="J3334" t="s">
        <v>87</v>
      </c>
      <c r="K3334" s="4">
        <v>3500000</v>
      </c>
      <c r="L3334">
        <v>2016</v>
      </c>
      <c r="M3334" s="2">
        <v>4.7</v>
      </c>
      <c r="N3334" s="4">
        <f>IMDB_Table[[#This Row],[gross]]-IMDB_Table[[#This Row],[budget]]</f>
        <v>-3376223</v>
      </c>
      <c r="O3334">
        <v>105</v>
      </c>
      <c r="P3334" s="36">
        <f>IMDB_Table[[#This Row],[net_profit]]/IMDB_Table[[#This Row],[budget]]*100</f>
        <v>-96.463514285714282</v>
      </c>
    </row>
    <row r="3335" spans="1:16" x14ac:dyDescent="0.3">
      <c r="A3335" t="s">
        <v>3373</v>
      </c>
      <c r="B3335">
        <v>6</v>
      </c>
      <c r="C3335" s="4">
        <v>29233</v>
      </c>
      <c r="D3335" t="s">
        <v>1852</v>
      </c>
      <c r="E3335" t="s">
        <v>3374</v>
      </c>
      <c r="F3335" t="s">
        <v>7690</v>
      </c>
      <c r="G3335">
        <v>75</v>
      </c>
      <c r="H3335">
        <v>2</v>
      </c>
      <c r="I3335" t="s">
        <v>16</v>
      </c>
      <c r="J3335" t="s">
        <v>17</v>
      </c>
      <c r="K3335" s="4">
        <v>3500000</v>
      </c>
      <c r="L3335">
        <v>2015</v>
      </c>
      <c r="M3335" s="2">
        <v>7</v>
      </c>
      <c r="N3335" s="4">
        <f>IMDB_Table[[#This Row],[gross]]-IMDB_Table[[#This Row],[budget]]</f>
        <v>-3470767</v>
      </c>
      <c r="O3335">
        <v>100</v>
      </c>
      <c r="P3335" s="36">
        <f>IMDB_Table[[#This Row],[net_profit]]/IMDB_Table[[#This Row],[budget]]*100</f>
        <v>-99.164771428571427</v>
      </c>
    </row>
    <row r="3336" spans="1:16" x14ac:dyDescent="0.3">
      <c r="A3336" t="s">
        <v>3375</v>
      </c>
      <c r="B3336">
        <v>169</v>
      </c>
      <c r="C3336" s="4">
        <v>77413017</v>
      </c>
      <c r="D3336" t="s">
        <v>1852</v>
      </c>
      <c r="E3336" t="s">
        <v>374</v>
      </c>
      <c r="F3336" t="s">
        <v>7691</v>
      </c>
      <c r="G3336">
        <v>45984</v>
      </c>
      <c r="H3336">
        <v>331</v>
      </c>
      <c r="I3336" t="s">
        <v>708</v>
      </c>
      <c r="J3336" t="s">
        <v>490</v>
      </c>
      <c r="K3336" s="4">
        <v>8000000</v>
      </c>
      <c r="L3336">
        <v>2005</v>
      </c>
      <c r="M3336" s="2">
        <v>7.6</v>
      </c>
      <c r="N3336" s="4">
        <f>IMDB_Table[[#This Row],[gross]]-IMDB_Table[[#This Row],[budget]]</f>
        <v>69413017</v>
      </c>
      <c r="O3336">
        <v>80</v>
      </c>
      <c r="P3336" s="36">
        <f>IMDB_Table[[#This Row],[net_profit]]/IMDB_Table[[#This Row],[budget]]*100</f>
        <v>867.6627125</v>
      </c>
    </row>
    <row r="3337" spans="1:16" x14ac:dyDescent="0.3">
      <c r="A3337" t="s">
        <v>2256</v>
      </c>
      <c r="B3337">
        <v>290</v>
      </c>
      <c r="C3337" s="4">
        <v>5354039</v>
      </c>
      <c r="D3337" t="s">
        <v>852</v>
      </c>
      <c r="E3337" t="s">
        <v>45</v>
      </c>
      <c r="F3337" t="s">
        <v>6468</v>
      </c>
      <c r="G3337">
        <v>92599</v>
      </c>
      <c r="H3337">
        <v>225</v>
      </c>
      <c r="I3337" t="s">
        <v>16</v>
      </c>
      <c r="J3337" t="s">
        <v>17</v>
      </c>
      <c r="K3337" s="4">
        <v>3500000</v>
      </c>
      <c r="L3337">
        <v>2011</v>
      </c>
      <c r="M3337" s="2">
        <v>7.1</v>
      </c>
      <c r="N3337" s="4">
        <f>IMDB_Table[[#This Row],[gross]]-IMDB_Table[[#This Row],[budget]]</f>
        <v>1854039</v>
      </c>
      <c r="O3337">
        <v>107</v>
      </c>
      <c r="P3337" s="36">
        <f>IMDB_Table[[#This Row],[net_profit]]/IMDB_Table[[#This Row],[budget]]*100</f>
        <v>52.972542857142855</v>
      </c>
    </row>
    <row r="3338" spans="1:16" x14ac:dyDescent="0.3">
      <c r="A3338" t="s">
        <v>3376</v>
      </c>
      <c r="B3338">
        <v>159</v>
      </c>
      <c r="C3338" s="4">
        <v>2926565</v>
      </c>
      <c r="D3338" t="s">
        <v>641</v>
      </c>
      <c r="E3338" t="s">
        <v>930</v>
      </c>
      <c r="F3338" t="s">
        <v>6469</v>
      </c>
      <c r="G3338">
        <v>28573</v>
      </c>
      <c r="H3338">
        <v>72</v>
      </c>
      <c r="I3338" t="s">
        <v>16</v>
      </c>
      <c r="J3338" t="s">
        <v>17</v>
      </c>
      <c r="K3338" s="4">
        <v>3000000</v>
      </c>
      <c r="L3338">
        <v>2008</v>
      </c>
      <c r="M3338" s="2">
        <v>6.5</v>
      </c>
      <c r="N3338" s="4">
        <f>IMDB_Table[[#This Row],[gross]]-IMDB_Table[[#This Row],[budget]]</f>
        <v>-73435</v>
      </c>
      <c r="O3338">
        <v>92</v>
      </c>
      <c r="P3338" s="36">
        <f>IMDB_Table[[#This Row],[net_profit]]/IMDB_Table[[#This Row],[budget]]*100</f>
        <v>-2.4478333333333335</v>
      </c>
    </row>
    <row r="3339" spans="1:16" x14ac:dyDescent="0.3">
      <c r="A3339" t="s">
        <v>3377</v>
      </c>
      <c r="B3339">
        <v>535</v>
      </c>
      <c r="C3339" s="4">
        <v>13092000</v>
      </c>
      <c r="D3339" t="s">
        <v>1349</v>
      </c>
      <c r="E3339" t="s">
        <v>33</v>
      </c>
      <c r="F3339" t="s">
        <v>6470</v>
      </c>
      <c r="G3339">
        <v>399138</v>
      </c>
      <c r="H3339">
        <v>731</v>
      </c>
      <c r="I3339" t="s">
        <v>16</v>
      </c>
      <c r="J3339" t="s">
        <v>17</v>
      </c>
      <c r="K3339" s="4">
        <v>3300000</v>
      </c>
      <c r="L3339">
        <v>2014</v>
      </c>
      <c r="M3339" s="2">
        <v>8.5</v>
      </c>
      <c r="N3339" s="4">
        <f>IMDB_Table[[#This Row],[gross]]-IMDB_Table[[#This Row],[budget]]</f>
        <v>9792000</v>
      </c>
      <c r="O3339">
        <v>107</v>
      </c>
      <c r="P3339" s="36">
        <f>IMDB_Table[[#This Row],[net_profit]]/IMDB_Table[[#This Row],[budget]]*100</f>
        <v>296.72727272727275</v>
      </c>
    </row>
    <row r="3340" spans="1:16" x14ac:dyDescent="0.3">
      <c r="A3340" t="s">
        <v>1914</v>
      </c>
      <c r="B3340">
        <v>214</v>
      </c>
      <c r="C3340" s="4">
        <v>7563397</v>
      </c>
      <c r="D3340" t="s">
        <v>497</v>
      </c>
      <c r="E3340" t="s">
        <v>1690</v>
      </c>
      <c r="F3340" t="s">
        <v>7692</v>
      </c>
      <c r="G3340">
        <v>533200</v>
      </c>
      <c r="H3340">
        <v>749</v>
      </c>
      <c r="I3340" t="s">
        <v>3094</v>
      </c>
      <c r="J3340" t="s">
        <v>3095</v>
      </c>
      <c r="K3340" s="4">
        <v>3300000</v>
      </c>
      <c r="L3340">
        <v>2002</v>
      </c>
      <c r="M3340" s="2">
        <v>8.6999999999999993</v>
      </c>
      <c r="N3340" s="4">
        <f>IMDB_Table[[#This Row],[gross]]-IMDB_Table[[#This Row],[budget]]</f>
        <v>4263397</v>
      </c>
      <c r="O3340">
        <v>135</v>
      </c>
      <c r="P3340" s="36">
        <f>IMDB_Table[[#This Row],[net_profit]]/IMDB_Table[[#This Row],[budget]]*100</f>
        <v>129.1938484848485</v>
      </c>
    </row>
    <row r="3341" spans="1:16" x14ac:dyDescent="0.3">
      <c r="A3341" t="s">
        <v>3378</v>
      </c>
      <c r="B3341">
        <v>47</v>
      </c>
      <c r="C3341" s="4">
        <v>104257</v>
      </c>
      <c r="D3341" t="s">
        <v>1616</v>
      </c>
      <c r="E3341" t="s">
        <v>2916</v>
      </c>
      <c r="F3341" t="s">
        <v>6471</v>
      </c>
      <c r="G3341">
        <v>19194</v>
      </c>
      <c r="H3341">
        <v>160</v>
      </c>
      <c r="I3341" t="s">
        <v>16</v>
      </c>
      <c r="J3341" t="s">
        <v>24</v>
      </c>
      <c r="K3341" s="4">
        <v>2200000</v>
      </c>
      <c r="L3341">
        <v>1999</v>
      </c>
      <c r="M3341" s="2">
        <v>7.1</v>
      </c>
      <c r="N3341" s="4">
        <f>IMDB_Table[[#This Row],[gross]]-IMDB_Table[[#This Row],[budget]]</f>
        <v>-2095743</v>
      </c>
      <c r="O3341">
        <v>99</v>
      </c>
      <c r="P3341" s="36">
        <f>IMDB_Table[[#This Row],[net_profit]]/IMDB_Table[[#This Row],[budget]]*100</f>
        <v>-95.261045454545453</v>
      </c>
    </row>
    <row r="3342" spans="1:16" x14ac:dyDescent="0.3">
      <c r="A3342" t="s">
        <v>3020</v>
      </c>
      <c r="B3342">
        <v>349</v>
      </c>
      <c r="C3342" s="4">
        <v>610968</v>
      </c>
      <c r="D3342" t="s">
        <v>814</v>
      </c>
      <c r="E3342" t="s">
        <v>3379</v>
      </c>
      <c r="F3342" t="s">
        <v>6472</v>
      </c>
      <c r="G3342">
        <v>170155</v>
      </c>
      <c r="H3342">
        <v>249</v>
      </c>
      <c r="I3342" t="s">
        <v>2962</v>
      </c>
      <c r="J3342" t="s">
        <v>1634</v>
      </c>
      <c r="K3342" s="4">
        <v>3800000</v>
      </c>
      <c r="L3342">
        <v>2012</v>
      </c>
      <c r="M3342" s="2">
        <v>8.3000000000000007</v>
      </c>
      <c r="N3342" s="4">
        <f>IMDB_Table[[#This Row],[gross]]-IMDB_Table[[#This Row],[budget]]</f>
        <v>-3189032</v>
      </c>
      <c r="O3342">
        <v>115</v>
      </c>
      <c r="P3342" s="36">
        <f>IMDB_Table[[#This Row],[net_profit]]/IMDB_Table[[#This Row],[budget]]*100</f>
        <v>-83.921894736842106</v>
      </c>
    </row>
    <row r="3343" spans="1:16" x14ac:dyDescent="0.3">
      <c r="A3343" t="s">
        <v>2250</v>
      </c>
      <c r="B3343">
        <v>60</v>
      </c>
      <c r="C3343" s="4">
        <v>8108247</v>
      </c>
      <c r="D3343" t="s">
        <v>71</v>
      </c>
      <c r="E3343" t="s">
        <v>3380</v>
      </c>
      <c r="F3343" t="s">
        <v>6473</v>
      </c>
      <c r="G3343">
        <v>9607</v>
      </c>
      <c r="H3343">
        <v>174</v>
      </c>
      <c r="I3343" t="s">
        <v>16</v>
      </c>
      <c r="J3343" t="s">
        <v>17</v>
      </c>
      <c r="K3343" s="4">
        <v>3300000</v>
      </c>
      <c r="L3343">
        <v>2006</v>
      </c>
      <c r="M3343" s="2">
        <v>7.4</v>
      </c>
      <c r="N3343" s="4">
        <f>IMDB_Table[[#This Row],[gross]]-IMDB_Table[[#This Row],[budget]]</f>
        <v>4808247</v>
      </c>
      <c r="O3343">
        <v>91</v>
      </c>
      <c r="P3343" s="36">
        <f>IMDB_Table[[#This Row],[net_profit]]/IMDB_Table[[#This Row],[budget]]*100</f>
        <v>145.70445454545455</v>
      </c>
    </row>
    <row r="3344" spans="1:16" x14ac:dyDescent="0.3">
      <c r="A3344" t="s">
        <v>3381</v>
      </c>
      <c r="B3344">
        <v>16</v>
      </c>
      <c r="C3344" s="4">
        <v>7680</v>
      </c>
      <c r="D3344" t="s">
        <v>71</v>
      </c>
      <c r="E3344" t="s">
        <v>3041</v>
      </c>
      <c r="F3344" t="s">
        <v>7693</v>
      </c>
      <c r="G3344">
        <v>704</v>
      </c>
      <c r="H3344">
        <v>18</v>
      </c>
      <c r="I3344" t="s">
        <v>16</v>
      </c>
      <c r="J3344" t="s">
        <v>17</v>
      </c>
      <c r="K3344" s="4">
        <v>2000000</v>
      </c>
      <c r="L3344">
        <v>1999</v>
      </c>
      <c r="M3344" s="2">
        <v>6.4</v>
      </c>
      <c r="N3344" s="4">
        <f>IMDB_Table[[#This Row],[gross]]-IMDB_Table[[#This Row],[budget]]</f>
        <v>-1992320</v>
      </c>
      <c r="O3344">
        <v>92</v>
      </c>
      <c r="P3344" s="36">
        <f>IMDB_Table[[#This Row],[net_profit]]/IMDB_Table[[#This Row],[budget]]*100</f>
        <v>-99.616</v>
      </c>
    </row>
    <row r="3345" spans="1:16" x14ac:dyDescent="0.3">
      <c r="A3345" t="s">
        <v>3382</v>
      </c>
      <c r="B3345">
        <v>155</v>
      </c>
      <c r="C3345" s="4">
        <v>6517198</v>
      </c>
      <c r="D3345" t="s">
        <v>497</v>
      </c>
      <c r="E3345" t="s">
        <v>3383</v>
      </c>
      <c r="F3345" t="s">
        <v>7694</v>
      </c>
      <c r="G3345">
        <v>30474</v>
      </c>
      <c r="H3345">
        <v>172</v>
      </c>
      <c r="I3345" t="s">
        <v>681</v>
      </c>
      <c r="J3345" t="s">
        <v>3384</v>
      </c>
      <c r="K3345" s="4">
        <v>3000000</v>
      </c>
      <c r="L3345">
        <v>2004</v>
      </c>
      <c r="M3345" s="2">
        <v>7.5</v>
      </c>
      <c r="N3345" s="4">
        <f>IMDB_Table[[#This Row],[gross]]-IMDB_Table[[#This Row],[budget]]</f>
        <v>3517198</v>
      </c>
      <c r="O3345">
        <v>101</v>
      </c>
      <c r="P3345" s="36">
        <f>IMDB_Table[[#This Row],[net_profit]]/IMDB_Table[[#This Row],[budget]]*100</f>
        <v>117.23993333333334</v>
      </c>
    </row>
    <row r="3346" spans="1:16" x14ac:dyDescent="0.3">
      <c r="A3346" t="s">
        <v>3314</v>
      </c>
      <c r="B3346">
        <v>261</v>
      </c>
      <c r="C3346" s="4">
        <v>5776314</v>
      </c>
      <c r="D3346" t="s">
        <v>369</v>
      </c>
      <c r="E3346" t="s">
        <v>862</v>
      </c>
      <c r="F3346" t="s">
        <v>6474</v>
      </c>
      <c r="G3346">
        <v>73349</v>
      </c>
      <c r="H3346">
        <v>142</v>
      </c>
      <c r="I3346" t="s">
        <v>16</v>
      </c>
      <c r="J3346" t="s">
        <v>17</v>
      </c>
      <c r="K3346" s="4">
        <v>3200000</v>
      </c>
      <c r="L3346">
        <v>2010</v>
      </c>
      <c r="M3346" s="2">
        <v>7.2</v>
      </c>
      <c r="N3346" s="4">
        <f>IMDB_Table[[#This Row],[gross]]-IMDB_Table[[#This Row],[budget]]</f>
        <v>2576314</v>
      </c>
      <c r="O3346">
        <v>105</v>
      </c>
      <c r="P3346" s="36">
        <f>IMDB_Table[[#This Row],[net_profit]]/IMDB_Table[[#This Row],[budget]]*100</f>
        <v>80.509812499999995</v>
      </c>
    </row>
    <row r="3347" spans="1:16" x14ac:dyDescent="0.3">
      <c r="A3347" t="s">
        <v>1179</v>
      </c>
      <c r="B3347">
        <v>94</v>
      </c>
      <c r="C3347" s="4">
        <v>141600000</v>
      </c>
      <c r="D3347" t="s">
        <v>509</v>
      </c>
      <c r="E3347" t="s">
        <v>1875</v>
      </c>
      <c r="F3347" t="s">
        <v>6475</v>
      </c>
      <c r="G3347">
        <v>90177</v>
      </c>
      <c r="H3347">
        <v>257</v>
      </c>
      <c r="I3347" t="s">
        <v>16</v>
      </c>
      <c r="J3347" t="s">
        <v>17</v>
      </c>
      <c r="K3347" s="4">
        <v>3000000</v>
      </c>
      <c r="L3347">
        <v>1978</v>
      </c>
      <c r="M3347" s="2">
        <v>7.6</v>
      </c>
      <c r="N3347" s="4">
        <f>IMDB_Table[[#This Row],[gross]]-IMDB_Table[[#This Row],[budget]]</f>
        <v>138600000</v>
      </c>
      <c r="O3347">
        <v>109</v>
      </c>
      <c r="P3347" s="36">
        <f>IMDB_Table[[#This Row],[net_profit]]/IMDB_Table[[#This Row],[budget]]*100</f>
        <v>4620</v>
      </c>
    </row>
    <row r="3348" spans="1:16" x14ac:dyDescent="0.3">
      <c r="A3348" t="s">
        <v>3049</v>
      </c>
      <c r="B3348">
        <v>164</v>
      </c>
      <c r="C3348" s="4">
        <v>51100000</v>
      </c>
      <c r="D3348" t="s">
        <v>22</v>
      </c>
      <c r="E3348" t="s">
        <v>3385</v>
      </c>
      <c r="F3348" t="s">
        <v>6476</v>
      </c>
      <c r="G3348">
        <v>139432</v>
      </c>
      <c r="H3348">
        <v>418</v>
      </c>
      <c r="I3348" t="s">
        <v>16</v>
      </c>
      <c r="J3348" t="s">
        <v>24</v>
      </c>
      <c r="K3348" s="4">
        <v>3000000</v>
      </c>
      <c r="L3348">
        <v>1964</v>
      </c>
      <c r="M3348" s="2">
        <v>7.8</v>
      </c>
      <c r="N3348" s="4">
        <f>IMDB_Table[[#This Row],[gross]]-IMDB_Table[[#This Row],[budget]]</f>
        <v>48100000</v>
      </c>
      <c r="O3348">
        <v>110</v>
      </c>
      <c r="P3348" s="36">
        <f>IMDB_Table[[#This Row],[net_profit]]/IMDB_Table[[#This Row],[budget]]*100</f>
        <v>1603.3333333333335</v>
      </c>
    </row>
    <row r="3349" spans="1:16" x14ac:dyDescent="0.3">
      <c r="A3349" t="s">
        <v>1188</v>
      </c>
      <c r="B3349">
        <v>134</v>
      </c>
      <c r="C3349" s="4">
        <v>16501785</v>
      </c>
      <c r="D3349" t="s">
        <v>814</v>
      </c>
      <c r="E3349" t="s">
        <v>122</v>
      </c>
      <c r="F3349" t="s">
        <v>6477</v>
      </c>
      <c r="G3349">
        <v>469561</v>
      </c>
      <c r="H3349">
        <v>514</v>
      </c>
      <c r="I3349" t="s">
        <v>16</v>
      </c>
      <c r="J3349" t="s">
        <v>24</v>
      </c>
      <c r="K3349" s="4">
        <v>3500000</v>
      </c>
      <c r="L3349">
        <v>1996</v>
      </c>
      <c r="M3349" s="2">
        <v>8.1999999999999993</v>
      </c>
      <c r="N3349" s="4">
        <f>IMDB_Table[[#This Row],[gross]]-IMDB_Table[[#This Row],[budget]]</f>
        <v>13001785</v>
      </c>
      <c r="O3349">
        <v>94</v>
      </c>
      <c r="P3349" s="36">
        <f>IMDB_Table[[#This Row],[net_profit]]/IMDB_Table[[#This Row],[budget]]*100</f>
        <v>371.47957142857143</v>
      </c>
    </row>
    <row r="3350" spans="1:16" x14ac:dyDescent="0.3">
      <c r="A3350" t="s">
        <v>1147</v>
      </c>
      <c r="B3350">
        <v>53</v>
      </c>
      <c r="C3350" s="4">
        <v>38168022</v>
      </c>
      <c r="D3350" t="s">
        <v>3193</v>
      </c>
      <c r="E3350" t="s">
        <v>230</v>
      </c>
      <c r="F3350" t="s">
        <v>7695</v>
      </c>
      <c r="G3350">
        <v>4687</v>
      </c>
      <c r="H3350">
        <v>83</v>
      </c>
      <c r="I3350" t="s">
        <v>16</v>
      </c>
      <c r="J3350" t="s">
        <v>17</v>
      </c>
      <c r="K3350" s="4">
        <v>3000000</v>
      </c>
      <c r="L3350">
        <v>2000</v>
      </c>
      <c r="M3350" s="2">
        <v>6.6</v>
      </c>
      <c r="N3350" s="4">
        <f>IMDB_Table[[#This Row],[gross]]-IMDB_Table[[#This Row],[budget]]</f>
        <v>35168022</v>
      </c>
      <c r="O3350">
        <v>115</v>
      </c>
      <c r="P3350" s="36">
        <f>IMDB_Table[[#This Row],[net_profit]]/IMDB_Table[[#This Row],[budget]]*100</f>
        <v>1172.2674</v>
      </c>
    </row>
    <row r="3351" spans="1:16" x14ac:dyDescent="0.3">
      <c r="A3351" t="s">
        <v>3386</v>
      </c>
      <c r="B3351">
        <v>264</v>
      </c>
      <c r="C3351" s="4">
        <v>84749884</v>
      </c>
      <c r="D3351" t="s">
        <v>1390</v>
      </c>
      <c r="E3351" t="s">
        <v>3387</v>
      </c>
      <c r="F3351" t="s">
        <v>6478</v>
      </c>
      <c r="G3351">
        <v>82133</v>
      </c>
      <c r="H3351">
        <v>359</v>
      </c>
      <c r="I3351" t="s">
        <v>16</v>
      </c>
      <c r="J3351" t="s">
        <v>17</v>
      </c>
      <c r="K3351" s="4">
        <v>3000000</v>
      </c>
      <c r="L3351">
        <v>2010</v>
      </c>
      <c r="M3351" s="2">
        <v>5.7</v>
      </c>
      <c r="N3351" s="4">
        <f>IMDB_Table[[#This Row],[gross]]-IMDB_Table[[#This Row],[budget]]</f>
        <v>81749884</v>
      </c>
      <c r="O3351">
        <v>98</v>
      </c>
      <c r="P3351" s="36">
        <f>IMDB_Table[[#This Row],[net_profit]]/IMDB_Table[[#This Row],[budget]]*100</f>
        <v>2724.9961333333335</v>
      </c>
    </row>
    <row r="3352" spans="1:16" x14ac:dyDescent="0.3">
      <c r="A3352" t="s">
        <v>1531</v>
      </c>
      <c r="B3352">
        <v>94</v>
      </c>
      <c r="C3352" s="4">
        <v>24788807</v>
      </c>
      <c r="D3352" t="s">
        <v>509</v>
      </c>
      <c r="E3352" t="s">
        <v>3162</v>
      </c>
      <c r="F3352" t="s">
        <v>6479</v>
      </c>
      <c r="G3352">
        <v>21245</v>
      </c>
      <c r="H3352">
        <v>213</v>
      </c>
      <c r="I3352" t="s">
        <v>16</v>
      </c>
      <c r="J3352" t="s">
        <v>24</v>
      </c>
      <c r="K3352" s="4">
        <v>3000000</v>
      </c>
      <c r="L3352">
        <v>1998</v>
      </c>
      <c r="M3352" s="2">
        <v>7.4</v>
      </c>
      <c r="N3352" s="4">
        <f>IMDB_Table[[#This Row],[gross]]-IMDB_Table[[#This Row],[budget]]</f>
        <v>21788807</v>
      </c>
      <c r="O3352">
        <v>91</v>
      </c>
      <c r="P3352" s="36">
        <f>IMDB_Table[[#This Row],[net_profit]]/IMDB_Table[[#This Row],[budget]]*100</f>
        <v>726.29356666666661</v>
      </c>
    </row>
    <row r="3353" spans="1:16" x14ac:dyDescent="0.3">
      <c r="A3353" t="s">
        <v>2946</v>
      </c>
      <c r="B3353">
        <v>215</v>
      </c>
      <c r="C3353" s="4">
        <v>21244913</v>
      </c>
      <c r="D3353" t="s">
        <v>3388</v>
      </c>
      <c r="E3353" t="s">
        <v>2946</v>
      </c>
      <c r="F3353" t="s">
        <v>7696</v>
      </c>
      <c r="G3353">
        <v>123090</v>
      </c>
      <c r="H3353">
        <v>888</v>
      </c>
      <c r="I3353" t="s">
        <v>16</v>
      </c>
      <c r="J3353" t="s">
        <v>221</v>
      </c>
      <c r="K3353" s="4">
        <v>4000000</v>
      </c>
      <c r="L3353">
        <v>2002</v>
      </c>
      <c r="M3353" s="2">
        <v>8</v>
      </c>
      <c r="N3353" s="4">
        <f>IMDB_Table[[#This Row],[gross]]-IMDB_Table[[#This Row],[budget]]</f>
        <v>17244913</v>
      </c>
      <c r="O3353">
        <v>120</v>
      </c>
      <c r="P3353" s="36">
        <f>IMDB_Table[[#This Row],[net_profit]]/IMDB_Table[[#This Row],[budget]]*100</f>
        <v>431.12282500000003</v>
      </c>
    </row>
    <row r="3354" spans="1:16" x14ac:dyDescent="0.3">
      <c r="A3354" t="s">
        <v>3389</v>
      </c>
      <c r="B3354">
        <v>138</v>
      </c>
      <c r="C3354" s="4">
        <v>30000000</v>
      </c>
      <c r="D3354" t="s">
        <v>1580</v>
      </c>
      <c r="E3354" t="s">
        <v>3390</v>
      </c>
      <c r="F3354" t="s">
        <v>7697</v>
      </c>
      <c r="G3354">
        <v>43485</v>
      </c>
      <c r="H3354">
        <v>327</v>
      </c>
      <c r="I3354" t="s">
        <v>16</v>
      </c>
      <c r="J3354" t="s">
        <v>17</v>
      </c>
      <c r="K3354" s="4">
        <v>2200000</v>
      </c>
      <c r="L3354">
        <v>1985</v>
      </c>
      <c r="M3354" s="2">
        <v>5.4</v>
      </c>
      <c r="N3354" s="4">
        <f>IMDB_Table[[#This Row],[gross]]-IMDB_Table[[#This Row],[budget]]</f>
        <v>27800000</v>
      </c>
      <c r="O3354">
        <v>87</v>
      </c>
      <c r="P3354" s="36">
        <f>IMDB_Table[[#This Row],[net_profit]]/IMDB_Table[[#This Row],[budget]]*100</f>
        <v>1263.6363636363637</v>
      </c>
    </row>
    <row r="3355" spans="1:16" x14ac:dyDescent="0.3">
      <c r="A3355" t="s">
        <v>2460</v>
      </c>
      <c r="B3355">
        <v>55</v>
      </c>
      <c r="C3355" s="4">
        <v>20966644</v>
      </c>
      <c r="D3355" t="s">
        <v>71</v>
      </c>
      <c r="E3355" t="s">
        <v>1352</v>
      </c>
      <c r="F3355" t="s">
        <v>7698</v>
      </c>
      <c r="G3355">
        <v>29610</v>
      </c>
      <c r="H3355">
        <v>94</v>
      </c>
      <c r="I3355" t="s">
        <v>16</v>
      </c>
      <c r="J3355" t="s">
        <v>24</v>
      </c>
      <c r="K3355" s="4">
        <v>3000000</v>
      </c>
      <c r="L3355">
        <v>1985</v>
      </c>
      <c r="M3355" s="2">
        <v>7.4</v>
      </c>
      <c r="N3355" s="4">
        <f>IMDB_Table[[#This Row],[gross]]-IMDB_Table[[#This Row],[budget]]</f>
        <v>17966644</v>
      </c>
      <c r="O3355">
        <v>117</v>
      </c>
      <c r="P3355" s="36">
        <f>IMDB_Table[[#This Row],[net_profit]]/IMDB_Table[[#This Row],[budget]]*100</f>
        <v>598.88813333333337</v>
      </c>
    </row>
    <row r="3356" spans="1:16" x14ac:dyDescent="0.3">
      <c r="A3356" t="s">
        <v>4022</v>
      </c>
      <c r="B3356">
        <v>361</v>
      </c>
      <c r="C3356" s="4">
        <v>64423650</v>
      </c>
      <c r="D3356" t="s">
        <v>1008</v>
      </c>
      <c r="E3356" t="s">
        <v>3391</v>
      </c>
      <c r="F3356" t="s">
        <v>6480</v>
      </c>
      <c r="G3356">
        <v>139329</v>
      </c>
      <c r="H3356">
        <v>578</v>
      </c>
      <c r="I3356" t="s">
        <v>16</v>
      </c>
      <c r="J3356" t="s">
        <v>17</v>
      </c>
      <c r="K3356" s="4">
        <v>3000000</v>
      </c>
      <c r="L3356">
        <v>2013</v>
      </c>
      <c r="M3356" s="2">
        <v>5.7</v>
      </c>
      <c r="N3356" s="4">
        <f>IMDB_Table[[#This Row],[gross]]-IMDB_Table[[#This Row],[budget]]</f>
        <v>61423650</v>
      </c>
      <c r="O3356">
        <v>85</v>
      </c>
      <c r="P3356" s="36">
        <f>IMDB_Table[[#This Row],[net_profit]]/IMDB_Table[[#This Row],[budget]]*100</f>
        <v>2047.4550000000002</v>
      </c>
    </row>
    <row r="3357" spans="1:16" x14ac:dyDescent="0.3">
      <c r="A3357" t="s">
        <v>663</v>
      </c>
      <c r="B3357">
        <v>411</v>
      </c>
      <c r="C3357" s="4">
        <v>48056940</v>
      </c>
      <c r="D3357" t="s">
        <v>1373</v>
      </c>
      <c r="E3357" t="s">
        <v>3392</v>
      </c>
      <c r="F3357" t="s">
        <v>6481</v>
      </c>
      <c r="G3357">
        <v>155153</v>
      </c>
      <c r="H3357">
        <v>524</v>
      </c>
      <c r="I3357" t="s">
        <v>16</v>
      </c>
      <c r="J3357" t="s">
        <v>17</v>
      </c>
      <c r="K3357" s="4">
        <v>3000000</v>
      </c>
      <c r="L3357">
        <v>2012</v>
      </c>
      <c r="M3357" s="2">
        <v>6.8</v>
      </c>
      <c r="N3357" s="4">
        <f>IMDB_Table[[#This Row],[gross]]-IMDB_Table[[#This Row],[budget]]</f>
        <v>45056940</v>
      </c>
      <c r="O3357">
        <v>110</v>
      </c>
      <c r="P3357" s="36">
        <f>IMDB_Table[[#This Row],[net_profit]]/IMDB_Table[[#This Row],[budget]]*100</f>
        <v>1501.8980000000001</v>
      </c>
    </row>
    <row r="3358" spans="1:16" x14ac:dyDescent="0.3">
      <c r="A3358" t="s">
        <v>2544</v>
      </c>
      <c r="B3358">
        <v>24</v>
      </c>
      <c r="C3358" s="4">
        <v>19184015</v>
      </c>
      <c r="D3358" t="s">
        <v>3393</v>
      </c>
      <c r="E3358" t="s">
        <v>3394</v>
      </c>
      <c r="F3358" t="s">
        <v>6482</v>
      </c>
      <c r="G3358">
        <v>1466</v>
      </c>
      <c r="H3358">
        <v>35</v>
      </c>
      <c r="I3358" t="s">
        <v>16</v>
      </c>
      <c r="J3358" t="s">
        <v>17</v>
      </c>
      <c r="K3358" s="4">
        <v>3000000</v>
      </c>
      <c r="L3358">
        <v>2002</v>
      </c>
      <c r="M3358" s="2">
        <v>5.4</v>
      </c>
      <c r="N3358" s="4">
        <f>IMDB_Table[[#This Row],[gross]]-IMDB_Table[[#This Row],[budget]]</f>
        <v>16184015</v>
      </c>
      <c r="O3358">
        <v>113</v>
      </c>
      <c r="P3358" s="36">
        <f>IMDB_Table[[#This Row],[net_profit]]/IMDB_Table[[#This Row],[budget]]*100</f>
        <v>539.46716666666669</v>
      </c>
    </row>
    <row r="3359" spans="1:16" x14ac:dyDescent="0.3">
      <c r="A3359" t="s">
        <v>1538</v>
      </c>
      <c r="B3359">
        <v>35</v>
      </c>
      <c r="C3359" s="4">
        <v>24629916</v>
      </c>
      <c r="D3359" t="s">
        <v>2694</v>
      </c>
      <c r="E3359" t="s">
        <v>1628</v>
      </c>
      <c r="F3359" t="s">
        <v>6483</v>
      </c>
      <c r="G3359">
        <v>12942</v>
      </c>
      <c r="H3359">
        <v>34</v>
      </c>
      <c r="I3359" t="s">
        <v>16</v>
      </c>
      <c r="J3359" t="s">
        <v>17</v>
      </c>
      <c r="K3359" s="4">
        <v>3000000</v>
      </c>
      <c r="L3359">
        <v>1997</v>
      </c>
      <c r="M3359" s="2">
        <v>5.0999999999999996</v>
      </c>
      <c r="N3359" s="4">
        <f>IMDB_Table[[#This Row],[gross]]-IMDB_Table[[#This Row],[budget]]</f>
        <v>21629916</v>
      </c>
      <c r="O3359">
        <v>98</v>
      </c>
      <c r="P3359" s="36">
        <f>IMDB_Table[[#This Row],[net_profit]]/IMDB_Table[[#This Row],[budget]]*100</f>
        <v>720.99719999999991</v>
      </c>
    </row>
    <row r="3360" spans="1:16" x14ac:dyDescent="0.3">
      <c r="A3360" t="s">
        <v>4052</v>
      </c>
      <c r="B3360">
        <v>158</v>
      </c>
      <c r="C3360" s="4">
        <v>19472057</v>
      </c>
      <c r="D3360" t="s">
        <v>1440</v>
      </c>
      <c r="E3360" t="s">
        <v>2056</v>
      </c>
      <c r="F3360" t="s">
        <v>7699</v>
      </c>
      <c r="G3360">
        <v>25332</v>
      </c>
      <c r="H3360">
        <v>307</v>
      </c>
      <c r="I3360" t="s">
        <v>16</v>
      </c>
      <c r="J3360" t="s">
        <v>17</v>
      </c>
      <c r="K3360" s="4">
        <v>3000000</v>
      </c>
      <c r="L3360">
        <v>1986</v>
      </c>
      <c r="M3360" s="2">
        <v>5.9</v>
      </c>
      <c r="N3360" s="4">
        <f>IMDB_Table[[#This Row],[gross]]-IMDB_Table[[#This Row],[budget]]</f>
        <v>16472057</v>
      </c>
      <c r="O3360">
        <v>86</v>
      </c>
      <c r="P3360" s="36">
        <f>IMDB_Table[[#This Row],[net_profit]]/IMDB_Table[[#This Row],[budget]]*100</f>
        <v>549.0685666666667</v>
      </c>
    </row>
    <row r="3361" spans="1:16" x14ac:dyDescent="0.3">
      <c r="A3361" t="s">
        <v>1867</v>
      </c>
      <c r="B3361">
        <v>122</v>
      </c>
      <c r="C3361" s="4">
        <v>27200000</v>
      </c>
      <c r="D3361" t="s">
        <v>797</v>
      </c>
      <c r="E3361" t="s">
        <v>3395</v>
      </c>
      <c r="F3361" t="s">
        <v>7700</v>
      </c>
      <c r="G3361">
        <v>149444</v>
      </c>
      <c r="H3361">
        <v>273</v>
      </c>
      <c r="I3361" t="s">
        <v>16</v>
      </c>
      <c r="J3361" t="s">
        <v>24</v>
      </c>
      <c r="K3361" s="4">
        <v>3000000</v>
      </c>
      <c r="L3361">
        <v>1957</v>
      </c>
      <c r="M3361" s="2">
        <v>8.1999999999999993</v>
      </c>
      <c r="N3361" s="4">
        <f>IMDB_Table[[#This Row],[gross]]-IMDB_Table[[#This Row],[budget]]</f>
        <v>24200000</v>
      </c>
      <c r="O3361">
        <v>161</v>
      </c>
      <c r="P3361" s="36">
        <f>IMDB_Table[[#This Row],[net_profit]]/IMDB_Table[[#This Row],[budget]]*100</f>
        <v>806.66666666666663</v>
      </c>
    </row>
    <row r="3362" spans="1:16" x14ac:dyDescent="0.3">
      <c r="A3362" t="s">
        <v>1212</v>
      </c>
      <c r="B3362">
        <v>16</v>
      </c>
      <c r="C3362" s="4">
        <v>15369573</v>
      </c>
      <c r="D3362" t="s">
        <v>477</v>
      </c>
      <c r="E3362" t="s">
        <v>727</v>
      </c>
      <c r="F3362" t="s">
        <v>6484</v>
      </c>
      <c r="G3362">
        <v>2580</v>
      </c>
      <c r="H3362">
        <v>54</v>
      </c>
      <c r="I3362" t="s">
        <v>16</v>
      </c>
      <c r="J3362" t="s">
        <v>17</v>
      </c>
      <c r="K3362" s="4">
        <v>3000000</v>
      </c>
      <c r="L3362">
        <v>1990</v>
      </c>
      <c r="M3362" s="2">
        <v>5.3</v>
      </c>
      <c r="N3362" s="4">
        <f>IMDB_Table[[#This Row],[gross]]-IMDB_Table[[#This Row],[budget]]</f>
        <v>12369573</v>
      </c>
      <c r="O3362">
        <v>100</v>
      </c>
      <c r="P3362" s="36">
        <f>IMDB_Table[[#This Row],[net_profit]]/IMDB_Table[[#This Row],[budget]]*100</f>
        <v>412.31910000000005</v>
      </c>
    </row>
    <row r="3363" spans="1:16" x14ac:dyDescent="0.3">
      <c r="A3363" t="s">
        <v>3396</v>
      </c>
      <c r="B3363">
        <v>112</v>
      </c>
      <c r="C3363" s="4">
        <v>15935068</v>
      </c>
      <c r="D3363" t="s">
        <v>1979</v>
      </c>
      <c r="E3363" t="s">
        <v>3219</v>
      </c>
      <c r="F3363" t="s">
        <v>7701</v>
      </c>
      <c r="G3363">
        <v>19331</v>
      </c>
      <c r="H3363">
        <v>317</v>
      </c>
      <c r="I3363" t="s">
        <v>16</v>
      </c>
      <c r="J3363" t="s">
        <v>17</v>
      </c>
      <c r="K3363" s="4">
        <v>2500000</v>
      </c>
      <c r="L3363">
        <v>1993</v>
      </c>
      <c r="M3363" s="2">
        <v>4.3</v>
      </c>
      <c r="N3363" s="4">
        <f>IMDB_Table[[#This Row],[gross]]-IMDB_Table[[#This Row],[budget]]</f>
        <v>13435068</v>
      </c>
      <c r="O3363">
        <v>91</v>
      </c>
      <c r="P3363" s="36">
        <f>IMDB_Table[[#This Row],[net_profit]]/IMDB_Table[[#This Row],[budget]]*100</f>
        <v>537.40271999999993</v>
      </c>
    </row>
    <row r="3364" spans="1:16" x14ac:dyDescent="0.3">
      <c r="A3364" t="s">
        <v>401</v>
      </c>
      <c r="B3364">
        <v>114</v>
      </c>
      <c r="C3364" s="4">
        <v>11694528</v>
      </c>
      <c r="D3364" t="s">
        <v>3397</v>
      </c>
      <c r="E3364" t="s">
        <v>3398</v>
      </c>
      <c r="F3364" t="s">
        <v>7702</v>
      </c>
      <c r="G3364">
        <v>7721</v>
      </c>
      <c r="H3364">
        <v>72</v>
      </c>
      <c r="I3364" t="s">
        <v>16</v>
      </c>
      <c r="J3364" t="s">
        <v>17</v>
      </c>
      <c r="K3364" s="4">
        <v>3000000</v>
      </c>
      <c r="L3364">
        <v>2005</v>
      </c>
      <c r="M3364" s="2">
        <v>7.2</v>
      </c>
      <c r="N3364" s="4">
        <f>IMDB_Table[[#This Row],[gross]]-IMDB_Table[[#This Row],[budget]]</f>
        <v>8694528</v>
      </c>
      <c r="O3364">
        <v>100</v>
      </c>
      <c r="P3364" s="36">
        <f>IMDB_Table[[#This Row],[net_profit]]/IMDB_Table[[#This Row],[budget]]*100</f>
        <v>289.81759999999997</v>
      </c>
    </row>
    <row r="3365" spans="1:16" x14ac:dyDescent="0.3">
      <c r="A3365" t="s">
        <v>3399</v>
      </c>
      <c r="B3365">
        <v>49</v>
      </c>
      <c r="C3365" s="4">
        <v>10017041</v>
      </c>
      <c r="D3365" t="s">
        <v>445</v>
      </c>
      <c r="E3365" t="s">
        <v>2841</v>
      </c>
      <c r="F3365" t="s">
        <v>6485</v>
      </c>
      <c r="G3365">
        <v>8265</v>
      </c>
      <c r="H3365">
        <v>20</v>
      </c>
      <c r="I3365" t="s">
        <v>16</v>
      </c>
      <c r="J3365" t="s">
        <v>17</v>
      </c>
      <c r="K3365" s="4">
        <v>3000000</v>
      </c>
      <c r="L3365">
        <v>2009</v>
      </c>
      <c r="M3365" s="2">
        <v>5.9</v>
      </c>
      <c r="N3365" s="4">
        <f>IMDB_Table[[#This Row],[gross]]-IMDB_Table[[#This Row],[budget]]</f>
        <v>7017041</v>
      </c>
      <c r="O3365">
        <v>84</v>
      </c>
      <c r="P3365" s="36">
        <f>IMDB_Table[[#This Row],[net_profit]]/IMDB_Table[[#This Row],[budget]]*100</f>
        <v>233.90136666666669</v>
      </c>
    </row>
    <row r="3366" spans="1:16" x14ac:dyDescent="0.3">
      <c r="A3366" t="s">
        <v>4053</v>
      </c>
      <c r="B3366">
        <v>37</v>
      </c>
      <c r="C3366" s="4">
        <v>7059537</v>
      </c>
      <c r="D3366" t="s">
        <v>509</v>
      </c>
      <c r="E3366" t="s">
        <v>1517</v>
      </c>
      <c r="F3366" t="s">
        <v>6486</v>
      </c>
      <c r="G3366">
        <v>8279</v>
      </c>
      <c r="H3366">
        <v>101</v>
      </c>
      <c r="I3366" t="s">
        <v>16</v>
      </c>
      <c r="J3366" t="s">
        <v>17</v>
      </c>
      <c r="K3366" s="4">
        <v>3000000</v>
      </c>
      <c r="L3366">
        <v>2006</v>
      </c>
      <c r="M3366" s="2">
        <v>3</v>
      </c>
      <c r="N3366" s="4">
        <f>IMDB_Table[[#This Row],[gross]]-IMDB_Table[[#This Row],[budget]]</f>
        <v>4059537</v>
      </c>
      <c r="O3366">
        <v>99</v>
      </c>
      <c r="P3366" s="36">
        <f>IMDB_Table[[#This Row],[net_profit]]/IMDB_Table[[#This Row],[budget]]*100</f>
        <v>135.31789999999998</v>
      </c>
    </row>
    <row r="3367" spans="1:16" x14ac:dyDescent="0.3">
      <c r="A3367" t="s">
        <v>1882</v>
      </c>
      <c r="B3367">
        <v>405</v>
      </c>
      <c r="C3367" s="4">
        <v>8114507</v>
      </c>
      <c r="D3367" t="s">
        <v>71</v>
      </c>
      <c r="E3367" t="s">
        <v>3400</v>
      </c>
      <c r="F3367" t="s">
        <v>6487</v>
      </c>
      <c r="G3367">
        <v>95362</v>
      </c>
      <c r="H3367">
        <v>270</v>
      </c>
      <c r="I3367" t="s">
        <v>16</v>
      </c>
      <c r="J3367" t="s">
        <v>17</v>
      </c>
      <c r="K3367" s="4">
        <v>3000000</v>
      </c>
      <c r="L3367">
        <v>2013</v>
      </c>
      <c r="M3367" s="2">
        <v>7.9</v>
      </c>
      <c r="N3367" s="4">
        <f>IMDB_Table[[#This Row],[gross]]-IMDB_Table[[#This Row],[budget]]</f>
        <v>5114507</v>
      </c>
      <c r="O3367">
        <v>109</v>
      </c>
      <c r="P3367" s="36">
        <f>IMDB_Table[[#This Row],[net_profit]]/IMDB_Table[[#This Row],[budget]]*100</f>
        <v>170.48356666666666</v>
      </c>
    </row>
    <row r="3368" spans="1:16" x14ac:dyDescent="0.3">
      <c r="A3368" t="s">
        <v>3401</v>
      </c>
      <c r="B3368">
        <v>29</v>
      </c>
      <c r="C3368" s="4">
        <v>7888703</v>
      </c>
      <c r="D3368" t="s">
        <v>684</v>
      </c>
      <c r="E3368" t="s">
        <v>3402</v>
      </c>
      <c r="F3368" t="s">
        <v>6488</v>
      </c>
      <c r="G3368">
        <v>8465</v>
      </c>
      <c r="H3368">
        <v>65</v>
      </c>
      <c r="I3368" t="s">
        <v>16</v>
      </c>
      <c r="J3368" t="s">
        <v>17</v>
      </c>
      <c r="K3368" s="4">
        <v>3000000</v>
      </c>
      <c r="L3368">
        <v>1987</v>
      </c>
      <c r="M3368" s="2">
        <v>3.2</v>
      </c>
      <c r="N3368" s="4">
        <f>IMDB_Table[[#This Row],[gross]]-IMDB_Table[[#This Row],[budget]]</f>
        <v>4888703</v>
      </c>
      <c r="O3368">
        <v>95</v>
      </c>
      <c r="P3368" s="36">
        <f>IMDB_Table[[#This Row],[net_profit]]/IMDB_Table[[#This Row],[budget]]*100</f>
        <v>162.95676666666668</v>
      </c>
    </row>
    <row r="3369" spans="1:16" x14ac:dyDescent="0.3">
      <c r="A3369" t="s">
        <v>3403</v>
      </c>
      <c r="B3369">
        <v>81</v>
      </c>
      <c r="C3369" s="4">
        <v>7282851</v>
      </c>
      <c r="D3369" t="s">
        <v>1004</v>
      </c>
      <c r="E3369" t="s">
        <v>3404</v>
      </c>
      <c r="F3369" t="s">
        <v>7703</v>
      </c>
      <c r="G3369">
        <v>9502</v>
      </c>
      <c r="H3369">
        <v>100</v>
      </c>
      <c r="I3369" t="s">
        <v>16</v>
      </c>
      <c r="J3369" t="s">
        <v>17</v>
      </c>
      <c r="K3369" s="4">
        <v>3000000</v>
      </c>
      <c r="L3369">
        <v>1988</v>
      </c>
      <c r="M3369" s="2">
        <v>6.5</v>
      </c>
      <c r="N3369" s="4">
        <f>IMDB_Table[[#This Row],[gross]]-IMDB_Table[[#This Row],[budget]]</f>
        <v>4282851</v>
      </c>
      <c r="O3369">
        <v>97</v>
      </c>
      <c r="P3369" s="36">
        <f>IMDB_Table[[#This Row],[net_profit]]/IMDB_Table[[#This Row],[budget]]*100</f>
        <v>142.76169999999999</v>
      </c>
    </row>
    <row r="3370" spans="1:16" x14ac:dyDescent="0.3">
      <c r="A3370" t="s">
        <v>3405</v>
      </c>
      <c r="B3370">
        <v>75</v>
      </c>
      <c r="C3370" s="4">
        <v>5844929</v>
      </c>
      <c r="D3370" t="s">
        <v>641</v>
      </c>
      <c r="E3370" t="s">
        <v>2599</v>
      </c>
      <c r="F3370" t="s">
        <v>6489</v>
      </c>
      <c r="G3370">
        <v>6000</v>
      </c>
      <c r="H3370">
        <v>109</v>
      </c>
      <c r="I3370" t="s">
        <v>16</v>
      </c>
      <c r="J3370" t="s">
        <v>17</v>
      </c>
      <c r="K3370" s="4">
        <v>3000000</v>
      </c>
      <c r="L3370">
        <v>2002</v>
      </c>
      <c r="M3370" s="2">
        <v>7</v>
      </c>
      <c r="N3370" s="4">
        <f>IMDB_Table[[#This Row],[gross]]-IMDB_Table[[#This Row],[budget]]</f>
        <v>2844929</v>
      </c>
      <c r="O3370">
        <v>90</v>
      </c>
      <c r="P3370" s="36">
        <f>IMDB_Table[[#This Row],[net_profit]]/IMDB_Table[[#This Row],[budget]]*100</f>
        <v>94.830966666666669</v>
      </c>
    </row>
    <row r="3371" spans="1:16" x14ac:dyDescent="0.3">
      <c r="A3371" t="s">
        <v>3406</v>
      </c>
      <c r="B3371">
        <v>82</v>
      </c>
      <c r="C3371" s="4">
        <v>4170647</v>
      </c>
      <c r="D3371" t="s">
        <v>641</v>
      </c>
      <c r="E3371" t="s">
        <v>1632</v>
      </c>
      <c r="F3371" t="s">
        <v>6490</v>
      </c>
      <c r="G3371">
        <v>14548</v>
      </c>
      <c r="H3371">
        <v>161</v>
      </c>
      <c r="I3371" t="s">
        <v>16</v>
      </c>
      <c r="J3371" t="s">
        <v>24</v>
      </c>
      <c r="K3371" s="4">
        <v>1900000</v>
      </c>
      <c r="L3371">
        <v>1999</v>
      </c>
      <c r="M3371" s="2">
        <v>6.9</v>
      </c>
      <c r="N3371" s="4">
        <f>IMDB_Table[[#This Row],[gross]]-IMDB_Table[[#This Row],[budget]]</f>
        <v>2270647</v>
      </c>
      <c r="O3371">
        <v>96</v>
      </c>
      <c r="P3371" s="36">
        <f>IMDB_Table[[#This Row],[net_profit]]/IMDB_Table[[#This Row],[budget]]*100</f>
        <v>119.50773684210527</v>
      </c>
    </row>
    <row r="3372" spans="1:16" x14ac:dyDescent="0.3">
      <c r="A3372" t="s">
        <v>3407</v>
      </c>
      <c r="B3372">
        <v>48</v>
      </c>
      <c r="C3372" s="4">
        <v>4142507</v>
      </c>
      <c r="D3372" t="s">
        <v>429</v>
      </c>
      <c r="E3372" t="s">
        <v>3408</v>
      </c>
      <c r="F3372" t="s">
        <v>6491</v>
      </c>
      <c r="G3372">
        <v>3665</v>
      </c>
      <c r="H3372">
        <v>81</v>
      </c>
      <c r="I3372" t="s">
        <v>16</v>
      </c>
      <c r="J3372" t="s">
        <v>17</v>
      </c>
      <c r="K3372" s="4">
        <v>3000000</v>
      </c>
      <c r="L3372">
        <v>2000</v>
      </c>
      <c r="M3372" s="2">
        <v>4.4000000000000004</v>
      </c>
      <c r="N3372" s="4">
        <f>IMDB_Table[[#This Row],[gross]]-IMDB_Table[[#This Row],[budget]]</f>
        <v>1142507</v>
      </c>
      <c r="O3372">
        <v>82</v>
      </c>
      <c r="P3372" s="36">
        <f>IMDB_Table[[#This Row],[net_profit]]/IMDB_Table[[#This Row],[budget]]*100</f>
        <v>38.08356666666667</v>
      </c>
    </row>
    <row r="3373" spans="1:16" x14ac:dyDescent="0.3">
      <c r="A3373" t="s">
        <v>2070</v>
      </c>
      <c r="B3373">
        <v>33</v>
      </c>
      <c r="C3373" s="4">
        <v>4109095</v>
      </c>
      <c r="D3373" t="s">
        <v>3409</v>
      </c>
      <c r="E3373" t="s">
        <v>3064</v>
      </c>
      <c r="F3373" t="s">
        <v>7704</v>
      </c>
      <c r="G3373">
        <v>8239</v>
      </c>
      <c r="H3373">
        <v>92</v>
      </c>
      <c r="I3373" t="s">
        <v>16</v>
      </c>
      <c r="J3373" t="s">
        <v>17</v>
      </c>
      <c r="K3373" s="4">
        <v>3000000</v>
      </c>
      <c r="L3373">
        <v>1996</v>
      </c>
      <c r="M3373" s="2">
        <v>6</v>
      </c>
      <c r="N3373" s="4">
        <f>IMDB_Table[[#This Row],[gross]]-IMDB_Table[[#This Row],[budget]]</f>
        <v>1109095</v>
      </c>
      <c r="O3373">
        <v>109</v>
      </c>
      <c r="P3373" s="36">
        <f>IMDB_Table[[#This Row],[net_profit]]/IMDB_Table[[#This Row],[budget]]*100</f>
        <v>36.969833333333334</v>
      </c>
    </row>
    <row r="3374" spans="1:16" x14ac:dyDescent="0.3">
      <c r="A3374" t="s">
        <v>3410</v>
      </c>
      <c r="B3374">
        <v>22</v>
      </c>
      <c r="C3374" s="4">
        <v>3902679</v>
      </c>
      <c r="D3374" t="s">
        <v>1580</v>
      </c>
      <c r="E3374" t="s">
        <v>1352</v>
      </c>
      <c r="F3374" t="s">
        <v>6492</v>
      </c>
      <c r="G3374">
        <v>3943</v>
      </c>
      <c r="H3374">
        <v>49</v>
      </c>
      <c r="I3374" t="s">
        <v>16</v>
      </c>
      <c r="J3374" t="s">
        <v>17</v>
      </c>
      <c r="K3374" s="4">
        <v>3000000</v>
      </c>
      <c r="L3374">
        <v>1993</v>
      </c>
      <c r="M3374" s="2">
        <v>5.3</v>
      </c>
      <c r="N3374" s="4">
        <f>IMDB_Table[[#This Row],[gross]]-IMDB_Table[[#This Row],[budget]]</f>
        <v>902679</v>
      </c>
      <c r="O3374">
        <v>98</v>
      </c>
      <c r="P3374" s="36">
        <f>IMDB_Table[[#This Row],[net_profit]]/IMDB_Table[[#This Row],[budget]]*100</f>
        <v>30.089300000000001</v>
      </c>
    </row>
    <row r="3375" spans="1:16" x14ac:dyDescent="0.3">
      <c r="A3375" t="s">
        <v>3411</v>
      </c>
      <c r="B3375">
        <v>30</v>
      </c>
      <c r="C3375" s="4">
        <v>3559990</v>
      </c>
      <c r="D3375" t="s">
        <v>279</v>
      </c>
      <c r="E3375" t="s">
        <v>3412</v>
      </c>
      <c r="F3375" t="s">
        <v>7705</v>
      </c>
      <c r="G3375">
        <v>8005</v>
      </c>
      <c r="H3375">
        <v>49</v>
      </c>
      <c r="I3375" t="s">
        <v>16</v>
      </c>
      <c r="J3375" t="s">
        <v>17</v>
      </c>
      <c r="K3375" s="4">
        <v>3000000</v>
      </c>
      <c r="L3375">
        <v>1997</v>
      </c>
      <c r="M3375" s="2">
        <v>5.3</v>
      </c>
      <c r="N3375" s="4">
        <f>IMDB_Table[[#This Row],[gross]]-IMDB_Table[[#This Row],[budget]]</f>
        <v>559990</v>
      </c>
      <c r="O3375">
        <v>95</v>
      </c>
      <c r="P3375" s="36">
        <f>IMDB_Table[[#This Row],[net_profit]]/IMDB_Table[[#This Row],[budget]]*100</f>
        <v>18.666333333333331</v>
      </c>
    </row>
    <row r="3376" spans="1:16" x14ac:dyDescent="0.3">
      <c r="A3376" t="s">
        <v>3413</v>
      </c>
      <c r="B3376">
        <v>79</v>
      </c>
      <c r="C3376" s="4">
        <v>3287435</v>
      </c>
      <c r="D3376" t="s">
        <v>814</v>
      </c>
      <c r="E3376" t="s">
        <v>195</v>
      </c>
      <c r="F3376" t="s">
        <v>6493</v>
      </c>
      <c r="G3376">
        <v>8603</v>
      </c>
      <c r="H3376">
        <v>115</v>
      </c>
      <c r="I3376" t="s">
        <v>16</v>
      </c>
      <c r="J3376" t="s">
        <v>17</v>
      </c>
      <c r="K3376" s="4">
        <v>4500000</v>
      </c>
      <c r="L3376">
        <v>2001</v>
      </c>
      <c r="M3376" s="2">
        <v>7.1</v>
      </c>
      <c r="N3376" s="4">
        <f>IMDB_Table[[#This Row],[gross]]-IMDB_Table[[#This Row],[budget]]</f>
        <v>-1212565</v>
      </c>
      <c r="O3376">
        <v>104</v>
      </c>
      <c r="P3376" s="36">
        <f>IMDB_Table[[#This Row],[net_profit]]/IMDB_Table[[#This Row],[budget]]*100</f>
        <v>-26.945888888888891</v>
      </c>
    </row>
    <row r="3377" spans="1:16" x14ac:dyDescent="0.3">
      <c r="A3377" t="s">
        <v>3414</v>
      </c>
      <c r="B3377">
        <v>49</v>
      </c>
      <c r="C3377" s="4">
        <v>3071947</v>
      </c>
      <c r="D3377" t="s">
        <v>1305</v>
      </c>
      <c r="E3377" t="s">
        <v>1626</v>
      </c>
      <c r="F3377" t="s">
        <v>6494</v>
      </c>
      <c r="G3377">
        <v>18711</v>
      </c>
      <c r="H3377">
        <v>183</v>
      </c>
      <c r="I3377" t="s">
        <v>16</v>
      </c>
      <c r="J3377" t="s">
        <v>17</v>
      </c>
      <c r="K3377" s="4">
        <v>3500000</v>
      </c>
      <c r="L3377">
        <v>1999</v>
      </c>
      <c r="M3377" s="2">
        <v>5.4</v>
      </c>
      <c r="N3377" s="4">
        <f>IMDB_Table[[#This Row],[gross]]-IMDB_Table[[#This Row],[budget]]</f>
        <v>-428053</v>
      </c>
      <c r="O3377">
        <v>87</v>
      </c>
      <c r="P3377" s="36">
        <f>IMDB_Table[[#This Row],[net_profit]]/IMDB_Table[[#This Row],[budget]]*100</f>
        <v>-12.230085714285714</v>
      </c>
    </row>
    <row r="3378" spans="1:16" x14ac:dyDescent="0.3">
      <c r="A3378" t="s">
        <v>3415</v>
      </c>
      <c r="B3378">
        <v>42</v>
      </c>
      <c r="C3378" s="4">
        <v>2961991</v>
      </c>
      <c r="D3378" t="s">
        <v>399</v>
      </c>
      <c r="E3378" t="s">
        <v>172</v>
      </c>
      <c r="F3378" t="s">
        <v>6495</v>
      </c>
      <c r="G3378">
        <v>15885</v>
      </c>
      <c r="H3378">
        <v>78</v>
      </c>
      <c r="I3378" t="s">
        <v>16</v>
      </c>
      <c r="J3378" t="s">
        <v>17</v>
      </c>
      <c r="K3378" s="4">
        <v>3300000</v>
      </c>
      <c r="L3378">
        <v>1996</v>
      </c>
      <c r="M3378" s="2">
        <v>6.9</v>
      </c>
      <c r="N3378" s="4">
        <f>IMDB_Table[[#This Row],[gross]]-IMDB_Table[[#This Row],[budget]]</f>
        <v>-338009</v>
      </c>
      <c r="O3378">
        <v>108</v>
      </c>
      <c r="P3378" s="36">
        <f>IMDB_Table[[#This Row],[net_profit]]/IMDB_Table[[#This Row],[budget]]*100</f>
        <v>-10.24269696969697</v>
      </c>
    </row>
    <row r="3379" spans="1:16" x14ac:dyDescent="0.3">
      <c r="A3379" t="s">
        <v>233</v>
      </c>
      <c r="B3379">
        <v>152</v>
      </c>
      <c r="C3379" s="4">
        <v>2912363</v>
      </c>
      <c r="D3379" t="s">
        <v>497</v>
      </c>
      <c r="E3379" t="s">
        <v>1650</v>
      </c>
      <c r="F3379" t="s">
        <v>6496</v>
      </c>
      <c r="G3379">
        <v>25063</v>
      </c>
      <c r="H3379">
        <v>177</v>
      </c>
      <c r="I3379" t="s">
        <v>3416</v>
      </c>
      <c r="J3379" t="s">
        <v>24</v>
      </c>
      <c r="K3379" s="4">
        <v>3000000</v>
      </c>
      <c r="L3379">
        <v>2005</v>
      </c>
      <c r="M3379" s="2">
        <v>7.3</v>
      </c>
      <c r="N3379" s="4">
        <f>IMDB_Table[[#This Row],[gross]]-IMDB_Table[[#This Row],[budget]]</f>
        <v>-87637</v>
      </c>
      <c r="O3379">
        <v>94</v>
      </c>
      <c r="P3379" s="36">
        <f>IMDB_Table[[#This Row],[net_profit]]/IMDB_Table[[#This Row],[budget]]*100</f>
        <v>-2.9212333333333333</v>
      </c>
    </row>
    <row r="3380" spans="1:16" x14ac:dyDescent="0.3">
      <c r="A3380" t="s">
        <v>3417</v>
      </c>
      <c r="B3380">
        <v>148</v>
      </c>
      <c r="C3380" s="4">
        <v>3000000</v>
      </c>
      <c r="D3380" t="s">
        <v>641</v>
      </c>
      <c r="E3380" t="s">
        <v>258</v>
      </c>
      <c r="F3380" t="s">
        <v>6497</v>
      </c>
      <c r="G3380">
        <v>55329</v>
      </c>
      <c r="H3380">
        <v>499</v>
      </c>
      <c r="I3380" t="s">
        <v>16</v>
      </c>
      <c r="J3380" t="s">
        <v>17</v>
      </c>
      <c r="K3380" s="4">
        <v>3000000</v>
      </c>
      <c r="L3380">
        <v>1998</v>
      </c>
      <c r="M3380" s="2">
        <v>7.8</v>
      </c>
      <c r="N3380" s="4">
        <f>IMDB_Table[[#This Row],[gross]]-IMDB_Table[[#This Row],[budget]]</f>
        <v>0</v>
      </c>
      <c r="O3380">
        <v>134</v>
      </c>
      <c r="P3380" s="36">
        <f>IMDB_Table[[#This Row],[net_profit]]/IMDB_Table[[#This Row],[budget]]*100</f>
        <v>0</v>
      </c>
    </row>
    <row r="3381" spans="1:16" x14ac:dyDescent="0.3">
      <c r="A3381" t="s">
        <v>2044</v>
      </c>
      <c r="B3381">
        <v>23</v>
      </c>
      <c r="C3381" s="4">
        <v>2223990</v>
      </c>
      <c r="D3381" t="s">
        <v>3193</v>
      </c>
      <c r="E3381" t="s">
        <v>3418</v>
      </c>
      <c r="F3381" t="s">
        <v>7706</v>
      </c>
      <c r="G3381">
        <v>761</v>
      </c>
      <c r="H3381">
        <v>14</v>
      </c>
      <c r="I3381" t="s">
        <v>16</v>
      </c>
      <c r="J3381" t="s">
        <v>17</v>
      </c>
      <c r="K3381" s="4">
        <v>3000000</v>
      </c>
      <c r="L3381">
        <v>2003</v>
      </c>
      <c r="M3381" s="2">
        <v>6.6</v>
      </c>
      <c r="N3381" s="4">
        <f>IMDB_Table[[#This Row],[gross]]-IMDB_Table[[#This Row],[budget]]</f>
        <v>-776010</v>
      </c>
      <c r="O3381">
        <v>89</v>
      </c>
      <c r="P3381" s="36">
        <f>IMDB_Table[[#This Row],[net_profit]]/IMDB_Table[[#This Row],[budget]]*100</f>
        <v>-25.867000000000001</v>
      </c>
    </row>
    <row r="3382" spans="1:16" x14ac:dyDescent="0.3">
      <c r="A3382" t="s">
        <v>1536</v>
      </c>
      <c r="B3382">
        <v>254</v>
      </c>
      <c r="C3382" s="4">
        <v>1821983</v>
      </c>
      <c r="D3382" t="s">
        <v>3419</v>
      </c>
      <c r="E3382" t="s">
        <v>20</v>
      </c>
      <c r="F3382" t="s">
        <v>6498</v>
      </c>
      <c r="G3382">
        <v>31089</v>
      </c>
      <c r="H3382">
        <v>261</v>
      </c>
      <c r="I3382" t="s">
        <v>16</v>
      </c>
      <c r="J3382" t="s">
        <v>17</v>
      </c>
      <c r="K3382" s="4">
        <v>3000000</v>
      </c>
      <c r="L3382">
        <v>2014</v>
      </c>
      <c r="M3382" s="2">
        <v>5.4</v>
      </c>
      <c r="N3382" s="4">
        <f>IMDB_Table[[#This Row],[gross]]-IMDB_Table[[#This Row],[budget]]</f>
        <v>-1178017</v>
      </c>
      <c r="O3382">
        <v>102</v>
      </c>
      <c r="P3382" s="36">
        <f>IMDB_Table[[#This Row],[net_profit]]/IMDB_Table[[#This Row],[budget]]*100</f>
        <v>-39.267233333333337</v>
      </c>
    </row>
    <row r="3383" spans="1:16" x14ac:dyDescent="0.3">
      <c r="A3383" t="s">
        <v>4020</v>
      </c>
      <c r="B3383">
        <v>305</v>
      </c>
      <c r="C3383" s="4">
        <v>2181290</v>
      </c>
      <c r="D3383" t="s">
        <v>494</v>
      </c>
      <c r="E3383" t="s">
        <v>2691</v>
      </c>
      <c r="F3383" t="s">
        <v>6499</v>
      </c>
      <c r="G3383">
        <v>356181</v>
      </c>
      <c r="H3383">
        <v>809</v>
      </c>
      <c r="I3383" t="s">
        <v>2692</v>
      </c>
      <c r="J3383" t="s">
        <v>1489</v>
      </c>
      <c r="K3383" s="4">
        <v>3000000</v>
      </c>
      <c r="L3383">
        <v>2003</v>
      </c>
      <c r="M3383" s="2">
        <v>8.4</v>
      </c>
      <c r="N3383" s="4">
        <f>IMDB_Table[[#This Row],[gross]]-IMDB_Table[[#This Row],[budget]]</f>
        <v>-818710</v>
      </c>
      <c r="O3383">
        <v>120</v>
      </c>
      <c r="P3383" s="36">
        <f>IMDB_Table[[#This Row],[net_profit]]/IMDB_Table[[#This Row],[budget]]*100</f>
        <v>-27.290333333333333</v>
      </c>
    </row>
    <row r="3384" spans="1:16" x14ac:dyDescent="0.3">
      <c r="A3384" t="s">
        <v>3420</v>
      </c>
      <c r="B3384">
        <v>19</v>
      </c>
      <c r="C3384" s="4">
        <v>2848578</v>
      </c>
      <c r="D3384" t="s">
        <v>1539</v>
      </c>
      <c r="E3384" t="s">
        <v>3421</v>
      </c>
      <c r="F3384" t="s">
        <v>7707</v>
      </c>
      <c r="G3384">
        <v>3942</v>
      </c>
      <c r="H3384">
        <v>65</v>
      </c>
      <c r="I3384" t="s">
        <v>16</v>
      </c>
      <c r="J3384" t="s">
        <v>17</v>
      </c>
      <c r="K3384" s="4">
        <v>3500000</v>
      </c>
      <c r="L3384">
        <v>2010</v>
      </c>
      <c r="M3384" s="2">
        <v>6.3</v>
      </c>
      <c r="N3384" s="4">
        <f>IMDB_Table[[#This Row],[gross]]-IMDB_Table[[#This Row],[budget]]</f>
        <v>-651422</v>
      </c>
      <c r="O3384">
        <v>110</v>
      </c>
      <c r="P3384" s="36">
        <f>IMDB_Table[[#This Row],[net_profit]]/IMDB_Table[[#This Row],[budget]]*100</f>
        <v>-18.612057142857143</v>
      </c>
    </row>
    <row r="3385" spans="1:16" x14ac:dyDescent="0.3">
      <c r="A3385" t="s">
        <v>3422</v>
      </c>
      <c r="B3385">
        <v>272</v>
      </c>
      <c r="C3385" s="4">
        <v>703002</v>
      </c>
      <c r="D3385" t="s">
        <v>440</v>
      </c>
      <c r="E3385" t="s">
        <v>1619</v>
      </c>
      <c r="F3385" t="s">
        <v>7708</v>
      </c>
      <c r="G3385">
        <v>37495</v>
      </c>
      <c r="H3385">
        <v>230</v>
      </c>
      <c r="I3385" t="s">
        <v>16</v>
      </c>
      <c r="J3385" t="s">
        <v>87</v>
      </c>
      <c r="K3385" s="4">
        <v>3000000</v>
      </c>
      <c r="L3385">
        <v>2011</v>
      </c>
      <c r="M3385" s="2">
        <v>6.1</v>
      </c>
      <c r="N3385" s="4">
        <f>IMDB_Table[[#This Row],[gross]]-IMDB_Table[[#This Row],[budget]]</f>
        <v>-2296998</v>
      </c>
      <c r="O3385">
        <v>86</v>
      </c>
      <c r="P3385" s="36">
        <f>IMDB_Table[[#This Row],[net_profit]]/IMDB_Table[[#This Row],[budget]]*100</f>
        <v>-76.566599999999994</v>
      </c>
    </row>
    <row r="3386" spans="1:16" x14ac:dyDescent="0.3">
      <c r="A3386" t="s">
        <v>3423</v>
      </c>
      <c r="B3386">
        <v>5</v>
      </c>
      <c r="C3386" s="4">
        <v>3105269</v>
      </c>
      <c r="D3386" t="s">
        <v>556</v>
      </c>
      <c r="E3386" t="s">
        <v>3424</v>
      </c>
      <c r="F3386" t="s">
        <v>6500</v>
      </c>
      <c r="G3386">
        <v>368</v>
      </c>
      <c r="H3386">
        <v>8</v>
      </c>
      <c r="I3386" t="s">
        <v>16</v>
      </c>
      <c r="J3386" t="s">
        <v>2251</v>
      </c>
      <c r="K3386" s="4">
        <v>3000000</v>
      </c>
      <c r="L3386">
        <v>2016</v>
      </c>
      <c r="M3386" s="2">
        <v>5</v>
      </c>
      <c r="N3386" s="4">
        <f>IMDB_Table[[#This Row],[gross]]-IMDB_Table[[#This Row],[budget]]</f>
        <v>105269</v>
      </c>
      <c r="O3386">
        <v>101</v>
      </c>
      <c r="P3386" s="36">
        <f>IMDB_Table[[#This Row],[net_profit]]/IMDB_Table[[#This Row],[budget]]*100</f>
        <v>3.5089666666666663</v>
      </c>
    </row>
    <row r="3387" spans="1:16" x14ac:dyDescent="0.3">
      <c r="A3387" t="s">
        <v>3425</v>
      </c>
      <c r="B3387">
        <v>156</v>
      </c>
      <c r="C3387" s="4">
        <v>418268</v>
      </c>
      <c r="D3387" t="s">
        <v>429</v>
      </c>
      <c r="E3387" t="s">
        <v>1114</v>
      </c>
      <c r="F3387" t="s">
        <v>6501</v>
      </c>
      <c r="G3387">
        <v>37156</v>
      </c>
      <c r="H3387">
        <v>129</v>
      </c>
      <c r="I3387" t="s">
        <v>16</v>
      </c>
      <c r="J3387" t="s">
        <v>17</v>
      </c>
      <c r="K3387" s="4">
        <v>3000000</v>
      </c>
      <c r="L3387">
        <v>2012</v>
      </c>
      <c r="M3387" s="2">
        <v>5.3</v>
      </c>
      <c r="N3387" s="4">
        <f>IMDB_Table[[#This Row],[gross]]-IMDB_Table[[#This Row],[budget]]</f>
        <v>-2581732</v>
      </c>
      <c r="O3387">
        <v>87</v>
      </c>
      <c r="P3387" s="36">
        <f>IMDB_Table[[#This Row],[net_profit]]/IMDB_Table[[#This Row],[budget]]*100</f>
        <v>-86.057733333333331</v>
      </c>
    </row>
    <row r="3388" spans="1:16" x14ac:dyDescent="0.3">
      <c r="A3388" t="s">
        <v>3426</v>
      </c>
      <c r="B3388">
        <v>82</v>
      </c>
      <c r="C3388" s="4">
        <v>200803</v>
      </c>
      <c r="D3388" t="s">
        <v>509</v>
      </c>
      <c r="E3388" t="s">
        <v>3427</v>
      </c>
      <c r="F3388" t="s">
        <v>7709</v>
      </c>
      <c r="G3388">
        <v>7988</v>
      </c>
      <c r="H3388">
        <v>71</v>
      </c>
      <c r="I3388" t="s">
        <v>16</v>
      </c>
      <c r="J3388" t="s">
        <v>17</v>
      </c>
      <c r="K3388" s="4">
        <v>3000000</v>
      </c>
      <c r="L3388">
        <v>2012</v>
      </c>
      <c r="M3388" s="2">
        <v>5.3</v>
      </c>
      <c r="N3388" s="4">
        <f>IMDB_Table[[#This Row],[gross]]-IMDB_Table[[#This Row],[budget]]</f>
        <v>-2799197</v>
      </c>
      <c r="O3388">
        <v>93</v>
      </c>
      <c r="P3388" s="36">
        <f>IMDB_Table[[#This Row],[net_profit]]/IMDB_Table[[#This Row],[budget]]*100</f>
        <v>-93.306566666666669</v>
      </c>
    </row>
    <row r="3389" spans="1:16" x14ac:dyDescent="0.3">
      <c r="A3389" t="s">
        <v>2760</v>
      </c>
      <c r="B3389">
        <v>40</v>
      </c>
      <c r="C3389" s="4">
        <v>95016</v>
      </c>
      <c r="D3389" t="s">
        <v>1044</v>
      </c>
      <c r="E3389" t="s">
        <v>3428</v>
      </c>
      <c r="F3389" t="s">
        <v>6502</v>
      </c>
      <c r="G3389">
        <v>11074</v>
      </c>
      <c r="H3389">
        <v>56</v>
      </c>
      <c r="I3389" t="s">
        <v>2286</v>
      </c>
      <c r="J3389" t="s">
        <v>221</v>
      </c>
      <c r="K3389" s="4">
        <v>2700000</v>
      </c>
      <c r="L3389">
        <v>2004</v>
      </c>
      <c r="M3389" s="2">
        <v>7.4</v>
      </c>
      <c r="N3389" s="4">
        <f>IMDB_Table[[#This Row],[gross]]-IMDB_Table[[#This Row],[budget]]</f>
        <v>-2604984</v>
      </c>
      <c r="O3389">
        <v>98</v>
      </c>
      <c r="P3389" s="36">
        <f>IMDB_Table[[#This Row],[net_profit]]/IMDB_Table[[#This Row],[budget]]*100</f>
        <v>-96.480888888888899</v>
      </c>
    </row>
    <row r="3390" spans="1:16" x14ac:dyDescent="0.3">
      <c r="A3390" t="s">
        <v>3429</v>
      </c>
      <c r="B3390">
        <v>8</v>
      </c>
      <c r="C3390" s="4">
        <v>73678</v>
      </c>
      <c r="D3390" t="s">
        <v>506</v>
      </c>
      <c r="E3390" t="s">
        <v>3430</v>
      </c>
      <c r="F3390" t="s">
        <v>7710</v>
      </c>
      <c r="G3390">
        <v>266</v>
      </c>
      <c r="H3390">
        <v>8</v>
      </c>
      <c r="I3390" t="s">
        <v>16</v>
      </c>
      <c r="J3390" t="s">
        <v>17</v>
      </c>
      <c r="K3390" s="4">
        <v>3000000</v>
      </c>
      <c r="L3390">
        <v>2011</v>
      </c>
      <c r="M3390" s="2">
        <v>5.9</v>
      </c>
      <c r="N3390" s="4">
        <f>IMDB_Table[[#This Row],[gross]]-IMDB_Table[[#This Row],[budget]]</f>
        <v>-2926322</v>
      </c>
      <c r="O3390">
        <v>100</v>
      </c>
      <c r="P3390" s="36">
        <f>IMDB_Table[[#This Row],[net_profit]]/IMDB_Table[[#This Row],[budget]]*100</f>
        <v>-97.544066666666666</v>
      </c>
    </row>
    <row r="3391" spans="1:16" x14ac:dyDescent="0.3">
      <c r="A3391" t="s">
        <v>3431</v>
      </c>
      <c r="B3391">
        <v>63</v>
      </c>
      <c r="C3391" s="4">
        <v>143000</v>
      </c>
      <c r="D3391" t="s">
        <v>1440</v>
      </c>
      <c r="E3391" t="s">
        <v>3432</v>
      </c>
      <c r="F3391" t="s">
        <v>6503</v>
      </c>
      <c r="G3391">
        <v>4122</v>
      </c>
      <c r="H3391">
        <v>48</v>
      </c>
      <c r="I3391" t="s">
        <v>16</v>
      </c>
      <c r="J3391" t="s">
        <v>17</v>
      </c>
      <c r="K3391" s="4">
        <v>5000000</v>
      </c>
      <c r="L3391">
        <v>2009</v>
      </c>
      <c r="M3391" s="2">
        <v>4.0999999999999996</v>
      </c>
      <c r="N3391" s="4">
        <f>IMDB_Table[[#This Row],[gross]]-IMDB_Table[[#This Row],[budget]]</f>
        <v>-4857000</v>
      </c>
      <c r="O3391">
        <v>88</v>
      </c>
      <c r="P3391" s="36">
        <f>IMDB_Table[[#This Row],[net_profit]]/IMDB_Table[[#This Row],[budget]]*100</f>
        <v>-97.14</v>
      </c>
    </row>
    <row r="3392" spans="1:16" x14ac:dyDescent="0.3">
      <c r="A3392" t="s">
        <v>1383</v>
      </c>
      <c r="B3392">
        <v>20</v>
      </c>
      <c r="C3392" s="4">
        <v>39852</v>
      </c>
      <c r="D3392" t="s">
        <v>641</v>
      </c>
      <c r="E3392" t="s">
        <v>2451</v>
      </c>
      <c r="F3392" t="s">
        <v>6504</v>
      </c>
      <c r="G3392">
        <v>1238</v>
      </c>
      <c r="H3392">
        <v>25</v>
      </c>
      <c r="I3392" t="s">
        <v>16</v>
      </c>
      <c r="J3392" t="s">
        <v>17</v>
      </c>
      <c r="K3392" s="4">
        <v>3000000</v>
      </c>
      <c r="L3392">
        <v>1999</v>
      </c>
      <c r="M3392" s="2">
        <v>6.7</v>
      </c>
      <c r="N3392" s="4">
        <f>IMDB_Table[[#This Row],[gross]]-IMDB_Table[[#This Row],[budget]]</f>
        <v>-2960148</v>
      </c>
      <c r="O3392">
        <v>97</v>
      </c>
      <c r="P3392" s="36">
        <f>IMDB_Table[[#This Row],[net_profit]]/IMDB_Table[[#This Row],[budget]]*100</f>
        <v>-98.671599999999998</v>
      </c>
    </row>
    <row r="3393" spans="1:16" x14ac:dyDescent="0.3">
      <c r="A3393" t="s">
        <v>2376</v>
      </c>
      <c r="B3393">
        <v>174</v>
      </c>
      <c r="C3393" s="4">
        <v>22000</v>
      </c>
      <c r="D3393" t="s">
        <v>664</v>
      </c>
      <c r="E3393" t="s">
        <v>813</v>
      </c>
      <c r="F3393" t="s">
        <v>6505</v>
      </c>
      <c r="G3393">
        <v>30511</v>
      </c>
      <c r="H3393">
        <v>226</v>
      </c>
      <c r="I3393" t="s">
        <v>16</v>
      </c>
      <c r="J3393" t="s">
        <v>221</v>
      </c>
      <c r="K3393" s="4">
        <v>3000000</v>
      </c>
      <c r="L3393">
        <v>2011</v>
      </c>
      <c r="M3393" s="2">
        <v>5.8</v>
      </c>
      <c r="N3393" s="4">
        <f>IMDB_Table[[#This Row],[gross]]-IMDB_Table[[#This Row],[budget]]</f>
        <v>-2978000</v>
      </c>
      <c r="O3393">
        <v>122</v>
      </c>
      <c r="P3393" s="36">
        <f>IMDB_Table[[#This Row],[net_profit]]/IMDB_Table[[#This Row],[budget]]*100</f>
        <v>-99.266666666666666</v>
      </c>
    </row>
    <row r="3394" spans="1:16" x14ac:dyDescent="0.3">
      <c r="A3394" t="s">
        <v>3433</v>
      </c>
      <c r="B3394">
        <v>21</v>
      </c>
      <c r="C3394" s="4">
        <v>5005</v>
      </c>
      <c r="D3394" t="s">
        <v>814</v>
      </c>
      <c r="E3394" t="s">
        <v>3434</v>
      </c>
      <c r="F3394" t="s">
        <v>6506</v>
      </c>
      <c r="G3394">
        <v>2280</v>
      </c>
      <c r="H3394">
        <v>14</v>
      </c>
      <c r="I3394" t="s">
        <v>16</v>
      </c>
      <c r="J3394" t="s">
        <v>17</v>
      </c>
      <c r="K3394" s="4">
        <v>3000000</v>
      </c>
      <c r="L3394">
        <v>2009</v>
      </c>
      <c r="M3394" s="2">
        <v>5.9</v>
      </c>
      <c r="N3394" s="4">
        <f>IMDB_Table[[#This Row],[gross]]-IMDB_Table[[#This Row],[budget]]</f>
        <v>-2994995</v>
      </c>
      <c r="O3394">
        <v>96</v>
      </c>
      <c r="P3394" s="36">
        <f>IMDB_Table[[#This Row],[net_profit]]/IMDB_Table[[#This Row],[budget]]*100</f>
        <v>-99.833166666666656</v>
      </c>
    </row>
    <row r="3395" spans="1:16" x14ac:dyDescent="0.3">
      <c r="A3395" t="s">
        <v>1024</v>
      </c>
      <c r="B3395">
        <v>71</v>
      </c>
      <c r="C3395" s="4">
        <v>5595428</v>
      </c>
      <c r="D3395" t="s">
        <v>814</v>
      </c>
      <c r="E3395" t="s">
        <v>3435</v>
      </c>
      <c r="F3395" t="s">
        <v>6507</v>
      </c>
      <c r="G3395">
        <v>28951</v>
      </c>
      <c r="H3395">
        <v>257</v>
      </c>
      <c r="I3395" t="s">
        <v>3094</v>
      </c>
      <c r="J3395" t="s">
        <v>3095</v>
      </c>
      <c r="K3395" s="4">
        <v>2900000</v>
      </c>
      <c r="L3395">
        <v>1998</v>
      </c>
      <c r="M3395" s="2">
        <v>8</v>
      </c>
      <c r="N3395" s="4">
        <f>IMDB_Table[[#This Row],[gross]]-IMDB_Table[[#This Row],[budget]]</f>
        <v>2695428</v>
      </c>
      <c r="O3395">
        <v>113</v>
      </c>
      <c r="P3395" s="36">
        <f>IMDB_Table[[#This Row],[net_profit]]/IMDB_Table[[#This Row],[budget]]*100</f>
        <v>92.945793103448267</v>
      </c>
    </row>
    <row r="3396" spans="1:16" x14ac:dyDescent="0.3">
      <c r="A3396" t="s">
        <v>3436</v>
      </c>
      <c r="B3396">
        <v>35</v>
      </c>
      <c r="C3396" s="4">
        <v>3123749</v>
      </c>
      <c r="D3396" t="s">
        <v>429</v>
      </c>
      <c r="E3396" t="s">
        <v>3437</v>
      </c>
      <c r="F3396" t="s">
        <v>6508</v>
      </c>
      <c r="G3396">
        <v>746</v>
      </c>
      <c r="H3396">
        <v>27</v>
      </c>
      <c r="I3396" t="s">
        <v>16</v>
      </c>
      <c r="J3396" t="s">
        <v>17</v>
      </c>
      <c r="K3396" s="4">
        <v>1500000</v>
      </c>
      <c r="L3396">
        <v>2005</v>
      </c>
      <c r="M3396" s="2">
        <v>6.5</v>
      </c>
      <c r="N3396" s="4">
        <f>IMDB_Table[[#This Row],[gross]]-IMDB_Table[[#This Row],[budget]]</f>
        <v>1623749</v>
      </c>
      <c r="O3396">
        <v>105</v>
      </c>
      <c r="P3396" s="36">
        <f>IMDB_Table[[#This Row],[net_profit]]/IMDB_Table[[#This Row],[budget]]*100</f>
        <v>108.24993333333333</v>
      </c>
    </row>
    <row r="3397" spans="1:16" x14ac:dyDescent="0.3">
      <c r="A3397" t="s">
        <v>3438</v>
      </c>
      <c r="B3397">
        <v>73</v>
      </c>
      <c r="C3397" s="4">
        <v>100675</v>
      </c>
      <c r="D3397" t="s">
        <v>1852</v>
      </c>
      <c r="E3397" t="s">
        <v>3439</v>
      </c>
      <c r="F3397" t="s">
        <v>6509</v>
      </c>
      <c r="G3397">
        <v>5695</v>
      </c>
      <c r="H3397">
        <v>23</v>
      </c>
      <c r="I3397" t="s">
        <v>16</v>
      </c>
      <c r="J3397" t="s">
        <v>17</v>
      </c>
      <c r="K3397" s="4">
        <v>3000000</v>
      </c>
      <c r="L3397">
        <v>2010</v>
      </c>
      <c r="M3397" s="2">
        <v>6.4</v>
      </c>
      <c r="N3397" s="4">
        <f>IMDB_Table[[#This Row],[gross]]-IMDB_Table[[#This Row],[budget]]</f>
        <v>-2899325</v>
      </c>
      <c r="O3397">
        <v>93</v>
      </c>
      <c r="P3397" s="36">
        <f>IMDB_Table[[#This Row],[net_profit]]/IMDB_Table[[#This Row],[budget]]*100</f>
        <v>-96.644166666666663</v>
      </c>
    </row>
    <row r="3398" spans="1:16" x14ac:dyDescent="0.3">
      <c r="A3398" t="s">
        <v>1590</v>
      </c>
      <c r="B3398">
        <v>251</v>
      </c>
      <c r="C3398" s="4">
        <v>3645438</v>
      </c>
      <c r="D3398" t="s">
        <v>1390</v>
      </c>
      <c r="E3398" t="s">
        <v>3440</v>
      </c>
      <c r="F3398" t="s">
        <v>6510</v>
      </c>
      <c r="G3398">
        <v>55040</v>
      </c>
      <c r="H3398">
        <v>539</v>
      </c>
      <c r="I3398" t="s">
        <v>708</v>
      </c>
      <c r="J3398" t="s">
        <v>490</v>
      </c>
      <c r="K3398" s="4">
        <v>2200000</v>
      </c>
      <c r="L3398">
        <v>2003</v>
      </c>
      <c r="M3398" s="2">
        <v>6.8</v>
      </c>
      <c r="N3398" s="4">
        <f>IMDB_Table[[#This Row],[gross]]-IMDB_Table[[#This Row],[budget]]</f>
        <v>1445438</v>
      </c>
      <c r="O3398">
        <v>89</v>
      </c>
      <c r="P3398" s="36">
        <f>IMDB_Table[[#This Row],[net_profit]]/IMDB_Table[[#This Row],[budget]]*100</f>
        <v>65.701727272727268</v>
      </c>
    </row>
    <row r="3399" spans="1:16" x14ac:dyDescent="0.3">
      <c r="A3399" t="s">
        <v>2540</v>
      </c>
      <c r="B3399">
        <v>159</v>
      </c>
      <c r="C3399" s="4">
        <v>22201636</v>
      </c>
      <c r="D3399" t="s">
        <v>1230</v>
      </c>
      <c r="E3399" t="s">
        <v>3441</v>
      </c>
      <c r="F3399" t="s">
        <v>6511</v>
      </c>
      <c r="G3399">
        <v>33567</v>
      </c>
      <c r="H3399">
        <v>206</v>
      </c>
      <c r="I3399" t="s">
        <v>16</v>
      </c>
      <c r="J3399" t="s">
        <v>17</v>
      </c>
      <c r="K3399" s="4">
        <v>8000000</v>
      </c>
      <c r="L3399">
        <v>2005</v>
      </c>
      <c r="M3399" s="2">
        <v>7.4</v>
      </c>
      <c r="N3399" s="4">
        <f>IMDB_Table[[#This Row],[gross]]-IMDB_Table[[#This Row],[budget]]</f>
        <v>14201636</v>
      </c>
      <c r="O3399">
        <v>116</v>
      </c>
      <c r="P3399" s="36">
        <f>IMDB_Table[[#This Row],[net_profit]]/IMDB_Table[[#This Row],[budget]]*100</f>
        <v>177.52045000000001</v>
      </c>
    </row>
    <row r="3400" spans="1:16" x14ac:dyDescent="0.3">
      <c r="A3400" t="s">
        <v>3442</v>
      </c>
      <c r="B3400">
        <v>181</v>
      </c>
      <c r="C3400" s="4">
        <v>25000000</v>
      </c>
      <c r="D3400" t="s">
        <v>2394</v>
      </c>
      <c r="E3400" t="s">
        <v>3443</v>
      </c>
      <c r="F3400" t="s">
        <v>6512</v>
      </c>
      <c r="G3400">
        <v>175196</v>
      </c>
      <c r="H3400">
        <v>350</v>
      </c>
      <c r="I3400" t="s">
        <v>16</v>
      </c>
      <c r="J3400" t="s">
        <v>17</v>
      </c>
      <c r="K3400" s="4">
        <v>2883848</v>
      </c>
      <c r="L3400">
        <v>1959</v>
      </c>
      <c r="M3400" s="2">
        <v>8.3000000000000007</v>
      </c>
      <c r="N3400" s="4">
        <f>IMDB_Table[[#This Row],[gross]]-IMDB_Table[[#This Row],[budget]]</f>
        <v>22116152</v>
      </c>
      <c r="O3400">
        <v>120</v>
      </c>
      <c r="P3400" s="36">
        <f>IMDB_Table[[#This Row],[net_profit]]/IMDB_Table[[#This Row],[budget]]*100</f>
        <v>766.89728446159438</v>
      </c>
    </row>
    <row r="3401" spans="1:16" x14ac:dyDescent="0.3">
      <c r="A3401" t="s">
        <v>3444</v>
      </c>
      <c r="B3401">
        <v>110</v>
      </c>
      <c r="C3401" s="4">
        <v>19170001</v>
      </c>
      <c r="D3401" t="s">
        <v>1390</v>
      </c>
      <c r="E3401" t="s">
        <v>3219</v>
      </c>
      <c r="F3401" t="s">
        <v>7711</v>
      </c>
      <c r="G3401">
        <v>21359</v>
      </c>
      <c r="H3401">
        <v>270</v>
      </c>
      <c r="I3401" t="s">
        <v>16</v>
      </c>
      <c r="J3401" t="s">
        <v>17</v>
      </c>
      <c r="K3401" s="4">
        <v>2800000</v>
      </c>
      <c r="L3401">
        <v>1988</v>
      </c>
      <c r="M3401" s="2">
        <v>5.3</v>
      </c>
      <c r="N3401" s="4">
        <f>IMDB_Table[[#This Row],[gross]]-IMDB_Table[[#This Row],[budget]]</f>
        <v>16370001</v>
      </c>
      <c r="O3401">
        <v>88</v>
      </c>
      <c r="P3401" s="36">
        <f>IMDB_Table[[#This Row],[net_profit]]/IMDB_Table[[#This Row],[budget]]*100</f>
        <v>584.64289285714278</v>
      </c>
    </row>
    <row r="3402" spans="1:16" x14ac:dyDescent="0.3">
      <c r="A3402" t="s">
        <v>3336</v>
      </c>
      <c r="B3402">
        <v>213</v>
      </c>
      <c r="C3402" s="4">
        <v>22202612</v>
      </c>
      <c r="D3402" t="s">
        <v>1990</v>
      </c>
      <c r="E3402" t="s">
        <v>3445</v>
      </c>
      <c r="F3402" t="s">
        <v>7712</v>
      </c>
      <c r="G3402">
        <v>291875</v>
      </c>
      <c r="H3402">
        <v>533</v>
      </c>
      <c r="I3402" t="s">
        <v>16</v>
      </c>
      <c r="J3402" t="s">
        <v>17</v>
      </c>
      <c r="K3402" s="4">
        <v>2800000</v>
      </c>
      <c r="L3402">
        <v>1939</v>
      </c>
      <c r="M3402" s="2">
        <v>8.1</v>
      </c>
      <c r="N3402" s="4">
        <f>IMDB_Table[[#This Row],[gross]]-IMDB_Table[[#This Row],[budget]]</f>
        <v>19402612</v>
      </c>
      <c r="O3402">
        <v>102</v>
      </c>
      <c r="P3402" s="36">
        <f>IMDB_Table[[#This Row],[net_profit]]/IMDB_Table[[#This Row],[budget]]*100</f>
        <v>692.95042857142857</v>
      </c>
    </row>
    <row r="3403" spans="1:16" x14ac:dyDescent="0.3">
      <c r="A3403" t="s">
        <v>2073</v>
      </c>
      <c r="B3403">
        <v>129</v>
      </c>
      <c r="C3403" s="4">
        <v>86300000</v>
      </c>
      <c r="D3403" t="s">
        <v>509</v>
      </c>
      <c r="E3403" t="s">
        <v>3446</v>
      </c>
      <c r="F3403" t="s">
        <v>6513</v>
      </c>
      <c r="G3403">
        <v>112671</v>
      </c>
      <c r="H3403">
        <v>315</v>
      </c>
      <c r="I3403" t="s">
        <v>16</v>
      </c>
      <c r="J3403" t="s">
        <v>17</v>
      </c>
      <c r="K3403" s="4">
        <v>2800000</v>
      </c>
      <c r="L3403">
        <v>1974</v>
      </c>
      <c r="M3403" s="2">
        <v>8</v>
      </c>
      <c r="N3403" s="4">
        <f>IMDB_Table[[#This Row],[gross]]-IMDB_Table[[#This Row],[budget]]</f>
        <v>83500000</v>
      </c>
      <c r="O3403">
        <v>106</v>
      </c>
      <c r="P3403" s="36">
        <f>IMDB_Table[[#This Row],[net_profit]]/IMDB_Table[[#This Row],[budget]]*100</f>
        <v>2982.1428571428573</v>
      </c>
    </row>
    <row r="3404" spans="1:16" x14ac:dyDescent="0.3">
      <c r="A3404" t="s">
        <v>2309</v>
      </c>
      <c r="B3404">
        <v>280</v>
      </c>
      <c r="C3404" s="4">
        <v>952620</v>
      </c>
      <c r="D3404" t="s">
        <v>1390</v>
      </c>
      <c r="E3404" t="s">
        <v>3447</v>
      </c>
      <c r="F3404" t="s">
        <v>7713</v>
      </c>
      <c r="G3404">
        <v>40800</v>
      </c>
      <c r="H3404">
        <v>332</v>
      </c>
      <c r="I3404" t="s">
        <v>16</v>
      </c>
      <c r="J3404" t="s">
        <v>17</v>
      </c>
      <c r="K3404" s="4">
        <v>2000000</v>
      </c>
      <c r="L3404">
        <v>2007</v>
      </c>
      <c r="M3404" s="2">
        <v>5.7</v>
      </c>
      <c r="N3404" s="4">
        <f>IMDB_Table[[#This Row],[gross]]-IMDB_Table[[#This Row],[budget]]</f>
        <v>-1047380</v>
      </c>
      <c r="O3404">
        <v>95</v>
      </c>
      <c r="P3404" s="36">
        <f>IMDB_Table[[#This Row],[net_profit]]/IMDB_Table[[#This Row],[budget]]*100</f>
        <v>-52.369</v>
      </c>
    </row>
    <row r="3405" spans="1:16" x14ac:dyDescent="0.3">
      <c r="A3405" t="s">
        <v>3448</v>
      </c>
      <c r="B3405">
        <v>61</v>
      </c>
      <c r="C3405" s="4">
        <v>9054736</v>
      </c>
      <c r="D3405" t="s">
        <v>814</v>
      </c>
      <c r="E3405" t="s">
        <v>2886</v>
      </c>
      <c r="F3405" t="s">
        <v>7714</v>
      </c>
      <c r="G3405">
        <v>5744</v>
      </c>
      <c r="H3405">
        <v>57</v>
      </c>
      <c r="I3405" t="s">
        <v>16</v>
      </c>
      <c r="J3405" t="s">
        <v>17</v>
      </c>
      <c r="K3405" s="4">
        <v>2700000</v>
      </c>
      <c r="L3405">
        <v>1997</v>
      </c>
      <c r="M3405" s="2">
        <v>7.1</v>
      </c>
      <c r="N3405" s="4">
        <f>IMDB_Table[[#This Row],[gross]]-IMDB_Table[[#This Row],[budget]]</f>
        <v>6354736</v>
      </c>
      <c r="O3405">
        <v>113</v>
      </c>
      <c r="P3405" s="36">
        <f>IMDB_Table[[#This Row],[net_profit]]/IMDB_Table[[#This Row],[budget]]*100</f>
        <v>235.36059259259261</v>
      </c>
    </row>
    <row r="3406" spans="1:16" x14ac:dyDescent="0.3">
      <c r="A3406" t="s">
        <v>2073</v>
      </c>
      <c r="B3406">
        <v>121</v>
      </c>
      <c r="C3406" s="4">
        <v>119500000</v>
      </c>
      <c r="D3406" t="s">
        <v>1427</v>
      </c>
      <c r="E3406" t="s">
        <v>3446</v>
      </c>
      <c r="F3406" t="s">
        <v>6514</v>
      </c>
      <c r="G3406">
        <v>95294</v>
      </c>
      <c r="H3406">
        <v>363</v>
      </c>
      <c r="I3406" t="s">
        <v>16</v>
      </c>
      <c r="J3406" t="s">
        <v>17</v>
      </c>
      <c r="K3406" s="4">
        <v>2600000</v>
      </c>
      <c r="L3406">
        <v>1974</v>
      </c>
      <c r="M3406" s="2">
        <v>7.8</v>
      </c>
      <c r="N3406" s="4">
        <f>IMDB_Table[[#This Row],[gross]]-IMDB_Table[[#This Row],[budget]]</f>
        <v>116900000</v>
      </c>
      <c r="O3406">
        <v>93</v>
      </c>
      <c r="P3406" s="36">
        <f>IMDB_Table[[#This Row],[net_profit]]/IMDB_Table[[#This Row],[budget]]*100</f>
        <v>4496.1538461538457</v>
      </c>
    </row>
    <row r="3407" spans="1:16" x14ac:dyDescent="0.3">
      <c r="A3407" t="s">
        <v>3449</v>
      </c>
      <c r="B3407">
        <v>166</v>
      </c>
      <c r="C3407" s="4">
        <v>32600000</v>
      </c>
      <c r="D3407" t="s">
        <v>1440</v>
      </c>
      <c r="E3407" t="s">
        <v>3450</v>
      </c>
      <c r="F3407" t="s">
        <v>7715</v>
      </c>
      <c r="G3407">
        <v>29488</v>
      </c>
      <c r="H3407">
        <v>326</v>
      </c>
      <c r="I3407" t="s">
        <v>16</v>
      </c>
      <c r="J3407" t="s">
        <v>17</v>
      </c>
      <c r="K3407" s="4">
        <v>1800000</v>
      </c>
      <c r="L3407">
        <v>1984</v>
      </c>
      <c r="M3407" s="2">
        <v>5.9</v>
      </c>
      <c r="N3407" s="4">
        <f>IMDB_Table[[#This Row],[gross]]-IMDB_Table[[#This Row],[budget]]</f>
        <v>30800000</v>
      </c>
      <c r="O3407">
        <v>97</v>
      </c>
      <c r="P3407" s="36">
        <f>IMDB_Table[[#This Row],[net_profit]]/IMDB_Table[[#This Row],[budget]]*100</f>
        <v>1711.1111111111111</v>
      </c>
    </row>
    <row r="3408" spans="1:16" x14ac:dyDescent="0.3">
      <c r="A3408" t="s">
        <v>2460</v>
      </c>
      <c r="B3408">
        <v>29</v>
      </c>
      <c r="C3408" s="4">
        <v>3130592</v>
      </c>
      <c r="D3408" t="s">
        <v>71</v>
      </c>
      <c r="E3408" t="s">
        <v>3451</v>
      </c>
      <c r="F3408" t="s">
        <v>6515</v>
      </c>
      <c r="G3408">
        <v>10755</v>
      </c>
      <c r="H3408">
        <v>69</v>
      </c>
      <c r="I3408" t="s">
        <v>16</v>
      </c>
      <c r="J3408" t="s">
        <v>24</v>
      </c>
      <c r="K3408" s="4">
        <v>2600000</v>
      </c>
      <c r="L3408">
        <v>1987</v>
      </c>
      <c r="M3408" s="2">
        <v>7.8</v>
      </c>
      <c r="N3408" s="4">
        <f>IMDB_Table[[#This Row],[gross]]-IMDB_Table[[#This Row],[budget]]</f>
        <v>530592</v>
      </c>
      <c r="O3408">
        <v>140</v>
      </c>
      <c r="P3408" s="36">
        <f>IMDB_Table[[#This Row],[net_profit]]/IMDB_Table[[#This Row],[budget]]*100</f>
        <v>20.407384615384615</v>
      </c>
    </row>
    <row r="3409" spans="1:16" x14ac:dyDescent="0.3">
      <c r="A3409" t="s">
        <v>3452</v>
      </c>
      <c r="B3409">
        <v>20</v>
      </c>
      <c r="C3409" s="4">
        <v>475000</v>
      </c>
      <c r="D3409" t="s">
        <v>918</v>
      </c>
      <c r="E3409" t="s">
        <v>1833</v>
      </c>
      <c r="F3409" t="s">
        <v>6516</v>
      </c>
      <c r="G3409">
        <v>6930</v>
      </c>
      <c r="H3409">
        <v>53</v>
      </c>
      <c r="I3409" t="s">
        <v>16</v>
      </c>
      <c r="J3409" t="s">
        <v>17</v>
      </c>
      <c r="K3409" s="4">
        <v>2800000</v>
      </c>
      <c r="L3409">
        <v>2006</v>
      </c>
      <c r="M3409" s="2">
        <v>6</v>
      </c>
      <c r="N3409" s="4">
        <f>IMDB_Table[[#This Row],[gross]]-IMDB_Table[[#This Row],[budget]]</f>
        <v>-2325000</v>
      </c>
      <c r="O3409">
        <v>86</v>
      </c>
      <c r="P3409" s="36">
        <f>IMDB_Table[[#This Row],[net_profit]]/IMDB_Table[[#This Row],[budget]]*100</f>
        <v>-83.035714285714292</v>
      </c>
    </row>
    <row r="3410" spans="1:16" x14ac:dyDescent="0.3">
      <c r="A3410" t="s">
        <v>3453</v>
      </c>
      <c r="B3410">
        <v>173</v>
      </c>
      <c r="C3410" s="4">
        <v>38108</v>
      </c>
      <c r="D3410" t="s">
        <v>996</v>
      </c>
      <c r="E3410" t="s">
        <v>3454</v>
      </c>
      <c r="F3410" t="s">
        <v>6517</v>
      </c>
      <c r="G3410">
        <v>40878</v>
      </c>
      <c r="H3410">
        <v>124</v>
      </c>
      <c r="I3410" t="s">
        <v>681</v>
      </c>
      <c r="J3410" t="s">
        <v>849</v>
      </c>
      <c r="K3410" s="4">
        <v>2600000</v>
      </c>
      <c r="L3410">
        <v>2007</v>
      </c>
      <c r="M3410" s="2">
        <v>7.2</v>
      </c>
      <c r="N3410" s="4">
        <f>IMDB_Table[[#This Row],[gross]]-IMDB_Table[[#This Row],[budget]]</f>
        <v>-2561892</v>
      </c>
      <c r="O3410">
        <v>66</v>
      </c>
      <c r="P3410" s="36">
        <f>IMDB_Table[[#This Row],[net_profit]]/IMDB_Table[[#This Row],[budget]]*100</f>
        <v>-98.534307692307692</v>
      </c>
    </row>
    <row r="3411" spans="1:16" x14ac:dyDescent="0.3">
      <c r="A3411" t="s">
        <v>3231</v>
      </c>
      <c r="B3411">
        <v>129</v>
      </c>
      <c r="C3411" s="4">
        <v>40041683</v>
      </c>
      <c r="D3411" t="s">
        <v>684</v>
      </c>
      <c r="E3411" t="s">
        <v>3455</v>
      </c>
      <c r="F3411" t="s">
        <v>6518</v>
      </c>
      <c r="G3411">
        <v>34620</v>
      </c>
      <c r="H3411">
        <v>107</v>
      </c>
      <c r="I3411" t="s">
        <v>16</v>
      </c>
      <c r="J3411" t="s">
        <v>17</v>
      </c>
      <c r="K3411" s="4">
        <v>2500000</v>
      </c>
      <c r="L3411">
        <v>2013</v>
      </c>
      <c r="M3411" s="2">
        <v>5.0999999999999996</v>
      </c>
      <c r="N3411" s="4">
        <f>IMDB_Table[[#This Row],[gross]]-IMDB_Table[[#This Row],[budget]]</f>
        <v>37541683</v>
      </c>
      <c r="O3411">
        <v>86</v>
      </c>
      <c r="P3411" s="36">
        <f>IMDB_Table[[#This Row],[net_profit]]/IMDB_Table[[#This Row],[budget]]*100</f>
        <v>1501.66732</v>
      </c>
    </row>
    <row r="3412" spans="1:16" x14ac:dyDescent="0.3">
      <c r="A3412" t="s">
        <v>3456</v>
      </c>
      <c r="B3412">
        <v>30</v>
      </c>
      <c r="C3412" s="4">
        <v>33349949</v>
      </c>
      <c r="D3412" t="s">
        <v>1852</v>
      </c>
      <c r="E3412" t="s">
        <v>3457</v>
      </c>
      <c r="F3412" t="s">
        <v>7716</v>
      </c>
      <c r="G3412">
        <v>9010</v>
      </c>
      <c r="H3412">
        <v>199</v>
      </c>
      <c r="I3412" t="s">
        <v>16</v>
      </c>
      <c r="J3412" t="s">
        <v>17</v>
      </c>
      <c r="K3412" s="4">
        <v>2500000</v>
      </c>
      <c r="L3412">
        <v>2012</v>
      </c>
      <c r="M3412" s="2">
        <v>5.0999999999999996</v>
      </c>
      <c r="N3412" s="4">
        <f>IMDB_Table[[#This Row],[gross]]-IMDB_Table[[#This Row],[budget]]</f>
        <v>30849949</v>
      </c>
      <c r="O3412">
        <v>87</v>
      </c>
      <c r="P3412" s="36">
        <f>IMDB_Table[[#This Row],[net_profit]]/IMDB_Table[[#This Row],[budget]]*100</f>
        <v>1233.9979599999999</v>
      </c>
    </row>
    <row r="3413" spans="1:16" x14ac:dyDescent="0.3">
      <c r="A3413" t="s">
        <v>103</v>
      </c>
      <c r="B3413">
        <v>75</v>
      </c>
      <c r="C3413" s="4">
        <v>25809813</v>
      </c>
      <c r="D3413" t="s">
        <v>1834</v>
      </c>
      <c r="E3413" t="s">
        <v>103</v>
      </c>
      <c r="F3413" t="s">
        <v>6519</v>
      </c>
      <c r="G3413">
        <v>50311</v>
      </c>
      <c r="H3413">
        <v>212</v>
      </c>
      <c r="I3413" t="s">
        <v>16</v>
      </c>
      <c r="J3413" t="s">
        <v>17</v>
      </c>
      <c r="K3413" s="4">
        <v>26000000</v>
      </c>
      <c r="L3413">
        <v>1996</v>
      </c>
      <c r="M3413" s="2">
        <v>6.9</v>
      </c>
      <c r="N3413" s="4">
        <f>IMDB_Table[[#This Row],[gross]]-IMDB_Table[[#This Row],[budget]]</f>
        <v>-190187</v>
      </c>
      <c r="O3413">
        <v>149</v>
      </c>
      <c r="P3413" s="36">
        <f>IMDB_Table[[#This Row],[net_profit]]/IMDB_Table[[#This Row],[budget]]*100</f>
        <v>-0.73148846153846159</v>
      </c>
    </row>
    <row r="3414" spans="1:16" x14ac:dyDescent="0.3">
      <c r="A3414" t="s">
        <v>3458</v>
      </c>
      <c r="B3414">
        <v>162</v>
      </c>
      <c r="C3414" s="4">
        <v>14400000</v>
      </c>
      <c r="D3414" t="s">
        <v>1519</v>
      </c>
      <c r="E3414" t="s">
        <v>3459</v>
      </c>
      <c r="F3414" t="s">
        <v>7717</v>
      </c>
      <c r="G3414">
        <v>28589</v>
      </c>
      <c r="H3414">
        <v>532</v>
      </c>
      <c r="I3414" t="s">
        <v>16</v>
      </c>
      <c r="J3414" t="s">
        <v>17</v>
      </c>
      <c r="K3414" s="4">
        <v>2500000</v>
      </c>
      <c r="L3414">
        <v>1982</v>
      </c>
      <c r="M3414" s="2">
        <v>4.5999999999999996</v>
      </c>
      <c r="N3414" s="4">
        <f>IMDB_Table[[#This Row],[gross]]-IMDB_Table[[#This Row],[budget]]</f>
        <v>11900000</v>
      </c>
      <c r="O3414">
        <v>98</v>
      </c>
      <c r="P3414" s="36">
        <f>IMDB_Table[[#This Row],[net_profit]]/IMDB_Table[[#This Row],[budget]]*100</f>
        <v>476</v>
      </c>
    </row>
    <row r="3415" spans="1:16" x14ac:dyDescent="0.3">
      <c r="A3415" t="s">
        <v>3460</v>
      </c>
      <c r="B3415">
        <v>26</v>
      </c>
      <c r="C3415" s="4">
        <v>32230907</v>
      </c>
      <c r="D3415" t="s">
        <v>3193</v>
      </c>
      <c r="E3415" t="s">
        <v>3461</v>
      </c>
      <c r="F3415" t="s">
        <v>6520</v>
      </c>
      <c r="G3415">
        <v>6062</v>
      </c>
      <c r="H3415">
        <v>30</v>
      </c>
      <c r="I3415" t="s">
        <v>16</v>
      </c>
      <c r="J3415" t="s">
        <v>17</v>
      </c>
      <c r="K3415" s="4">
        <v>2500000</v>
      </c>
      <c r="L3415">
        <v>2013</v>
      </c>
      <c r="M3415" s="2">
        <v>6.7</v>
      </c>
      <c r="N3415" s="4">
        <f>IMDB_Table[[#This Row],[gross]]-IMDB_Table[[#This Row],[budget]]</f>
        <v>29730907</v>
      </c>
      <c r="O3415">
        <v>75</v>
      </c>
      <c r="P3415" s="36">
        <f>IMDB_Table[[#This Row],[net_profit]]/IMDB_Table[[#This Row],[budget]]*100</f>
        <v>1189.2362800000001</v>
      </c>
    </row>
    <row r="3416" spans="1:16" x14ac:dyDescent="0.3">
      <c r="A3416" t="s">
        <v>1321</v>
      </c>
      <c r="B3416">
        <v>63</v>
      </c>
      <c r="C3416" s="4">
        <v>6401336</v>
      </c>
      <c r="D3416" t="s">
        <v>814</v>
      </c>
      <c r="E3416" t="s">
        <v>174</v>
      </c>
      <c r="F3416" t="s">
        <v>6521</v>
      </c>
      <c r="G3416">
        <v>36996</v>
      </c>
      <c r="H3416">
        <v>153</v>
      </c>
      <c r="I3416" t="s">
        <v>16</v>
      </c>
      <c r="J3416" t="s">
        <v>17</v>
      </c>
      <c r="K3416" s="4">
        <v>2500000</v>
      </c>
      <c r="L3416">
        <v>1991</v>
      </c>
      <c r="M3416" s="2">
        <v>7.1</v>
      </c>
      <c r="N3416" s="4">
        <f>IMDB_Table[[#This Row],[gross]]-IMDB_Table[[#This Row],[budget]]</f>
        <v>3901336</v>
      </c>
      <c r="O3416">
        <v>104</v>
      </c>
      <c r="P3416" s="36">
        <f>IMDB_Table[[#This Row],[net_profit]]/IMDB_Table[[#This Row],[budget]]*100</f>
        <v>156.05344000000002</v>
      </c>
    </row>
    <row r="3417" spans="1:16" x14ac:dyDescent="0.3">
      <c r="A3417" t="s">
        <v>3149</v>
      </c>
      <c r="B3417">
        <v>205</v>
      </c>
      <c r="C3417" s="4">
        <v>26781723</v>
      </c>
      <c r="D3417" t="s">
        <v>369</v>
      </c>
      <c r="E3417" t="s">
        <v>3380</v>
      </c>
      <c r="F3417" t="s">
        <v>6522</v>
      </c>
      <c r="G3417">
        <v>187595</v>
      </c>
      <c r="H3417">
        <v>978</v>
      </c>
      <c r="I3417" t="s">
        <v>16</v>
      </c>
      <c r="J3417" t="s">
        <v>17</v>
      </c>
      <c r="K3417" s="4">
        <v>2500000</v>
      </c>
      <c r="L3417">
        <v>2004</v>
      </c>
      <c r="M3417" s="2">
        <v>7.6</v>
      </c>
      <c r="N3417" s="4">
        <f>IMDB_Table[[#This Row],[gross]]-IMDB_Table[[#This Row],[budget]]</f>
        <v>24281723</v>
      </c>
      <c r="O3417">
        <v>102</v>
      </c>
      <c r="P3417" s="36">
        <f>IMDB_Table[[#This Row],[net_profit]]/IMDB_Table[[#This Row],[budget]]*100</f>
        <v>971.26891999999998</v>
      </c>
    </row>
    <row r="3418" spans="1:16" x14ac:dyDescent="0.3">
      <c r="A3418" t="s">
        <v>1882</v>
      </c>
      <c r="B3418">
        <v>121</v>
      </c>
      <c r="C3418" s="4">
        <v>5400000</v>
      </c>
      <c r="D3418" t="s">
        <v>71</v>
      </c>
      <c r="E3418" t="s">
        <v>3462</v>
      </c>
      <c r="F3418" t="s">
        <v>6523</v>
      </c>
      <c r="G3418">
        <v>183288</v>
      </c>
      <c r="H3418">
        <v>395</v>
      </c>
      <c r="I3418" t="s">
        <v>16</v>
      </c>
      <c r="J3418" t="s">
        <v>17</v>
      </c>
      <c r="K3418" s="4">
        <v>2500000</v>
      </c>
      <c r="L3418">
        <v>1995</v>
      </c>
      <c r="M3418" s="2">
        <v>8.1</v>
      </c>
      <c r="N3418" s="4">
        <f>IMDB_Table[[#This Row],[gross]]-IMDB_Table[[#This Row],[budget]]</f>
        <v>2900000</v>
      </c>
      <c r="O3418">
        <v>105</v>
      </c>
      <c r="P3418" s="36">
        <f>IMDB_Table[[#This Row],[net_profit]]/IMDB_Table[[#This Row],[budget]]*100</f>
        <v>115.99999999999999</v>
      </c>
    </row>
    <row r="3419" spans="1:16" x14ac:dyDescent="0.3">
      <c r="A3419" t="s">
        <v>3463</v>
      </c>
      <c r="B3419">
        <v>74</v>
      </c>
      <c r="C3419" s="4">
        <v>1282084</v>
      </c>
      <c r="D3419" t="s">
        <v>814</v>
      </c>
      <c r="E3419" t="s">
        <v>2155</v>
      </c>
      <c r="F3419" t="s">
        <v>6524</v>
      </c>
      <c r="G3419">
        <v>6221</v>
      </c>
      <c r="H3419">
        <v>87</v>
      </c>
      <c r="I3419" t="s">
        <v>16</v>
      </c>
      <c r="J3419" t="s">
        <v>17</v>
      </c>
      <c r="K3419" s="4">
        <v>2500000</v>
      </c>
      <c r="L3419">
        <v>1999</v>
      </c>
      <c r="M3419" s="2">
        <v>7</v>
      </c>
      <c r="N3419" s="4">
        <f>IMDB_Table[[#This Row],[gross]]-IMDB_Table[[#This Row],[budget]]</f>
        <v>-1217916</v>
      </c>
      <c r="O3419">
        <v>107</v>
      </c>
      <c r="P3419" s="36">
        <f>IMDB_Table[[#This Row],[net_profit]]/IMDB_Table[[#This Row],[budget]]*100</f>
        <v>-48.716639999999998</v>
      </c>
    </row>
    <row r="3420" spans="1:16" x14ac:dyDescent="0.3">
      <c r="A3420" t="s">
        <v>2720</v>
      </c>
      <c r="B3420">
        <v>252</v>
      </c>
      <c r="C3420" s="4">
        <v>3325638</v>
      </c>
      <c r="D3420" t="s">
        <v>3464</v>
      </c>
      <c r="E3420" t="s">
        <v>815</v>
      </c>
      <c r="F3420" t="s">
        <v>6525</v>
      </c>
      <c r="G3420">
        <v>52509</v>
      </c>
      <c r="H3420">
        <v>84</v>
      </c>
      <c r="I3420" t="s">
        <v>16</v>
      </c>
      <c r="J3420" t="s">
        <v>17</v>
      </c>
      <c r="K3420" s="4">
        <v>2500000</v>
      </c>
      <c r="L3420">
        <v>2012</v>
      </c>
      <c r="M3420" s="2">
        <v>7.1</v>
      </c>
      <c r="N3420" s="4">
        <f>IMDB_Table[[#This Row],[gross]]-IMDB_Table[[#This Row],[budget]]</f>
        <v>825638</v>
      </c>
      <c r="O3420">
        <v>89</v>
      </c>
      <c r="P3420" s="36">
        <f>IMDB_Table[[#This Row],[net_profit]]/IMDB_Table[[#This Row],[budget]]*100</f>
        <v>33.02552</v>
      </c>
    </row>
    <row r="3421" spans="1:16" x14ac:dyDescent="0.3">
      <c r="A3421" t="s">
        <v>3465</v>
      </c>
      <c r="B3421">
        <v>72</v>
      </c>
      <c r="C3421" s="4">
        <v>395592</v>
      </c>
      <c r="D3421" t="s">
        <v>71</v>
      </c>
      <c r="E3421" t="s">
        <v>1785</v>
      </c>
      <c r="F3421" t="s">
        <v>6526</v>
      </c>
      <c r="G3421">
        <v>21202</v>
      </c>
      <c r="H3421">
        <v>134</v>
      </c>
      <c r="I3421" t="s">
        <v>16</v>
      </c>
      <c r="J3421" t="s">
        <v>849</v>
      </c>
      <c r="K3421" s="4">
        <v>2000000</v>
      </c>
      <c r="L3421">
        <v>2003</v>
      </c>
      <c r="M3421" s="2">
        <v>7.6</v>
      </c>
      <c r="N3421" s="4">
        <f>IMDB_Table[[#This Row],[gross]]-IMDB_Table[[#This Row],[budget]]</f>
        <v>-1604408</v>
      </c>
      <c r="O3421">
        <v>106</v>
      </c>
      <c r="P3421" s="36">
        <f>IMDB_Table[[#This Row],[net_profit]]/IMDB_Table[[#This Row],[budget]]*100</f>
        <v>-80.220399999999998</v>
      </c>
    </row>
    <row r="3422" spans="1:16" x14ac:dyDescent="0.3">
      <c r="A3422" t="s">
        <v>3466</v>
      </c>
      <c r="B3422">
        <v>220</v>
      </c>
      <c r="C3422" s="4">
        <v>6851969</v>
      </c>
      <c r="D3422" t="s">
        <v>369</v>
      </c>
      <c r="E3422" t="s">
        <v>2136</v>
      </c>
      <c r="F3422" t="s">
        <v>6527</v>
      </c>
      <c r="G3422">
        <v>105591</v>
      </c>
      <c r="H3422">
        <v>178</v>
      </c>
      <c r="I3422" t="s">
        <v>16</v>
      </c>
      <c r="J3422" t="s">
        <v>17</v>
      </c>
      <c r="K3422" s="4">
        <v>2500000</v>
      </c>
      <c r="L3422">
        <v>2013</v>
      </c>
      <c r="M3422" s="2">
        <v>7.1</v>
      </c>
      <c r="N3422" s="4">
        <f>IMDB_Table[[#This Row],[gross]]-IMDB_Table[[#This Row],[budget]]</f>
        <v>4351969</v>
      </c>
      <c r="O3422">
        <v>95</v>
      </c>
      <c r="P3422" s="36">
        <f>IMDB_Table[[#This Row],[net_profit]]/IMDB_Table[[#This Row],[budget]]*100</f>
        <v>174.07875999999999</v>
      </c>
    </row>
    <row r="3423" spans="1:16" x14ac:dyDescent="0.3">
      <c r="A3423" t="s">
        <v>3247</v>
      </c>
      <c r="B3423">
        <v>1</v>
      </c>
      <c r="C3423" s="4">
        <v>333658</v>
      </c>
      <c r="D3423" t="s">
        <v>3467</v>
      </c>
      <c r="E3423" t="s">
        <v>2515</v>
      </c>
      <c r="F3423" t="s">
        <v>7718</v>
      </c>
      <c r="G3423">
        <v>97</v>
      </c>
      <c r="H3423">
        <v>2</v>
      </c>
      <c r="I3423" t="s">
        <v>16</v>
      </c>
      <c r="J3423" t="s">
        <v>17</v>
      </c>
      <c r="K3423" s="4">
        <v>34000</v>
      </c>
      <c r="L3423">
        <v>1990</v>
      </c>
      <c r="M3423" s="2">
        <v>7.1</v>
      </c>
      <c r="N3423" s="4">
        <f>IMDB_Table[[#This Row],[gross]]-IMDB_Table[[#This Row],[budget]]</f>
        <v>299658</v>
      </c>
      <c r="O3423">
        <v>34</v>
      </c>
      <c r="P3423" s="36">
        <f>IMDB_Table[[#This Row],[net_profit]]/IMDB_Table[[#This Row],[budget]]*100</f>
        <v>881.34705882352944</v>
      </c>
    </row>
    <row r="3424" spans="1:16" x14ac:dyDescent="0.3">
      <c r="A3424" t="s">
        <v>875</v>
      </c>
      <c r="B3424">
        <v>197</v>
      </c>
      <c r="C3424" s="4">
        <v>12995673</v>
      </c>
      <c r="D3424" t="s">
        <v>3468</v>
      </c>
      <c r="E3424" t="s">
        <v>3469</v>
      </c>
      <c r="F3424" t="s">
        <v>6528</v>
      </c>
      <c r="G3424">
        <v>52286</v>
      </c>
      <c r="H3424">
        <v>345</v>
      </c>
      <c r="I3424" t="s">
        <v>16</v>
      </c>
      <c r="J3424" t="s">
        <v>17</v>
      </c>
      <c r="K3424" s="4">
        <v>2500000</v>
      </c>
      <c r="L3424">
        <v>2008</v>
      </c>
      <c r="M3424" s="2">
        <v>7.7</v>
      </c>
      <c r="N3424" s="4">
        <f>IMDB_Table[[#This Row],[gross]]-IMDB_Table[[#This Row],[budget]]</f>
        <v>10495673</v>
      </c>
      <c r="O3424">
        <v>101</v>
      </c>
      <c r="P3424" s="36">
        <f>IMDB_Table[[#This Row],[net_profit]]/IMDB_Table[[#This Row],[budget]]*100</f>
        <v>419.82692000000003</v>
      </c>
    </row>
    <row r="3425" spans="1:16" x14ac:dyDescent="0.3">
      <c r="A3425" t="s">
        <v>3470</v>
      </c>
      <c r="B3425">
        <v>14</v>
      </c>
      <c r="C3425" s="4">
        <v>173783</v>
      </c>
      <c r="D3425" t="s">
        <v>1852</v>
      </c>
      <c r="E3425" t="s">
        <v>2551</v>
      </c>
      <c r="F3425" t="s">
        <v>6529</v>
      </c>
      <c r="G3425">
        <v>578</v>
      </c>
      <c r="H3425">
        <v>34</v>
      </c>
      <c r="I3425" t="s">
        <v>16</v>
      </c>
      <c r="J3425" t="s">
        <v>17</v>
      </c>
      <c r="K3425" s="4">
        <v>2500000</v>
      </c>
      <c r="L3425">
        <v>2008</v>
      </c>
      <c r="M3425" s="2">
        <v>7.6</v>
      </c>
      <c r="N3425" s="4">
        <f>IMDB_Table[[#This Row],[gross]]-IMDB_Table[[#This Row],[budget]]</f>
        <v>-2326217</v>
      </c>
      <c r="O3425">
        <v>112</v>
      </c>
      <c r="P3425" s="36">
        <f>IMDB_Table[[#This Row],[net_profit]]/IMDB_Table[[#This Row],[budget]]*100</f>
        <v>-93.04867999999999</v>
      </c>
    </row>
    <row r="3426" spans="1:16" x14ac:dyDescent="0.3">
      <c r="A3426" t="s">
        <v>3471</v>
      </c>
      <c r="B3426">
        <v>3</v>
      </c>
      <c r="C3426" s="4">
        <v>118666</v>
      </c>
      <c r="D3426" t="s">
        <v>814</v>
      </c>
      <c r="E3426" t="s">
        <v>1926</v>
      </c>
      <c r="F3426" t="s">
        <v>7719</v>
      </c>
      <c r="G3426">
        <v>91</v>
      </c>
      <c r="H3426">
        <v>3</v>
      </c>
      <c r="I3426" t="s">
        <v>16</v>
      </c>
      <c r="J3426" t="s">
        <v>17</v>
      </c>
      <c r="K3426" s="4">
        <v>2500000</v>
      </c>
      <c r="L3426">
        <v>2006</v>
      </c>
      <c r="M3426" s="2">
        <v>6.6</v>
      </c>
      <c r="N3426" s="4">
        <f>IMDB_Table[[#This Row],[gross]]-IMDB_Table[[#This Row],[budget]]</f>
        <v>-2381334</v>
      </c>
      <c r="O3426">
        <v>100</v>
      </c>
      <c r="P3426" s="36">
        <f>IMDB_Table[[#This Row],[net_profit]]/IMDB_Table[[#This Row],[budget]]*100</f>
        <v>-95.253360000000001</v>
      </c>
    </row>
    <row r="3427" spans="1:16" x14ac:dyDescent="0.3">
      <c r="A3427" t="s">
        <v>3472</v>
      </c>
      <c r="B3427">
        <v>18</v>
      </c>
      <c r="C3427" s="4">
        <v>71904</v>
      </c>
      <c r="D3427" t="s">
        <v>921</v>
      </c>
      <c r="E3427" t="s">
        <v>3123</v>
      </c>
      <c r="F3427" t="s">
        <v>7720</v>
      </c>
      <c r="G3427">
        <v>806</v>
      </c>
      <c r="H3427">
        <v>18</v>
      </c>
      <c r="I3427" t="s">
        <v>16</v>
      </c>
      <c r="J3427" t="s">
        <v>17</v>
      </c>
      <c r="K3427" s="4">
        <v>2500000</v>
      </c>
      <c r="L3427">
        <v>2006</v>
      </c>
      <c r="M3427" s="2">
        <v>5.7</v>
      </c>
      <c r="N3427" s="4">
        <f>IMDB_Table[[#This Row],[gross]]-IMDB_Table[[#This Row],[budget]]</f>
        <v>-2428096</v>
      </c>
      <c r="O3427">
        <v>100</v>
      </c>
      <c r="P3427" s="36">
        <f>IMDB_Table[[#This Row],[net_profit]]/IMDB_Table[[#This Row],[budget]]*100</f>
        <v>-97.123840000000001</v>
      </c>
    </row>
    <row r="3428" spans="1:16" x14ac:dyDescent="0.3">
      <c r="A3428" t="s">
        <v>3473</v>
      </c>
      <c r="B3428">
        <v>28</v>
      </c>
      <c r="C3428" s="4">
        <v>99851</v>
      </c>
      <c r="D3428" t="s">
        <v>1852</v>
      </c>
      <c r="E3428" t="s">
        <v>3474</v>
      </c>
      <c r="F3428" t="s">
        <v>6530</v>
      </c>
      <c r="G3428">
        <v>1138</v>
      </c>
      <c r="H3428">
        <v>30</v>
      </c>
      <c r="I3428" t="s">
        <v>16</v>
      </c>
      <c r="J3428" t="s">
        <v>17</v>
      </c>
      <c r="K3428" s="4">
        <v>2500000</v>
      </c>
      <c r="L3428">
        <v>2010</v>
      </c>
      <c r="M3428" s="2">
        <v>7.1</v>
      </c>
      <c r="N3428" s="4">
        <f>IMDB_Table[[#This Row],[gross]]-IMDB_Table[[#This Row],[budget]]</f>
        <v>-2400149</v>
      </c>
      <c r="O3428">
        <v>80</v>
      </c>
      <c r="P3428" s="36">
        <f>IMDB_Table[[#This Row],[net_profit]]/IMDB_Table[[#This Row],[budget]]*100</f>
        <v>-96.005960000000002</v>
      </c>
    </row>
    <row r="3429" spans="1:16" x14ac:dyDescent="0.3">
      <c r="A3429" t="s">
        <v>3475</v>
      </c>
      <c r="B3429">
        <v>22</v>
      </c>
      <c r="C3429" s="4">
        <v>115504</v>
      </c>
      <c r="D3429" t="s">
        <v>369</v>
      </c>
      <c r="E3429" t="s">
        <v>629</v>
      </c>
      <c r="F3429" t="s">
        <v>7721</v>
      </c>
      <c r="G3429">
        <v>4820</v>
      </c>
      <c r="H3429">
        <v>26</v>
      </c>
      <c r="I3429" t="s">
        <v>16</v>
      </c>
      <c r="J3429" t="s">
        <v>24</v>
      </c>
      <c r="K3429" s="4">
        <v>14000000</v>
      </c>
      <c r="L3429">
        <v>2008</v>
      </c>
      <c r="M3429" s="2">
        <v>6.2</v>
      </c>
      <c r="N3429" s="4">
        <f>IMDB_Table[[#This Row],[gross]]-IMDB_Table[[#This Row],[budget]]</f>
        <v>-13884496</v>
      </c>
      <c r="O3429">
        <v>106</v>
      </c>
      <c r="P3429" s="36">
        <f>IMDB_Table[[#This Row],[net_profit]]/IMDB_Table[[#This Row],[budget]]*100</f>
        <v>-99.174971428571425</v>
      </c>
    </row>
    <row r="3430" spans="1:16" x14ac:dyDescent="0.3">
      <c r="A3430" t="s">
        <v>2577</v>
      </c>
      <c r="B3430">
        <v>62</v>
      </c>
      <c r="C3430" s="4">
        <v>5725</v>
      </c>
      <c r="D3430" t="s">
        <v>1440</v>
      </c>
      <c r="E3430" t="s">
        <v>3476</v>
      </c>
      <c r="F3430" t="s">
        <v>6531</v>
      </c>
      <c r="G3430">
        <v>10220</v>
      </c>
      <c r="H3430">
        <v>110</v>
      </c>
      <c r="I3430" t="s">
        <v>2286</v>
      </c>
      <c r="J3430" t="s">
        <v>221</v>
      </c>
      <c r="K3430" s="4">
        <v>8400000</v>
      </c>
      <c r="L3430">
        <v>2000</v>
      </c>
      <c r="M3430" s="2">
        <v>6.1</v>
      </c>
      <c r="N3430" s="4">
        <f>IMDB_Table[[#This Row],[gross]]-IMDB_Table[[#This Row],[budget]]</f>
        <v>-8394275</v>
      </c>
      <c r="O3430">
        <v>103</v>
      </c>
      <c r="P3430" s="36">
        <f>IMDB_Table[[#This Row],[net_profit]]/IMDB_Table[[#This Row],[budget]]*100</f>
        <v>-99.931845238095235</v>
      </c>
    </row>
    <row r="3431" spans="1:16" x14ac:dyDescent="0.3">
      <c r="A3431" t="s">
        <v>3477</v>
      </c>
      <c r="B3431">
        <v>47</v>
      </c>
      <c r="C3431" s="4">
        <v>75727</v>
      </c>
      <c r="D3431" t="s">
        <v>3040</v>
      </c>
      <c r="E3431" t="s">
        <v>3478</v>
      </c>
      <c r="F3431" t="s">
        <v>6532</v>
      </c>
      <c r="G3431">
        <v>5699</v>
      </c>
      <c r="H3431">
        <v>40</v>
      </c>
      <c r="I3431" t="s">
        <v>681</v>
      </c>
      <c r="J3431" t="s">
        <v>17</v>
      </c>
      <c r="K3431" s="4">
        <v>2500000</v>
      </c>
      <c r="L3431">
        <v>2008</v>
      </c>
      <c r="M3431" s="2">
        <v>5.9</v>
      </c>
      <c r="N3431" s="4">
        <f>IMDB_Table[[#This Row],[gross]]-IMDB_Table[[#This Row],[budget]]</f>
        <v>-2424273</v>
      </c>
      <c r="O3431">
        <v>90</v>
      </c>
      <c r="P3431" s="36">
        <f>IMDB_Table[[#This Row],[net_profit]]/IMDB_Table[[#This Row],[budget]]*100</f>
        <v>-96.970920000000007</v>
      </c>
    </row>
    <row r="3432" spans="1:16" x14ac:dyDescent="0.3">
      <c r="A3432" t="s">
        <v>192</v>
      </c>
      <c r="B3432">
        <v>238</v>
      </c>
      <c r="C3432" s="4">
        <v>322157</v>
      </c>
      <c r="D3432" t="s">
        <v>1889</v>
      </c>
      <c r="E3432" t="s">
        <v>2314</v>
      </c>
      <c r="F3432" t="s">
        <v>6533</v>
      </c>
      <c r="G3432">
        <v>61787</v>
      </c>
      <c r="H3432">
        <v>203</v>
      </c>
      <c r="I3432" t="s">
        <v>16</v>
      </c>
      <c r="J3432" t="s">
        <v>17</v>
      </c>
      <c r="K3432" s="4">
        <v>2500000</v>
      </c>
      <c r="L3432">
        <v>2010</v>
      </c>
      <c r="M3432" s="2">
        <v>6.8</v>
      </c>
      <c r="N3432" s="4">
        <f>IMDB_Table[[#This Row],[gross]]-IMDB_Table[[#This Row],[budget]]</f>
        <v>-2177843</v>
      </c>
      <c r="O3432">
        <v>96</v>
      </c>
      <c r="P3432" s="36">
        <f>IMDB_Table[[#This Row],[net_profit]]/IMDB_Table[[#This Row],[budget]]*100</f>
        <v>-87.113720000000001</v>
      </c>
    </row>
    <row r="3433" spans="1:16" x14ac:dyDescent="0.3">
      <c r="A3433" t="s">
        <v>1147</v>
      </c>
      <c r="B3433">
        <v>28</v>
      </c>
      <c r="C3433" s="4">
        <v>5731103</v>
      </c>
      <c r="D3433" t="s">
        <v>1409</v>
      </c>
      <c r="E3433" t="s">
        <v>230</v>
      </c>
      <c r="F3433" t="s">
        <v>7722</v>
      </c>
      <c r="G3433">
        <v>4100</v>
      </c>
      <c r="H3433">
        <v>35</v>
      </c>
      <c r="I3433" t="s">
        <v>16</v>
      </c>
      <c r="J3433" t="s">
        <v>17</v>
      </c>
      <c r="K3433" s="4">
        <v>2400000</v>
      </c>
      <c r="L3433">
        <v>1996</v>
      </c>
      <c r="M3433" s="2">
        <v>6.8</v>
      </c>
      <c r="N3433" s="4">
        <f>IMDB_Table[[#This Row],[gross]]-IMDB_Table[[#This Row],[budget]]</f>
        <v>3331103</v>
      </c>
      <c r="O3433">
        <v>120</v>
      </c>
      <c r="P3433" s="36">
        <f>IMDB_Table[[#This Row],[net_profit]]/IMDB_Table[[#This Row],[budget]]*100</f>
        <v>138.79595833333335</v>
      </c>
    </row>
    <row r="3434" spans="1:16" x14ac:dyDescent="0.3">
      <c r="A3434" t="s">
        <v>3479</v>
      </c>
      <c r="B3434">
        <v>25</v>
      </c>
      <c r="C3434" s="4">
        <v>978908</v>
      </c>
      <c r="D3434" t="s">
        <v>1334</v>
      </c>
      <c r="E3434" t="s">
        <v>1023</v>
      </c>
      <c r="F3434" t="s">
        <v>7723</v>
      </c>
      <c r="G3434">
        <v>4057</v>
      </c>
      <c r="H3434">
        <v>90</v>
      </c>
      <c r="I3434" t="s">
        <v>16</v>
      </c>
      <c r="J3434" t="s">
        <v>3480</v>
      </c>
      <c r="K3434" s="4">
        <v>2400000</v>
      </c>
      <c r="L3434">
        <v>2006</v>
      </c>
      <c r="M3434" s="2">
        <v>5.0999999999999996</v>
      </c>
      <c r="N3434" s="4">
        <f>IMDB_Table[[#This Row],[gross]]-IMDB_Table[[#This Row],[budget]]</f>
        <v>-1421092</v>
      </c>
      <c r="O3434">
        <v>101</v>
      </c>
      <c r="P3434" s="36">
        <f>IMDB_Table[[#This Row],[net_profit]]/IMDB_Table[[#This Row],[budget]]*100</f>
        <v>-59.212166666666668</v>
      </c>
    </row>
    <row r="3435" spans="1:16" x14ac:dyDescent="0.3">
      <c r="A3435" t="s">
        <v>3481</v>
      </c>
      <c r="B3435">
        <v>172</v>
      </c>
      <c r="C3435" s="4">
        <v>327919</v>
      </c>
      <c r="D3435" t="s">
        <v>497</v>
      </c>
      <c r="E3435" t="s">
        <v>2582</v>
      </c>
      <c r="F3435" t="s">
        <v>6534</v>
      </c>
      <c r="G3435">
        <v>99177</v>
      </c>
      <c r="H3435">
        <v>192</v>
      </c>
      <c r="I3435" t="s">
        <v>16</v>
      </c>
      <c r="J3435" t="s">
        <v>24</v>
      </c>
      <c r="K3435" s="4">
        <v>1500000</v>
      </c>
      <c r="L3435">
        <v>2006</v>
      </c>
      <c r="M3435" s="2">
        <v>7.7</v>
      </c>
      <c r="N3435" s="4">
        <f>IMDB_Table[[#This Row],[gross]]-IMDB_Table[[#This Row],[budget]]</f>
        <v>-1172081</v>
      </c>
      <c r="O3435">
        <v>101</v>
      </c>
      <c r="P3435" s="36">
        <f>IMDB_Table[[#This Row],[net_profit]]/IMDB_Table[[#This Row],[budget]]*100</f>
        <v>-78.138733333333334</v>
      </c>
    </row>
    <row r="3436" spans="1:16" x14ac:dyDescent="0.3">
      <c r="A3436" t="s">
        <v>3482</v>
      </c>
      <c r="B3436">
        <v>8</v>
      </c>
      <c r="C3436" s="4">
        <v>178739</v>
      </c>
      <c r="D3436" t="s">
        <v>3280</v>
      </c>
      <c r="E3436" t="s">
        <v>3483</v>
      </c>
      <c r="F3436" t="s">
        <v>7724</v>
      </c>
      <c r="G3436">
        <v>1015</v>
      </c>
      <c r="H3436">
        <v>10</v>
      </c>
      <c r="I3436" t="s">
        <v>16</v>
      </c>
      <c r="J3436" t="s">
        <v>17</v>
      </c>
      <c r="K3436" s="4">
        <v>2450000</v>
      </c>
      <c r="L3436">
        <v>2011</v>
      </c>
      <c r="M3436" s="2">
        <v>3.9</v>
      </c>
      <c r="N3436" s="4">
        <f>IMDB_Table[[#This Row],[gross]]-IMDB_Table[[#This Row],[budget]]</f>
        <v>-2271261</v>
      </c>
      <c r="O3436">
        <v>105</v>
      </c>
      <c r="P3436" s="36">
        <f>IMDB_Table[[#This Row],[net_profit]]/IMDB_Table[[#This Row],[budget]]*100</f>
        <v>-92.704530612244895</v>
      </c>
    </row>
    <row r="3437" spans="1:16" x14ac:dyDescent="0.3">
      <c r="A3437" t="s">
        <v>675</v>
      </c>
      <c r="B3437">
        <v>99</v>
      </c>
      <c r="C3437" s="4">
        <v>76400000</v>
      </c>
      <c r="D3437" t="s">
        <v>676</v>
      </c>
      <c r="E3437" t="s">
        <v>3484</v>
      </c>
      <c r="F3437" t="s">
        <v>6535</v>
      </c>
      <c r="G3437">
        <v>71321</v>
      </c>
      <c r="H3437">
        <v>230</v>
      </c>
      <c r="I3437" t="s">
        <v>16</v>
      </c>
      <c r="J3437" t="s">
        <v>17</v>
      </c>
      <c r="K3437" s="4">
        <v>2280000</v>
      </c>
      <c r="L3437">
        <v>1940</v>
      </c>
      <c r="M3437" s="2">
        <v>7.8</v>
      </c>
      <c r="N3437" s="4">
        <f>IMDB_Table[[#This Row],[gross]]-IMDB_Table[[#This Row],[budget]]</f>
        <v>74120000</v>
      </c>
      <c r="O3437">
        <v>120</v>
      </c>
      <c r="P3437" s="36">
        <f>IMDB_Table[[#This Row],[net_profit]]/IMDB_Table[[#This Row],[budget]]*100</f>
        <v>3250.8771929824561</v>
      </c>
    </row>
    <row r="3438" spans="1:16" x14ac:dyDescent="0.3">
      <c r="A3438" t="s">
        <v>1523</v>
      </c>
      <c r="B3438">
        <v>235</v>
      </c>
      <c r="C3438" s="4">
        <v>36200000</v>
      </c>
      <c r="D3438" t="s">
        <v>1440</v>
      </c>
      <c r="E3438" t="s">
        <v>3485</v>
      </c>
      <c r="F3438" t="s">
        <v>7725</v>
      </c>
      <c r="G3438">
        <v>31952</v>
      </c>
      <c r="H3438">
        <v>372</v>
      </c>
      <c r="I3438" t="s">
        <v>16</v>
      </c>
      <c r="J3438" t="s">
        <v>17</v>
      </c>
      <c r="K3438" s="4">
        <v>4000000</v>
      </c>
      <c r="L3438">
        <v>1982</v>
      </c>
      <c r="M3438" s="2">
        <v>5.7</v>
      </c>
      <c r="N3438" s="4">
        <f>IMDB_Table[[#This Row],[gross]]-IMDB_Table[[#This Row],[budget]]</f>
        <v>32200000</v>
      </c>
      <c r="O3438">
        <v>91</v>
      </c>
      <c r="P3438" s="36">
        <f>IMDB_Table[[#This Row],[net_profit]]/IMDB_Table[[#This Row],[budget]]*100</f>
        <v>805.00000000000011</v>
      </c>
    </row>
    <row r="3439" spans="1:16" x14ac:dyDescent="0.3">
      <c r="A3439" t="s">
        <v>3486</v>
      </c>
      <c r="B3439">
        <v>160</v>
      </c>
      <c r="C3439" s="4">
        <v>21300000</v>
      </c>
      <c r="D3439" t="s">
        <v>732</v>
      </c>
      <c r="E3439" t="s">
        <v>3487</v>
      </c>
      <c r="F3439" t="s">
        <v>7726</v>
      </c>
      <c r="G3439">
        <v>22521</v>
      </c>
      <c r="H3439">
        <v>342</v>
      </c>
      <c r="I3439" t="s">
        <v>16</v>
      </c>
      <c r="J3439" t="s">
        <v>17</v>
      </c>
      <c r="K3439" s="4">
        <v>2200000</v>
      </c>
      <c r="L3439">
        <v>1985</v>
      </c>
      <c r="M3439" s="2">
        <v>4.7</v>
      </c>
      <c r="N3439" s="4">
        <f>IMDB_Table[[#This Row],[gross]]-IMDB_Table[[#This Row],[budget]]</f>
        <v>19100000</v>
      </c>
      <c r="O3439">
        <v>92</v>
      </c>
      <c r="P3439" s="36">
        <f>IMDB_Table[[#This Row],[net_profit]]/IMDB_Table[[#This Row],[budget]]*100</f>
        <v>868.18181818181813</v>
      </c>
    </row>
    <row r="3440" spans="1:16" x14ac:dyDescent="0.3">
      <c r="A3440" t="s">
        <v>3488</v>
      </c>
      <c r="B3440">
        <v>18</v>
      </c>
      <c r="C3440" s="4">
        <v>379643</v>
      </c>
      <c r="D3440" t="s">
        <v>814</v>
      </c>
      <c r="E3440" t="s">
        <v>2810</v>
      </c>
      <c r="F3440" t="s">
        <v>6536</v>
      </c>
      <c r="G3440">
        <v>1573</v>
      </c>
      <c r="H3440">
        <v>29</v>
      </c>
      <c r="I3440" t="s">
        <v>16</v>
      </c>
      <c r="J3440" t="s">
        <v>17</v>
      </c>
      <c r="K3440" s="4">
        <v>2200000</v>
      </c>
      <c r="L3440">
        <v>2007</v>
      </c>
      <c r="M3440" s="2">
        <v>5.9</v>
      </c>
      <c r="N3440" s="4">
        <f>IMDB_Table[[#This Row],[gross]]-IMDB_Table[[#This Row],[budget]]</f>
        <v>-1820357</v>
      </c>
      <c r="O3440">
        <v>117</v>
      </c>
      <c r="P3440" s="36">
        <f>IMDB_Table[[#This Row],[net_profit]]/IMDB_Table[[#This Row],[budget]]*100</f>
        <v>-82.743499999999997</v>
      </c>
    </row>
    <row r="3441" spans="1:16" x14ac:dyDescent="0.3">
      <c r="A3441" t="s">
        <v>3489</v>
      </c>
      <c r="B3441">
        <v>11</v>
      </c>
      <c r="C3441" s="4">
        <v>12985267</v>
      </c>
      <c r="D3441" t="s">
        <v>814</v>
      </c>
      <c r="E3441" t="s">
        <v>1291</v>
      </c>
      <c r="F3441" t="s">
        <v>6537</v>
      </c>
      <c r="G3441">
        <v>4977</v>
      </c>
      <c r="H3441">
        <v>63</v>
      </c>
      <c r="I3441" t="s">
        <v>16</v>
      </c>
      <c r="J3441" t="s">
        <v>17</v>
      </c>
      <c r="K3441" s="4">
        <v>2300000</v>
      </c>
      <c r="L3441">
        <v>2015</v>
      </c>
      <c r="M3441" s="2">
        <v>5.9</v>
      </c>
      <c r="N3441" s="4">
        <f>IMDB_Table[[#This Row],[gross]]-IMDB_Table[[#This Row],[budget]]</f>
        <v>10685267</v>
      </c>
      <c r="O3441">
        <v>120</v>
      </c>
      <c r="P3441" s="36">
        <f>IMDB_Table[[#This Row],[net_profit]]/IMDB_Table[[#This Row],[budget]]*100</f>
        <v>464.57682608695654</v>
      </c>
    </row>
    <row r="3442" spans="1:16" x14ac:dyDescent="0.3">
      <c r="A3442" t="s">
        <v>3490</v>
      </c>
      <c r="B3442">
        <v>97</v>
      </c>
      <c r="C3442" s="4">
        <v>23650000</v>
      </c>
      <c r="D3442" t="s">
        <v>1564</v>
      </c>
      <c r="E3442" t="s">
        <v>3491</v>
      </c>
      <c r="F3442" t="s">
        <v>7727</v>
      </c>
      <c r="G3442">
        <v>40359</v>
      </c>
      <c r="H3442">
        <v>235</v>
      </c>
      <c r="I3442" t="s">
        <v>16</v>
      </c>
      <c r="J3442" t="s">
        <v>17</v>
      </c>
      <c r="K3442" s="4">
        <v>2100000</v>
      </c>
      <c r="L3442">
        <v>1946</v>
      </c>
      <c r="M3442" s="2">
        <v>8.1</v>
      </c>
      <c r="N3442" s="4">
        <f>IMDB_Table[[#This Row],[gross]]-IMDB_Table[[#This Row],[budget]]</f>
        <v>21550000</v>
      </c>
      <c r="O3442">
        <v>172</v>
      </c>
      <c r="P3442" s="36">
        <f>IMDB_Table[[#This Row],[net_profit]]/IMDB_Table[[#This Row],[budget]]*100</f>
        <v>1026.1904761904764</v>
      </c>
    </row>
    <row r="3443" spans="1:16" x14ac:dyDescent="0.3">
      <c r="A3443" t="s">
        <v>4054</v>
      </c>
      <c r="B3443">
        <v>67</v>
      </c>
      <c r="C3443" s="4">
        <v>313436</v>
      </c>
      <c r="D3443" t="s">
        <v>641</v>
      </c>
      <c r="E3443" t="s">
        <v>3492</v>
      </c>
      <c r="F3443" t="s">
        <v>6538</v>
      </c>
      <c r="G3443">
        <v>12244</v>
      </c>
      <c r="H3443">
        <v>95</v>
      </c>
      <c r="I3443" t="s">
        <v>3188</v>
      </c>
      <c r="J3443" t="s">
        <v>3189</v>
      </c>
      <c r="K3443" s="4">
        <v>15500000</v>
      </c>
      <c r="L3443">
        <v>2001</v>
      </c>
      <c r="M3443" s="2">
        <v>7.6</v>
      </c>
      <c r="N3443" s="4">
        <f>IMDB_Table[[#This Row],[gross]]-IMDB_Table[[#This Row],[budget]]</f>
        <v>-15186564</v>
      </c>
      <c r="O3443">
        <v>89</v>
      </c>
      <c r="P3443" s="36">
        <f>IMDB_Table[[#This Row],[net_profit]]/IMDB_Table[[#This Row],[budget]]*100</f>
        <v>-97.97783225806451</v>
      </c>
    </row>
    <row r="3444" spans="1:16" x14ac:dyDescent="0.3">
      <c r="A3444" t="s">
        <v>3493</v>
      </c>
      <c r="B3444">
        <v>4</v>
      </c>
      <c r="C3444" s="4">
        <v>3330</v>
      </c>
      <c r="D3444" t="s">
        <v>497</v>
      </c>
      <c r="E3444" t="s">
        <v>3494</v>
      </c>
      <c r="F3444" t="s">
        <v>6539</v>
      </c>
      <c r="G3444">
        <v>22</v>
      </c>
      <c r="H3444">
        <v>1</v>
      </c>
      <c r="I3444" t="s">
        <v>16</v>
      </c>
      <c r="J3444" t="s">
        <v>17</v>
      </c>
      <c r="K3444" s="4">
        <v>2100000</v>
      </c>
      <c r="L3444">
        <v>2015</v>
      </c>
      <c r="M3444" s="2">
        <v>7.2</v>
      </c>
      <c r="N3444" s="4">
        <f>IMDB_Table[[#This Row],[gross]]-IMDB_Table[[#This Row],[budget]]</f>
        <v>-2096670</v>
      </c>
      <c r="O3444">
        <v>125</v>
      </c>
      <c r="P3444" s="36">
        <f>IMDB_Table[[#This Row],[net_profit]]/IMDB_Table[[#This Row],[budget]]*100</f>
        <v>-99.841428571428565</v>
      </c>
    </row>
    <row r="3445" spans="1:16" x14ac:dyDescent="0.3">
      <c r="A3445" t="s">
        <v>2944</v>
      </c>
      <c r="B3445">
        <v>167</v>
      </c>
      <c r="C3445" s="4">
        <v>24800000</v>
      </c>
      <c r="D3445" t="s">
        <v>22</v>
      </c>
      <c r="E3445" t="s">
        <v>3495</v>
      </c>
      <c r="F3445" t="s">
        <v>7728</v>
      </c>
      <c r="G3445">
        <v>89403</v>
      </c>
      <c r="H3445">
        <v>358</v>
      </c>
      <c r="I3445" t="s">
        <v>16</v>
      </c>
      <c r="J3445" t="s">
        <v>24</v>
      </c>
      <c r="K3445" s="4">
        <v>2000000</v>
      </c>
      <c r="L3445">
        <v>1963</v>
      </c>
      <c r="M3445" s="2">
        <v>7.5</v>
      </c>
      <c r="N3445" s="4">
        <f>IMDB_Table[[#This Row],[gross]]-IMDB_Table[[#This Row],[budget]]</f>
        <v>22800000</v>
      </c>
      <c r="O3445">
        <v>115</v>
      </c>
      <c r="P3445" s="36">
        <f>IMDB_Table[[#This Row],[net_profit]]/IMDB_Table[[#This Row],[budget]]*100</f>
        <v>1140</v>
      </c>
    </row>
    <row r="3446" spans="1:16" x14ac:dyDescent="0.3">
      <c r="A3446" t="s">
        <v>3496</v>
      </c>
      <c r="B3446">
        <v>49</v>
      </c>
      <c r="C3446" s="4">
        <v>792966</v>
      </c>
      <c r="D3446" t="s">
        <v>3497</v>
      </c>
      <c r="E3446" t="s">
        <v>3498</v>
      </c>
      <c r="F3446" t="s">
        <v>7729</v>
      </c>
      <c r="G3446">
        <v>4663</v>
      </c>
      <c r="H3446">
        <v>40</v>
      </c>
      <c r="I3446" t="s">
        <v>16</v>
      </c>
      <c r="J3446" t="s">
        <v>17</v>
      </c>
      <c r="K3446" s="4">
        <v>2300000</v>
      </c>
      <c r="L3446">
        <v>1989</v>
      </c>
      <c r="M3446" s="2">
        <v>5.0999999999999996</v>
      </c>
      <c r="N3446" s="4">
        <f>IMDB_Table[[#This Row],[gross]]-IMDB_Table[[#This Row],[budget]]</f>
        <v>-1507034</v>
      </c>
      <c r="O3446">
        <v>96</v>
      </c>
      <c r="P3446" s="36">
        <f>IMDB_Table[[#This Row],[net_profit]]/IMDB_Table[[#This Row],[budget]]*100</f>
        <v>-65.523217391304343</v>
      </c>
    </row>
    <row r="3447" spans="1:16" x14ac:dyDescent="0.3">
      <c r="A3447" t="s">
        <v>3499</v>
      </c>
      <c r="B3447">
        <v>533</v>
      </c>
      <c r="C3447" s="4">
        <v>14673301</v>
      </c>
      <c r="D3447" t="s">
        <v>1373</v>
      </c>
      <c r="E3447" t="s">
        <v>3500</v>
      </c>
      <c r="F3447" t="s">
        <v>6540</v>
      </c>
      <c r="G3447">
        <v>112899</v>
      </c>
      <c r="H3447">
        <v>631</v>
      </c>
      <c r="I3447" t="s">
        <v>16</v>
      </c>
      <c r="J3447" t="s">
        <v>17</v>
      </c>
      <c r="K3447" s="4">
        <v>2000000</v>
      </c>
      <c r="L3447">
        <v>2014</v>
      </c>
      <c r="M3447" s="2">
        <v>6.9</v>
      </c>
      <c r="N3447" s="4">
        <f>IMDB_Table[[#This Row],[gross]]-IMDB_Table[[#This Row],[budget]]</f>
        <v>12673301</v>
      </c>
      <c r="O3447">
        <v>100</v>
      </c>
      <c r="P3447" s="36">
        <f>IMDB_Table[[#This Row],[net_profit]]/IMDB_Table[[#This Row],[budget]]*100</f>
        <v>633.66505000000006</v>
      </c>
    </row>
    <row r="3448" spans="1:16" x14ac:dyDescent="0.3">
      <c r="A3448" t="s">
        <v>239</v>
      </c>
      <c r="B3448">
        <v>177</v>
      </c>
      <c r="C3448" s="4">
        <v>9003011</v>
      </c>
      <c r="D3448" t="s">
        <v>76</v>
      </c>
      <c r="E3448" t="s">
        <v>3501</v>
      </c>
      <c r="F3448" t="s">
        <v>6541</v>
      </c>
      <c r="G3448">
        <v>133966</v>
      </c>
      <c r="H3448">
        <v>294</v>
      </c>
      <c r="I3448" t="s">
        <v>16</v>
      </c>
      <c r="J3448" t="s">
        <v>115</v>
      </c>
      <c r="K3448" s="4">
        <v>2000000</v>
      </c>
      <c r="L3448">
        <v>1981</v>
      </c>
      <c r="M3448" s="2">
        <v>7.6</v>
      </c>
      <c r="N3448" s="4">
        <f>IMDB_Table[[#This Row],[gross]]-IMDB_Table[[#This Row],[budget]]</f>
        <v>7003011</v>
      </c>
      <c r="O3448">
        <v>87</v>
      </c>
      <c r="P3448" s="36">
        <f>IMDB_Table[[#This Row],[net_profit]]/IMDB_Table[[#This Row],[budget]]*100</f>
        <v>350.15055000000001</v>
      </c>
    </row>
    <row r="3449" spans="1:16" x14ac:dyDescent="0.3">
      <c r="A3449" t="s">
        <v>3502</v>
      </c>
      <c r="B3449">
        <v>77</v>
      </c>
      <c r="C3449" s="4">
        <v>11546543</v>
      </c>
      <c r="D3449" t="s">
        <v>556</v>
      </c>
      <c r="E3449" t="s">
        <v>3503</v>
      </c>
      <c r="F3449" t="s">
        <v>7730</v>
      </c>
      <c r="G3449">
        <v>34520</v>
      </c>
      <c r="H3449">
        <v>146</v>
      </c>
      <c r="I3449" t="s">
        <v>1557</v>
      </c>
      <c r="J3449" t="s">
        <v>903</v>
      </c>
      <c r="K3449" s="4">
        <v>2000000</v>
      </c>
      <c r="L3449">
        <v>1994</v>
      </c>
      <c r="M3449" s="2">
        <v>7.6</v>
      </c>
      <c r="N3449" s="4">
        <f>IMDB_Table[[#This Row],[gross]]-IMDB_Table[[#This Row],[budget]]</f>
        <v>9546543</v>
      </c>
      <c r="O3449">
        <v>102</v>
      </c>
      <c r="P3449" s="36">
        <f>IMDB_Table[[#This Row],[net_profit]]/IMDB_Table[[#This Row],[budget]]*100</f>
        <v>477.32714999999996</v>
      </c>
    </row>
    <row r="3450" spans="1:16" x14ac:dyDescent="0.3">
      <c r="A3450" t="s">
        <v>1761</v>
      </c>
      <c r="B3450">
        <v>123</v>
      </c>
      <c r="C3450" s="4">
        <v>11533945</v>
      </c>
      <c r="D3450" t="s">
        <v>2862</v>
      </c>
      <c r="E3450" t="s">
        <v>3504</v>
      </c>
      <c r="F3450" t="s">
        <v>7731</v>
      </c>
      <c r="G3450">
        <v>77551</v>
      </c>
      <c r="H3450">
        <v>434</v>
      </c>
      <c r="I3450" t="s">
        <v>16</v>
      </c>
      <c r="J3450" t="s">
        <v>17</v>
      </c>
      <c r="K3450" s="4">
        <v>2000000</v>
      </c>
      <c r="L3450">
        <v>1999</v>
      </c>
      <c r="M3450" s="2">
        <v>7.6</v>
      </c>
      <c r="N3450" s="4">
        <f>IMDB_Table[[#This Row],[gross]]-IMDB_Table[[#This Row],[budget]]</f>
        <v>9533945</v>
      </c>
      <c r="O3450">
        <v>118</v>
      </c>
      <c r="P3450" s="36">
        <f>IMDB_Table[[#This Row],[net_profit]]/IMDB_Table[[#This Row],[budget]]*100</f>
        <v>476.69724999999994</v>
      </c>
    </row>
    <row r="3451" spans="1:16" x14ac:dyDescent="0.3">
      <c r="A3451" t="s">
        <v>3505</v>
      </c>
      <c r="B3451">
        <v>218</v>
      </c>
      <c r="C3451" s="4">
        <v>12555230</v>
      </c>
      <c r="D3451" t="s">
        <v>1334</v>
      </c>
      <c r="E3451" t="s">
        <v>3506</v>
      </c>
      <c r="F3451" t="s">
        <v>6542</v>
      </c>
      <c r="G3451">
        <v>18566</v>
      </c>
      <c r="H3451">
        <v>154</v>
      </c>
      <c r="I3451" t="s">
        <v>16</v>
      </c>
      <c r="J3451" t="s">
        <v>490</v>
      </c>
      <c r="K3451" s="4">
        <v>2000000</v>
      </c>
      <c r="L3451">
        <v>2011</v>
      </c>
      <c r="M3451" s="2">
        <v>5.3</v>
      </c>
      <c r="N3451" s="4">
        <f>IMDB_Table[[#This Row],[gross]]-IMDB_Table[[#This Row],[budget]]</f>
        <v>10555230</v>
      </c>
      <c r="O3451">
        <v>86</v>
      </c>
      <c r="P3451" s="36">
        <f>IMDB_Table[[#This Row],[net_profit]]/IMDB_Table[[#This Row],[budget]]*100</f>
        <v>527.76149999999996</v>
      </c>
    </row>
    <row r="3452" spans="1:16" x14ac:dyDescent="0.3">
      <c r="A3452" t="s">
        <v>3967</v>
      </c>
      <c r="B3452">
        <v>215</v>
      </c>
      <c r="C3452" s="4">
        <v>11284657</v>
      </c>
      <c r="D3452" t="s">
        <v>946</v>
      </c>
      <c r="E3452" t="s">
        <v>2622</v>
      </c>
      <c r="F3452" t="s">
        <v>7732</v>
      </c>
      <c r="G3452">
        <v>259379</v>
      </c>
      <c r="H3452">
        <v>407</v>
      </c>
      <c r="I3452" t="s">
        <v>2286</v>
      </c>
      <c r="J3452" t="s">
        <v>221</v>
      </c>
      <c r="K3452" s="4">
        <v>2000000</v>
      </c>
      <c r="L3452">
        <v>2006</v>
      </c>
      <c r="M3452" s="2">
        <v>8.5</v>
      </c>
      <c r="N3452" s="4">
        <f>IMDB_Table[[#This Row],[gross]]-IMDB_Table[[#This Row],[budget]]</f>
        <v>9284657</v>
      </c>
      <c r="O3452">
        <v>137</v>
      </c>
      <c r="P3452" s="36">
        <f>IMDB_Table[[#This Row],[net_profit]]/IMDB_Table[[#This Row],[budget]]*100</f>
        <v>464.23284999999998</v>
      </c>
    </row>
    <row r="3453" spans="1:16" x14ac:dyDescent="0.3">
      <c r="A3453" t="s">
        <v>3283</v>
      </c>
      <c r="B3453">
        <v>34</v>
      </c>
      <c r="C3453" s="4">
        <v>34522221</v>
      </c>
      <c r="D3453" t="s">
        <v>814</v>
      </c>
      <c r="E3453" t="s">
        <v>3507</v>
      </c>
      <c r="F3453" t="s">
        <v>6543</v>
      </c>
      <c r="G3453">
        <v>15401</v>
      </c>
      <c r="H3453">
        <v>175</v>
      </c>
      <c r="I3453" t="s">
        <v>16</v>
      </c>
      <c r="J3453" t="s">
        <v>17</v>
      </c>
      <c r="K3453" s="4">
        <v>2000000</v>
      </c>
      <c r="L3453">
        <v>2011</v>
      </c>
      <c r="M3453" s="2">
        <v>7</v>
      </c>
      <c r="N3453" s="4">
        <f>IMDB_Table[[#This Row],[gross]]-IMDB_Table[[#This Row],[budget]]</f>
        <v>32522221</v>
      </c>
      <c r="O3453">
        <v>129</v>
      </c>
      <c r="P3453" s="36">
        <f>IMDB_Table[[#This Row],[net_profit]]/IMDB_Table[[#This Row],[budget]]*100</f>
        <v>1626.11105</v>
      </c>
    </row>
    <row r="3454" spans="1:16" x14ac:dyDescent="0.3">
      <c r="A3454" t="s">
        <v>3508</v>
      </c>
      <c r="B3454">
        <v>167</v>
      </c>
      <c r="C3454" s="4">
        <v>7002255</v>
      </c>
      <c r="D3454" t="s">
        <v>3509</v>
      </c>
      <c r="E3454" t="s">
        <v>3510</v>
      </c>
      <c r="F3454" t="s">
        <v>7733</v>
      </c>
      <c r="G3454">
        <v>42462</v>
      </c>
      <c r="H3454">
        <v>312</v>
      </c>
      <c r="I3454" t="s">
        <v>708</v>
      </c>
      <c r="J3454" t="s">
        <v>490</v>
      </c>
      <c r="K3454" s="4">
        <v>9500000</v>
      </c>
      <c r="L3454">
        <v>2003</v>
      </c>
      <c r="M3454" s="2">
        <v>7.8</v>
      </c>
      <c r="N3454" s="4">
        <f>IMDB_Table[[#This Row],[gross]]-IMDB_Table[[#This Row],[budget]]</f>
        <v>-2497745</v>
      </c>
      <c r="O3454">
        <v>80</v>
      </c>
      <c r="P3454" s="36">
        <f>IMDB_Table[[#This Row],[net_profit]]/IMDB_Table[[#This Row],[budget]]*100</f>
        <v>-26.292052631578951</v>
      </c>
    </row>
    <row r="3455" spans="1:16" x14ac:dyDescent="0.3">
      <c r="A3455" t="s">
        <v>3511</v>
      </c>
      <c r="B3455">
        <v>56</v>
      </c>
      <c r="C3455" s="4">
        <v>6719300</v>
      </c>
      <c r="D3455" t="s">
        <v>641</v>
      </c>
      <c r="E3455" t="s">
        <v>3512</v>
      </c>
      <c r="F3455" t="s">
        <v>6544</v>
      </c>
      <c r="G3455">
        <v>8224</v>
      </c>
      <c r="H3455">
        <v>132</v>
      </c>
      <c r="I3455" t="s">
        <v>16</v>
      </c>
      <c r="J3455" t="s">
        <v>87</v>
      </c>
      <c r="K3455" s="4">
        <v>2000000</v>
      </c>
      <c r="L3455">
        <v>1998</v>
      </c>
      <c r="M3455" s="2">
        <v>7.2</v>
      </c>
      <c r="N3455" s="4">
        <f>IMDB_Table[[#This Row],[gross]]-IMDB_Table[[#This Row],[budget]]</f>
        <v>4719300</v>
      </c>
      <c r="O3455">
        <v>89</v>
      </c>
      <c r="P3455" s="36">
        <f>IMDB_Table[[#This Row],[net_profit]]/IMDB_Table[[#This Row],[budget]]*100</f>
        <v>235.96499999999997</v>
      </c>
    </row>
    <row r="3456" spans="1:16" x14ac:dyDescent="0.3">
      <c r="A3456" t="s">
        <v>1882</v>
      </c>
      <c r="B3456">
        <v>211</v>
      </c>
      <c r="C3456" s="4">
        <v>5792822</v>
      </c>
      <c r="D3456" t="s">
        <v>71</v>
      </c>
      <c r="E3456" t="s">
        <v>3513</v>
      </c>
      <c r="F3456" t="s">
        <v>6545</v>
      </c>
      <c r="G3456">
        <v>168398</v>
      </c>
      <c r="H3456">
        <v>492</v>
      </c>
      <c r="I3456" t="s">
        <v>16</v>
      </c>
      <c r="J3456" t="s">
        <v>17</v>
      </c>
      <c r="K3456" s="4">
        <v>2700000</v>
      </c>
      <c r="L3456">
        <v>2004</v>
      </c>
      <c r="M3456" s="2">
        <v>8</v>
      </c>
      <c r="N3456" s="4">
        <f>IMDB_Table[[#This Row],[gross]]-IMDB_Table[[#This Row],[budget]]</f>
        <v>3092822</v>
      </c>
      <c r="O3456">
        <v>80</v>
      </c>
      <c r="P3456" s="36">
        <f>IMDB_Table[[#This Row],[net_profit]]/IMDB_Table[[#This Row],[budget]]*100</f>
        <v>114.54896296296295</v>
      </c>
    </row>
    <row r="3457" spans="1:16" x14ac:dyDescent="0.3">
      <c r="A3457" t="s">
        <v>3960</v>
      </c>
      <c r="B3457">
        <v>157</v>
      </c>
      <c r="C3457" s="4">
        <v>5383834</v>
      </c>
      <c r="D3457" t="s">
        <v>946</v>
      </c>
      <c r="E3457" t="s">
        <v>3514</v>
      </c>
      <c r="F3457" t="s">
        <v>6546</v>
      </c>
      <c r="G3457">
        <v>173551</v>
      </c>
      <c r="H3457">
        <v>361</v>
      </c>
      <c r="I3457" t="s">
        <v>681</v>
      </c>
      <c r="J3457" t="s">
        <v>2251</v>
      </c>
      <c r="K3457" s="4">
        <v>2000000</v>
      </c>
      <c r="L3457">
        <v>2000</v>
      </c>
      <c r="M3457" s="2">
        <v>8.1</v>
      </c>
      <c r="N3457" s="4">
        <f>IMDB_Table[[#This Row],[gross]]-IMDB_Table[[#This Row],[budget]]</f>
        <v>3383834</v>
      </c>
      <c r="O3457">
        <v>115</v>
      </c>
      <c r="P3457" s="36">
        <f>IMDB_Table[[#This Row],[net_profit]]/IMDB_Table[[#This Row],[budget]]*100</f>
        <v>169.1917</v>
      </c>
    </row>
    <row r="3458" spans="1:16" x14ac:dyDescent="0.3">
      <c r="A3458" t="s">
        <v>1339</v>
      </c>
      <c r="B3458">
        <v>126</v>
      </c>
      <c r="C3458" s="4">
        <v>4599680</v>
      </c>
      <c r="D3458" t="s">
        <v>814</v>
      </c>
      <c r="E3458" t="s">
        <v>536</v>
      </c>
      <c r="F3458" t="s">
        <v>6547</v>
      </c>
      <c r="G3458">
        <v>68222</v>
      </c>
      <c r="H3458">
        <v>545</v>
      </c>
      <c r="I3458" t="s">
        <v>16</v>
      </c>
      <c r="J3458" t="s">
        <v>17</v>
      </c>
      <c r="K3458" s="4">
        <v>1500000</v>
      </c>
      <c r="L3458">
        <v>2003</v>
      </c>
      <c r="M3458" s="2">
        <v>6.8</v>
      </c>
      <c r="N3458" s="4">
        <f>IMDB_Table[[#This Row],[gross]]-IMDB_Table[[#This Row],[budget]]</f>
        <v>3099680</v>
      </c>
      <c r="O3458">
        <v>100</v>
      </c>
      <c r="P3458" s="36">
        <f>IMDB_Table[[#This Row],[net_profit]]/IMDB_Table[[#This Row],[budget]]*100</f>
        <v>206.64533333333335</v>
      </c>
    </row>
    <row r="3459" spans="1:16" x14ac:dyDescent="0.3">
      <c r="A3459" t="s">
        <v>3515</v>
      </c>
      <c r="B3459">
        <v>365</v>
      </c>
      <c r="C3459" s="4">
        <v>6531491</v>
      </c>
      <c r="D3459" t="s">
        <v>814</v>
      </c>
      <c r="E3459" t="s">
        <v>110</v>
      </c>
      <c r="F3459" t="s">
        <v>7734</v>
      </c>
      <c r="G3459">
        <v>111658</v>
      </c>
      <c r="H3459">
        <v>297</v>
      </c>
      <c r="I3459" t="s">
        <v>16</v>
      </c>
      <c r="J3459" t="s">
        <v>17</v>
      </c>
      <c r="K3459" s="4">
        <v>2000000</v>
      </c>
      <c r="L3459">
        <v>2010</v>
      </c>
      <c r="M3459" s="2">
        <v>7.2</v>
      </c>
      <c r="N3459" s="4">
        <f>IMDB_Table[[#This Row],[gross]]-IMDB_Table[[#This Row],[budget]]</f>
        <v>4531491</v>
      </c>
      <c r="O3459">
        <v>100</v>
      </c>
      <c r="P3459" s="36">
        <f>IMDB_Table[[#This Row],[net_profit]]/IMDB_Table[[#This Row],[budget]]*100</f>
        <v>226.57454999999999</v>
      </c>
    </row>
    <row r="3460" spans="1:16" x14ac:dyDescent="0.3">
      <c r="A3460" t="s">
        <v>3516</v>
      </c>
      <c r="B3460">
        <v>151</v>
      </c>
      <c r="C3460" s="4">
        <v>3885134</v>
      </c>
      <c r="D3460" t="s">
        <v>641</v>
      </c>
      <c r="E3460" t="s">
        <v>3517</v>
      </c>
      <c r="F3460" t="s">
        <v>7735</v>
      </c>
      <c r="G3460">
        <v>31130</v>
      </c>
      <c r="H3460">
        <v>243</v>
      </c>
      <c r="I3460" t="s">
        <v>16</v>
      </c>
      <c r="J3460" t="s">
        <v>17</v>
      </c>
      <c r="K3460" s="4">
        <v>2000000</v>
      </c>
      <c r="L3460">
        <v>2005</v>
      </c>
      <c r="M3460" s="2">
        <v>7.4</v>
      </c>
      <c r="N3460" s="4">
        <f>IMDB_Table[[#This Row],[gross]]-IMDB_Table[[#This Row],[budget]]</f>
        <v>1885134</v>
      </c>
      <c r="O3460">
        <v>91</v>
      </c>
      <c r="P3460" s="36">
        <f>IMDB_Table[[#This Row],[net_profit]]/IMDB_Table[[#This Row],[budget]]*100</f>
        <v>94.256700000000009</v>
      </c>
    </row>
    <row r="3461" spans="1:16" x14ac:dyDescent="0.3">
      <c r="A3461" t="s">
        <v>3518</v>
      </c>
      <c r="B3461">
        <v>158</v>
      </c>
      <c r="C3461" s="4">
        <v>3590010</v>
      </c>
      <c r="D3461" t="s">
        <v>1657</v>
      </c>
      <c r="E3461" t="s">
        <v>3519</v>
      </c>
      <c r="F3461" t="s">
        <v>6548</v>
      </c>
      <c r="G3461">
        <v>20885</v>
      </c>
      <c r="H3461">
        <v>60</v>
      </c>
      <c r="I3461" t="s">
        <v>16</v>
      </c>
      <c r="J3461" t="s">
        <v>24</v>
      </c>
      <c r="K3461" s="4">
        <v>2000000</v>
      </c>
      <c r="L3461">
        <v>2015</v>
      </c>
      <c r="M3461" s="2">
        <v>6.1</v>
      </c>
      <c r="N3461" s="4">
        <f>IMDB_Table[[#This Row],[gross]]-IMDB_Table[[#This Row],[budget]]</f>
        <v>1590010</v>
      </c>
      <c r="O3461">
        <v>96</v>
      </c>
      <c r="P3461" s="36">
        <f>IMDB_Table[[#This Row],[net_profit]]/IMDB_Table[[#This Row],[budget]]*100</f>
        <v>79.500500000000002</v>
      </c>
    </row>
    <row r="3462" spans="1:16" x14ac:dyDescent="0.3">
      <c r="A3462" t="s">
        <v>151</v>
      </c>
      <c r="B3462">
        <v>118</v>
      </c>
      <c r="C3462" s="4">
        <v>3335839</v>
      </c>
      <c r="D3462" t="s">
        <v>137</v>
      </c>
      <c r="E3462" t="s">
        <v>33</v>
      </c>
      <c r="F3462" t="s">
        <v>6549</v>
      </c>
      <c r="G3462">
        <v>54657</v>
      </c>
      <c r="H3462">
        <v>222</v>
      </c>
      <c r="I3462" t="s">
        <v>16</v>
      </c>
      <c r="J3462" t="s">
        <v>17</v>
      </c>
      <c r="K3462" s="4">
        <v>2000000</v>
      </c>
      <c r="L3462">
        <v>2005</v>
      </c>
      <c r="M3462" s="2">
        <v>7</v>
      </c>
      <c r="N3462" s="4">
        <f>IMDB_Table[[#This Row],[gross]]-IMDB_Table[[#This Row],[budget]]</f>
        <v>1335839</v>
      </c>
      <c r="O3462">
        <v>116</v>
      </c>
      <c r="P3462" s="36">
        <f>IMDB_Table[[#This Row],[net_profit]]/IMDB_Table[[#This Row],[budget]]*100</f>
        <v>66.79195</v>
      </c>
    </row>
    <row r="3463" spans="1:16" x14ac:dyDescent="0.3">
      <c r="A3463" t="s">
        <v>1469</v>
      </c>
      <c r="B3463">
        <v>39</v>
      </c>
      <c r="C3463" s="4">
        <v>2557668</v>
      </c>
      <c r="D3463" t="s">
        <v>552</v>
      </c>
      <c r="E3463" t="s">
        <v>709</v>
      </c>
      <c r="F3463" t="s">
        <v>6550</v>
      </c>
      <c r="G3463">
        <v>3911</v>
      </c>
      <c r="H3463">
        <v>22</v>
      </c>
      <c r="I3463" t="s">
        <v>16</v>
      </c>
      <c r="J3463" t="s">
        <v>17</v>
      </c>
      <c r="K3463" s="4">
        <v>2000000</v>
      </c>
      <c r="L3463">
        <v>2015</v>
      </c>
      <c r="M3463" s="2">
        <v>5.3</v>
      </c>
      <c r="N3463" s="4">
        <f>IMDB_Table[[#This Row],[gross]]-IMDB_Table[[#This Row],[budget]]</f>
        <v>557668</v>
      </c>
      <c r="O3463">
        <v>97</v>
      </c>
      <c r="P3463" s="36">
        <f>IMDB_Table[[#This Row],[net_profit]]/IMDB_Table[[#This Row],[budget]]*100</f>
        <v>27.883400000000002</v>
      </c>
    </row>
    <row r="3464" spans="1:16" x14ac:dyDescent="0.3">
      <c r="A3464" t="s">
        <v>395</v>
      </c>
      <c r="B3464">
        <v>108</v>
      </c>
      <c r="C3464" s="4">
        <v>2506446</v>
      </c>
      <c r="D3464" t="s">
        <v>429</v>
      </c>
      <c r="E3464" t="s">
        <v>622</v>
      </c>
      <c r="F3464" t="s">
        <v>6551</v>
      </c>
      <c r="G3464">
        <v>8662</v>
      </c>
      <c r="H3464">
        <v>172</v>
      </c>
      <c r="I3464" t="s">
        <v>16</v>
      </c>
      <c r="J3464" t="s">
        <v>17</v>
      </c>
      <c r="K3464" s="4">
        <v>2000000</v>
      </c>
      <c r="L3464">
        <v>2002</v>
      </c>
      <c r="M3464" s="2">
        <v>4.7</v>
      </c>
      <c r="N3464" s="4">
        <f>IMDB_Table[[#This Row],[gross]]-IMDB_Table[[#This Row],[budget]]</f>
        <v>506446</v>
      </c>
      <c r="O3464">
        <v>101</v>
      </c>
      <c r="P3464" s="36">
        <f>IMDB_Table[[#This Row],[net_profit]]/IMDB_Table[[#This Row],[budget]]*100</f>
        <v>25.322299999999998</v>
      </c>
    </row>
    <row r="3465" spans="1:16" x14ac:dyDescent="0.3">
      <c r="A3465" t="s">
        <v>3520</v>
      </c>
      <c r="B3465">
        <v>65</v>
      </c>
      <c r="C3465" s="4">
        <v>7369373</v>
      </c>
      <c r="D3465" t="s">
        <v>732</v>
      </c>
      <c r="E3465" t="s">
        <v>3521</v>
      </c>
      <c r="F3465" t="s">
        <v>6552</v>
      </c>
      <c r="G3465">
        <v>4288</v>
      </c>
      <c r="H3465">
        <v>74</v>
      </c>
      <c r="I3465" t="s">
        <v>16</v>
      </c>
      <c r="J3465" t="s">
        <v>24</v>
      </c>
      <c r="K3465" s="4">
        <v>2000000</v>
      </c>
      <c r="L3465">
        <v>1986</v>
      </c>
      <c r="M3465" s="2">
        <v>5.7</v>
      </c>
      <c r="N3465" s="4">
        <f>IMDB_Table[[#This Row],[gross]]-IMDB_Table[[#This Row],[budget]]</f>
        <v>5369373</v>
      </c>
      <c r="O3465">
        <v>98</v>
      </c>
      <c r="P3465" s="36">
        <f>IMDB_Table[[#This Row],[net_profit]]/IMDB_Table[[#This Row],[budget]]*100</f>
        <v>268.46865000000003</v>
      </c>
    </row>
    <row r="3466" spans="1:16" x14ac:dyDescent="0.3">
      <c r="A3466" t="s">
        <v>3151</v>
      </c>
      <c r="B3466">
        <v>160</v>
      </c>
      <c r="C3466" s="4">
        <v>1984378</v>
      </c>
      <c r="D3466" t="s">
        <v>369</v>
      </c>
      <c r="E3466" t="s">
        <v>3522</v>
      </c>
      <c r="F3466" t="s">
        <v>6553</v>
      </c>
      <c r="G3466">
        <v>27346</v>
      </c>
      <c r="H3466">
        <v>206</v>
      </c>
      <c r="I3466" t="s">
        <v>16</v>
      </c>
      <c r="J3466" t="s">
        <v>17</v>
      </c>
      <c r="K3466" s="4">
        <v>2000000</v>
      </c>
      <c r="L3466">
        <v>2006</v>
      </c>
      <c r="M3466" s="2">
        <v>6.5</v>
      </c>
      <c r="N3466" s="4">
        <f>IMDB_Table[[#This Row],[gross]]-IMDB_Table[[#This Row],[budget]]</f>
        <v>-15622</v>
      </c>
      <c r="O3466">
        <v>101</v>
      </c>
      <c r="P3466" s="36">
        <f>IMDB_Table[[#This Row],[net_profit]]/IMDB_Table[[#This Row],[budget]]*100</f>
        <v>-0.78110000000000002</v>
      </c>
    </row>
    <row r="3467" spans="1:16" x14ac:dyDescent="0.3">
      <c r="A3467" t="s">
        <v>3523</v>
      </c>
      <c r="B3467">
        <v>231</v>
      </c>
      <c r="C3467" s="4">
        <v>2283276</v>
      </c>
      <c r="D3467" t="s">
        <v>3524</v>
      </c>
      <c r="E3467" t="s">
        <v>3523</v>
      </c>
      <c r="F3467" t="s">
        <v>7736</v>
      </c>
      <c r="G3467">
        <v>46107</v>
      </c>
      <c r="H3467">
        <v>156</v>
      </c>
      <c r="I3467" t="s">
        <v>3525</v>
      </c>
      <c r="J3467" t="s">
        <v>3526</v>
      </c>
      <c r="K3467" s="4">
        <v>1500000</v>
      </c>
      <c r="L3467">
        <v>2008</v>
      </c>
      <c r="M3467" s="2">
        <v>8</v>
      </c>
      <c r="N3467" s="4">
        <f>IMDB_Table[[#This Row],[gross]]-IMDB_Table[[#This Row],[budget]]</f>
        <v>783276</v>
      </c>
      <c r="O3467">
        <v>90</v>
      </c>
      <c r="P3467" s="36">
        <f>IMDB_Table[[#This Row],[net_profit]]/IMDB_Table[[#This Row],[budget]]*100</f>
        <v>52.218399999999995</v>
      </c>
    </row>
    <row r="3468" spans="1:16" x14ac:dyDescent="0.3">
      <c r="A3468" t="s">
        <v>3527</v>
      </c>
      <c r="B3468">
        <v>7</v>
      </c>
      <c r="C3468" s="4">
        <v>1098224</v>
      </c>
      <c r="D3468" t="s">
        <v>266</v>
      </c>
      <c r="E3468" t="s">
        <v>3528</v>
      </c>
      <c r="F3468" t="s">
        <v>7737</v>
      </c>
      <c r="G3468">
        <v>397</v>
      </c>
      <c r="H3468">
        <v>30</v>
      </c>
      <c r="I3468" t="s">
        <v>16</v>
      </c>
      <c r="J3468" t="s">
        <v>17</v>
      </c>
      <c r="K3468" s="4">
        <v>2000000</v>
      </c>
      <c r="L3468">
        <v>2003</v>
      </c>
      <c r="M3468" s="2">
        <v>3.3</v>
      </c>
      <c r="N3468" s="4">
        <f>IMDB_Table[[#This Row],[gross]]-IMDB_Table[[#This Row],[budget]]</f>
        <v>-901776</v>
      </c>
      <c r="O3468">
        <v>120</v>
      </c>
      <c r="P3468" s="36">
        <f>IMDB_Table[[#This Row],[net_profit]]/IMDB_Table[[#This Row],[budget]]*100</f>
        <v>-45.088799999999999</v>
      </c>
    </row>
    <row r="3469" spans="1:16" x14ac:dyDescent="0.3">
      <c r="A3469" t="s">
        <v>3373</v>
      </c>
      <c r="B3469">
        <v>79</v>
      </c>
      <c r="C3469" s="4">
        <v>1430185</v>
      </c>
      <c r="D3469" t="s">
        <v>3529</v>
      </c>
      <c r="E3469" t="s">
        <v>3190</v>
      </c>
      <c r="F3469" t="s">
        <v>7738</v>
      </c>
      <c r="G3469">
        <v>7314</v>
      </c>
      <c r="H3469">
        <v>55</v>
      </c>
      <c r="I3469" t="s">
        <v>16</v>
      </c>
      <c r="J3469" t="s">
        <v>17</v>
      </c>
      <c r="K3469" s="4">
        <v>2000000</v>
      </c>
      <c r="L3469">
        <v>2007</v>
      </c>
      <c r="M3469" s="2">
        <v>8.3000000000000007</v>
      </c>
      <c r="N3469" s="4">
        <f>IMDB_Table[[#This Row],[gross]]-IMDB_Table[[#This Row],[budget]]</f>
        <v>-569815</v>
      </c>
      <c r="O3469">
        <v>102</v>
      </c>
      <c r="P3469" s="36">
        <f>IMDB_Table[[#This Row],[net_profit]]/IMDB_Table[[#This Row],[budget]]*100</f>
        <v>-28.490749999999998</v>
      </c>
    </row>
    <row r="3470" spans="1:16" x14ac:dyDescent="0.3">
      <c r="A3470" t="s">
        <v>3530</v>
      </c>
      <c r="B3470">
        <v>168</v>
      </c>
      <c r="C3470" s="4">
        <v>1477002</v>
      </c>
      <c r="D3470" t="s">
        <v>71</v>
      </c>
      <c r="E3470" t="s">
        <v>2016</v>
      </c>
      <c r="F3470" t="s">
        <v>7739</v>
      </c>
      <c r="G3470">
        <v>16645</v>
      </c>
      <c r="H3470">
        <v>72</v>
      </c>
      <c r="I3470" t="s">
        <v>16</v>
      </c>
      <c r="J3470" t="s">
        <v>17</v>
      </c>
      <c r="K3470" s="4">
        <v>2000000</v>
      </c>
      <c r="L3470">
        <v>2015</v>
      </c>
      <c r="M3470" s="2">
        <v>6.9</v>
      </c>
      <c r="N3470" s="4">
        <f>IMDB_Table[[#This Row],[gross]]-IMDB_Table[[#This Row],[budget]]</f>
        <v>-522998</v>
      </c>
      <c r="O3470">
        <v>102</v>
      </c>
      <c r="P3470" s="36">
        <f>IMDB_Table[[#This Row],[net_profit]]/IMDB_Table[[#This Row],[budget]]*100</f>
        <v>-26.149899999999999</v>
      </c>
    </row>
    <row r="3471" spans="1:16" x14ac:dyDescent="0.3">
      <c r="A3471" t="s">
        <v>3531</v>
      </c>
      <c r="B3471">
        <v>107</v>
      </c>
      <c r="C3471" s="4">
        <v>1134049</v>
      </c>
      <c r="D3471" t="s">
        <v>3532</v>
      </c>
      <c r="E3471" t="s">
        <v>3533</v>
      </c>
      <c r="F3471" t="s">
        <v>7740</v>
      </c>
      <c r="G3471">
        <v>5475</v>
      </c>
      <c r="H3471">
        <v>44</v>
      </c>
      <c r="I3471" t="s">
        <v>16</v>
      </c>
      <c r="J3471" t="s">
        <v>24</v>
      </c>
      <c r="K3471" s="4">
        <v>2000000</v>
      </c>
      <c r="L3471">
        <v>2007</v>
      </c>
      <c r="M3471" s="2">
        <v>8.1</v>
      </c>
      <c r="N3471" s="4">
        <f>IMDB_Table[[#This Row],[gross]]-IMDB_Table[[#This Row],[budget]]</f>
        <v>-865951</v>
      </c>
      <c r="O3471">
        <v>100</v>
      </c>
      <c r="P3471" s="36">
        <f>IMDB_Table[[#This Row],[net_profit]]/IMDB_Table[[#This Row],[budget]]*100</f>
        <v>-43.297550000000001</v>
      </c>
    </row>
    <row r="3472" spans="1:16" x14ac:dyDescent="0.3">
      <c r="A3472" t="s">
        <v>3255</v>
      </c>
      <c r="B3472">
        <v>123</v>
      </c>
      <c r="C3472" s="4">
        <v>653621</v>
      </c>
      <c r="D3472" t="s">
        <v>3534</v>
      </c>
      <c r="E3472" t="s">
        <v>3148</v>
      </c>
      <c r="F3472" t="s">
        <v>6554</v>
      </c>
      <c r="G3472">
        <v>5615</v>
      </c>
      <c r="H3472">
        <v>64</v>
      </c>
      <c r="I3472" t="s">
        <v>16</v>
      </c>
      <c r="J3472" t="s">
        <v>17</v>
      </c>
      <c r="K3472" s="4">
        <v>2000000</v>
      </c>
      <c r="L3472">
        <v>2005</v>
      </c>
      <c r="M3472" s="2">
        <v>6.8</v>
      </c>
      <c r="N3472" s="4">
        <f>IMDB_Table[[#This Row],[gross]]-IMDB_Table[[#This Row],[budget]]</f>
        <v>-1346379</v>
      </c>
      <c r="O3472">
        <v>89</v>
      </c>
      <c r="P3472" s="36">
        <f>IMDB_Table[[#This Row],[net_profit]]/IMDB_Table[[#This Row],[budget]]*100</f>
        <v>-67.318950000000001</v>
      </c>
    </row>
    <row r="3473" spans="1:16" x14ac:dyDescent="0.3">
      <c r="A3473" t="s">
        <v>3535</v>
      </c>
      <c r="B3473">
        <v>46</v>
      </c>
      <c r="C3473" s="4">
        <v>535249</v>
      </c>
      <c r="D3473" t="s">
        <v>509</v>
      </c>
      <c r="E3473" t="s">
        <v>3536</v>
      </c>
      <c r="F3473" t="s">
        <v>6555</v>
      </c>
      <c r="G3473">
        <v>3467</v>
      </c>
      <c r="H3473">
        <v>13</v>
      </c>
      <c r="I3473" t="s">
        <v>16</v>
      </c>
      <c r="J3473" t="s">
        <v>17</v>
      </c>
      <c r="K3473" s="4">
        <v>3400000</v>
      </c>
      <c r="L3473">
        <v>2010</v>
      </c>
      <c r="M3473" s="2">
        <v>4.5999999999999996</v>
      </c>
      <c r="N3473" s="4">
        <f>IMDB_Table[[#This Row],[gross]]-IMDB_Table[[#This Row],[budget]]</f>
        <v>-2864751</v>
      </c>
      <c r="O3473">
        <v>86</v>
      </c>
      <c r="P3473" s="36">
        <f>IMDB_Table[[#This Row],[net_profit]]/IMDB_Table[[#This Row],[budget]]*100</f>
        <v>-84.257382352941178</v>
      </c>
    </row>
    <row r="3474" spans="1:16" x14ac:dyDescent="0.3">
      <c r="A3474" t="s">
        <v>3537</v>
      </c>
      <c r="B3474">
        <v>46</v>
      </c>
      <c r="C3474" s="4">
        <v>371081</v>
      </c>
      <c r="D3474" t="s">
        <v>641</v>
      </c>
      <c r="E3474" t="s">
        <v>232</v>
      </c>
      <c r="F3474" t="s">
        <v>7741</v>
      </c>
      <c r="G3474">
        <v>7479</v>
      </c>
      <c r="H3474">
        <v>86</v>
      </c>
      <c r="I3474" t="s">
        <v>16</v>
      </c>
      <c r="J3474" t="s">
        <v>17</v>
      </c>
      <c r="K3474" s="4">
        <v>6000000</v>
      </c>
      <c r="L3474">
        <v>2004</v>
      </c>
      <c r="M3474" s="2">
        <v>7</v>
      </c>
      <c r="N3474" s="4">
        <f>IMDB_Table[[#This Row],[gross]]-IMDB_Table[[#This Row],[budget]]</f>
        <v>-5628919</v>
      </c>
      <c r="O3474">
        <v>96</v>
      </c>
      <c r="P3474" s="36">
        <f>IMDB_Table[[#This Row],[net_profit]]/IMDB_Table[[#This Row],[budget]]*100</f>
        <v>-93.815316666666675</v>
      </c>
    </row>
    <row r="3475" spans="1:16" x14ac:dyDescent="0.3">
      <c r="A3475" t="s">
        <v>3538</v>
      </c>
      <c r="B3475">
        <v>51</v>
      </c>
      <c r="C3475" s="4">
        <v>124494</v>
      </c>
      <c r="D3475" t="s">
        <v>3539</v>
      </c>
      <c r="E3475" t="s">
        <v>3540</v>
      </c>
      <c r="F3475" t="s">
        <v>6556</v>
      </c>
      <c r="G3475">
        <v>5613</v>
      </c>
      <c r="H3475">
        <v>102</v>
      </c>
      <c r="I3475" t="s">
        <v>16</v>
      </c>
      <c r="J3475" t="s">
        <v>17</v>
      </c>
      <c r="K3475" s="4">
        <v>2000000</v>
      </c>
      <c r="L3475">
        <v>1998</v>
      </c>
      <c r="M3475" s="2">
        <v>6.7</v>
      </c>
      <c r="N3475" s="4">
        <f>IMDB_Table[[#This Row],[gross]]-IMDB_Table[[#This Row],[budget]]</f>
        <v>-1875506</v>
      </c>
      <c r="O3475">
        <v>91</v>
      </c>
      <c r="P3475" s="36">
        <f>IMDB_Table[[#This Row],[net_profit]]/IMDB_Table[[#This Row],[budget]]*100</f>
        <v>-93.775300000000001</v>
      </c>
    </row>
    <row r="3476" spans="1:16" x14ac:dyDescent="0.3">
      <c r="A3476" t="s">
        <v>3541</v>
      </c>
      <c r="B3476">
        <v>45</v>
      </c>
      <c r="C3476" s="4">
        <v>100669</v>
      </c>
      <c r="D3476" t="s">
        <v>641</v>
      </c>
      <c r="E3476" t="s">
        <v>52</v>
      </c>
      <c r="F3476" t="s">
        <v>7742</v>
      </c>
      <c r="G3476">
        <v>2522</v>
      </c>
      <c r="H3476">
        <v>11</v>
      </c>
      <c r="I3476" t="s">
        <v>16</v>
      </c>
      <c r="J3476" t="s">
        <v>17</v>
      </c>
      <c r="K3476" s="4">
        <v>3800000</v>
      </c>
      <c r="L3476">
        <v>2009</v>
      </c>
      <c r="M3476" s="2">
        <v>5.8</v>
      </c>
      <c r="N3476" s="4">
        <f>IMDB_Table[[#This Row],[gross]]-IMDB_Table[[#This Row],[budget]]</f>
        <v>-3699331</v>
      </c>
      <c r="O3476">
        <v>85</v>
      </c>
      <c r="P3476" s="36">
        <f>IMDB_Table[[#This Row],[net_profit]]/IMDB_Table[[#This Row],[budget]]*100</f>
        <v>-97.350815789473685</v>
      </c>
    </row>
    <row r="3477" spans="1:16" x14ac:dyDescent="0.3">
      <c r="A3477" t="s">
        <v>129</v>
      </c>
      <c r="B3477">
        <v>74</v>
      </c>
      <c r="C3477" s="4">
        <v>186354</v>
      </c>
      <c r="D3477" t="s">
        <v>814</v>
      </c>
      <c r="E3477" t="s">
        <v>811</v>
      </c>
      <c r="F3477" t="s">
        <v>6557</v>
      </c>
      <c r="G3477">
        <v>1758</v>
      </c>
      <c r="H3477">
        <v>30</v>
      </c>
      <c r="I3477" t="s">
        <v>16</v>
      </c>
      <c r="J3477" t="s">
        <v>17</v>
      </c>
      <c r="K3477" s="4">
        <v>13500000</v>
      </c>
      <c r="L3477">
        <v>2015</v>
      </c>
      <c r="M3477" s="2">
        <v>4.5</v>
      </c>
      <c r="N3477" s="4">
        <f>IMDB_Table[[#This Row],[gross]]-IMDB_Table[[#This Row],[budget]]</f>
        <v>-13313646</v>
      </c>
      <c r="O3477">
        <v>129</v>
      </c>
      <c r="P3477" s="36">
        <f>IMDB_Table[[#This Row],[net_profit]]/IMDB_Table[[#This Row],[budget]]*100</f>
        <v>-98.619599999999991</v>
      </c>
    </row>
    <row r="3478" spans="1:16" x14ac:dyDescent="0.3">
      <c r="A3478" t="s">
        <v>3542</v>
      </c>
      <c r="B3478">
        <v>66</v>
      </c>
      <c r="C3478" s="4">
        <v>17580</v>
      </c>
      <c r="D3478" t="s">
        <v>814</v>
      </c>
      <c r="E3478" t="s">
        <v>3543</v>
      </c>
      <c r="F3478" t="s">
        <v>6558</v>
      </c>
      <c r="G3478">
        <v>1268</v>
      </c>
      <c r="H3478">
        <v>23</v>
      </c>
      <c r="I3478" t="s">
        <v>16</v>
      </c>
      <c r="J3478" t="s">
        <v>17</v>
      </c>
      <c r="K3478" s="4">
        <v>1500000</v>
      </c>
      <c r="L3478">
        <v>2009</v>
      </c>
      <c r="M3478" s="2">
        <v>6.2</v>
      </c>
      <c r="N3478" s="4">
        <f>IMDB_Table[[#This Row],[gross]]-IMDB_Table[[#This Row],[budget]]</f>
        <v>-1482420</v>
      </c>
      <c r="O3478">
        <v>95</v>
      </c>
      <c r="P3478" s="36">
        <f>IMDB_Table[[#This Row],[net_profit]]/IMDB_Table[[#This Row],[budget]]*100</f>
        <v>-98.828000000000003</v>
      </c>
    </row>
    <row r="3479" spans="1:16" x14ac:dyDescent="0.3">
      <c r="A3479" t="s">
        <v>3544</v>
      </c>
      <c r="B3479">
        <v>34</v>
      </c>
      <c r="C3479" s="4">
        <v>12667</v>
      </c>
      <c r="D3479" t="s">
        <v>71</v>
      </c>
      <c r="E3479" t="s">
        <v>107</v>
      </c>
      <c r="F3479" t="s">
        <v>6559</v>
      </c>
      <c r="G3479">
        <v>19336</v>
      </c>
      <c r="H3479">
        <v>90</v>
      </c>
      <c r="I3479" t="s">
        <v>16</v>
      </c>
      <c r="J3479" t="s">
        <v>24</v>
      </c>
      <c r="K3479" s="4">
        <v>14000</v>
      </c>
      <c r="L3479">
        <v>2005</v>
      </c>
      <c r="M3479" s="2">
        <v>6.6</v>
      </c>
      <c r="N3479" s="4">
        <f>IMDB_Table[[#This Row],[gross]]-IMDB_Table[[#This Row],[budget]]</f>
        <v>-1333</v>
      </c>
      <c r="O3479">
        <v>92</v>
      </c>
      <c r="P3479" s="36">
        <f>IMDB_Table[[#This Row],[net_profit]]/IMDB_Table[[#This Row],[budget]]*100</f>
        <v>-9.5214285714285705</v>
      </c>
    </row>
    <row r="3480" spans="1:16" x14ac:dyDescent="0.3">
      <c r="A3480" t="s">
        <v>3545</v>
      </c>
      <c r="B3480">
        <v>78</v>
      </c>
      <c r="C3480" s="4">
        <v>198407</v>
      </c>
      <c r="D3480" t="s">
        <v>814</v>
      </c>
      <c r="E3480" t="s">
        <v>3546</v>
      </c>
      <c r="F3480" t="s">
        <v>6560</v>
      </c>
      <c r="G3480">
        <v>10282</v>
      </c>
      <c r="H3480">
        <v>78</v>
      </c>
      <c r="I3480" t="s">
        <v>16</v>
      </c>
      <c r="J3480" t="s">
        <v>17</v>
      </c>
      <c r="K3480" s="4">
        <v>2000000</v>
      </c>
      <c r="L3480">
        <v>2006</v>
      </c>
      <c r="M3480" s="2">
        <v>6.6</v>
      </c>
      <c r="N3480" s="4">
        <f>IMDB_Table[[#This Row],[gross]]-IMDB_Table[[#This Row],[budget]]</f>
        <v>-1801593</v>
      </c>
      <c r="O3480">
        <v>96</v>
      </c>
      <c r="P3480" s="36">
        <f>IMDB_Table[[#This Row],[net_profit]]/IMDB_Table[[#This Row],[budget]]*100</f>
        <v>-90.079650000000001</v>
      </c>
    </row>
    <row r="3481" spans="1:16" x14ac:dyDescent="0.3">
      <c r="A3481" t="s">
        <v>3547</v>
      </c>
      <c r="B3481">
        <v>30</v>
      </c>
      <c r="C3481" s="4">
        <v>4958</v>
      </c>
      <c r="D3481" t="s">
        <v>2875</v>
      </c>
      <c r="E3481" t="s">
        <v>3548</v>
      </c>
      <c r="F3481" t="s">
        <v>7743</v>
      </c>
      <c r="G3481">
        <v>9689</v>
      </c>
      <c r="H3481">
        <v>23</v>
      </c>
      <c r="I3481" t="s">
        <v>16</v>
      </c>
      <c r="J3481" t="s">
        <v>1713</v>
      </c>
      <c r="K3481" s="4">
        <v>2000000</v>
      </c>
      <c r="L3481">
        <v>2008</v>
      </c>
      <c r="M3481" s="2">
        <v>7.8</v>
      </c>
      <c r="N3481" s="4">
        <f>IMDB_Table[[#This Row],[gross]]-IMDB_Table[[#This Row],[budget]]</f>
        <v>-1995042</v>
      </c>
      <c r="O3481">
        <v>119</v>
      </c>
      <c r="P3481" s="36">
        <f>IMDB_Table[[#This Row],[net_profit]]/IMDB_Table[[#This Row],[budget]]*100</f>
        <v>-99.752099999999999</v>
      </c>
    </row>
    <row r="3482" spans="1:16" x14ac:dyDescent="0.3">
      <c r="A3482" t="s">
        <v>3549</v>
      </c>
      <c r="B3482">
        <v>90</v>
      </c>
      <c r="C3482" s="4">
        <v>7927</v>
      </c>
      <c r="D3482" t="s">
        <v>3550</v>
      </c>
      <c r="E3482" t="s">
        <v>3551</v>
      </c>
      <c r="F3482" t="s">
        <v>7744</v>
      </c>
      <c r="G3482">
        <v>19236</v>
      </c>
      <c r="H3482">
        <v>175</v>
      </c>
      <c r="I3482" t="s">
        <v>16</v>
      </c>
      <c r="J3482" t="s">
        <v>17</v>
      </c>
      <c r="K3482" s="4">
        <v>2300000</v>
      </c>
      <c r="L3482">
        <v>1947</v>
      </c>
      <c r="M3482" s="2">
        <v>7.7</v>
      </c>
      <c r="N3482" s="4">
        <f>IMDB_Table[[#This Row],[gross]]-IMDB_Table[[#This Row],[budget]]</f>
        <v>-2292073</v>
      </c>
      <c r="O3482">
        <v>92</v>
      </c>
      <c r="P3482" s="36">
        <f>IMDB_Table[[#This Row],[net_profit]]/IMDB_Table[[#This Row],[budget]]*100</f>
        <v>-99.655347826086967</v>
      </c>
    </row>
    <row r="3483" spans="1:16" x14ac:dyDescent="0.3">
      <c r="A3483" t="s">
        <v>3552</v>
      </c>
      <c r="B3483">
        <v>94</v>
      </c>
      <c r="C3483" s="4">
        <v>2436</v>
      </c>
      <c r="D3483" t="s">
        <v>3553</v>
      </c>
      <c r="E3483" t="s">
        <v>3554</v>
      </c>
      <c r="F3483" t="s">
        <v>7745</v>
      </c>
      <c r="G3483">
        <v>344</v>
      </c>
      <c r="H3483">
        <v>19</v>
      </c>
      <c r="I3483" t="s">
        <v>16</v>
      </c>
      <c r="J3483" t="s">
        <v>17</v>
      </c>
      <c r="K3483" s="4">
        <v>2000000</v>
      </c>
      <c r="L3483">
        <v>2012</v>
      </c>
      <c r="M3483" s="2">
        <v>5.7</v>
      </c>
      <c r="N3483" s="4">
        <f>IMDB_Table[[#This Row],[gross]]-IMDB_Table[[#This Row],[budget]]</f>
        <v>-1997564</v>
      </c>
      <c r="O3483">
        <v>106</v>
      </c>
      <c r="P3483" s="36">
        <f>IMDB_Table[[#This Row],[net_profit]]/IMDB_Table[[#This Row],[budget]]*100</f>
        <v>-99.878199999999993</v>
      </c>
    </row>
    <row r="3484" spans="1:16" x14ac:dyDescent="0.3">
      <c r="A3484" t="s">
        <v>3555</v>
      </c>
      <c r="B3484">
        <v>45</v>
      </c>
      <c r="C3484" s="4">
        <v>4600000</v>
      </c>
      <c r="D3484" t="s">
        <v>497</v>
      </c>
      <c r="E3484" t="s">
        <v>174</v>
      </c>
      <c r="F3484" t="s">
        <v>7746</v>
      </c>
      <c r="G3484">
        <v>11763</v>
      </c>
      <c r="H3484">
        <v>111</v>
      </c>
      <c r="I3484" t="s">
        <v>16</v>
      </c>
      <c r="J3484" t="s">
        <v>17</v>
      </c>
      <c r="K3484" s="4">
        <v>1900000</v>
      </c>
      <c r="L3484">
        <v>1986</v>
      </c>
      <c r="M3484" s="2">
        <v>7.1</v>
      </c>
      <c r="N3484" s="4">
        <f>IMDB_Table[[#This Row],[gross]]-IMDB_Table[[#This Row],[budget]]</f>
        <v>2700000</v>
      </c>
      <c r="O3484">
        <v>99</v>
      </c>
      <c r="P3484" s="36">
        <f>IMDB_Table[[#This Row],[net_profit]]/IMDB_Table[[#This Row],[budget]]*100</f>
        <v>142.10526315789474</v>
      </c>
    </row>
    <row r="3485" spans="1:16" x14ac:dyDescent="0.3">
      <c r="A3485" t="s">
        <v>2653</v>
      </c>
      <c r="B3485">
        <v>60</v>
      </c>
      <c r="C3485" s="4">
        <v>1420578</v>
      </c>
      <c r="D3485" t="s">
        <v>1193</v>
      </c>
      <c r="E3485" t="s">
        <v>769</v>
      </c>
      <c r="F3485" t="s">
        <v>6561</v>
      </c>
      <c r="G3485">
        <v>4894</v>
      </c>
      <c r="H3485">
        <v>122</v>
      </c>
      <c r="I3485" t="s">
        <v>16</v>
      </c>
      <c r="J3485" t="s">
        <v>17</v>
      </c>
      <c r="K3485" s="4">
        <v>1900000</v>
      </c>
      <c r="L3485">
        <v>2003</v>
      </c>
      <c r="M3485" s="2">
        <v>6.4</v>
      </c>
      <c r="N3485" s="4">
        <f>IMDB_Table[[#This Row],[gross]]-IMDB_Table[[#This Row],[budget]]</f>
        <v>-479422</v>
      </c>
      <c r="O3485">
        <v>103</v>
      </c>
      <c r="P3485" s="36">
        <f>IMDB_Table[[#This Row],[net_profit]]/IMDB_Table[[#This Row],[budget]]*100</f>
        <v>-25.232736842105265</v>
      </c>
    </row>
    <row r="3486" spans="1:16" x14ac:dyDescent="0.3">
      <c r="A3486" t="s">
        <v>4055</v>
      </c>
      <c r="B3486">
        <v>363</v>
      </c>
      <c r="C3486" s="4">
        <v>1028658</v>
      </c>
      <c r="D3486" t="s">
        <v>494</v>
      </c>
      <c r="E3486" t="s">
        <v>101</v>
      </c>
      <c r="F3486" t="s">
        <v>6562</v>
      </c>
      <c r="G3486">
        <v>118684</v>
      </c>
      <c r="H3486">
        <v>447</v>
      </c>
      <c r="I3486" t="s">
        <v>16</v>
      </c>
      <c r="J3486" t="s">
        <v>849</v>
      </c>
      <c r="K3486" s="4">
        <v>3000000</v>
      </c>
      <c r="L3486">
        <v>2010</v>
      </c>
      <c r="M3486" s="2">
        <v>7</v>
      </c>
      <c r="N3486" s="4">
        <f>IMDB_Table[[#This Row],[gross]]-IMDB_Table[[#This Row],[budget]]</f>
        <v>-1971342</v>
      </c>
      <c r="O3486">
        <v>95</v>
      </c>
      <c r="P3486" s="36">
        <f>IMDB_Table[[#This Row],[net_profit]]/IMDB_Table[[#This Row],[budget]]*100</f>
        <v>-65.711399999999998</v>
      </c>
    </row>
    <row r="3487" spans="1:16" x14ac:dyDescent="0.3">
      <c r="A3487" t="s">
        <v>3556</v>
      </c>
      <c r="B3487">
        <v>14</v>
      </c>
      <c r="C3487" s="4">
        <v>18435</v>
      </c>
      <c r="D3487" t="s">
        <v>814</v>
      </c>
      <c r="E3487" t="s">
        <v>3557</v>
      </c>
      <c r="F3487" t="s">
        <v>7747</v>
      </c>
      <c r="G3487">
        <v>1010</v>
      </c>
      <c r="H3487">
        <v>15</v>
      </c>
      <c r="I3487" t="s">
        <v>708</v>
      </c>
      <c r="J3487" t="s">
        <v>490</v>
      </c>
      <c r="K3487" s="4">
        <v>1400000</v>
      </c>
      <c r="L3487">
        <v>2006</v>
      </c>
      <c r="M3487" s="2">
        <v>5.8</v>
      </c>
      <c r="N3487" s="4">
        <f>IMDB_Table[[#This Row],[gross]]-IMDB_Table[[#This Row],[budget]]</f>
        <v>-1381565</v>
      </c>
      <c r="O3487">
        <v>95</v>
      </c>
      <c r="P3487" s="36">
        <f>IMDB_Table[[#This Row],[net_profit]]/IMDB_Table[[#This Row],[budget]]*100</f>
        <v>-98.683214285714286</v>
      </c>
    </row>
    <row r="3488" spans="1:16" x14ac:dyDescent="0.3">
      <c r="A3488" t="s">
        <v>2489</v>
      </c>
      <c r="B3488">
        <v>194</v>
      </c>
      <c r="C3488" s="4">
        <v>2957978</v>
      </c>
      <c r="D3488" t="s">
        <v>3558</v>
      </c>
      <c r="E3488" t="s">
        <v>3559</v>
      </c>
      <c r="F3488" t="s">
        <v>7748</v>
      </c>
      <c r="G3488">
        <v>40481</v>
      </c>
      <c r="H3488">
        <v>134</v>
      </c>
      <c r="I3488" t="s">
        <v>16</v>
      </c>
      <c r="J3488" t="s">
        <v>24</v>
      </c>
      <c r="K3488" s="4">
        <v>1000000</v>
      </c>
      <c r="L3488">
        <v>2008</v>
      </c>
      <c r="M3488" s="2">
        <v>7.8</v>
      </c>
      <c r="N3488" s="4">
        <f>IMDB_Table[[#This Row],[gross]]-IMDB_Table[[#This Row],[budget]]</f>
        <v>1957978</v>
      </c>
      <c r="O3488">
        <v>90</v>
      </c>
      <c r="P3488" s="36">
        <f>IMDB_Table[[#This Row],[net_profit]]/IMDB_Table[[#This Row],[budget]]*100</f>
        <v>195.7978</v>
      </c>
    </row>
    <row r="3489" spans="1:16" x14ac:dyDescent="0.3">
      <c r="A3489" t="s">
        <v>3560</v>
      </c>
      <c r="B3489">
        <v>10</v>
      </c>
      <c r="C3489" s="4">
        <v>444044</v>
      </c>
      <c r="D3489" t="s">
        <v>814</v>
      </c>
      <c r="E3489" t="s">
        <v>3561</v>
      </c>
      <c r="F3489" t="s">
        <v>6563</v>
      </c>
      <c r="G3489">
        <v>744</v>
      </c>
      <c r="H3489">
        <v>19</v>
      </c>
      <c r="I3489" t="s">
        <v>16</v>
      </c>
      <c r="J3489" t="s">
        <v>17</v>
      </c>
      <c r="K3489" s="4">
        <v>1900000</v>
      </c>
      <c r="L3489">
        <v>2015</v>
      </c>
      <c r="M3489" s="2">
        <v>7.2</v>
      </c>
      <c r="N3489" s="4">
        <f>IMDB_Table[[#This Row],[gross]]-IMDB_Table[[#This Row],[budget]]</f>
        <v>-1455956</v>
      </c>
      <c r="O3489">
        <v>89</v>
      </c>
      <c r="P3489" s="36">
        <f>IMDB_Table[[#This Row],[net_profit]]/IMDB_Table[[#This Row],[budget]]*100</f>
        <v>-76.629263157894741</v>
      </c>
    </row>
    <row r="3490" spans="1:16" x14ac:dyDescent="0.3">
      <c r="A3490" t="s">
        <v>3562</v>
      </c>
      <c r="B3490">
        <v>311</v>
      </c>
      <c r="C3490" s="4">
        <v>40990055</v>
      </c>
      <c r="D3490" t="s">
        <v>1025</v>
      </c>
      <c r="E3490" t="s">
        <v>3563</v>
      </c>
      <c r="F3490" t="s">
        <v>6564</v>
      </c>
      <c r="G3490">
        <v>41509</v>
      </c>
      <c r="H3490">
        <v>300</v>
      </c>
      <c r="I3490" t="s">
        <v>16</v>
      </c>
      <c r="J3490" t="s">
        <v>490</v>
      </c>
      <c r="K3490" s="4">
        <v>1800000</v>
      </c>
      <c r="L3490">
        <v>2010</v>
      </c>
      <c r="M3490" s="2">
        <v>5.6</v>
      </c>
      <c r="N3490" s="4">
        <f>IMDB_Table[[#This Row],[gross]]-IMDB_Table[[#This Row],[budget]]</f>
        <v>39190055</v>
      </c>
      <c r="O3490">
        <v>87</v>
      </c>
      <c r="P3490" s="36">
        <f>IMDB_Table[[#This Row],[net_profit]]/IMDB_Table[[#This Row],[budget]]*100</f>
        <v>2177.2252777777776</v>
      </c>
    </row>
    <row r="3491" spans="1:16" x14ac:dyDescent="0.3">
      <c r="A3491" t="s">
        <v>3564</v>
      </c>
      <c r="B3491">
        <v>85</v>
      </c>
      <c r="C3491" s="4">
        <v>5709616</v>
      </c>
      <c r="D3491" t="s">
        <v>71</v>
      </c>
      <c r="E3491" t="s">
        <v>3565</v>
      </c>
      <c r="F3491" t="s">
        <v>7749</v>
      </c>
      <c r="G3491">
        <v>11088</v>
      </c>
      <c r="H3491">
        <v>110</v>
      </c>
      <c r="I3491" t="s">
        <v>681</v>
      </c>
      <c r="J3491" t="s">
        <v>2251</v>
      </c>
      <c r="K3491" s="4">
        <v>1800000</v>
      </c>
      <c r="L3491">
        <v>2002</v>
      </c>
      <c r="M3491" s="2">
        <v>6.8</v>
      </c>
      <c r="N3491" s="4">
        <f>IMDB_Table[[#This Row],[gross]]-IMDB_Table[[#This Row],[budget]]</f>
        <v>3909616</v>
      </c>
      <c r="O3491">
        <v>118</v>
      </c>
      <c r="P3491" s="36">
        <f>IMDB_Table[[#This Row],[net_profit]]/IMDB_Table[[#This Row],[budget]]*100</f>
        <v>217.2008888888889</v>
      </c>
    </row>
    <row r="3492" spans="1:16" x14ac:dyDescent="0.3">
      <c r="A3492" t="s">
        <v>3566</v>
      </c>
      <c r="B3492">
        <v>663</v>
      </c>
      <c r="C3492" s="4">
        <v>12784397</v>
      </c>
      <c r="D3492" t="s">
        <v>1193</v>
      </c>
      <c r="E3492" t="s">
        <v>880</v>
      </c>
      <c r="F3492" t="s">
        <v>7750</v>
      </c>
      <c r="G3492">
        <v>70336</v>
      </c>
      <c r="H3492">
        <v>269</v>
      </c>
      <c r="I3492" t="s">
        <v>16</v>
      </c>
      <c r="J3492" t="s">
        <v>17</v>
      </c>
      <c r="K3492" s="4">
        <v>1800000</v>
      </c>
      <c r="L3492">
        <v>2012</v>
      </c>
      <c r="M3492" s="2">
        <v>7.3</v>
      </c>
      <c r="N3492" s="4">
        <f>IMDB_Table[[#This Row],[gross]]-IMDB_Table[[#This Row],[budget]]</f>
        <v>10984397</v>
      </c>
      <c r="O3492">
        <v>93</v>
      </c>
      <c r="P3492" s="36">
        <f>IMDB_Table[[#This Row],[net_profit]]/IMDB_Table[[#This Row],[budget]]*100</f>
        <v>610.24427777777782</v>
      </c>
    </row>
    <row r="3493" spans="1:16" x14ac:dyDescent="0.3">
      <c r="A3493" t="s">
        <v>3567</v>
      </c>
      <c r="B3493">
        <v>39</v>
      </c>
      <c r="C3493" s="4">
        <v>3050934</v>
      </c>
      <c r="D3493" t="s">
        <v>1349</v>
      </c>
      <c r="E3493" t="s">
        <v>3160</v>
      </c>
      <c r="F3493" t="s">
        <v>6565</v>
      </c>
      <c r="G3493">
        <v>2794</v>
      </c>
      <c r="H3493">
        <v>78</v>
      </c>
      <c r="I3493" t="s">
        <v>16</v>
      </c>
      <c r="J3493" t="s">
        <v>17</v>
      </c>
      <c r="K3493" s="4">
        <v>1800000</v>
      </c>
      <c r="L3493">
        <v>2000</v>
      </c>
      <c r="M3493" s="2">
        <v>7.3</v>
      </c>
      <c r="N3493" s="4">
        <f>IMDB_Table[[#This Row],[gross]]-IMDB_Table[[#This Row],[budget]]</f>
        <v>1250934</v>
      </c>
      <c r="O3493">
        <v>109</v>
      </c>
      <c r="P3493" s="36">
        <f>IMDB_Table[[#This Row],[net_profit]]/IMDB_Table[[#This Row],[budget]]*100</f>
        <v>69.49633333333334</v>
      </c>
    </row>
    <row r="3494" spans="1:16" x14ac:dyDescent="0.3">
      <c r="A3494" t="s">
        <v>2853</v>
      </c>
      <c r="B3494">
        <v>130</v>
      </c>
      <c r="C3494" s="4">
        <v>638476</v>
      </c>
      <c r="D3494" t="s">
        <v>3193</v>
      </c>
      <c r="E3494" t="s">
        <v>449</v>
      </c>
      <c r="F3494" t="s">
        <v>6566</v>
      </c>
      <c r="G3494">
        <v>13223</v>
      </c>
      <c r="H3494">
        <v>45</v>
      </c>
      <c r="I3494" t="s">
        <v>16</v>
      </c>
      <c r="J3494" t="s">
        <v>17</v>
      </c>
      <c r="K3494" s="4">
        <v>1500000</v>
      </c>
      <c r="L3494">
        <v>2011</v>
      </c>
      <c r="M3494" s="2">
        <v>6.6</v>
      </c>
      <c r="N3494" s="4">
        <f>IMDB_Table[[#This Row],[gross]]-IMDB_Table[[#This Row],[budget]]</f>
        <v>-861524</v>
      </c>
      <c r="O3494">
        <v>90</v>
      </c>
      <c r="P3494" s="36">
        <f>IMDB_Table[[#This Row],[net_profit]]/IMDB_Table[[#This Row],[budget]]*100</f>
        <v>-57.43493333333334</v>
      </c>
    </row>
    <row r="3495" spans="1:16" x14ac:dyDescent="0.3">
      <c r="A3495" t="s">
        <v>3568</v>
      </c>
      <c r="B3495">
        <v>44</v>
      </c>
      <c r="C3495" s="4">
        <v>505295</v>
      </c>
      <c r="D3495" t="s">
        <v>1518</v>
      </c>
      <c r="E3495" t="s">
        <v>3569</v>
      </c>
      <c r="F3495" t="s">
        <v>7751</v>
      </c>
      <c r="G3495">
        <v>1747</v>
      </c>
      <c r="H3495">
        <v>28</v>
      </c>
      <c r="I3495" t="s">
        <v>3570</v>
      </c>
      <c r="J3495" t="s">
        <v>115</v>
      </c>
      <c r="K3495" s="4">
        <v>1800000</v>
      </c>
      <c r="L3495">
        <v>2003</v>
      </c>
      <c r="M3495" s="2">
        <v>7.5</v>
      </c>
      <c r="N3495" s="4">
        <f>IMDB_Table[[#This Row],[gross]]-IMDB_Table[[#This Row],[budget]]</f>
        <v>-1294705</v>
      </c>
      <c r="O3495">
        <v>108</v>
      </c>
      <c r="P3495" s="36">
        <f>IMDB_Table[[#This Row],[net_profit]]/IMDB_Table[[#This Row],[budget]]*100</f>
        <v>-71.928055555555559</v>
      </c>
    </row>
    <row r="3496" spans="1:16" x14ac:dyDescent="0.3">
      <c r="A3496" t="s">
        <v>469</v>
      </c>
      <c r="B3496">
        <v>181</v>
      </c>
      <c r="C3496" s="4">
        <v>7267324</v>
      </c>
      <c r="D3496" t="s">
        <v>497</v>
      </c>
      <c r="E3496" t="s">
        <v>2285</v>
      </c>
      <c r="F3496" t="s">
        <v>6567</v>
      </c>
      <c r="G3496">
        <v>161471</v>
      </c>
      <c r="H3496">
        <v>709</v>
      </c>
      <c r="I3496" t="s">
        <v>2286</v>
      </c>
      <c r="J3496" t="s">
        <v>221</v>
      </c>
      <c r="K3496" s="4">
        <v>3500000</v>
      </c>
      <c r="L3496">
        <v>1998</v>
      </c>
      <c r="M3496" s="2">
        <v>7.8</v>
      </c>
      <c r="N3496" s="4">
        <f>IMDB_Table[[#This Row],[gross]]-IMDB_Table[[#This Row],[budget]]</f>
        <v>3767324</v>
      </c>
      <c r="O3496">
        <v>81</v>
      </c>
      <c r="P3496" s="36">
        <f>IMDB_Table[[#This Row],[net_profit]]/IMDB_Table[[#This Row],[budget]]*100</f>
        <v>107.63782857142856</v>
      </c>
    </row>
    <row r="3497" spans="1:16" x14ac:dyDescent="0.3">
      <c r="A3497" t="s">
        <v>4056</v>
      </c>
      <c r="B3497">
        <v>114</v>
      </c>
      <c r="C3497" s="4">
        <v>145540</v>
      </c>
      <c r="D3497" t="s">
        <v>3000</v>
      </c>
      <c r="E3497" t="s">
        <v>3571</v>
      </c>
      <c r="F3497" t="s">
        <v>6568</v>
      </c>
      <c r="G3497">
        <v>26773</v>
      </c>
      <c r="H3497">
        <v>277</v>
      </c>
      <c r="I3497" t="s">
        <v>16</v>
      </c>
      <c r="J3497" t="s">
        <v>17</v>
      </c>
      <c r="K3497" s="4">
        <v>500000</v>
      </c>
      <c r="L3497">
        <v>2002</v>
      </c>
      <c r="M3497" s="2">
        <v>6.7</v>
      </c>
      <c r="N3497" s="4">
        <f>IMDB_Table[[#This Row],[gross]]-IMDB_Table[[#This Row],[budget]]</f>
        <v>-354460</v>
      </c>
      <c r="O3497">
        <v>93</v>
      </c>
      <c r="P3497" s="36">
        <f>IMDB_Table[[#This Row],[net_profit]]/IMDB_Table[[#This Row],[budget]]*100</f>
        <v>-70.891999999999996</v>
      </c>
    </row>
    <row r="3498" spans="1:16" x14ac:dyDescent="0.3">
      <c r="A3498" t="s">
        <v>2612</v>
      </c>
      <c r="B3498">
        <v>179</v>
      </c>
      <c r="C3498" s="4">
        <v>35918429</v>
      </c>
      <c r="D3498" t="s">
        <v>497</v>
      </c>
      <c r="E3498" t="s">
        <v>1081</v>
      </c>
      <c r="F3498" t="s">
        <v>7752</v>
      </c>
      <c r="G3498">
        <v>32415</v>
      </c>
      <c r="H3498">
        <v>510</v>
      </c>
      <c r="I3498" t="s">
        <v>16</v>
      </c>
      <c r="J3498" t="s">
        <v>17</v>
      </c>
      <c r="K3498" s="4">
        <v>1700000</v>
      </c>
      <c r="L3498">
        <v>2001</v>
      </c>
      <c r="M3498" s="2">
        <v>7.5</v>
      </c>
      <c r="N3498" s="4">
        <f>IMDB_Table[[#This Row],[gross]]-IMDB_Table[[#This Row],[budget]]</f>
        <v>34218429</v>
      </c>
      <c r="O3498">
        <v>138</v>
      </c>
      <c r="P3498" s="36">
        <f>IMDB_Table[[#This Row],[net_profit]]/IMDB_Table[[#This Row],[budget]]*100</f>
        <v>2012.8487647058823</v>
      </c>
    </row>
    <row r="3499" spans="1:16" x14ac:dyDescent="0.3">
      <c r="A3499" t="s">
        <v>3572</v>
      </c>
      <c r="B3499">
        <v>225</v>
      </c>
      <c r="C3499" s="4">
        <v>92401</v>
      </c>
      <c r="D3499" t="s">
        <v>1440</v>
      </c>
      <c r="E3499" t="s">
        <v>3573</v>
      </c>
      <c r="F3499" t="s">
        <v>7753</v>
      </c>
      <c r="G3499">
        <v>56402</v>
      </c>
      <c r="H3499">
        <v>209</v>
      </c>
      <c r="I3499" t="s">
        <v>16</v>
      </c>
      <c r="J3499" t="s">
        <v>17</v>
      </c>
      <c r="K3499" s="4">
        <v>2000000</v>
      </c>
      <c r="L3499">
        <v>2010</v>
      </c>
      <c r="M3499" s="2">
        <v>6.3</v>
      </c>
      <c r="N3499" s="4">
        <f>IMDB_Table[[#This Row],[gross]]-IMDB_Table[[#This Row],[budget]]</f>
        <v>-1907599</v>
      </c>
      <c r="O3499">
        <v>105</v>
      </c>
      <c r="P3499" s="36">
        <f>IMDB_Table[[#This Row],[net_profit]]/IMDB_Table[[#This Row],[budget]]*100</f>
        <v>-95.379950000000008</v>
      </c>
    </row>
    <row r="3500" spans="1:16" x14ac:dyDescent="0.3">
      <c r="A3500" t="s">
        <v>3574</v>
      </c>
      <c r="B3500">
        <v>77</v>
      </c>
      <c r="C3500" s="4">
        <v>1943649</v>
      </c>
      <c r="D3500" t="s">
        <v>993</v>
      </c>
      <c r="E3500" t="s">
        <v>3575</v>
      </c>
      <c r="F3500" t="s">
        <v>6569</v>
      </c>
      <c r="G3500">
        <v>8697</v>
      </c>
      <c r="H3500">
        <v>122</v>
      </c>
      <c r="I3500" t="s">
        <v>16</v>
      </c>
      <c r="J3500" t="s">
        <v>17</v>
      </c>
      <c r="K3500" s="4">
        <v>1700000</v>
      </c>
      <c r="L3500">
        <v>1999</v>
      </c>
      <c r="M3500" s="2">
        <v>6.3</v>
      </c>
      <c r="N3500" s="4">
        <f>IMDB_Table[[#This Row],[gross]]-IMDB_Table[[#This Row],[budget]]</f>
        <v>243649</v>
      </c>
      <c r="O3500">
        <v>98</v>
      </c>
      <c r="P3500" s="36">
        <f>IMDB_Table[[#This Row],[net_profit]]/IMDB_Table[[#This Row],[budget]]*100</f>
        <v>14.332294117647059</v>
      </c>
    </row>
    <row r="3501" spans="1:16" x14ac:dyDescent="0.3">
      <c r="A3501" t="s">
        <v>3576</v>
      </c>
      <c r="B3501">
        <v>124</v>
      </c>
      <c r="C3501" s="4">
        <v>992238</v>
      </c>
      <c r="D3501" t="s">
        <v>71</v>
      </c>
      <c r="E3501" t="s">
        <v>589</v>
      </c>
      <c r="F3501" t="s">
        <v>7754</v>
      </c>
      <c r="G3501">
        <v>16349</v>
      </c>
      <c r="H3501">
        <v>103</v>
      </c>
      <c r="I3501" t="s">
        <v>16</v>
      </c>
      <c r="J3501" t="s">
        <v>24</v>
      </c>
      <c r="K3501" s="4">
        <v>1700000</v>
      </c>
      <c r="L3501">
        <v>2004</v>
      </c>
      <c r="M3501" s="2">
        <v>6.8</v>
      </c>
      <c r="N3501" s="4">
        <f>IMDB_Table[[#This Row],[gross]]-IMDB_Table[[#This Row],[budget]]</f>
        <v>-707762</v>
      </c>
      <c r="O3501">
        <v>86</v>
      </c>
      <c r="P3501" s="36">
        <f>IMDB_Table[[#This Row],[net_profit]]/IMDB_Table[[#This Row],[budget]]*100</f>
        <v>-41.63305882352941</v>
      </c>
    </row>
    <row r="3502" spans="1:16" x14ac:dyDescent="0.3">
      <c r="A3502" t="s">
        <v>3577</v>
      </c>
      <c r="B3502">
        <v>195</v>
      </c>
      <c r="C3502" s="4">
        <v>4231500</v>
      </c>
      <c r="D3502" t="s">
        <v>71</v>
      </c>
      <c r="E3502" t="s">
        <v>3578</v>
      </c>
      <c r="F3502" t="s">
        <v>6570</v>
      </c>
      <c r="G3502">
        <v>30479</v>
      </c>
      <c r="H3502">
        <v>162</v>
      </c>
      <c r="I3502" t="s">
        <v>2806</v>
      </c>
      <c r="J3502" t="s">
        <v>1495</v>
      </c>
      <c r="K3502" s="4">
        <v>1000000</v>
      </c>
      <c r="L3502">
        <v>2013</v>
      </c>
      <c r="M3502" s="2">
        <v>7.8</v>
      </c>
      <c r="N3502" s="4">
        <f>IMDB_Table[[#This Row],[gross]]-IMDB_Table[[#This Row],[budget]]</f>
        <v>3231500</v>
      </c>
      <c r="O3502">
        <v>104</v>
      </c>
      <c r="P3502" s="36">
        <f>IMDB_Table[[#This Row],[net_profit]]/IMDB_Table[[#This Row],[budget]]*100</f>
        <v>323.14999999999998</v>
      </c>
    </row>
    <row r="3503" spans="1:16" x14ac:dyDescent="0.3">
      <c r="A3503" t="s">
        <v>3579</v>
      </c>
      <c r="B3503">
        <v>76</v>
      </c>
      <c r="C3503" s="4">
        <v>396035</v>
      </c>
      <c r="D3503" t="s">
        <v>71</v>
      </c>
      <c r="E3503" t="s">
        <v>592</v>
      </c>
      <c r="F3503" t="s">
        <v>6571</v>
      </c>
      <c r="G3503">
        <v>2725</v>
      </c>
      <c r="H3503">
        <v>48</v>
      </c>
      <c r="I3503" t="s">
        <v>16</v>
      </c>
      <c r="J3503" t="s">
        <v>24</v>
      </c>
      <c r="K3503" s="4">
        <v>1000000</v>
      </c>
      <c r="L3503">
        <v>2004</v>
      </c>
      <c r="M3503" s="2">
        <v>6.9</v>
      </c>
      <c r="N3503" s="4">
        <f>IMDB_Table[[#This Row],[gross]]-IMDB_Table[[#This Row],[budget]]</f>
        <v>-603965</v>
      </c>
      <c r="O3503">
        <v>100</v>
      </c>
      <c r="P3503" s="36">
        <f>IMDB_Table[[#This Row],[net_profit]]/IMDB_Table[[#This Row],[budget]]*100</f>
        <v>-60.396499999999996</v>
      </c>
    </row>
    <row r="3504" spans="1:16" x14ac:dyDescent="0.3">
      <c r="A3504" t="s">
        <v>3580</v>
      </c>
      <c r="B3504">
        <v>16</v>
      </c>
      <c r="C3504" s="4">
        <v>6026908</v>
      </c>
      <c r="D3504" t="s">
        <v>641</v>
      </c>
      <c r="E3504" t="s">
        <v>3418</v>
      </c>
      <c r="F3504" t="s">
        <v>6572</v>
      </c>
      <c r="G3504">
        <v>536</v>
      </c>
      <c r="H3504">
        <v>13</v>
      </c>
      <c r="I3504" t="s">
        <v>16</v>
      </c>
      <c r="J3504" t="s">
        <v>17</v>
      </c>
      <c r="K3504" s="4">
        <v>2000000</v>
      </c>
      <c r="L3504">
        <v>1999</v>
      </c>
      <c r="M3504" s="2">
        <v>4.3</v>
      </c>
      <c r="N3504" s="4">
        <f>IMDB_Table[[#This Row],[gross]]-IMDB_Table[[#This Row],[budget]]</f>
        <v>4026908</v>
      </c>
      <c r="O3504">
        <v>84</v>
      </c>
      <c r="P3504" s="36">
        <f>IMDB_Table[[#This Row],[net_profit]]/IMDB_Table[[#This Row],[budget]]*100</f>
        <v>201.34539999999998</v>
      </c>
    </row>
    <row r="3505" spans="1:16" x14ac:dyDescent="0.3">
      <c r="A3505" t="s">
        <v>3581</v>
      </c>
      <c r="B3505">
        <v>109</v>
      </c>
      <c r="C3505" s="4">
        <v>1060591</v>
      </c>
      <c r="D3505" t="s">
        <v>369</v>
      </c>
      <c r="E3505" t="s">
        <v>3582</v>
      </c>
      <c r="F3505" t="s">
        <v>6573</v>
      </c>
      <c r="G3505">
        <v>9750</v>
      </c>
      <c r="H3505">
        <v>66</v>
      </c>
      <c r="I3505" t="s">
        <v>3583</v>
      </c>
      <c r="J3505" t="s">
        <v>490</v>
      </c>
      <c r="K3505" s="4">
        <v>1300000</v>
      </c>
      <c r="L3505">
        <v>2007</v>
      </c>
      <c r="M3505" s="2">
        <v>7.2</v>
      </c>
      <c r="N3505" s="4">
        <f>IMDB_Table[[#This Row],[gross]]-IMDB_Table[[#This Row],[budget]]</f>
        <v>-239409</v>
      </c>
      <c r="O3505">
        <v>95</v>
      </c>
      <c r="P3505" s="36">
        <f>IMDB_Table[[#This Row],[net_profit]]/IMDB_Table[[#This Row],[budget]]*100</f>
        <v>-18.416076923076925</v>
      </c>
    </row>
    <row r="3506" spans="1:16" x14ac:dyDescent="0.3">
      <c r="A3506" t="s">
        <v>3584</v>
      </c>
      <c r="B3506">
        <v>51</v>
      </c>
      <c r="C3506" s="4">
        <v>155972</v>
      </c>
      <c r="D3506" t="s">
        <v>369</v>
      </c>
      <c r="E3506" t="s">
        <v>3585</v>
      </c>
      <c r="F3506" t="s">
        <v>6574</v>
      </c>
      <c r="G3506">
        <v>4702</v>
      </c>
      <c r="H3506">
        <v>23</v>
      </c>
      <c r="I3506" t="s">
        <v>3525</v>
      </c>
      <c r="J3506" t="s">
        <v>3526</v>
      </c>
      <c r="K3506" s="4">
        <v>1500000</v>
      </c>
      <c r="L3506">
        <v>2006</v>
      </c>
      <c r="M3506" s="2">
        <v>7.3</v>
      </c>
      <c r="N3506" s="4">
        <f>IMDB_Table[[#This Row],[gross]]-IMDB_Table[[#This Row],[budget]]</f>
        <v>-1344028</v>
      </c>
      <c r="O3506">
        <v>90</v>
      </c>
      <c r="P3506" s="36">
        <f>IMDB_Table[[#This Row],[net_profit]]/IMDB_Table[[#This Row],[budget]]*100</f>
        <v>-89.601866666666666</v>
      </c>
    </row>
    <row r="3507" spans="1:16" x14ac:dyDescent="0.3">
      <c r="A3507" t="s">
        <v>3586</v>
      </c>
      <c r="B3507">
        <v>4</v>
      </c>
      <c r="C3507" s="4">
        <v>129319</v>
      </c>
      <c r="D3507" t="s">
        <v>3587</v>
      </c>
      <c r="E3507" t="s">
        <v>3588</v>
      </c>
      <c r="F3507" t="s">
        <v>6575</v>
      </c>
      <c r="G3507">
        <v>257</v>
      </c>
      <c r="H3507">
        <v>4</v>
      </c>
      <c r="I3507" t="s">
        <v>16</v>
      </c>
      <c r="J3507" t="s">
        <v>1495</v>
      </c>
      <c r="K3507" s="4">
        <v>70000000</v>
      </c>
      <c r="L3507">
        <v>2005</v>
      </c>
      <c r="M3507" s="2">
        <v>5.0999999999999996</v>
      </c>
      <c r="N3507" s="4">
        <f>IMDB_Table[[#This Row],[gross]]-IMDB_Table[[#This Row],[budget]]</f>
        <v>-69870681</v>
      </c>
      <c r="O3507">
        <v>108</v>
      </c>
      <c r="P3507" s="36">
        <f>IMDB_Table[[#This Row],[net_profit]]/IMDB_Table[[#This Row],[budget]]*100</f>
        <v>-99.815258571428572</v>
      </c>
    </row>
    <row r="3508" spans="1:16" x14ac:dyDescent="0.3">
      <c r="A3508" t="s">
        <v>4057</v>
      </c>
      <c r="B3508">
        <v>35</v>
      </c>
      <c r="C3508" s="4">
        <v>26893</v>
      </c>
      <c r="D3508" t="s">
        <v>2754</v>
      </c>
      <c r="E3508" t="s">
        <v>1437</v>
      </c>
      <c r="F3508" t="s">
        <v>6576</v>
      </c>
      <c r="G3508">
        <v>4391</v>
      </c>
      <c r="H3508">
        <v>26</v>
      </c>
      <c r="I3508" t="s">
        <v>708</v>
      </c>
      <c r="J3508" t="s">
        <v>490</v>
      </c>
      <c r="K3508" s="4">
        <v>1600000</v>
      </c>
      <c r="L3508">
        <v>1969</v>
      </c>
      <c r="M3508" s="2">
        <v>7.2</v>
      </c>
      <c r="N3508" s="4">
        <f>IMDB_Table[[#This Row],[gross]]-IMDB_Table[[#This Row],[budget]]</f>
        <v>-1573107</v>
      </c>
      <c r="O3508">
        <v>123</v>
      </c>
      <c r="P3508" s="36">
        <f>IMDB_Table[[#This Row],[net_profit]]/IMDB_Table[[#This Row],[budget]]*100</f>
        <v>-98.319187499999998</v>
      </c>
    </row>
    <row r="3509" spans="1:16" x14ac:dyDescent="0.3">
      <c r="A3509" t="s">
        <v>701</v>
      </c>
      <c r="B3509">
        <v>22</v>
      </c>
      <c r="C3509" s="4">
        <v>2580</v>
      </c>
      <c r="D3509" t="s">
        <v>1704</v>
      </c>
      <c r="E3509" t="s">
        <v>179</v>
      </c>
      <c r="F3509" t="s">
        <v>6577</v>
      </c>
      <c r="G3509">
        <v>1618</v>
      </c>
      <c r="H3509">
        <v>40</v>
      </c>
      <c r="I3509" t="s">
        <v>16</v>
      </c>
      <c r="J3509" t="s">
        <v>17</v>
      </c>
      <c r="K3509" s="4">
        <v>1650000</v>
      </c>
      <c r="L3509">
        <v>2003</v>
      </c>
      <c r="M3509" s="2">
        <v>5.4</v>
      </c>
      <c r="N3509" s="4">
        <f>IMDB_Table[[#This Row],[gross]]-IMDB_Table[[#This Row],[budget]]</f>
        <v>-1647420</v>
      </c>
      <c r="O3509">
        <v>111</v>
      </c>
      <c r="P3509" s="36">
        <f>IMDB_Table[[#This Row],[net_profit]]/IMDB_Table[[#This Row],[budget]]*100</f>
        <v>-99.843636363636364</v>
      </c>
    </row>
    <row r="3510" spans="1:16" x14ac:dyDescent="0.3">
      <c r="A3510" t="s">
        <v>3589</v>
      </c>
      <c r="B3510">
        <v>173</v>
      </c>
      <c r="C3510" s="4">
        <v>19067631</v>
      </c>
      <c r="D3510" t="s">
        <v>369</v>
      </c>
      <c r="E3510" t="s">
        <v>3590</v>
      </c>
      <c r="F3510" t="s">
        <v>6578</v>
      </c>
      <c r="G3510">
        <v>37714</v>
      </c>
      <c r="H3510">
        <v>204</v>
      </c>
      <c r="I3510" t="s">
        <v>16</v>
      </c>
      <c r="J3510" t="s">
        <v>17</v>
      </c>
      <c r="K3510" s="4">
        <v>2000000</v>
      </c>
      <c r="L3510">
        <v>2007</v>
      </c>
      <c r="M3510" s="2">
        <v>7.1</v>
      </c>
      <c r="N3510" s="4">
        <f>IMDB_Table[[#This Row],[gross]]-IMDB_Table[[#This Row],[budget]]</f>
        <v>17067631</v>
      </c>
      <c r="O3510">
        <v>108</v>
      </c>
      <c r="P3510" s="36">
        <f>IMDB_Table[[#This Row],[net_profit]]/IMDB_Table[[#This Row],[budget]]*100</f>
        <v>853.38154999999995</v>
      </c>
    </row>
    <row r="3511" spans="1:16" x14ac:dyDescent="0.3">
      <c r="A3511" t="s">
        <v>3591</v>
      </c>
      <c r="B3511">
        <v>61</v>
      </c>
      <c r="C3511" s="4">
        <v>11806119</v>
      </c>
      <c r="D3511" t="s">
        <v>1534</v>
      </c>
      <c r="E3511" t="s">
        <v>2440</v>
      </c>
      <c r="F3511" t="s">
        <v>6579</v>
      </c>
      <c r="G3511">
        <v>57578</v>
      </c>
      <c r="H3511">
        <v>210</v>
      </c>
      <c r="I3511" t="s">
        <v>16</v>
      </c>
      <c r="J3511" t="s">
        <v>17</v>
      </c>
      <c r="K3511" s="4">
        <v>1100000</v>
      </c>
      <c r="L3511">
        <v>1988</v>
      </c>
      <c r="M3511" s="2">
        <v>6.8</v>
      </c>
      <c r="N3511" s="4">
        <f>IMDB_Table[[#This Row],[gross]]-IMDB_Table[[#This Row],[budget]]</f>
        <v>10706119</v>
      </c>
      <c r="O3511">
        <v>92</v>
      </c>
      <c r="P3511" s="36">
        <f>IMDB_Table[[#This Row],[net_profit]]/IMDB_Table[[#This Row],[budget]]*100</f>
        <v>973.28354545454556</v>
      </c>
    </row>
    <row r="3512" spans="1:16" x14ac:dyDescent="0.3">
      <c r="A3512" t="s">
        <v>3592</v>
      </c>
      <c r="B3512">
        <v>71</v>
      </c>
      <c r="C3512" s="4">
        <v>7417210</v>
      </c>
      <c r="D3512" t="s">
        <v>814</v>
      </c>
      <c r="E3512" t="s">
        <v>488</v>
      </c>
      <c r="F3512" t="s">
        <v>6580</v>
      </c>
      <c r="G3512">
        <v>59041</v>
      </c>
      <c r="H3512">
        <v>408</v>
      </c>
      <c r="I3512" t="s">
        <v>16</v>
      </c>
      <c r="J3512" t="s">
        <v>17</v>
      </c>
      <c r="K3512" s="4">
        <v>1500000</v>
      </c>
      <c r="L3512">
        <v>1995</v>
      </c>
      <c r="M3512" s="2">
        <v>7</v>
      </c>
      <c r="N3512" s="4">
        <f>IMDB_Table[[#This Row],[gross]]-IMDB_Table[[#This Row],[budget]]</f>
        <v>5917210</v>
      </c>
      <c r="O3512">
        <v>91</v>
      </c>
      <c r="P3512" s="36">
        <f>IMDB_Table[[#This Row],[net_profit]]/IMDB_Table[[#This Row],[budget]]*100</f>
        <v>394.48066666666665</v>
      </c>
    </row>
    <row r="3513" spans="1:16" x14ac:dyDescent="0.3">
      <c r="A3513" t="s">
        <v>2897</v>
      </c>
      <c r="B3513">
        <v>110</v>
      </c>
      <c r="C3513" s="4">
        <v>7362100</v>
      </c>
      <c r="D3513" t="s">
        <v>641</v>
      </c>
      <c r="E3513" t="s">
        <v>3593</v>
      </c>
      <c r="F3513" t="s">
        <v>7755</v>
      </c>
      <c r="G3513">
        <v>60295</v>
      </c>
      <c r="H3513">
        <v>232</v>
      </c>
      <c r="I3513" t="s">
        <v>16</v>
      </c>
      <c r="J3513" t="s">
        <v>17</v>
      </c>
      <c r="K3513" s="4">
        <v>1500000</v>
      </c>
      <c r="L3513">
        <v>2005</v>
      </c>
      <c r="M3513" s="2">
        <v>7.4</v>
      </c>
      <c r="N3513" s="4">
        <f>IMDB_Table[[#This Row],[gross]]-IMDB_Table[[#This Row],[budget]]</f>
        <v>5862100</v>
      </c>
      <c r="O3513">
        <v>88</v>
      </c>
      <c r="P3513" s="36">
        <f>IMDB_Table[[#This Row],[net_profit]]/IMDB_Table[[#This Row],[budget]]*100</f>
        <v>390.80666666666667</v>
      </c>
    </row>
    <row r="3514" spans="1:16" x14ac:dyDescent="0.3">
      <c r="A3514" t="s">
        <v>1929</v>
      </c>
      <c r="B3514">
        <v>110</v>
      </c>
      <c r="C3514" s="4">
        <v>7022940</v>
      </c>
      <c r="D3514" t="s">
        <v>369</v>
      </c>
      <c r="E3514" t="s">
        <v>3594</v>
      </c>
      <c r="F3514" t="s">
        <v>6581</v>
      </c>
      <c r="G3514">
        <v>14018</v>
      </c>
      <c r="H3514">
        <v>190</v>
      </c>
      <c r="I3514" t="s">
        <v>16</v>
      </c>
      <c r="J3514" t="s">
        <v>17</v>
      </c>
      <c r="K3514" s="4">
        <v>1000000</v>
      </c>
      <c r="L3514">
        <v>2001</v>
      </c>
      <c r="M3514" s="2">
        <v>6.7</v>
      </c>
      <c r="N3514" s="4">
        <f>IMDB_Table[[#This Row],[gross]]-IMDB_Table[[#This Row],[budget]]</f>
        <v>6022940</v>
      </c>
      <c r="O3514">
        <v>97</v>
      </c>
      <c r="P3514" s="36">
        <f>IMDB_Table[[#This Row],[net_profit]]/IMDB_Table[[#This Row],[budget]]*100</f>
        <v>602.29399999999998</v>
      </c>
    </row>
    <row r="3515" spans="1:16" x14ac:dyDescent="0.3">
      <c r="A3515" t="s">
        <v>2027</v>
      </c>
      <c r="B3515">
        <v>53</v>
      </c>
      <c r="C3515" s="4">
        <v>5132222</v>
      </c>
      <c r="D3515" t="s">
        <v>897</v>
      </c>
      <c r="E3515" t="s">
        <v>689</v>
      </c>
      <c r="F3515" t="s">
        <v>6582</v>
      </c>
      <c r="G3515">
        <v>14112</v>
      </c>
      <c r="H3515">
        <v>83</v>
      </c>
      <c r="I3515" t="s">
        <v>16</v>
      </c>
      <c r="J3515" t="s">
        <v>87</v>
      </c>
      <c r="K3515" s="4">
        <v>2000000</v>
      </c>
      <c r="L3515">
        <v>1994</v>
      </c>
      <c r="M3515" s="2">
        <v>7.2</v>
      </c>
      <c r="N3515" s="4">
        <f>IMDB_Table[[#This Row],[gross]]-IMDB_Table[[#This Row],[budget]]</f>
        <v>3132222</v>
      </c>
      <c r="O3515">
        <v>103</v>
      </c>
      <c r="P3515" s="36">
        <f>IMDB_Table[[#This Row],[net_profit]]/IMDB_Table[[#This Row],[budget]]*100</f>
        <v>156.61109999999999</v>
      </c>
    </row>
    <row r="3516" spans="1:16" x14ac:dyDescent="0.3">
      <c r="A3516" t="s">
        <v>2906</v>
      </c>
      <c r="B3516">
        <v>106</v>
      </c>
      <c r="C3516" s="4">
        <v>2365931</v>
      </c>
      <c r="D3516" t="s">
        <v>751</v>
      </c>
      <c r="E3516" t="s">
        <v>930</v>
      </c>
      <c r="F3516" t="s">
        <v>6583</v>
      </c>
      <c r="G3516">
        <v>36657</v>
      </c>
      <c r="H3516">
        <v>318</v>
      </c>
      <c r="I3516" t="s">
        <v>16</v>
      </c>
      <c r="J3516" t="s">
        <v>17</v>
      </c>
      <c r="K3516" s="4">
        <v>1500000</v>
      </c>
      <c r="L3516">
        <v>1998</v>
      </c>
      <c r="M3516" s="2">
        <v>7.5</v>
      </c>
      <c r="N3516" s="4">
        <f>IMDB_Table[[#This Row],[gross]]-IMDB_Table[[#This Row],[budget]]</f>
        <v>865931</v>
      </c>
      <c r="O3516">
        <v>110</v>
      </c>
      <c r="P3516" s="36">
        <f>IMDB_Table[[#This Row],[net_profit]]/IMDB_Table[[#This Row],[budget]]*100</f>
        <v>57.728733333333338</v>
      </c>
    </row>
    <row r="3517" spans="1:16" x14ac:dyDescent="0.3">
      <c r="A3517" t="s">
        <v>105</v>
      </c>
      <c r="B3517">
        <v>445</v>
      </c>
      <c r="C3517" s="4">
        <v>53991137</v>
      </c>
      <c r="D3517" t="s">
        <v>658</v>
      </c>
      <c r="E3517" t="s">
        <v>1660</v>
      </c>
      <c r="F3517" t="s">
        <v>6584</v>
      </c>
      <c r="G3517">
        <v>202800</v>
      </c>
      <c r="H3517">
        <v>752</v>
      </c>
      <c r="I3517" t="s">
        <v>16</v>
      </c>
      <c r="J3517" t="s">
        <v>17</v>
      </c>
      <c r="K3517" s="4">
        <v>1500000</v>
      </c>
      <c r="L3517">
        <v>2010</v>
      </c>
      <c r="M3517" s="2">
        <v>6.8</v>
      </c>
      <c r="N3517" s="4">
        <f>IMDB_Table[[#This Row],[gross]]-IMDB_Table[[#This Row],[budget]]</f>
        <v>52491137</v>
      </c>
      <c r="O3517">
        <v>103</v>
      </c>
      <c r="P3517" s="36">
        <f>IMDB_Table[[#This Row],[net_profit]]/IMDB_Table[[#This Row],[budget]]*100</f>
        <v>3499.4091333333331</v>
      </c>
    </row>
    <row r="3518" spans="1:16" x14ac:dyDescent="0.3">
      <c r="A3518" t="s">
        <v>4058</v>
      </c>
      <c r="B3518">
        <v>94</v>
      </c>
      <c r="C3518" s="4">
        <v>1221261</v>
      </c>
      <c r="D3518" t="s">
        <v>552</v>
      </c>
      <c r="E3518" t="s">
        <v>3358</v>
      </c>
      <c r="F3518" t="s">
        <v>6585</v>
      </c>
      <c r="G3518">
        <v>38215</v>
      </c>
      <c r="H3518">
        <v>125</v>
      </c>
      <c r="I3518" t="s">
        <v>681</v>
      </c>
      <c r="J3518" t="s">
        <v>3359</v>
      </c>
      <c r="K3518" s="4">
        <v>1500000</v>
      </c>
      <c r="L3518">
        <v>2000</v>
      </c>
      <c r="M3518" s="2">
        <v>7.9</v>
      </c>
      <c r="N3518" s="4">
        <f>IMDB_Table[[#This Row],[gross]]-IMDB_Table[[#This Row],[budget]]</f>
        <v>-278739</v>
      </c>
      <c r="O3518">
        <v>114</v>
      </c>
      <c r="P3518" s="36">
        <f>IMDB_Table[[#This Row],[net_profit]]/IMDB_Table[[#This Row],[budget]]*100</f>
        <v>-18.582599999999999</v>
      </c>
    </row>
    <row r="3519" spans="1:16" x14ac:dyDescent="0.3">
      <c r="A3519" t="s">
        <v>3595</v>
      </c>
      <c r="B3519">
        <v>75</v>
      </c>
      <c r="C3519" s="4">
        <v>712294</v>
      </c>
      <c r="D3519" t="s">
        <v>814</v>
      </c>
      <c r="E3519" t="s">
        <v>3596</v>
      </c>
      <c r="F3519" t="s">
        <v>7756</v>
      </c>
      <c r="G3519">
        <v>9408</v>
      </c>
      <c r="H3519">
        <v>68</v>
      </c>
      <c r="I3519" t="s">
        <v>16</v>
      </c>
      <c r="J3519" t="s">
        <v>17</v>
      </c>
      <c r="K3519" s="4">
        <v>1500000</v>
      </c>
      <c r="L3519">
        <v>2005</v>
      </c>
      <c r="M3519" s="2">
        <v>6.7</v>
      </c>
      <c r="N3519" s="4">
        <f>IMDB_Table[[#This Row],[gross]]-IMDB_Table[[#This Row],[budget]]</f>
        <v>-787706</v>
      </c>
      <c r="O3519">
        <v>112</v>
      </c>
      <c r="P3519" s="36">
        <f>IMDB_Table[[#This Row],[net_profit]]/IMDB_Table[[#This Row],[budget]]*100</f>
        <v>-52.513733333333334</v>
      </c>
    </row>
    <row r="3520" spans="1:16" x14ac:dyDescent="0.3">
      <c r="A3520" t="s">
        <v>3597</v>
      </c>
      <c r="B3520">
        <v>97</v>
      </c>
      <c r="C3520" s="4">
        <v>3447339</v>
      </c>
      <c r="D3520" t="s">
        <v>429</v>
      </c>
      <c r="E3520" t="s">
        <v>3598</v>
      </c>
      <c r="F3520" t="s">
        <v>6586</v>
      </c>
      <c r="G3520">
        <v>29517</v>
      </c>
      <c r="H3520">
        <v>79</v>
      </c>
      <c r="I3520" t="s">
        <v>16</v>
      </c>
      <c r="J3520" t="s">
        <v>17</v>
      </c>
      <c r="K3520" s="4">
        <v>1500000</v>
      </c>
      <c r="L3520">
        <v>2013</v>
      </c>
      <c r="M3520" s="2">
        <v>5.8</v>
      </c>
      <c r="N3520" s="4">
        <f>IMDB_Table[[#This Row],[gross]]-IMDB_Table[[#This Row],[budget]]</f>
        <v>1947339</v>
      </c>
      <c r="O3520">
        <v>104</v>
      </c>
      <c r="P3520" s="36">
        <f>IMDB_Table[[#This Row],[net_profit]]/IMDB_Table[[#This Row],[budget]]*100</f>
        <v>129.82260000000002</v>
      </c>
    </row>
    <row r="3521" spans="1:16" x14ac:dyDescent="0.3">
      <c r="A3521" t="s">
        <v>3311</v>
      </c>
      <c r="B3521">
        <v>37</v>
      </c>
      <c r="C3521" s="4">
        <v>418953</v>
      </c>
      <c r="D3521" t="s">
        <v>552</v>
      </c>
      <c r="E3521" t="s">
        <v>2888</v>
      </c>
      <c r="F3521" t="s">
        <v>6587</v>
      </c>
      <c r="G3521">
        <v>17322</v>
      </c>
      <c r="H3521">
        <v>93</v>
      </c>
      <c r="I3521" t="s">
        <v>16</v>
      </c>
      <c r="J3521" t="s">
        <v>490</v>
      </c>
      <c r="K3521" s="4">
        <v>1500000</v>
      </c>
      <c r="L3521">
        <v>1993</v>
      </c>
      <c r="M3521" s="2">
        <v>6.5</v>
      </c>
      <c r="N3521" s="4">
        <f>IMDB_Table[[#This Row],[gross]]-IMDB_Table[[#This Row],[budget]]</f>
        <v>-1081047</v>
      </c>
      <c r="O3521">
        <v>99</v>
      </c>
      <c r="P3521" s="36">
        <f>IMDB_Table[[#This Row],[net_profit]]/IMDB_Table[[#This Row],[budget]]*100</f>
        <v>-72.069800000000001</v>
      </c>
    </row>
    <row r="3522" spans="1:16" x14ac:dyDescent="0.3">
      <c r="A3522" t="s">
        <v>3599</v>
      </c>
      <c r="B3522">
        <v>84</v>
      </c>
      <c r="C3522" s="4">
        <v>406035</v>
      </c>
      <c r="D3522" t="s">
        <v>814</v>
      </c>
      <c r="E3522" t="s">
        <v>981</v>
      </c>
      <c r="F3522" t="s">
        <v>6588</v>
      </c>
      <c r="G3522">
        <v>30314</v>
      </c>
      <c r="H3522">
        <v>159</v>
      </c>
      <c r="I3522" t="s">
        <v>16</v>
      </c>
      <c r="J3522" t="s">
        <v>17</v>
      </c>
      <c r="K3522" s="4">
        <v>1500000</v>
      </c>
      <c r="L3522">
        <v>2001</v>
      </c>
      <c r="M3522" s="2">
        <v>7.2</v>
      </c>
      <c r="N3522" s="4">
        <f>IMDB_Table[[#This Row],[gross]]-IMDB_Table[[#This Row],[budget]]</f>
        <v>-1093965</v>
      </c>
      <c r="O3522">
        <v>98</v>
      </c>
      <c r="P3522" s="36">
        <f>IMDB_Table[[#This Row],[net_profit]]/IMDB_Table[[#This Row],[budget]]*100</f>
        <v>-72.930999999999997</v>
      </c>
    </row>
    <row r="3523" spans="1:16" x14ac:dyDescent="0.3">
      <c r="A3523" t="s">
        <v>2559</v>
      </c>
      <c r="B3523">
        <v>127</v>
      </c>
      <c r="C3523" s="4">
        <v>373967</v>
      </c>
      <c r="D3523" t="s">
        <v>1373</v>
      </c>
      <c r="E3523" t="s">
        <v>3600</v>
      </c>
      <c r="F3523" t="s">
        <v>6589</v>
      </c>
      <c r="G3523">
        <v>43839</v>
      </c>
      <c r="H3523">
        <v>481</v>
      </c>
      <c r="I3523" t="s">
        <v>16</v>
      </c>
      <c r="J3523" t="s">
        <v>17</v>
      </c>
      <c r="K3523" s="4">
        <v>1500000</v>
      </c>
      <c r="L3523">
        <v>2001</v>
      </c>
      <c r="M3523" s="2">
        <v>6.5</v>
      </c>
      <c r="N3523" s="4">
        <f>IMDB_Table[[#This Row],[gross]]-IMDB_Table[[#This Row],[budget]]</f>
        <v>-1126033</v>
      </c>
      <c r="O3523">
        <v>100</v>
      </c>
      <c r="P3523" s="36">
        <f>IMDB_Table[[#This Row],[net_profit]]/IMDB_Table[[#This Row],[budget]]*100</f>
        <v>-75.068866666666665</v>
      </c>
    </row>
    <row r="3524" spans="1:16" x14ac:dyDescent="0.3">
      <c r="A3524" t="s">
        <v>3601</v>
      </c>
      <c r="B3524">
        <v>32</v>
      </c>
      <c r="C3524" s="4">
        <v>194568</v>
      </c>
      <c r="D3524" t="s">
        <v>429</v>
      </c>
      <c r="E3524" t="s">
        <v>3602</v>
      </c>
      <c r="F3524" t="s">
        <v>7757</v>
      </c>
      <c r="G3524">
        <v>2963</v>
      </c>
      <c r="H3524">
        <v>28</v>
      </c>
      <c r="I3524" t="s">
        <v>16</v>
      </c>
      <c r="J3524" t="s">
        <v>17</v>
      </c>
      <c r="K3524" s="4">
        <v>1500000</v>
      </c>
      <c r="L3524">
        <v>2006</v>
      </c>
      <c r="M3524" s="2">
        <v>6.2</v>
      </c>
      <c r="N3524" s="4">
        <f>IMDB_Table[[#This Row],[gross]]-IMDB_Table[[#This Row],[budget]]</f>
        <v>-1305432</v>
      </c>
      <c r="O3524">
        <v>80</v>
      </c>
      <c r="P3524" s="36">
        <f>IMDB_Table[[#This Row],[net_profit]]/IMDB_Table[[#This Row],[budget]]*100</f>
        <v>-87.02879999999999</v>
      </c>
    </row>
    <row r="3525" spans="1:16" x14ac:dyDescent="0.3">
      <c r="A3525" t="s">
        <v>3603</v>
      </c>
      <c r="B3525">
        <v>120</v>
      </c>
      <c r="C3525" s="4">
        <v>163245</v>
      </c>
      <c r="D3525" t="s">
        <v>921</v>
      </c>
      <c r="E3525" t="s">
        <v>3604</v>
      </c>
      <c r="F3525" t="s">
        <v>6590</v>
      </c>
      <c r="G3525">
        <v>143086</v>
      </c>
      <c r="H3525">
        <v>211</v>
      </c>
      <c r="I3525" t="s">
        <v>16</v>
      </c>
      <c r="J3525" t="s">
        <v>17</v>
      </c>
      <c r="K3525" s="4">
        <v>1500000</v>
      </c>
      <c r="L3525">
        <v>1936</v>
      </c>
      <c r="M3525" s="2">
        <v>8.6</v>
      </c>
      <c r="N3525" s="4">
        <f>IMDB_Table[[#This Row],[gross]]-IMDB_Table[[#This Row],[budget]]</f>
        <v>-1336755</v>
      </c>
      <c r="O3525">
        <v>87</v>
      </c>
      <c r="P3525" s="36">
        <f>IMDB_Table[[#This Row],[net_profit]]/IMDB_Table[[#This Row],[budget]]*100</f>
        <v>-89.117000000000004</v>
      </c>
    </row>
    <row r="3526" spans="1:16" x14ac:dyDescent="0.3">
      <c r="A3526" t="s">
        <v>3605</v>
      </c>
      <c r="B3526">
        <v>31</v>
      </c>
      <c r="C3526" s="4">
        <v>119841</v>
      </c>
      <c r="D3526" t="s">
        <v>814</v>
      </c>
      <c r="E3526" t="s">
        <v>1401</v>
      </c>
      <c r="F3526" t="s">
        <v>6591</v>
      </c>
      <c r="G3526">
        <v>2419</v>
      </c>
      <c r="H3526">
        <v>55</v>
      </c>
      <c r="I3526" t="s">
        <v>16</v>
      </c>
      <c r="J3526" t="s">
        <v>17</v>
      </c>
      <c r="K3526" s="4">
        <v>1500000</v>
      </c>
      <c r="L3526">
        <v>2002</v>
      </c>
      <c r="M3526" s="2">
        <v>6.5</v>
      </c>
      <c r="N3526" s="4">
        <f>IMDB_Table[[#This Row],[gross]]-IMDB_Table[[#This Row],[budget]]</f>
        <v>-1380159</v>
      </c>
      <c r="O3526">
        <v>91</v>
      </c>
      <c r="P3526" s="36">
        <f>IMDB_Table[[#This Row],[net_profit]]/IMDB_Table[[#This Row],[budget]]*100</f>
        <v>-92.010599999999997</v>
      </c>
    </row>
    <row r="3527" spans="1:16" x14ac:dyDescent="0.3">
      <c r="A3527" t="s">
        <v>3606</v>
      </c>
      <c r="B3527">
        <v>100</v>
      </c>
      <c r="C3527" s="4">
        <v>173066</v>
      </c>
      <c r="D3527" t="s">
        <v>684</v>
      </c>
      <c r="E3527" t="s">
        <v>3360</v>
      </c>
      <c r="F3527" t="s">
        <v>6592</v>
      </c>
      <c r="G3527">
        <v>21379</v>
      </c>
      <c r="H3527">
        <v>88</v>
      </c>
      <c r="I3527" t="s">
        <v>16</v>
      </c>
      <c r="J3527" t="s">
        <v>17</v>
      </c>
      <c r="K3527" s="4">
        <v>1500000</v>
      </c>
      <c r="L3527">
        <v>2007</v>
      </c>
      <c r="M3527" s="2">
        <v>6.3</v>
      </c>
      <c r="N3527" s="4">
        <f>IMDB_Table[[#This Row],[gross]]-IMDB_Table[[#This Row],[budget]]</f>
        <v>-1326934</v>
      </c>
      <c r="O3527">
        <v>84</v>
      </c>
      <c r="P3527" s="36">
        <f>IMDB_Table[[#This Row],[net_profit]]/IMDB_Table[[#This Row],[budget]]*100</f>
        <v>-88.462266666666665</v>
      </c>
    </row>
    <row r="3528" spans="1:16" x14ac:dyDescent="0.3">
      <c r="A3528" t="s">
        <v>2649</v>
      </c>
      <c r="B3528">
        <v>14</v>
      </c>
      <c r="C3528" s="4">
        <v>92362</v>
      </c>
      <c r="D3528" t="s">
        <v>641</v>
      </c>
      <c r="E3528" t="s">
        <v>187</v>
      </c>
      <c r="F3528" t="s">
        <v>6593</v>
      </c>
      <c r="G3528">
        <v>444</v>
      </c>
      <c r="H3528">
        <v>5</v>
      </c>
      <c r="I3528" t="s">
        <v>16</v>
      </c>
      <c r="J3528" t="s">
        <v>17</v>
      </c>
      <c r="K3528" s="4">
        <v>1500000</v>
      </c>
      <c r="L3528">
        <v>2005</v>
      </c>
      <c r="M3528" s="2">
        <v>4.3</v>
      </c>
      <c r="N3528" s="4">
        <f>IMDB_Table[[#This Row],[gross]]-IMDB_Table[[#This Row],[budget]]</f>
        <v>-1407638</v>
      </c>
      <c r="O3528">
        <v>90</v>
      </c>
      <c r="P3528" s="36">
        <f>IMDB_Table[[#This Row],[net_profit]]/IMDB_Table[[#This Row],[budget]]*100</f>
        <v>-93.842533333333336</v>
      </c>
    </row>
    <row r="3529" spans="1:16" x14ac:dyDescent="0.3">
      <c r="A3529" t="s">
        <v>3607</v>
      </c>
      <c r="B3529">
        <v>14</v>
      </c>
      <c r="C3529" s="4">
        <v>105943</v>
      </c>
      <c r="D3529" t="s">
        <v>509</v>
      </c>
      <c r="E3529" t="s">
        <v>3608</v>
      </c>
      <c r="F3529" t="s">
        <v>6594</v>
      </c>
      <c r="G3529">
        <v>1351</v>
      </c>
      <c r="H3529">
        <v>11</v>
      </c>
      <c r="I3529" t="s">
        <v>16</v>
      </c>
      <c r="J3529" t="s">
        <v>17</v>
      </c>
      <c r="K3529" s="4">
        <v>1500000</v>
      </c>
      <c r="L3529">
        <v>2015</v>
      </c>
      <c r="M3529" s="2">
        <v>6.1</v>
      </c>
      <c r="N3529" s="4">
        <f>IMDB_Table[[#This Row],[gross]]-IMDB_Table[[#This Row],[budget]]</f>
        <v>-1394057</v>
      </c>
      <c r="O3529">
        <v>98</v>
      </c>
      <c r="P3529" s="36">
        <f>IMDB_Table[[#This Row],[net_profit]]/IMDB_Table[[#This Row],[budget]]*100</f>
        <v>-92.937133333333335</v>
      </c>
    </row>
    <row r="3530" spans="1:16" x14ac:dyDescent="0.3">
      <c r="A3530" t="s">
        <v>2974</v>
      </c>
      <c r="B3530">
        <v>35</v>
      </c>
      <c r="C3530" s="4">
        <v>183490</v>
      </c>
      <c r="D3530" t="s">
        <v>810</v>
      </c>
      <c r="E3530" t="s">
        <v>3609</v>
      </c>
      <c r="F3530" t="s">
        <v>6595</v>
      </c>
      <c r="G3530">
        <v>463</v>
      </c>
      <c r="H3530">
        <v>8</v>
      </c>
      <c r="I3530" t="s">
        <v>16</v>
      </c>
      <c r="J3530" t="s">
        <v>17</v>
      </c>
      <c r="K3530" s="4">
        <v>1700000</v>
      </c>
      <c r="L3530">
        <v>2010</v>
      </c>
      <c r="M3530" s="2">
        <v>5.8</v>
      </c>
      <c r="N3530" s="4">
        <f>IMDB_Table[[#This Row],[gross]]-IMDB_Table[[#This Row],[budget]]</f>
        <v>-1516510</v>
      </c>
      <c r="O3530">
        <v>124</v>
      </c>
      <c r="P3530" s="36">
        <f>IMDB_Table[[#This Row],[net_profit]]/IMDB_Table[[#This Row],[budget]]*100</f>
        <v>-89.206470588235305</v>
      </c>
    </row>
    <row r="3531" spans="1:16" x14ac:dyDescent="0.3">
      <c r="A3531" t="s">
        <v>4059</v>
      </c>
      <c r="B3531">
        <v>178</v>
      </c>
      <c r="C3531" s="4">
        <v>3478</v>
      </c>
      <c r="D3531" t="s">
        <v>1580</v>
      </c>
      <c r="E3531" t="s">
        <v>3610</v>
      </c>
      <c r="F3531" t="s">
        <v>6596</v>
      </c>
      <c r="G3531">
        <v>22212</v>
      </c>
      <c r="H3531">
        <v>142</v>
      </c>
      <c r="I3531" t="s">
        <v>16</v>
      </c>
      <c r="J3531" t="s">
        <v>87</v>
      </c>
      <c r="K3531" s="4">
        <v>1500000</v>
      </c>
      <c r="L3531">
        <v>2008</v>
      </c>
      <c r="M3531" s="2">
        <v>6.7</v>
      </c>
      <c r="N3531" s="4">
        <f>IMDB_Table[[#This Row],[gross]]-IMDB_Table[[#This Row],[budget]]</f>
        <v>-1496522</v>
      </c>
      <c r="O3531">
        <v>95</v>
      </c>
      <c r="P3531" s="36">
        <f>IMDB_Table[[#This Row],[net_profit]]/IMDB_Table[[#This Row],[budget]]*100</f>
        <v>-99.768133333333324</v>
      </c>
    </row>
    <row r="3532" spans="1:16" x14ac:dyDescent="0.3">
      <c r="A3532" t="s">
        <v>3611</v>
      </c>
      <c r="B3532">
        <v>46</v>
      </c>
      <c r="C3532" s="4">
        <v>52166</v>
      </c>
      <c r="D3532" t="s">
        <v>814</v>
      </c>
      <c r="E3532" t="s">
        <v>155</v>
      </c>
      <c r="F3532" t="s">
        <v>6597</v>
      </c>
      <c r="G3532">
        <v>2792</v>
      </c>
      <c r="H3532">
        <v>22</v>
      </c>
      <c r="I3532" t="s">
        <v>16</v>
      </c>
      <c r="J3532" t="s">
        <v>17</v>
      </c>
      <c r="K3532" s="4">
        <v>2000000</v>
      </c>
      <c r="L3532">
        <v>2008</v>
      </c>
      <c r="M3532" s="2">
        <v>6.7</v>
      </c>
      <c r="N3532" s="4">
        <f>IMDB_Table[[#This Row],[gross]]-IMDB_Table[[#This Row],[budget]]</f>
        <v>-1947834</v>
      </c>
      <c r="O3532">
        <v>90</v>
      </c>
      <c r="P3532" s="36">
        <f>IMDB_Table[[#This Row],[net_profit]]/IMDB_Table[[#This Row],[budget]]*100</f>
        <v>-97.3917</v>
      </c>
    </row>
    <row r="3533" spans="1:16" x14ac:dyDescent="0.3">
      <c r="A3533" t="s">
        <v>2492</v>
      </c>
      <c r="B3533">
        <v>234</v>
      </c>
      <c r="C3533" s="4">
        <v>1163508</v>
      </c>
      <c r="D3533" t="s">
        <v>252</v>
      </c>
      <c r="E3533" t="s">
        <v>3057</v>
      </c>
      <c r="F3533" t="s">
        <v>7758</v>
      </c>
      <c r="G3533">
        <v>20376</v>
      </c>
      <c r="H3533">
        <v>166</v>
      </c>
      <c r="I3533" t="s">
        <v>16</v>
      </c>
      <c r="J3533" t="s">
        <v>17</v>
      </c>
      <c r="K3533" s="4">
        <v>2500000</v>
      </c>
      <c r="L3533">
        <v>2012</v>
      </c>
      <c r="M3533" s="2">
        <v>5.0999999999999996</v>
      </c>
      <c r="N3533" s="4">
        <f>IMDB_Table[[#This Row],[gross]]-IMDB_Table[[#This Row],[budget]]</f>
        <v>-1336492</v>
      </c>
      <c r="O3533">
        <v>101</v>
      </c>
      <c r="P3533" s="36">
        <f>IMDB_Table[[#This Row],[net_profit]]/IMDB_Table[[#This Row],[budget]]*100</f>
        <v>-53.459679999999999</v>
      </c>
    </row>
    <row r="3534" spans="1:16" x14ac:dyDescent="0.3">
      <c r="A3534" t="s">
        <v>3612</v>
      </c>
      <c r="B3534">
        <v>145</v>
      </c>
      <c r="C3534" s="4">
        <v>184925485</v>
      </c>
      <c r="D3534" t="s">
        <v>1317</v>
      </c>
      <c r="E3534" t="s">
        <v>3613</v>
      </c>
      <c r="F3534" t="s">
        <v>7759</v>
      </c>
      <c r="G3534">
        <v>133348</v>
      </c>
      <c r="H3534">
        <v>204</v>
      </c>
      <c r="I3534" t="s">
        <v>16</v>
      </c>
      <c r="J3534" t="s">
        <v>17</v>
      </c>
      <c r="K3534" s="4">
        <v>2000000</v>
      </c>
      <c r="L3534">
        <v>1937</v>
      </c>
      <c r="M3534" s="2">
        <v>7.7</v>
      </c>
      <c r="N3534" s="4">
        <f>IMDB_Table[[#This Row],[gross]]-IMDB_Table[[#This Row],[budget]]</f>
        <v>182925485</v>
      </c>
      <c r="O3534">
        <v>83</v>
      </c>
      <c r="P3534" s="36">
        <f>IMDB_Table[[#This Row],[net_profit]]/IMDB_Table[[#This Row],[budget]]*100</f>
        <v>9146.2742500000004</v>
      </c>
    </row>
    <row r="3535" spans="1:16" x14ac:dyDescent="0.3">
      <c r="A3535" t="s">
        <v>3614</v>
      </c>
      <c r="B3535">
        <v>78</v>
      </c>
      <c r="C3535" s="4">
        <v>304124</v>
      </c>
      <c r="D3535" t="s">
        <v>814</v>
      </c>
      <c r="E3535" t="s">
        <v>3281</v>
      </c>
      <c r="F3535" t="s">
        <v>6598</v>
      </c>
      <c r="G3535">
        <v>2720</v>
      </c>
      <c r="H3535">
        <v>37</v>
      </c>
      <c r="I3535" t="s">
        <v>681</v>
      </c>
      <c r="J3535" t="s">
        <v>3359</v>
      </c>
      <c r="K3535" s="4">
        <v>1400000</v>
      </c>
      <c r="L3535">
        <v>2004</v>
      </c>
      <c r="M3535" s="2">
        <v>6.7</v>
      </c>
      <c r="N3535" s="4">
        <f>IMDB_Table[[#This Row],[gross]]-IMDB_Table[[#This Row],[budget]]</f>
        <v>-1095876</v>
      </c>
      <c r="O3535">
        <v>106</v>
      </c>
      <c r="P3535" s="36">
        <f>IMDB_Table[[#This Row],[net_profit]]/IMDB_Table[[#This Row],[budget]]*100</f>
        <v>-78.276857142857153</v>
      </c>
    </row>
    <row r="3536" spans="1:16" x14ac:dyDescent="0.3">
      <c r="A3536" t="s">
        <v>3615</v>
      </c>
      <c r="B3536">
        <v>60</v>
      </c>
      <c r="C3536" s="4">
        <v>36830</v>
      </c>
      <c r="D3536" t="s">
        <v>3616</v>
      </c>
      <c r="E3536" t="s">
        <v>3615</v>
      </c>
      <c r="F3536" t="s">
        <v>7760</v>
      </c>
      <c r="G3536">
        <v>3291</v>
      </c>
      <c r="H3536">
        <v>63</v>
      </c>
      <c r="I3536" t="s">
        <v>16</v>
      </c>
      <c r="J3536" t="s">
        <v>24</v>
      </c>
      <c r="K3536" s="4">
        <v>1400000</v>
      </c>
      <c r="L3536">
        <v>2004</v>
      </c>
      <c r="M3536" s="2">
        <v>6.6</v>
      </c>
      <c r="N3536" s="4">
        <f>IMDB_Table[[#This Row],[gross]]-IMDB_Table[[#This Row],[budget]]</f>
        <v>-1363170</v>
      </c>
      <c r="O3536">
        <v>94</v>
      </c>
      <c r="P3536" s="36">
        <f>IMDB_Table[[#This Row],[net_profit]]/IMDB_Table[[#This Row],[budget]]*100</f>
        <v>-97.369285714285709</v>
      </c>
    </row>
    <row r="3537" spans="1:16" x14ac:dyDescent="0.3">
      <c r="A3537" t="s">
        <v>337</v>
      </c>
      <c r="B3537">
        <v>116</v>
      </c>
      <c r="C3537" s="4">
        <v>3650677</v>
      </c>
      <c r="D3537" t="s">
        <v>279</v>
      </c>
      <c r="E3537" t="s">
        <v>107</v>
      </c>
      <c r="F3537" t="s">
        <v>7761</v>
      </c>
      <c r="G3537">
        <v>414976</v>
      </c>
      <c r="H3537">
        <v>523</v>
      </c>
      <c r="I3537" t="s">
        <v>16</v>
      </c>
      <c r="J3537" t="s">
        <v>24</v>
      </c>
      <c r="K3537" s="4">
        <v>960000</v>
      </c>
      <c r="L3537">
        <v>1998</v>
      </c>
      <c r="M3537" s="2">
        <v>8.1999999999999993</v>
      </c>
      <c r="N3537" s="4">
        <f>IMDB_Table[[#This Row],[gross]]-IMDB_Table[[#This Row],[budget]]</f>
        <v>2690677</v>
      </c>
      <c r="O3537">
        <v>120</v>
      </c>
      <c r="P3537" s="36">
        <f>IMDB_Table[[#This Row],[net_profit]]/IMDB_Table[[#This Row],[budget]]*100</f>
        <v>280.27885416666669</v>
      </c>
    </row>
    <row r="3538" spans="1:16" x14ac:dyDescent="0.3">
      <c r="A3538" t="s">
        <v>3020</v>
      </c>
      <c r="B3538">
        <v>98</v>
      </c>
      <c r="C3538" s="4">
        <v>1647780</v>
      </c>
      <c r="D3538" t="s">
        <v>814</v>
      </c>
      <c r="E3538" t="s">
        <v>3617</v>
      </c>
      <c r="F3538" t="s">
        <v>6599</v>
      </c>
      <c r="G3538">
        <v>65951</v>
      </c>
      <c r="H3538">
        <v>258</v>
      </c>
      <c r="I3538" t="s">
        <v>2962</v>
      </c>
      <c r="J3538" t="s">
        <v>1634</v>
      </c>
      <c r="K3538" s="4">
        <v>1300000</v>
      </c>
      <c r="L3538">
        <v>1998</v>
      </c>
      <c r="M3538" s="2">
        <v>8.1</v>
      </c>
      <c r="N3538" s="4">
        <f>IMDB_Table[[#This Row],[gross]]-IMDB_Table[[#This Row],[budget]]</f>
        <v>347780</v>
      </c>
      <c r="O3538">
        <v>105</v>
      </c>
      <c r="P3538" s="36">
        <f>IMDB_Table[[#This Row],[net_profit]]/IMDB_Table[[#This Row],[budget]]*100</f>
        <v>26.752307692307692</v>
      </c>
    </row>
    <row r="3539" spans="1:16" x14ac:dyDescent="0.3">
      <c r="A3539" t="s">
        <v>90</v>
      </c>
      <c r="B3539">
        <v>43</v>
      </c>
      <c r="C3539" s="4">
        <v>695229</v>
      </c>
      <c r="D3539" t="s">
        <v>641</v>
      </c>
      <c r="E3539" t="s">
        <v>90</v>
      </c>
      <c r="F3539" t="s">
        <v>6600</v>
      </c>
      <c r="G3539">
        <v>11369</v>
      </c>
      <c r="H3539">
        <v>65</v>
      </c>
      <c r="I3539" t="s">
        <v>16</v>
      </c>
      <c r="J3539" t="s">
        <v>17</v>
      </c>
      <c r="K3539" s="4">
        <v>1300000</v>
      </c>
      <c r="L3539">
        <v>1996</v>
      </c>
      <c r="M3539" s="2">
        <v>7.2</v>
      </c>
      <c r="N3539" s="4">
        <f>IMDB_Table[[#This Row],[gross]]-IMDB_Table[[#This Row],[budget]]</f>
        <v>-604771</v>
      </c>
      <c r="O3539">
        <v>95</v>
      </c>
      <c r="P3539" s="36">
        <f>IMDB_Table[[#This Row],[net_profit]]/IMDB_Table[[#This Row],[budget]]*100</f>
        <v>-46.520846153846151</v>
      </c>
    </row>
    <row r="3540" spans="1:16" x14ac:dyDescent="0.3">
      <c r="A3540" t="s">
        <v>3618</v>
      </c>
      <c r="B3540">
        <v>15</v>
      </c>
      <c r="C3540" s="4">
        <v>638951</v>
      </c>
      <c r="D3540" t="s">
        <v>814</v>
      </c>
      <c r="E3540" t="s">
        <v>3619</v>
      </c>
      <c r="F3540" t="s">
        <v>7762</v>
      </c>
      <c r="G3540">
        <v>775</v>
      </c>
      <c r="H3540">
        <v>19</v>
      </c>
      <c r="I3540" t="s">
        <v>3620</v>
      </c>
      <c r="J3540" t="s">
        <v>17</v>
      </c>
      <c r="K3540" s="4">
        <v>1592000</v>
      </c>
      <c r="L3540">
        <v>2006</v>
      </c>
      <c r="M3540" s="2">
        <v>7.4</v>
      </c>
      <c r="N3540" s="4">
        <f>IMDB_Table[[#This Row],[gross]]-IMDB_Table[[#This Row],[budget]]</f>
        <v>-953049</v>
      </c>
      <c r="O3540">
        <v>135</v>
      </c>
      <c r="P3540" s="36">
        <f>IMDB_Table[[#This Row],[net_profit]]/IMDB_Table[[#This Row],[budget]]*100</f>
        <v>-59.864886934673365</v>
      </c>
    </row>
    <row r="3541" spans="1:16" x14ac:dyDescent="0.3">
      <c r="A3541" t="s">
        <v>3621</v>
      </c>
      <c r="B3541">
        <v>14</v>
      </c>
      <c r="C3541" s="4">
        <v>609042</v>
      </c>
      <c r="D3541" t="s">
        <v>814</v>
      </c>
      <c r="E3541" t="s">
        <v>922</v>
      </c>
      <c r="F3541" t="s">
        <v>6601</v>
      </c>
      <c r="G3541">
        <v>449</v>
      </c>
      <c r="H3541">
        <v>38</v>
      </c>
      <c r="I3541" t="s">
        <v>16</v>
      </c>
      <c r="J3541" t="s">
        <v>17</v>
      </c>
      <c r="K3541" s="4">
        <v>1300000</v>
      </c>
      <c r="L3541">
        <v>1999</v>
      </c>
      <c r="M3541" s="2">
        <v>6.5</v>
      </c>
      <c r="N3541" s="4">
        <f>IMDB_Table[[#This Row],[gross]]-IMDB_Table[[#This Row],[budget]]</f>
        <v>-690958</v>
      </c>
      <c r="O3541">
        <v>105</v>
      </c>
      <c r="P3541" s="36">
        <f>IMDB_Table[[#This Row],[net_profit]]/IMDB_Table[[#This Row],[budget]]*100</f>
        <v>-53.150615384615385</v>
      </c>
    </row>
    <row r="3542" spans="1:16" x14ac:dyDescent="0.3">
      <c r="A3542" t="s">
        <v>3622</v>
      </c>
      <c r="B3542">
        <v>56</v>
      </c>
      <c r="C3542" s="4">
        <v>1521</v>
      </c>
      <c r="D3542" t="s">
        <v>1611</v>
      </c>
      <c r="E3542" t="s">
        <v>3610</v>
      </c>
      <c r="F3542" t="s">
        <v>6602</v>
      </c>
      <c r="G3542">
        <v>1231</v>
      </c>
      <c r="H3542">
        <v>10</v>
      </c>
      <c r="I3542" t="s">
        <v>16</v>
      </c>
      <c r="J3542" t="s">
        <v>87</v>
      </c>
      <c r="K3542" s="4">
        <v>1500000</v>
      </c>
      <c r="L3542">
        <v>2012</v>
      </c>
      <c r="M3542" s="2">
        <v>5.7</v>
      </c>
      <c r="N3542" s="4">
        <f>IMDB_Table[[#This Row],[gross]]-IMDB_Table[[#This Row],[budget]]</f>
        <v>-1498479</v>
      </c>
      <c r="O3542">
        <v>83</v>
      </c>
      <c r="P3542" s="36">
        <f>IMDB_Table[[#This Row],[net_profit]]/IMDB_Table[[#This Row],[budget]]*100</f>
        <v>-99.898600000000002</v>
      </c>
    </row>
    <row r="3543" spans="1:16" x14ac:dyDescent="0.3">
      <c r="A3543" t="s">
        <v>3623</v>
      </c>
      <c r="B3543">
        <v>35</v>
      </c>
      <c r="C3543" s="4">
        <v>19539</v>
      </c>
      <c r="D3543" t="s">
        <v>509</v>
      </c>
      <c r="E3543" t="s">
        <v>179</v>
      </c>
      <c r="F3543" t="s">
        <v>6603</v>
      </c>
      <c r="G3543">
        <v>4182</v>
      </c>
      <c r="H3543">
        <v>53</v>
      </c>
      <c r="I3543" t="s">
        <v>16</v>
      </c>
      <c r="J3543" t="s">
        <v>17</v>
      </c>
      <c r="K3543" s="4">
        <v>1000000</v>
      </c>
      <c r="L3543">
        <v>2003</v>
      </c>
      <c r="M3543" s="2">
        <v>6.2</v>
      </c>
      <c r="N3543" s="4">
        <f>IMDB_Table[[#This Row],[gross]]-IMDB_Table[[#This Row],[budget]]</f>
        <v>-980461</v>
      </c>
      <c r="O3543">
        <v>87</v>
      </c>
      <c r="P3543" s="36">
        <f>IMDB_Table[[#This Row],[net_profit]]/IMDB_Table[[#This Row],[budget]]*100</f>
        <v>-98.046099999999996</v>
      </c>
    </row>
    <row r="3544" spans="1:16" x14ac:dyDescent="0.3">
      <c r="A3544" t="s">
        <v>3624</v>
      </c>
      <c r="B3544">
        <v>5</v>
      </c>
      <c r="C3544" s="4">
        <v>100358</v>
      </c>
      <c r="D3544" t="s">
        <v>2234</v>
      </c>
      <c r="E3544" t="s">
        <v>3625</v>
      </c>
      <c r="F3544" t="s">
        <v>6604</v>
      </c>
      <c r="G3544">
        <v>1167</v>
      </c>
      <c r="H3544">
        <v>24</v>
      </c>
      <c r="I3544" t="s">
        <v>16</v>
      </c>
      <c r="J3544" t="s">
        <v>1495</v>
      </c>
      <c r="K3544" s="4">
        <v>1500000</v>
      </c>
      <c r="L3544">
        <v>2005</v>
      </c>
      <c r="M3544" s="2">
        <v>3.3</v>
      </c>
      <c r="N3544" s="4">
        <f>IMDB_Table[[#This Row],[gross]]-IMDB_Table[[#This Row],[budget]]</f>
        <v>-1399642</v>
      </c>
      <c r="O3544">
        <v>97</v>
      </c>
      <c r="P3544" s="36">
        <f>IMDB_Table[[#This Row],[net_profit]]/IMDB_Table[[#This Row],[budget]]*100</f>
        <v>-93.309466666666665</v>
      </c>
    </row>
    <row r="3545" spans="1:16" x14ac:dyDescent="0.3">
      <c r="A3545" t="s">
        <v>1523</v>
      </c>
      <c r="B3545">
        <v>242</v>
      </c>
      <c r="C3545" s="4">
        <v>19100000</v>
      </c>
      <c r="D3545" t="s">
        <v>732</v>
      </c>
      <c r="E3545" t="s">
        <v>3626</v>
      </c>
      <c r="F3545" t="s">
        <v>7763</v>
      </c>
      <c r="G3545">
        <v>39690</v>
      </c>
      <c r="H3545">
        <v>394</v>
      </c>
      <c r="I3545" t="s">
        <v>16</v>
      </c>
      <c r="J3545" t="s">
        <v>17</v>
      </c>
      <c r="K3545" s="4">
        <v>1250000</v>
      </c>
      <c r="L3545">
        <v>1981</v>
      </c>
      <c r="M3545" s="2">
        <v>6.1</v>
      </c>
      <c r="N3545" s="4">
        <f>IMDB_Table[[#This Row],[gross]]-IMDB_Table[[#This Row],[budget]]</f>
        <v>17850000</v>
      </c>
      <c r="O3545">
        <v>87</v>
      </c>
      <c r="P3545" s="36">
        <f>IMDB_Table[[#This Row],[net_profit]]/IMDB_Table[[#This Row],[budget]]*100</f>
        <v>1428</v>
      </c>
    </row>
    <row r="3546" spans="1:16" x14ac:dyDescent="0.3">
      <c r="A3546" t="s">
        <v>3627</v>
      </c>
      <c r="B3546">
        <v>16</v>
      </c>
      <c r="C3546" s="4">
        <v>2833383</v>
      </c>
      <c r="D3546" t="s">
        <v>1349</v>
      </c>
      <c r="E3546" t="s">
        <v>2947</v>
      </c>
      <c r="F3546" t="s">
        <v>6605</v>
      </c>
      <c r="G3546">
        <v>910</v>
      </c>
      <c r="H3546">
        <v>11</v>
      </c>
      <c r="I3546" t="s">
        <v>16</v>
      </c>
      <c r="J3546" t="s">
        <v>17</v>
      </c>
      <c r="K3546" s="4">
        <v>427000</v>
      </c>
      <c r="L3546">
        <v>2012</v>
      </c>
      <c r="M3546" s="2">
        <v>5.7</v>
      </c>
      <c r="N3546" s="4">
        <f>IMDB_Table[[#This Row],[gross]]-IMDB_Table[[#This Row],[budget]]</f>
        <v>2406383</v>
      </c>
      <c r="O3546">
        <v>80</v>
      </c>
      <c r="P3546" s="36">
        <f>IMDB_Table[[#This Row],[net_profit]]/IMDB_Table[[#This Row],[budget]]*100</f>
        <v>563.5557377049181</v>
      </c>
    </row>
    <row r="3547" spans="1:16" x14ac:dyDescent="0.3">
      <c r="A3547" t="s">
        <v>395</v>
      </c>
      <c r="B3547">
        <v>58</v>
      </c>
      <c r="C3547" s="4">
        <v>24741700</v>
      </c>
      <c r="D3547" t="s">
        <v>814</v>
      </c>
      <c r="E3547" t="s">
        <v>3628</v>
      </c>
      <c r="F3547" t="s">
        <v>7764</v>
      </c>
      <c r="G3547">
        <v>37785</v>
      </c>
      <c r="H3547">
        <v>95</v>
      </c>
      <c r="I3547" t="s">
        <v>16</v>
      </c>
      <c r="J3547" t="s">
        <v>17</v>
      </c>
      <c r="K3547" s="4">
        <v>1200000</v>
      </c>
      <c r="L3547">
        <v>1989</v>
      </c>
      <c r="M3547" s="2">
        <v>7.2</v>
      </c>
      <c r="N3547" s="4">
        <f>IMDB_Table[[#This Row],[gross]]-IMDB_Table[[#This Row],[budget]]</f>
        <v>23541700</v>
      </c>
      <c r="O3547">
        <v>100</v>
      </c>
      <c r="P3547" s="36">
        <f>IMDB_Table[[#This Row],[net_profit]]/IMDB_Table[[#This Row],[budget]]*100</f>
        <v>1961.8083333333334</v>
      </c>
    </row>
    <row r="3548" spans="1:16" x14ac:dyDescent="0.3">
      <c r="A3548" t="s">
        <v>105</v>
      </c>
      <c r="B3548">
        <v>287</v>
      </c>
      <c r="C3548" s="4">
        <v>55153403</v>
      </c>
      <c r="D3548" t="s">
        <v>732</v>
      </c>
      <c r="E3548" t="s">
        <v>680</v>
      </c>
      <c r="F3548" t="s">
        <v>6606</v>
      </c>
      <c r="G3548">
        <v>299127</v>
      </c>
      <c r="H3548">
        <v>1509</v>
      </c>
      <c r="I3548" t="s">
        <v>16</v>
      </c>
      <c r="J3548" t="s">
        <v>17</v>
      </c>
      <c r="K3548" s="4">
        <v>1200000</v>
      </c>
      <c r="L3548">
        <v>2004</v>
      </c>
      <c r="M3548" s="2">
        <v>7.7</v>
      </c>
      <c r="N3548" s="4">
        <f>IMDB_Table[[#This Row],[gross]]-IMDB_Table[[#This Row],[budget]]</f>
        <v>53953403</v>
      </c>
      <c r="O3548">
        <v>103</v>
      </c>
      <c r="P3548" s="36">
        <f>IMDB_Table[[#This Row],[net_profit]]/IMDB_Table[[#This Row],[budget]]*100</f>
        <v>4496.1169166666668</v>
      </c>
    </row>
    <row r="3549" spans="1:16" x14ac:dyDescent="0.3">
      <c r="A3549" t="s">
        <v>1124</v>
      </c>
      <c r="B3549">
        <v>100</v>
      </c>
      <c r="C3549" s="4">
        <v>18488314</v>
      </c>
      <c r="D3549" t="s">
        <v>2447</v>
      </c>
      <c r="E3549" t="s">
        <v>3629</v>
      </c>
      <c r="F3549" t="s">
        <v>6607</v>
      </c>
      <c r="G3549">
        <v>76151</v>
      </c>
      <c r="H3549">
        <v>333</v>
      </c>
      <c r="I3549" t="s">
        <v>16</v>
      </c>
      <c r="J3549" t="s">
        <v>17</v>
      </c>
      <c r="K3549" s="4">
        <v>1200000</v>
      </c>
      <c r="L3549">
        <v>2001</v>
      </c>
      <c r="M3549" s="2">
        <v>7.1</v>
      </c>
      <c r="N3549" s="4">
        <f>IMDB_Table[[#This Row],[gross]]-IMDB_Table[[#This Row],[budget]]</f>
        <v>17288314</v>
      </c>
      <c r="O3549">
        <v>100</v>
      </c>
      <c r="P3549" s="36">
        <f>IMDB_Table[[#This Row],[net_profit]]/IMDB_Table[[#This Row],[budget]]*100</f>
        <v>1440.6928333333333</v>
      </c>
    </row>
    <row r="3550" spans="1:16" x14ac:dyDescent="0.3">
      <c r="A3550" t="s">
        <v>3630</v>
      </c>
      <c r="B3550">
        <v>50</v>
      </c>
      <c r="C3550" s="4">
        <v>11278</v>
      </c>
      <c r="D3550" t="s">
        <v>641</v>
      </c>
      <c r="E3550" t="s">
        <v>3631</v>
      </c>
      <c r="F3550" t="s">
        <v>6608</v>
      </c>
      <c r="G3550">
        <v>1229</v>
      </c>
      <c r="H3550">
        <v>2</v>
      </c>
      <c r="I3550" t="s">
        <v>681</v>
      </c>
      <c r="J3550" t="s">
        <v>2251</v>
      </c>
      <c r="K3550" s="4">
        <v>1300000</v>
      </c>
      <c r="L3550">
        <v>2013</v>
      </c>
      <c r="M3550" s="2">
        <v>7</v>
      </c>
      <c r="N3550" s="4">
        <f>IMDB_Table[[#This Row],[gross]]-IMDB_Table[[#This Row],[budget]]</f>
        <v>-1288722</v>
      </c>
      <c r="O3550">
        <v>89</v>
      </c>
      <c r="P3550" s="36">
        <f>IMDB_Table[[#This Row],[net_profit]]/IMDB_Table[[#This Row],[budget]]*100</f>
        <v>-99.132461538461541</v>
      </c>
    </row>
    <row r="3551" spans="1:16" x14ac:dyDescent="0.3">
      <c r="A3551" t="s">
        <v>2070</v>
      </c>
      <c r="B3551">
        <v>137</v>
      </c>
      <c r="C3551" s="4">
        <v>13876974</v>
      </c>
      <c r="D3551" t="s">
        <v>369</v>
      </c>
      <c r="E3551" t="s">
        <v>3632</v>
      </c>
      <c r="F3551" t="s">
        <v>6609</v>
      </c>
      <c r="G3551">
        <v>19397</v>
      </c>
      <c r="H3551">
        <v>214</v>
      </c>
      <c r="I3551" t="s">
        <v>2806</v>
      </c>
      <c r="J3551" t="s">
        <v>1495</v>
      </c>
      <c r="K3551" s="4">
        <v>7000000</v>
      </c>
      <c r="L3551">
        <v>2001</v>
      </c>
      <c r="M3551" s="2">
        <v>7.4</v>
      </c>
      <c r="N3551" s="4">
        <f>IMDB_Table[[#This Row],[gross]]-IMDB_Table[[#This Row],[budget]]</f>
        <v>6876974</v>
      </c>
      <c r="O3551">
        <v>114</v>
      </c>
      <c r="P3551" s="36">
        <f>IMDB_Table[[#This Row],[net_profit]]/IMDB_Table[[#This Row],[budget]]*100</f>
        <v>98.242485714285706</v>
      </c>
    </row>
    <row r="3552" spans="1:16" x14ac:dyDescent="0.3">
      <c r="A3552" t="s">
        <v>2624</v>
      </c>
      <c r="B3552">
        <v>122</v>
      </c>
      <c r="C3552" s="4">
        <v>9180275</v>
      </c>
      <c r="D3552" t="s">
        <v>814</v>
      </c>
      <c r="E3552" t="s">
        <v>254</v>
      </c>
      <c r="F3552" t="s">
        <v>7765</v>
      </c>
      <c r="G3552">
        <v>22145</v>
      </c>
      <c r="H3552">
        <v>231</v>
      </c>
      <c r="I3552" t="s">
        <v>16</v>
      </c>
      <c r="J3552" t="s">
        <v>17</v>
      </c>
      <c r="K3552" s="4">
        <v>1200000</v>
      </c>
      <c r="L3552">
        <v>2000</v>
      </c>
      <c r="M3552" s="2">
        <v>7.7</v>
      </c>
      <c r="N3552" s="4">
        <f>IMDB_Table[[#This Row],[gross]]-IMDB_Table[[#This Row],[budget]]</f>
        <v>7980275</v>
      </c>
      <c r="O3552">
        <v>111</v>
      </c>
      <c r="P3552" s="36">
        <f>IMDB_Table[[#This Row],[net_profit]]/IMDB_Table[[#This Row],[budget]]*100</f>
        <v>665.02291666666667</v>
      </c>
    </row>
    <row r="3553" spans="1:16" x14ac:dyDescent="0.3">
      <c r="A3553" t="s">
        <v>3633</v>
      </c>
      <c r="B3553">
        <v>99</v>
      </c>
      <c r="C3553" s="4">
        <v>2199853</v>
      </c>
      <c r="D3553" t="s">
        <v>641</v>
      </c>
      <c r="E3553" t="s">
        <v>1258</v>
      </c>
      <c r="F3553" t="s">
        <v>7766</v>
      </c>
      <c r="G3553">
        <v>19986</v>
      </c>
      <c r="H3553">
        <v>186</v>
      </c>
      <c r="I3553" t="s">
        <v>16</v>
      </c>
      <c r="J3553" t="s">
        <v>17</v>
      </c>
      <c r="K3553" s="4">
        <v>1200000</v>
      </c>
      <c r="L3553">
        <v>1999</v>
      </c>
      <c r="M3553" s="2">
        <v>6.6</v>
      </c>
      <c r="N3553" s="4">
        <f>IMDB_Table[[#This Row],[gross]]-IMDB_Table[[#This Row],[budget]]</f>
        <v>999853</v>
      </c>
      <c r="O3553">
        <v>85</v>
      </c>
      <c r="P3553" s="36">
        <f>IMDB_Table[[#This Row],[net_profit]]/IMDB_Table[[#This Row],[budget]]*100</f>
        <v>83.321083333333334</v>
      </c>
    </row>
    <row r="3554" spans="1:16" x14ac:dyDescent="0.3">
      <c r="A3554" t="s">
        <v>3634</v>
      </c>
      <c r="B3554">
        <v>10</v>
      </c>
      <c r="C3554" s="4">
        <v>2859955</v>
      </c>
      <c r="D3554" t="s">
        <v>888</v>
      </c>
      <c r="E3554" t="s">
        <v>187</v>
      </c>
      <c r="F3554" t="s">
        <v>6610</v>
      </c>
      <c r="G3554">
        <v>2417</v>
      </c>
      <c r="H3554">
        <v>32</v>
      </c>
      <c r="I3554" t="s">
        <v>16</v>
      </c>
      <c r="J3554" t="s">
        <v>17</v>
      </c>
      <c r="K3554" s="4">
        <v>1200000</v>
      </c>
      <c r="L3554">
        <v>2013</v>
      </c>
      <c r="M3554" s="2">
        <v>6</v>
      </c>
      <c r="N3554" s="4">
        <f>IMDB_Table[[#This Row],[gross]]-IMDB_Table[[#This Row],[budget]]</f>
        <v>1659955</v>
      </c>
      <c r="O3554">
        <v>113</v>
      </c>
      <c r="P3554" s="36">
        <f>IMDB_Table[[#This Row],[net_profit]]/IMDB_Table[[#This Row],[budget]]*100</f>
        <v>138.32958333333335</v>
      </c>
    </row>
    <row r="3555" spans="1:16" x14ac:dyDescent="0.3">
      <c r="A3555" t="s">
        <v>449</v>
      </c>
      <c r="B3555">
        <v>173</v>
      </c>
      <c r="C3555" s="4">
        <v>2812029</v>
      </c>
      <c r="D3555" t="s">
        <v>552</v>
      </c>
      <c r="E3555" t="s">
        <v>449</v>
      </c>
      <c r="F3555" t="s">
        <v>6611</v>
      </c>
      <c r="G3555">
        <v>664719</v>
      </c>
      <c r="H3555">
        <v>931</v>
      </c>
      <c r="I3555" t="s">
        <v>16</v>
      </c>
      <c r="J3555" t="s">
        <v>17</v>
      </c>
      <c r="K3555" s="4">
        <v>1200000</v>
      </c>
      <c r="L3555">
        <v>1992</v>
      </c>
      <c r="M3555" s="2">
        <v>8.4</v>
      </c>
      <c r="N3555" s="4">
        <f>IMDB_Table[[#This Row],[gross]]-IMDB_Table[[#This Row],[budget]]</f>
        <v>1612029</v>
      </c>
      <c r="O3555">
        <v>99</v>
      </c>
      <c r="P3555" s="36">
        <f>IMDB_Table[[#This Row],[net_profit]]/IMDB_Table[[#This Row],[budget]]*100</f>
        <v>134.33574999999999</v>
      </c>
    </row>
    <row r="3556" spans="1:16" x14ac:dyDescent="0.3">
      <c r="A3556" t="s">
        <v>1804</v>
      </c>
      <c r="B3556">
        <v>181</v>
      </c>
      <c r="C3556" s="4">
        <v>6100000</v>
      </c>
      <c r="D3556" t="s">
        <v>3084</v>
      </c>
      <c r="E3556" t="s">
        <v>873</v>
      </c>
      <c r="F3556" t="s">
        <v>7767</v>
      </c>
      <c r="G3556">
        <v>503509</v>
      </c>
      <c r="H3556">
        <v>780</v>
      </c>
      <c r="I3556" t="s">
        <v>1991</v>
      </c>
      <c r="J3556" t="s">
        <v>1805</v>
      </c>
      <c r="K3556" s="4">
        <v>1200000</v>
      </c>
      <c r="L3556">
        <v>1966</v>
      </c>
      <c r="M3556" s="2">
        <v>8.9</v>
      </c>
      <c r="N3556" s="4">
        <f>IMDB_Table[[#This Row],[gross]]-IMDB_Table[[#This Row],[budget]]</f>
        <v>4900000</v>
      </c>
      <c r="O3556">
        <v>142</v>
      </c>
      <c r="P3556" s="36">
        <f>IMDB_Table[[#This Row],[net_profit]]/IMDB_Table[[#This Row],[budget]]*100</f>
        <v>408.33333333333331</v>
      </c>
    </row>
    <row r="3557" spans="1:16" x14ac:dyDescent="0.3">
      <c r="A3557" t="s">
        <v>3635</v>
      </c>
      <c r="B3557">
        <v>111</v>
      </c>
      <c r="C3557" s="4">
        <v>375723</v>
      </c>
      <c r="D3557" t="s">
        <v>641</v>
      </c>
      <c r="E3557" t="s">
        <v>3636</v>
      </c>
      <c r="F3557" t="s">
        <v>6612</v>
      </c>
      <c r="G3557">
        <v>7025</v>
      </c>
      <c r="H3557">
        <v>26</v>
      </c>
      <c r="I3557" t="s">
        <v>3094</v>
      </c>
      <c r="J3557" t="s">
        <v>3095</v>
      </c>
      <c r="K3557" s="4">
        <v>4000000</v>
      </c>
      <c r="L3557">
        <v>2015</v>
      </c>
      <c r="M3557" s="2">
        <v>7.9</v>
      </c>
      <c r="N3557" s="4">
        <f>IMDB_Table[[#This Row],[gross]]-IMDB_Table[[#This Row],[budget]]</f>
        <v>-3624277</v>
      </c>
      <c r="O3557">
        <v>112</v>
      </c>
      <c r="P3557" s="36">
        <f>IMDB_Table[[#This Row],[net_profit]]/IMDB_Table[[#This Row],[budget]]*100</f>
        <v>-90.606925000000004</v>
      </c>
    </row>
    <row r="3558" spans="1:16" x14ac:dyDescent="0.3">
      <c r="A3558" t="s">
        <v>3637</v>
      </c>
      <c r="B3558">
        <v>38</v>
      </c>
      <c r="C3558" s="4">
        <v>594904</v>
      </c>
      <c r="D3558" t="s">
        <v>641</v>
      </c>
      <c r="E3558" t="s">
        <v>3638</v>
      </c>
      <c r="F3558" t="s">
        <v>6613</v>
      </c>
      <c r="G3558">
        <v>2582</v>
      </c>
      <c r="H3558">
        <v>89</v>
      </c>
      <c r="I3558" t="s">
        <v>16</v>
      </c>
      <c r="J3558" t="s">
        <v>17</v>
      </c>
      <c r="K3558" s="4">
        <v>1200000</v>
      </c>
      <c r="L3558">
        <v>2012</v>
      </c>
      <c r="M3558" s="2">
        <v>6</v>
      </c>
      <c r="N3558" s="4">
        <f>IMDB_Table[[#This Row],[gross]]-IMDB_Table[[#This Row],[budget]]</f>
        <v>-605096</v>
      </c>
      <c r="O3558">
        <v>108</v>
      </c>
      <c r="P3558" s="36">
        <f>IMDB_Table[[#This Row],[net_profit]]/IMDB_Table[[#This Row],[budget]]*100</f>
        <v>-50.42466666666666</v>
      </c>
    </row>
    <row r="3559" spans="1:16" x14ac:dyDescent="0.3">
      <c r="A3559" t="s">
        <v>3639</v>
      </c>
      <c r="B3559">
        <v>12</v>
      </c>
      <c r="C3559" s="4">
        <v>58936</v>
      </c>
      <c r="D3559" t="s">
        <v>1616</v>
      </c>
      <c r="E3559" t="s">
        <v>3640</v>
      </c>
      <c r="F3559" t="s">
        <v>7768</v>
      </c>
      <c r="G3559">
        <v>91</v>
      </c>
      <c r="H3559">
        <v>4</v>
      </c>
      <c r="I3559" t="s">
        <v>16</v>
      </c>
      <c r="J3559" t="s">
        <v>17</v>
      </c>
      <c r="K3559" s="4">
        <v>1200000</v>
      </c>
      <c r="L3559">
        <v>2001</v>
      </c>
      <c r="M3559" s="2">
        <v>6.1</v>
      </c>
      <c r="N3559" s="4">
        <f>IMDB_Table[[#This Row],[gross]]-IMDB_Table[[#This Row],[budget]]</f>
        <v>-1141064</v>
      </c>
      <c r="O3559">
        <v>88</v>
      </c>
      <c r="P3559" s="36">
        <f>IMDB_Table[[#This Row],[net_profit]]/IMDB_Table[[#This Row],[budget]]*100</f>
        <v>-95.088666666666668</v>
      </c>
    </row>
    <row r="3560" spans="1:16" x14ac:dyDescent="0.3">
      <c r="A3560" t="s">
        <v>3641</v>
      </c>
      <c r="B3560">
        <v>17</v>
      </c>
      <c r="C3560" s="4">
        <v>7826</v>
      </c>
      <c r="D3560" t="s">
        <v>3193</v>
      </c>
      <c r="E3560" t="s">
        <v>232</v>
      </c>
      <c r="F3560" t="s">
        <v>6614</v>
      </c>
      <c r="G3560">
        <v>132</v>
      </c>
      <c r="H3560">
        <v>2</v>
      </c>
      <c r="I3560" t="s">
        <v>16</v>
      </c>
      <c r="J3560" t="s">
        <v>17</v>
      </c>
      <c r="K3560" s="4">
        <v>1200000</v>
      </c>
      <c r="L3560">
        <v>2007</v>
      </c>
      <c r="M3560" s="2">
        <v>6.2</v>
      </c>
      <c r="N3560" s="4">
        <f>IMDB_Table[[#This Row],[gross]]-IMDB_Table[[#This Row],[budget]]</f>
        <v>-1192174</v>
      </c>
      <c r="O3560">
        <v>85</v>
      </c>
      <c r="P3560" s="36">
        <f>IMDB_Table[[#This Row],[net_profit]]/IMDB_Table[[#This Row],[budget]]*100</f>
        <v>-99.347833333333341</v>
      </c>
    </row>
    <row r="3561" spans="1:16" x14ac:dyDescent="0.3">
      <c r="A3561" t="s">
        <v>3642</v>
      </c>
      <c r="B3561">
        <v>1</v>
      </c>
      <c r="C3561" s="4">
        <v>3830</v>
      </c>
      <c r="D3561" t="s">
        <v>641</v>
      </c>
      <c r="E3561" t="s">
        <v>3643</v>
      </c>
      <c r="F3561" t="s">
        <v>7769</v>
      </c>
      <c r="G3561">
        <v>27</v>
      </c>
      <c r="H3561">
        <v>1</v>
      </c>
      <c r="I3561" t="s">
        <v>681</v>
      </c>
      <c r="J3561" t="s">
        <v>17</v>
      </c>
      <c r="K3561" s="4">
        <v>1200000</v>
      </c>
      <c r="L3561">
        <v>2013</v>
      </c>
      <c r="M3561" s="2">
        <v>7.2</v>
      </c>
      <c r="N3561" s="4">
        <f>IMDB_Table[[#This Row],[gross]]-IMDB_Table[[#This Row],[budget]]</f>
        <v>-1196170</v>
      </c>
      <c r="O3561">
        <v>110</v>
      </c>
      <c r="P3561" s="36">
        <f>IMDB_Table[[#This Row],[net_profit]]/IMDB_Table[[#This Row],[budget]]*100</f>
        <v>-99.680833333333325</v>
      </c>
    </row>
    <row r="3562" spans="1:16" x14ac:dyDescent="0.3">
      <c r="A3562" t="s">
        <v>855</v>
      </c>
      <c r="B3562">
        <v>9</v>
      </c>
      <c r="C3562" s="4">
        <v>2850263</v>
      </c>
      <c r="D3562" t="s">
        <v>3644</v>
      </c>
      <c r="E3562" t="s">
        <v>3645</v>
      </c>
      <c r="F3562" t="s">
        <v>6615</v>
      </c>
      <c r="G3562">
        <v>5061</v>
      </c>
      <c r="H3562">
        <v>70</v>
      </c>
      <c r="I3562" t="s">
        <v>16</v>
      </c>
      <c r="J3562" t="s">
        <v>17</v>
      </c>
      <c r="K3562" s="4">
        <v>2600000</v>
      </c>
      <c r="L3562">
        <v>1993</v>
      </c>
      <c r="M3562" s="2">
        <v>6.2</v>
      </c>
      <c r="N3562" s="4">
        <f>IMDB_Table[[#This Row],[gross]]-IMDB_Table[[#This Row],[budget]]</f>
        <v>250263</v>
      </c>
      <c r="O3562">
        <v>91</v>
      </c>
      <c r="P3562" s="36">
        <f>IMDB_Table[[#This Row],[net_profit]]/IMDB_Table[[#This Row],[budget]]*100</f>
        <v>9.6254999999999988</v>
      </c>
    </row>
    <row r="3563" spans="1:16" x14ac:dyDescent="0.3">
      <c r="A3563" t="s">
        <v>4060</v>
      </c>
      <c r="B3563">
        <v>91</v>
      </c>
      <c r="C3563" s="4">
        <v>16101109</v>
      </c>
      <c r="D3563" t="s">
        <v>509</v>
      </c>
      <c r="E3563" t="s">
        <v>101</v>
      </c>
      <c r="F3563" t="s">
        <v>6616</v>
      </c>
      <c r="G3563">
        <v>76467</v>
      </c>
      <c r="H3563">
        <v>236</v>
      </c>
      <c r="I3563" t="s">
        <v>16</v>
      </c>
      <c r="J3563" t="s">
        <v>17</v>
      </c>
      <c r="K3563" s="4">
        <v>3000000</v>
      </c>
      <c r="L3563">
        <v>2005</v>
      </c>
      <c r="M3563" s="2">
        <v>6.8</v>
      </c>
      <c r="N3563" s="4">
        <f>IMDB_Table[[#This Row],[gross]]-IMDB_Table[[#This Row],[budget]]</f>
        <v>13101109</v>
      </c>
      <c r="O3563">
        <v>94</v>
      </c>
      <c r="P3563" s="36">
        <f>IMDB_Table[[#This Row],[net_profit]]/IMDB_Table[[#This Row],[budget]]*100</f>
        <v>436.7036333333333</v>
      </c>
    </row>
    <row r="3564" spans="1:16" x14ac:dyDescent="0.3">
      <c r="A3564" t="s">
        <v>3481</v>
      </c>
      <c r="B3564">
        <v>99</v>
      </c>
      <c r="C3564" s="4">
        <v>6013</v>
      </c>
      <c r="D3564" t="s">
        <v>552</v>
      </c>
      <c r="E3564" t="s">
        <v>589</v>
      </c>
      <c r="F3564" t="s">
        <v>7770</v>
      </c>
      <c r="G3564">
        <v>39929</v>
      </c>
      <c r="H3564">
        <v>207</v>
      </c>
      <c r="I3564" t="s">
        <v>16</v>
      </c>
      <c r="J3564" t="s">
        <v>24</v>
      </c>
      <c r="K3564" s="4">
        <v>695393</v>
      </c>
      <c r="L3564">
        <v>2004</v>
      </c>
      <c r="M3564" s="2">
        <v>7.7</v>
      </c>
      <c r="N3564" s="4">
        <f>IMDB_Table[[#This Row],[gross]]-IMDB_Table[[#This Row],[budget]]</f>
        <v>-689380</v>
      </c>
      <c r="O3564">
        <v>90</v>
      </c>
      <c r="P3564" s="36">
        <f>IMDB_Table[[#This Row],[net_profit]]/IMDB_Table[[#This Row],[budget]]*100</f>
        <v>-99.135309098596053</v>
      </c>
    </row>
    <row r="3565" spans="1:16" x14ac:dyDescent="0.3">
      <c r="A3565" t="s">
        <v>3646</v>
      </c>
      <c r="B3565">
        <v>57</v>
      </c>
      <c r="C3565" s="4">
        <v>1400000</v>
      </c>
      <c r="D3565" t="s">
        <v>3647</v>
      </c>
      <c r="E3565" t="s">
        <v>3648</v>
      </c>
      <c r="F3565" t="s">
        <v>7771</v>
      </c>
      <c r="G3565">
        <v>1324</v>
      </c>
      <c r="H3565">
        <v>37</v>
      </c>
      <c r="I3565" t="s">
        <v>16</v>
      </c>
      <c r="J3565" t="s">
        <v>17</v>
      </c>
      <c r="K3565" s="4">
        <v>1100000</v>
      </c>
      <c r="L3565">
        <v>1987</v>
      </c>
      <c r="M3565" s="2">
        <v>5.9</v>
      </c>
      <c r="N3565" s="4">
        <f>IMDB_Table[[#This Row],[gross]]-IMDB_Table[[#This Row],[budget]]</f>
        <v>300000</v>
      </c>
      <c r="O3565">
        <v>92</v>
      </c>
      <c r="P3565" s="36">
        <f>IMDB_Table[[#This Row],[net_profit]]/IMDB_Table[[#This Row],[budget]]*100</f>
        <v>27.27272727272727</v>
      </c>
    </row>
    <row r="3566" spans="1:16" x14ac:dyDescent="0.3">
      <c r="A3566" t="s">
        <v>3649</v>
      </c>
      <c r="B3566">
        <v>58</v>
      </c>
      <c r="C3566" s="4">
        <v>39659</v>
      </c>
      <c r="D3566" t="s">
        <v>3650</v>
      </c>
      <c r="E3566" t="s">
        <v>3651</v>
      </c>
      <c r="F3566" t="s">
        <v>7772</v>
      </c>
      <c r="G3566">
        <v>1555</v>
      </c>
      <c r="H3566">
        <v>32</v>
      </c>
      <c r="I3566" t="s">
        <v>16</v>
      </c>
      <c r="J3566" t="s">
        <v>87</v>
      </c>
      <c r="K3566" s="4">
        <v>1600000</v>
      </c>
      <c r="L3566">
        <v>2002</v>
      </c>
      <c r="M3566" s="2">
        <v>7</v>
      </c>
      <c r="N3566" s="4">
        <f>IMDB_Table[[#This Row],[gross]]-IMDB_Table[[#This Row],[budget]]</f>
        <v>-1560341</v>
      </c>
      <c r="O3566">
        <v>73</v>
      </c>
      <c r="P3566" s="36">
        <f>IMDB_Table[[#This Row],[net_profit]]/IMDB_Table[[#This Row],[budget]]*100</f>
        <v>-97.521312500000008</v>
      </c>
    </row>
    <row r="3567" spans="1:16" x14ac:dyDescent="0.3">
      <c r="A3567" t="s">
        <v>3652</v>
      </c>
      <c r="B3567">
        <v>97</v>
      </c>
      <c r="C3567" s="4">
        <v>56129</v>
      </c>
      <c r="D3567" t="s">
        <v>718</v>
      </c>
      <c r="E3567" t="s">
        <v>3653</v>
      </c>
      <c r="F3567" t="s">
        <v>7773</v>
      </c>
      <c r="G3567">
        <v>6555</v>
      </c>
      <c r="H3567">
        <v>82</v>
      </c>
      <c r="I3567" t="s">
        <v>16</v>
      </c>
      <c r="J3567" t="s">
        <v>87</v>
      </c>
      <c r="K3567" s="4">
        <v>1100000</v>
      </c>
      <c r="L3567">
        <v>2010</v>
      </c>
      <c r="M3567" s="2">
        <v>6.1</v>
      </c>
      <c r="N3567" s="4">
        <f>IMDB_Table[[#This Row],[gross]]-IMDB_Table[[#This Row],[budget]]</f>
        <v>-1043871</v>
      </c>
      <c r="O3567">
        <v>110</v>
      </c>
      <c r="P3567" s="36">
        <f>IMDB_Table[[#This Row],[net_profit]]/IMDB_Table[[#This Row],[budget]]*100</f>
        <v>-94.897363636363636</v>
      </c>
    </row>
    <row r="3568" spans="1:16" x14ac:dyDescent="0.3">
      <c r="A3568" t="s">
        <v>3654</v>
      </c>
      <c r="B3568">
        <v>481</v>
      </c>
      <c r="C3568" s="4">
        <v>4105123</v>
      </c>
      <c r="D3568" t="s">
        <v>106</v>
      </c>
      <c r="E3568" t="s">
        <v>3655</v>
      </c>
      <c r="F3568" t="s">
        <v>6617</v>
      </c>
      <c r="G3568">
        <v>148221</v>
      </c>
      <c r="H3568">
        <v>316</v>
      </c>
      <c r="I3568" t="s">
        <v>3656</v>
      </c>
      <c r="J3568" t="s">
        <v>3657</v>
      </c>
      <c r="K3568" s="4">
        <v>1100000</v>
      </c>
      <c r="L3568">
        <v>2011</v>
      </c>
      <c r="M3568" s="2">
        <v>7.6</v>
      </c>
      <c r="N3568" s="4">
        <f>IMDB_Table[[#This Row],[gross]]-IMDB_Table[[#This Row],[budget]]</f>
        <v>3005123</v>
      </c>
      <c r="O3568">
        <v>102</v>
      </c>
      <c r="P3568" s="36">
        <f>IMDB_Table[[#This Row],[net_profit]]/IMDB_Table[[#This Row],[budget]]*100</f>
        <v>273.19300000000004</v>
      </c>
    </row>
    <row r="3569" spans="1:16" x14ac:dyDescent="0.3">
      <c r="A3569" t="s">
        <v>1356</v>
      </c>
      <c r="B3569">
        <v>141</v>
      </c>
      <c r="C3569" s="4">
        <v>117235247</v>
      </c>
      <c r="D3569" t="s">
        <v>888</v>
      </c>
      <c r="E3569" t="s">
        <v>642</v>
      </c>
      <c r="F3569" t="s">
        <v>6618</v>
      </c>
      <c r="G3569">
        <v>375240</v>
      </c>
      <c r="H3569">
        <v>542</v>
      </c>
      <c r="I3569" t="s">
        <v>16</v>
      </c>
      <c r="J3569" t="s">
        <v>17</v>
      </c>
      <c r="K3569" s="4">
        <v>960000</v>
      </c>
      <c r="L3569">
        <v>1976</v>
      </c>
      <c r="M3569" s="2">
        <v>8.1</v>
      </c>
      <c r="N3569" s="4">
        <f>IMDB_Table[[#This Row],[gross]]-IMDB_Table[[#This Row],[budget]]</f>
        <v>116275247</v>
      </c>
      <c r="O3569">
        <v>145</v>
      </c>
      <c r="P3569" s="36">
        <f>IMDB_Table[[#This Row],[net_profit]]/IMDB_Table[[#This Row],[budget]]*100</f>
        <v>12112.004895833334</v>
      </c>
    </row>
    <row r="3570" spans="1:16" x14ac:dyDescent="0.3">
      <c r="A3570" t="s">
        <v>3658</v>
      </c>
      <c r="B3570">
        <v>270</v>
      </c>
      <c r="C3570" s="4">
        <v>31537320</v>
      </c>
      <c r="D3570" t="s">
        <v>732</v>
      </c>
      <c r="E3570" t="s">
        <v>3659</v>
      </c>
      <c r="F3570" t="s">
        <v>6619</v>
      </c>
      <c r="G3570">
        <v>44329</v>
      </c>
      <c r="H3570">
        <v>309</v>
      </c>
      <c r="I3570" t="s">
        <v>16</v>
      </c>
      <c r="J3570" t="s">
        <v>17</v>
      </c>
      <c r="K3570" s="4">
        <v>1000000</v>
      </c>
      <c r="L3570">
        <v>2014</v>
      </c>
      <c r="M3570" s="2">
        <v>5.7</v>
      </c>
      <c r="N3570" s="4">
        <f>IMDB_Table[[#This Row],[gross]]-IMDB_Table[[#This Row],[budget]]</f>
        <v>30537320</v>
      </c>
      <c r="O3570">
        <v>83</v>
      </c>
      <c r="P3570" s="36">
        <f>IMDB_Table[[#This Row],[net_profit]]/IMDB_Table[[#This Row],[budget]]*100</f>
        <v>3053.732</v>
      </c>
    </row>
    <row r="3571" spans="1:16" x14ac:dyDescent="0.3">
      <c r="A3571" t="s">
        <v>695</v>
      </c>
      <c r="B3571">
        <v>161</v>
      </c>
      <c r="C3571" s="4">
        <v>17986000</v>
      </c>
      <c r="D3571" t="s">
        <v>1390</v>
      </c>
      <c r="E3571" t="s">
        <v>1741</v>
      </c>
      <c r="F3571" t="s">
        <v>6620</v>
      </c>
      <c r="G3571">
        <v>22773</v>
      </c>
      <c r="H3571">
        <v>195</v>
      </c>
      <c r="I3571" t="s">
        <v>16</v>
      </c>
      <c r="J3571" t="s">
        <v>17</v>
      </c>
      <c r="K3571" s="4">
        <v>1000000</v>
      </c>
      <c r="L3571">
        <v>1981</v>
      </c>
      <c r="M3571" s="2">
        <v>6.6</v>
      </c>
      <c r="N3571" s="4">
        <f>IMDB_Table[[#This Row],[gross]]-IMDB_Table[[#This Row],[budget]]</f>
        <v>16986000</v>
      </c>
      <c r="O3571">
        <v>91</v>
      </c>
      <c r="P3571" s="36">
        <f>IMDB_Table[[#This Row],[net_profit]]/IMDB_Table[[#This Row],[budget]]*100</f>
        <v>1698.6000000000001</v>
      </c>
    </row>
    <row r="3572" spans="1:16" x14ac:dyDescent="0.3">
      <c r="A3572" t="s">
        <v>2944</v>
      </c>
      <c r="B3572">
        <v>184</v>
      </c>
      <c r="C3572" s="4">
        <v>16067035</v>
      </c>
      <c r="D3572" t="s">
        <v>22</v>
      </c>
      <c r="E3572" t="s">
        <v>3660</v>
      </c>
      <c r="F3572" t="s">
        <v>6621</v>
      </c>
      <c r="G3572">
        <v>116642</v>
      </c>
      <c r="H3572">
        <v>389</v>
      </c>
      <c r="I3572" t="s">
        <v>16</v>
      </c>
      <c r="J3572" t="s">
        <v>24</v>
      </c>
      <c r="K3572" s="4">
        <v>1100000</v>
      </c>
      <c r="L3572">
        <v>1962</v>
      </c>
      <c r="M3572" s="2">
        <v>7.3</v>
      </c>
      <c r="N3572" s="4">
        <f>IMDB_Table[[#This Row],[gross]]-IMDB_Table[[#This Row],[budget]]</f>
        <v>14967035</v>
      </c>
      <c r="O3572">
        <v>110</v>
      </c>
      <c r="P3572" s="36">
        <f>IMDB_Table[[#This Row],[net_profit]]/IMDB_Table[[#This Row],[budget]]*100</f>
        <v>1360.6395454545454</v>
      </c>
    </row>
    <row r="3573" spans="1:16" x14ac:dyDescent="0.3">
      <c r="A3573" t="s">
        <v>3661</v>
      </c>
      <c r="B3573">
        <v>270</v>
      </c>
      <c r="C3573" s="4">
        <v>18112929</v>
      </c>
      <c r="D3573" t="s">
        <v>996</v>
      </c>
      <c r="E3573" t="s">
        <v>1055</v>
      </c>
      <c r="F3573" t="s">
        <v>6622</v>
      </c>
      <c r="G3573">
        <v>52642</v>
      </c>
      <c r="H3573">
        <v>271</v>
      </c>
      <c r="I3573" t="s">
        <v>16</v>
      </c>
      <c r="J3573" t="s">
        <v>17</v>
      </c>
      <c r="K3573" s="4">
        <v>1000000</v>
      </c>
      <c r="L3573">
        <v>2012</v>
      </c>
      <c r="M3573" s="2">
        <v>5</v>
      </c>
      <c r="N3573" s="4">
        <f>IMDB_Table[[#This Row],[gross]]-IMDB_Table[[#This Row],[budget]]</f>
        <v>17112929</v>
      </c>
      <c r="O3573">
        <v>86</v>
      </c>
      <c r="P3573" s="36">
        <f>IMDB_Table[[#This Row],[net_profit]]/IMDB_Table[[#This Row],[budget]]*100</f>
        <v>1711.2929000000001</v>
      </c>
    </row>
    <row r="3574" spans="1:16" x14ac:dyDescent="0.3">
      <c r="A3574" t="s">
        <v>3662</v>
      </c>
      <c r="B3574">
        <v>203</v>
      </c>
      <c r="C3574" s="4">
        <v>14564027</v>
      </c>
      <c r="D3574" t="s">
        <v>1580</v>
      </c>
      <c r="E3574" t="s">
        <v>3663</v>
      </c>
      <c r="F3574" t="s">
        <v>6623</v>
      </c>
      <c r="G3574">
        <v>76407</v>
      </c>
      <c r="H3574">
        <v>335</v>
      </c>
      <c r="I3574" t="s">
        <v>16</v>
      </c>
      <c r="J3574" t="s">
        <v>24</v>
      </c>
      <c r="K3574" s="4">
        <v>1000000</v>
      </c>
      <c r="L3574">
        <v>1987</v>
      </c>
      <c r="M3574" s="2">
        <v>7</v>
      </c>
      <c r="N3574" s="4">
        <f>IMDB_Table[[#This Row],[gross]]-IMDB_Table[[#This Row],[budget]]</f>
        <v>13564027</v>
      </c>
      <c r="O3574">
        <v>86</v>
      </c>
      <c r="P3574" s="36">
        <f>IMDB_Table[[#This Row],[net_profit]]/IMDB_Table[[#This Row],[budget]]*100</f>
        <v>1356.4026999999999</v>
      </c>
    </row>
    <row r="3575" spans="1:16" x14ac:dyDescent="0.3">
      <c r="A3575" t="s">
        <v>3664</v>
      </c>
      <c r="B3575">
        <v>29</v>
      </c>
      <c r="C3575" s="4">
        <v>20773070</v>
      </c>
      <c r="D3575" t="s">
        <v>814</v>
      </c>
      <c r="E3575" t="s">
        <v>3665</v>
      </c>
      <c r="F3575" t="s">
        <v>7774</v>
      </c>
      <c r="G3575">
        <v>4501</v>
      </c>
      <c r="H3575">
        <v>102</v>
      </c>
      <c r="I3575" t="s">
        <v>16</v>
      </c>
      <c r="J3575" t="s">
        <v>17</v>
      </c>
      <c r="K3575" s="4">
        <v>5000000</v>
      </c>
      <c r="L3575">
        <v>2016</v>
      </c>
      <c r="M3575" s="2">
        <v>3.4</v>
      </c>
      <c r="N3575" s="4">
        <f>IMDB_Table[[#This Row],[gross]]-IMDB_Table[[#This Row],[budget]]</f>
        <v>15773070</v>
      </c>
      <c r="O3575">
        <v>120</v>
      </c>
      <c r="P3575" s="36">
        <f>IMDB_Table[[#This Row],[net_profit]]/IMDB_Table[[#This Row],[budget]]*100</f>
        <v>315.46140000000003</v>
      </c>
    </row>
    <row r="3576" spans="1:16" x14ac:dyDescent="0.3">
      <c r="A3576" t="s">
        <v>1863</v>
      </c>
      <c r="B3576">
        <v>137</v>
      </c>
      <c r="C3576" s="4">
        <v>10042266</v>
      </c>
      <c r="D3576" t="s">
        <v>1334</v>
      </c>
      <c r="E3576" t="s">
        <v>2682</v>
      </c>
      <c r="F3576" t="s">
        <v>6624</v>
      </c>
      <c r="G3576">
        <v>23021</v>
      </c>
      <c r="H3576">
        <v>220</v>
      </c>
      <c r="I3576" t="s">
        <v>16</v>
      </c>
      <c r="J3576" t="s">
        <v>17</v>
      </c>
      <c r="K3576" s="4">
        <v>1000000</v>
      </c>
      <c r="L3576">
        <v>2005</v>
      </c>
      <c r="M3576" s="2">
        <v>5.9</v>
      </c>
      <c r="N3576" s="4">
        <f>IMDB_Table[[#This Row],[gross]]-IMDB_Table[[#This Row],[budget]]</f>
        <v>9042266</v>
      </c>
      <c r="O3576">
        <v>90</v>
      </c>
      <c r="P3576" s="36">
        <f>IMDB_Table[[#This Row],[net_profit]]/IMDB_Table[[#This Row],[budget]]*100</f>
        <v>904.22659999999996</v>
      </c>
    </row>
    <row r="3577" spans="1:16" x14ac:dyDescent="0.3">
      <c r="A3577" t="s">
        <v>3666</v>
      </c>
      <c r="B3577">
        <v>107</v>
      </c>
      <c r="C3577" s="4">
        <v>10037390</v>
      </c>
      <c r="D3577" t="s">
        <v>1244</v>
      </c>
      <c r="E3577" t="s">
        <v>3667</v>
      </c>
      <c r="F3577" t="s">
        <v>6625</v>
      </c>
      <c r="G3577">
        <v>5442</v>
      </c>
      <c r="H3577">
        <v>140</v>
      </c>
      <c r="I3577" t="s">
        <v>1644</v>
      </c>
      <c r="J3577" t="s">
        <v>722</v>
      </c>
      <c r="K3577" s="4">
        <v>1000000000</v>
      </c>
      <c r="L3577">
        <v>1999</v>
      </c>
      <c r="M3577" s="2">
        <v>6</v>
      </c>
      <c r="N3577" s="4">
        <f>IMDB_Table[[#This Row],[gross]]-IMDB_Table[[#This Row],[budget]]</f>
        <v>-989962610</v>
      </c>
      <c r="O3577">
        <v>99</v>
      </c>
      <c r="P3577" s="36">
        <f>IMDB_Table[[#This Row],[net_profit]]/IMDB_Table[[#This Row],[budget]]*100</f>
        <v>-98.99626099999999</v>
      </c>
    </row>
    <row r="3578" spans="1:16" x14ac:dyDescent="0.3">
      <c r="A3578" t="s">
        <v>2521</v>
      </c>
      <c r="B3578">
        <v>377</v>
      </c>
      <c r="C3578" s="4">
        <v>9701559</v>
      </c>
      <c r="D3578" t="s">
        <v>71</v>
      </c>
      <c r="E3578" t="s">
        <v>981</v>
      </c>
      <c r="F3578" t="s">
        <v>6626</v>
      </c>
      <c r="G3578">
        <v>141425</v>
      </c>
      <c r="H3578">
        <v>283</v>
      </c>
      <c r="I3578" t="s">
        <v>16</v>
      </c>
      <c r="J3578" t="s">
        <v>17</v>
      </c>
      <c r="K3578" s="4">
        <v>3500000</v>
      </c>
      <c r="L3578">
        <v>2010</v>
      </c>
      <c r="M3578" s="2">
        <v>7.4</v>
      </c>
      <c r="N3578" s="4">
        <f>IMDB_Table[[#This Row],[gross]]-IMDB_Table[[#This Row],[budget]]</f>
        <v>6201559</v>
      </c>
      <c r="O3578">
        <v>112</v>
      </c>
      <c r="P3578" s="36">
        <f>IMDB_Table[[#This Row],[net_profit]]/IMDB_Table[[#This Row],[budget]]*100</f>
        <v>177.1874</v>
      </c>
    </row>
    <row r="3579" spans="1:16" x14ac:dyDescent="0.3">
      <c r="A3579" t="s">
        <v>3668</v>
      </c>
      <c r="B3579">
        <v>169</v>
      </c>
      <c r="C3579" s="4">
        <v>9013113</v>
      </c>
      <c r="D3579" t="s">
        <v>1201</v>
      </c>
      <c r="E3579" t="s">
        <v>1628</v>
      </c>
      <c r="F3579" t="s">
        <v>6627</v>
      </c>
      <c r="G3579">
        <v>36321</v>
      </c>
      <c r="H3579">
        <v>230</v>
      </c>
      <c r="I3579" t="s">
        <v>16</v>
      </c>
      <c r="J3579" t="s">
        <v>17</v>
      </c>
      <c r="K3579" s="4">
        <v>1000000</v>
      </c>
      <c r="L3579">
        <v>2005</v>
      </c>
      <c r="M3579" s="2">
        <v>7.4</v>
      </c>
      <c r="N3579" s="4">
        <f>IMDB_Table[[#This Row],[gross]]-IMDB_Table[[#This Row],[budget]]</f>
        <v>8013113</v>
      </c>
      <c r="O3579">
        <v>103</v>
      </c>
      <c r="P3579" s="36">
        <f>IMDB_Table[[#This Row],[net_profit]]/IMDB_Table[[#This Row],[budget]]*100</f>
        <v>801.31130000000007</v>
      </c>
    </row>
    <row r="3580" spans="1:16" x14ac:dyDescent="0.3">
      <c r="A3580" t="s">
        <v>2185</v>
      </c>
      <c r="B3580">
        <v>225</v>
      </c>
      <c r="C3580" s="4">
        <v>53245055</v>
      </c>
      <c r="D3580" t="s">
        <v>1390</v>
      </c>
      <c r="E3580" t="s">
        <v>3669</v>
      </c>
      <c r="F3580" t="s">
        <v>6628</v>
      </c>
      <c r="G3580">
        <v>30570</v>
      </c>
      <c r="H3580">
        <v>290</v>
      </c>
      <c r="I3580" t="s">
        <v>16</v>
      </c>
      <c r="J3580" t="s">
        <v>17</v>
      </c>
      <c r="K3580" s="4">
        <v>1000000</v>
      </c>
      <c r="L3580">
        <v>2012</v>
      </c>
      <c r="M3580" s="2">
        <v>4.2</v>
      </c>
      <c r="N3580" s="4">
        <f>IMDB_Table[[#This Row],[gross]]-IMDB_Table[[#This Row],[budget]]</f>
        <v>52245055</v>
      </c>
      <c r="O3580">
        <v>83</v>
      </c>
      <c r="P3580" s="36">
        <f>IMDB_Table[[#This Row],[net_profit]]/IMDB_Table[[#This Row],[budget]]*100</f>
        <v>5224.5055000000002</v>
      </c>
    </row>
    <row r="3581" spans="1:16" x14ac:dyDescent="0.3">
      <c r="A3581" t="s">
        <v>3670</v>
      </c>
      <c r="B3581">
        <v>101</v>
      </c>
      <c r="C3581" s="4">
        <v>9000000</v>
      </c>
      <c r="D3581" t="s">
        <v>1834</v>
      </c>
      <c r="E3581" t="s">
        <v>2459</v>
      </c>
      <c r="F3581" t="s">
        <v>7775</v>
      </c>
      <c r="G3581">
        <v>7584</v>
      </c>
      <c r="H3581">
        <v>137</v>
      </c>
      <c r="I3581" t="s">
        <v>16</v>
      </c>
      <c r="J3581" t="s">
        <v>17</v>
      </c>
      <c r="K3581" s="4">
        <v>900000</v>
      </c>
      <c r="L3581">
        <v>1970</v>
      </c>
      <c r="M3581" s="2">
        <v>6.2</v>
      </c>
      <c r="N3581" s="4">
        <f>IMDB_Table[[#This Row],[gross]]-IMDB_Table[[#This Row],[budget]]</f>
        <v>8100000</v>
      </c>
      <c r="O3581">
        <v>109</v>
      </c>
      <c r="P3581" s="36">
        <f>IMDB_Table[[#This Row],[net_profit]]/IMDB_Table[[#This Row],[budget]]*100</f>
        <v>900</v>
      </c>
    </row>
    <row r="3582" spans="1:16" x14ac:dyDescent="0.3">
      <c r="A3582" t="s">
        <v>3030</v>
      </c>
      <c r="B3582">
        <v>285</v>
      </c>
      <c r="C3582" s="4">
        <v>7186670</v>
      </c>
      <c r="D3582" t="s">
        <v>3218</v>
      </c>
      <c r="E3582" t="s">
        <v>30</v>
      </c>
      <c r="F3582" t="s">
        <v>6629</v>
      </c>
      <c r="G3582">
        <v>21468</v>
      </c>
      <c r="H3582">
        <v>164</v>
      </c>
      <c r="I3582" t="s">
        <v>16</v>
      </c>
      <c r="J3582" t="s">
        <v>17</v>
      </c>
      <c r="K3582" s="4">
        <v>6000000</v>
      </c>
      <c r="L3582">
        <v>2013</v>
      </c>
      <c r="M3582" s="2">
        <v>5.4</v>
      </c>
      <c r="N3582" s="4">
        <f>IMDB_Table[[#This Row],[gross]]-IMDB_Table[[#This Row],[budget]]</f>
        <v>1186670</v>
      </c>
      <c r="O3582">
        <v>100</v>
      </c>
      <c r="P3582" s="36">
        <f>IMDB_Table[[#This Row],[net_profit]]/IMDB_Table[[#This Row],[budget]]*100</f>
        <v>19.777833333333334</v>
      </c>
    </row>
    <row r="3583" spans="1:16" x14ac:dyDescent="0.3">
      <c r="A3583" t="s">
        <v>3671</v>
      </c>
      <c r="B3583">
        <v>337</v>
      </c>
      <c r="C3583" s="4">
        <v>5997134</v>
      </c>
      <c r="D3583" t="s">
        <v>1140</v>
      </c>
      <c r="E3583" t="s">
        <v>3672</v>
      </c>
      <c r="F3583" t="s">
        <v>6630</v>
      </c>
      <c r="G3583">
        <v>36381</v>
      </c>
      <c r="H3583">
        <v>126</v>
      </c>
      <c r="I3583" t="s">
        <v>16</v>
      </c>
      <c r="J3583" t="s">
        <v>17</v>
      </c>
      <c r="K3583" s="4">
        <v>1000000</v>
      </c>
      <c r="L3583">
        <v>2012</v>
      </c>
      <c r="M3583" s="2">
        <v>7.2</v>
      </c>
      <c r="N3583" s="4">
        <f>IMDB_Table[[#This Row],[gross]]-IMDB_Table[[#This Row],[budget]]</f>
        <v>4997134</v>
      </c>
      <c r="O3583">
        <v>95</v>
      </c>
      <c r="P3583" s="36">
        <f>IMDB_Table[[#This Row],[net_profit]]/IMDB_Table[[#This Row],[budget]]*100</f>
        <v>499.71339999999998</v>
      </c>
    </row>
    <row r="3584" spans="1:16" x14ac:dyDescent="0.3">
      <c r="A3584" t="s">
        <v>2559</v>
      </c>
      <c r="B3584">
        <v>38</v>
      </c>
      <c r="C3584" s="4">
        <v>3386698</v>
      </c>
      <c r="D3584" t="s">
        <v>369</v>
      </c>
      <c r="E3584" t="s">
        <v>258</v>
      </c>
      <c r="F3584" t="s">
        <v>6631</v>
      </c>
      <c r="G3584">
        <v>4195</v>
      </c>
      <c r="H3584">
        <v>86</v>
      </c>
      <c r="I3584" t="s">
        <v>16</v>
      </c>
      <c r="J3584" t="s">
        <v>17</v>
      </c>
      <c r="K3584" s="4">
        <v>1000000</v>
      </c>
      <c r="L3584">
        <v>1998</v>
      </c>
      <c r="M3584" s="2">
        <v>6.7</v>
      </c>
      <c r="N3584" s="4">
        <f>IMDB_Table[[#This Row],[gross]]-IMDB_Table[[#This Row],[budget]]</f>
        <v>2386698</v>
      </c>
      <c r="O3584">
        <v>104</v>
      </c>
      <c r="P3584" s="36">
        <f>IMDB_Table[[#This Row],[net_profit]]/IMDB_Table[[#This Row],[budget]]*100</f>
        <v>238.66980000000001</v>
      </c>
    </row>
    <row r="3585" spans="1:16" x14ac:dyDescent="0.3">
      <c r="A3585" t="s">
        <v>3673</v>
      </c>
      <c r="B3585">
        <v>181</v>
      </c>
      <c r="C3585" s="4">
        <v>2508841</v>
      </c>
      <c r="D3585" t="s">
        <v>497</v>
      </c>
      <c r="E3585" t="s">
        <v>1545</v>
      </c>
      <c r="F3585" t="s">
        <v>6632</v>
      </c>
      <c r="G3585">
        <v>21746</v>
      </c>
      <c r="H3585">
        <v>93</v>
      </c>
      <c r="I3585" t="s">
        <v>16</v>
      </c>
      <c r="J3585" t="s">
        <v>17</v>
      </c>
      <c r="K3585" s="4">
        <v>1000000</v>
      </c>
      <c r="L3585">
        <v>2008</v>
      </c>
      <c r="M3585" s="2">
        <v>7.2</v>
      </c>
      <c r="N3585" s="4">
        <f>IMDB_Table[[#This Row],[gross]]-IMDB_Table[[#This Row],[budget]]</f>
        <v>1508841</v>
      </c>
      <c r="O3585">
        <v>97</v>
      </c>
      <c r="P3585" s="36">
        <f>IMDB_Table[[#This Row],[net_profit]]/IMDB_Table[[#This Row],[budget]]*100</f>
        <v>150.88410000000002</v>
      </c>
    </row>
    <row r="3586" spans="1:16" x14ac:dyDescent="0.3">
      <c r="A3586" t="s">
        <v>3674</v>
      </c>
      <c r="B3586">
        <v>149</v>
      </c>
      <c r="C3586" s="4">
        <v>4946250</v>
      </c>
      <c r="D3586" t="s">
        <v>944</v>
      </c>
      <c r="E3586" t="s">
        <v>3675</v>
      </c>
      <c r="F3586" t="s">
        <v>7776</v>
      </c>
      <c r="G3586">
        <v>9540</v>
      </c>
      <c r="H3586">
        <v>80</v>
      </c>
      <c r="I3586" t="s">
        <v>16</v>
      </c>
      <c r="J3586" t="s">
        <v>17</v>
      </c>
      <c r="K3586" s="4">
        <v>1000000</v>
      </c>
      <c r="L3586">
        <v>2013</v>
      </c>
      <c r="M3586" s="2">
        <v>7.4</v>
      </c>
      <c r="N3586" s="4">
        <f>IMDB_Table[[#This Row],[gross]]-IMDB_Table[[#This Row],[budget]]</f>
        <v>3946250</v>
      </c>
      <c r="O3586">
        <v>91</v>
      </c>
      <c r="P3586" s="36">
        <f>IMDB_Table[[#This Row],[net_profit]]/IMDB_Table[[#This Row],[budget]]*100</f>
        <v>394.625</v>
      </c>
    </row>
    <row r="3587" spans="1:16" x14ac:dyDescent="0.3">
      <c r="A3587" t="s">
        <v>3180</v>
      </c>
      <c r="B3587">
        <v>54</v>
      </c>
      <c r="C3587" s="4">
        <v>1950218</v>
      </c>
      <c r="D3587" t="s">
        <v>641</v>
      </c>
      <c r="E3587" t="s">
        <v>74</v>
      </c>
      <c r="F3587" t="s">
        <v>7777</v>
      </c>
      <c r="G3587">
        <v>5933</v>
      </c>
      <c r="H3587">
        <v>102</v>
      </c>
      <c r="I3587" t="s">
        <v>16</v>
      </c>
      <c r="J3587" t="s">
        <v>17</v>
      </c>
      <c r="K3587" s="4">
        <v>1000000</v>
      </c>
      <c r="L3587">
        <v>1997</v>
      </c>
      <c r="M3587" s="2">
        <v>5.6</v>
      </c>
      <c r="N3587" s="4">
        <f>IMDB_Table[[#This Row],[gross]]-IMDB_Table[[#This Row],[budget]]</f>
        <v>950218</v>
      </c>
      <c r="O3587">
        <v>84</v>
      </c>
      <c r="P3587" s="36">
        <f>IMDB_Table[[#This Row],[net_profit]]/IMDB_Table[[#This Row],[budget]]*100</f>
        <v>95.021799999999999</v>
      </c>
    </row>
    <row r="3588" spans="1:16" x14ac:dyDescent="0.3">
      <c r="A3588" t="s">
        <v>2998</v>
      </c>
      <c r="B3588">
        <v>18</v>
      </c>
      <c r="C3588" s="4">
        <v>1277257</v>
      </c>
      <c r="D3588" t="s">
        <v>369</v>
      </c>
      <c r="E3588" t="s">
        <v>3676</v>
      </c>
      <c r="F3588" t="s">
        <v>7778</v>
      </c>
      <c r="G3588">
        <v>2629</v>
      </c>
      <c r="H3588">
        <v>32</v>
      </c>
      <c r="I3588" t="s">
        <v>16</v>
      </c>
      <c r="J3588" t="s">
        <v>24</v>
      </c>
      <c r="K3588" s="4">
        <v>1000000</v>
      </c>
      <c r="L3588">
        <v>1996</v>
      </c>
      <c r="M3588" s="2">
        <v>6.8</v>
      </c>
      <c r="N3588" s="4">
        <f>IMDB_Table[[#This Row],[gross]]-IMDB_Table[[#This Row],[budget]]</f>
        <v>277257</v>
      </c>
      <c r="O3588">
        <v>86</v>
      </c>
      <c r="P3588" s="36">
        <f>IMDB_Table[[#This Row],[net_profit]]/IMDB_Table[[#This Row],[budget]]*100</f>
        <v>27.725699999999996</v>
      </c>
    </row>
    <row r="3589" spans="1:16" x14ac:dyDescent="0.3">
      <c r="A3589" t="s">
        <v>3677</v>
      </c>
      <c r="B3589">
        <v>87</v>
      </c>
      <c r="C3589" s="4">
        <v>1677838</v>
      </c>
      <c r="D3589" t="s">
        <v>1852</v>
      </c>
      <c r="E3589" t="s">
        <v>272</v>
      </c>
      <c r="F3589" t="s">
        <v>7779</v>
      </c>
      <c r="G3589">
        <v>11283</v>
      </c>
      <c r="H3589">
        <v>155</v>
      </c>
      <c r="I3589" t="s">
        <v>16</v>
      </c>
      <c r="J3589" t="s">
        <v>17</v>
      </c>
      <c r="K3589" s="4">
        <v>1000000</v>
      </c>
      <c r="L3589">
        <v>2006</v>
      </c>
      <c r="M3589" s="2">
        <v>7.7</v>
      </c>
      <c r="N3589" s="4">
        <f>IMDB_Table[[#This Row],[gross]]-IMDB_Table[[#This Row],[budget]]</f>
        <v>677838</v>
      </c>
      <c r="O3589">
        <v>92</v>
      </c>
      <c r="P3589" s="36">
        <f>IMDB_Table[[#This Row],[net_profit]]/IMDB_Table[[#This Row],[budget]]*100</f>
        <v>67.783799999999999</v>
      </c>
    </row>
    <row r="3590" spans="1:16" x14ac:dyDescent="0.3">
      <c r="A3590" t="s">
        <v>3678</v>
      </c>
      <c r="B3590">
        <v>51</v>
      </c>
      <c r="C3590" s="4">
        <v>1744858</v>
      </c>
      <c r="D3590" t="s">
        <v>1044</v>
      </c>
      <c r="E3590" t="s">
        <v>1468</v>
      </c>
      <c r="F3590" t="s">
        <v>6633</v>
      </c>
      <c r="G3590">
        <v>6084</v>
      </c>
      <c r="H3590">
        <v>120</v>
      </c>
      <c r="I3590" t="s">
        <v>16</v>
      </c>
      <c r="J3590" t="s">
        <v>17</v>
      </c>
      <c r="K3590" s="4">
        <v>1000000</v>
      </c>
      <c r="L3590">
        <v>2000</v>
      </c>
      <c r="M3590" s="2">
        <v>7</v>
      </c>
      <c r="N3590" s="4">
        <f>IMDB_Table[[#This Row],[gross]]-IMDB_Table[[#This Row],[budget]]</f>
        <v>744858</v>
      </c>
      <c r="O3590">
        <v>94</v>
      </c>
      <c r="P3590" s="36">
        <f>IMDB_Table[[#This Row],[net_profit]]/IMDB_Table[[#This Row],[budget]]*100</f>
        <v>74.485799999999998</v>
      </c>
    </row>
    <row r="3591" spans="1:16" x14ac:dyDescent="0.3">
      <c r="A3591" t="s">
        <v>3679</v>
      </c>
      <c r="B3591">
        <v>16</v>
      </c>
      <c r="C3591" s="4">
        <v>982214</v>
      </c>
      <c r="D3591" t="s">
        <v>814</v>
      </c>
      <c r="E3591" t="s">
        <v>3680</v>
      </c>
      <c r="F3591" t="s">
        <v>6634</v>
      </c>
      <c r="G3591">
        <v>1976</v>
      </c>
      <c r="H3591">
        <v>51</v>
      </c>
      <c r="I3591" t="s">
        <v>16</v>
      </c>
      <c r="J3591" t="s">
        <v>17</v>
      </c>
      <c r="K3591" s="4">
        <v>1000000</v>
      </c>
      <c r="L3591">
        <v>1998</v>
      </c>
      <c r="M3591" s="2">
        <v>7.2</v>
      </c>
      <c r="N3591" s="4">
        <f>IMDB_Table[[#This Row],[gross]]-IMDB_Table[[#This Row],[budget]]</f>
        <v>-17786</v>
      </c>
      <c r="O3591">
        <v>100</v>
      </c>
      <c r="P3591" s="36">
        <f>IMDB_Table[[#This Row],[net_profit]]/IMDB_Table[[#This Row],[budget]]*100</f>
        <v>-1.7786</v>
      </c>
    </row>
    <row r="3592" spans="1:16" x14ac:dyDescent="0.3">
      <c r="A3592" t="s">
        <v>3681</v>
      </c>
      <c r="B3592">
        <v>12</v>
      </c>
      <c r="C3592" s="4">
        <v>798341</v>
      </c>
      <c r="D3592" t="s">
        <v>2284</v>
      </c>
      <c r="E3592" t="s">
        <v>1520</v>
      </c>
      <c r="F3592" t="s">
        <v>6635</v>
      </c>
      <c r="G3592">
        <v>983</v>
      </c>
      <c r="H3592">
        <v>63</v>
      </c>
      <c r="I3592" t="s">
        <v>16</v>
      </c>
      <c r="J3592" t="s">
        <v>17</v>
      </c>
      <c r="K3592" s="4">
        <v>1000000</v>
      </c>
      <c r="L3592">
        <v>2001</v>
      </c>
      <c r="M3592" s="2">
        <v>7.2</v>
      </c>
      <c r="N3592" s="4">
        <f>IMDB_Table[[#This Row],[gross]]-IMDB_Table[[#This Row],[budget]]</f>
        <v>-201659</v>
      </c>
      <c r="O3592">
        <v>119</v>
      </c>
      <c r="P3592" s="36">
        <f>IMDB_Table[[#This Row],[net_profit]]/IMDB_Table[[#This Row],[budget]]*100</f>
        <v>-20.165900000000001</v>
      </c>
    </row>
    <row r="3593" spans="1:16" x14ac:dyDescent="0.3">
      <c r="A3593" t="s">
        <v>3682</v>
      </c>
      <c r="B3593">
        <v>1</v>
      </c>
      <c r="C3593" s="4">
        <v>610991</v>
      </c>
      <c r="D3593" t="s">
        <v>71</v>
      </c>
      <c r="E3593" t="s">
        <v>3683</v>
      </c>
      <c r="F3593" t="s">
        <v>6636</v>
      </c>
      <c r="G3593">
        <v>2715</v>
      </c>
      <c r="H3593">
        <v>19</v>
      </c>
      <c r="I3593" t="s">
        <v>2806</v>
      </c>
      <c r="J3593" t="s">
        <v>1495</v>
      </c>
      <c r="K3593" s="4">
        <v>1000000</v>
      </c>
      <c r="L3593">
        <v>2000</v>
      </c>
      <c r="M3593" s="2">
        <v>6.2</v>
      </c>
      <c r="N3593" s="4">
        <f>IMDB_Table[[#This Row],[gross]]-IMDB_Table[[#This Row],[budget]]</f>
        <v>-389009</v>
      </c>
      <c r="O3593">
        <v>167</v>
      </c>
      <c r="P3593" s="36">
        <f>IMDB_Table[[#This Row],[net_profit]]/IMDB_Table[[#This Row],[budget]]*100</f>
        <v>-38.9009</v>
      </c>
    </row>
    <row r="3594" spans="1:16" x14ac:dyDescent="0.3">
      <c r="A3594" t="s">
        <v>2110</v>
      </c>
      <c r="B3594">
        <v>59</v>
      </c>
      <c r="C3594" s="4">
        <v>582024</v>
      </c>
      <c r="D3594" t="s">
        <v>1218</v>
      </c>
      <c r="E3594" t="s">
        <v>2110</v>
      </c>
      <c r="F3594" t="s">
        <v>6637</v>
      </c>
      <c r="G3594">
        <v>30396</v>
      </c>
      <c r="H3594">
        <v>168</v>
      </c>
      <c r="I3594" t="s">
        <v>16</v>
      </c>
      <c r="J3594" t="s">
        <v>17</v>
      </c>
      <c r="K3594" s="4">
        <v>1000000</v>
      </c>
      <c r="L3594">
        <v>1997</v>
      </c>
      <c r="M3594" s="2">
        <v>6.2</v>
      </c>
      <c r="N3594" s="4">
        <f>IMDB_Table[[#This Row],[gross]]-IMDB_Table[[#This Row],[budget]]</f>
        <v>-417976</v>
      </c>
      <c r="O3594">
        <v>92</v>
      </c>
      <c r="P3594" s="36">
        <f>IMDB_Table[[#This Row],[net_profit]]/IMDB_Table[[#This Row],[budget]]*100</f>
        <v>-41.797600000000003</v>
      </c>
    </row>
    <row r="3595" spans="1:16" x14ac:dyDescent="0.3">
      <c r="A3595" t="s">
        <v>1207</v>
      </c>
      <c r="B3595">
        <v>88</v>
      </c>
      <c r="C3595" s="4">
        <v>548712</v>
      </c>
      <c r="D3595" t="s">
        <v>71</v>
      </c>
      <c r="E3595" t="s">
        <v>950</v>
      </c>
      <c r="F3595" t="s">
        <v>7780</v>
      </c>
      <c r="G3595">
        <v>9233</v>
      </c>
      <c r="H3595">
        <v>126</v>
      </c>
      <c r="I3595" t="s">
        <v>16</v>
      </c>
      <c r="J3595" t="s">
        <v>17</v>
      </c>
      <c r="K3595" s="4">
        <v>2500000</v>
      </c>
      <c r="L3595">
        <v>2003</v>
      </c>
      <c r="M3595" s="2">
        <v>6.9</v>
      </c>
      <c r="N3595" s="4">
        <f>IMDB_Table[[#This Row],[gross]]-IMDB_Table[[#This Row],[budget]]</f>
        <v>-1951288</v>
      </c>
      <c r="O3595">
        <v>108</v>
      </c>
      <c r="P3595" s="36">
        <f>IMDB_Table[[#This Row],[net_profit]]/IMDB_Table[[#This Row],[budget]]*100</f>
        <v>-78.051519999999996</v>
      </c>
    </row>
    <row r="3596" spans="1:16" x14ac:dyDescent="0.3">
      <c r="A3596" t="s">
        <v>3684</v>
      </c>
      <c r="B3596">
        <v>28</v>
      </c>
      <c r="C3596" s="4">
        <v>464655</v>
      </c>
      <c r="D3596" t="s">
        <v>641</v>
      </c>
      <c r="E3596" t="s">
        <v>2290</v>
      </c>
      <c r="F3596" t="s">
        <v>7781</v>
      </c>
      <c r="G3596">
        <v>1524</v>
      </c>
      <c r="H3596">
        <v>29</v>
      </c>
      <c r="I3596" t="s">
        <v>16</v>
      </c>
      <c r="J3596" t="s">
        <v>17</v>
      </c>
      <c r="K3596" s="4">
        <v>1000000</v>
      </c>
      <c r="L3596">
        <v>1997</v>
      </c>
      <c r="M3596" s="2">
        <v>7</v>
      </c>
      <c r="N3596" s="4">
        <f>IMDB_Table[[#This Row],[gross]]-IMDB_Table[[#This Row],[budget]]</f>
        <v>-535345</v>
      </c>
      <c r="O3596">
        <v>97</v>
      </c>
      <c r="P3596" s="36">
        <f>IMDB_Table[[#This Row],[net_profit]]/IMDB_Table[[#This Row],[budget]]*100</f>
        <v>-53.534499999999994</v>
      </c>
    </row>
    <row r="3597" spans="1:16" x14ac:dyDescent="0.3">
      <c r="A3597" t="s">
        <v>3685</v>
      </c>
      <c r="B3597">
        <v>44</v>
      </c>
      <c r="C3597" s="4">
        <v>464126</v>
      </c>
      <c r="D3597" t="s">
        <v>814</v>
      </c>
      <c r="E3597" t="s">
        <v>1687</v>
      </c>
      <c r="F3597" t="s">
        <v>6638</v>
      </c>
      <c r="G3597">
        <v>3142</v>
      </c>
      <c r="H3597">
        <v>68</v>
      </c>
      <c r="I3597" t="s">
        <v>16</v>
      </c>
      <c r="J3597" t="s">
        <v>17</v>
      </c>
      <c r="K3597" s="4">
        <v>1000000</v>
      </c>
      <c r="L3597">
        <v>2002</v>
      </c>
      <c r="M3597" s="2">
        <v>6.7</v>
      </c>
      <c r="N3597" s="4">
        <f>IMDB_Table[[#This Row],[gross]]-IMDB_Table[[#This Row],[budget]]</f>
        <v>-535874</v>
      </c>
      <c r="O3597">
        <v>88</v>
      </c>
      <c r="P3597" s="36">
        <f>IMDB_Table[[#This Row],[net_profit]]/IMDB_Table[[#This Row],[budget]]*100</f>
        <v>-53.587399999999995</v>
      </c>
    </row>
    <row r="3598" spans="1:16" x14ac:dyDescent="0.3">
      <c r="A3598" t="s">
        <v>4061</v>
      </c>
      <c r="B3598">
        <v>13</v>
      </c>
      <c r="C3598" s="4">
        <v>428535</v>
      </c>
      <c r="D3598" t="s">
        <v>429</v>
      </c>
      <c r="E3598" t="s">
        <v>2021</v>
      </c>
      <c r="F3598" t="s">
        <v>6639</v>
      </c>
      <c r="G3598">
        <v>505</v>
      </c>
      <c r="H3598">
        <v>32</v>
      </c>
      <c r="I3598" t="s">
        <v>16</v>
      </c>
      <c r="J3598" t="s">
        <v>17</v>
      </c>
      <c r="K3598" s="4">
        <v>1000000</v>
      </c>
      <c r="L3598">
        <v>2000</v>
      </c>
      <c r="M3598" s="2">
        <v>3.6</v>
      </c>
      <c r="N3598" s="4">
        <f>IMDB_Table[[#This Row],[gross]]-IMDB_Table[[#This Row],[budget]]</f>
        <v>-571465</v>
      </c>
      <c r="O3598">
        <v>100</v>
      </c>
      <c r="P3598" s="36">
        <f>IMDB_Table[[#This Row],[net_profit]]/IMDB_Table[[#This Row],[budget]]*100</f>
        <v>-57.146500000000003</v>
      </c>
    </row>
    <row r="3599" spans="1:16" x14ac:dyDescent="0.3">
      <c r="A3599" t="s">
        <v>3686</v>
      </c>
      <c r="B3599">
        <v>117</v>
      </c>
      <c r="C3599" s="4">
        <v>104077</v>
      </c>
      <c r="D3599" t="s">
        <v>634</v>
      </c>
      <c r="E3599" t="s">
        <v>2436</v>
      </c>
      <c r="F3599" t="s">
        <v>6640</v>
      </c>
      <c r="G3599">
        <v>46076</v>
      </c>
      <c r="H3599">
        <v>88</v>
      </c>
      <c r="I3599" t="s">
        <v>16</v>
      </c>
      <c r="J3599" t="s">
        <v>17</v>
      </c>
      <c r="K3599" s="4">
        <v>1000000</v>
      </c>
      <c r="L3599">
        <v>2006</v>
      </c>
      <c r="M3599" s="2">
        <v>7.4</v>
      </c>
      <c r="N3599" s="4">
        <f>IMDB_Table[[#This Row],[gross]]-IMDB_Table[[#This Row],[budget]]</f>
        <v>-895923</v>
      </c>
      <c r="O3599">
        <v>88</v>
      </c>
      <c r="P3599" s="36">
        <f>IMDB_Table[[#This Row],[net_profit]]/IMDB_Table[[#This Row],[budget]]*100</f>
        <v>-89.592300000000009</v>
      </c>
    </row>
    <row r="3600" spans="1:16" x14ac:dyDescent="0.3">
      <c r="A3600" t="s">
        <v>3687</v>
      </c>
      <c r="B3600">
        <v>29</v>
      </c>
      <c r="C3600" s="4">
        <v>279282</v>
      </c>
      <c r="D3600" t="s">
        <v>369</v>
      </c>
      <c r="E3600" t="s">
        <v>3688</v>
      </c>
      <c r="F3600" t="s">
        <v>7782</v>
      </c>
      <c r="G3600">
        <v>3806</v>
      </c>
      <c r="H3600">
        <v>49</v>
      </c>
      <c r="I3600" t="s">
        <v>16</v>
      </c>
      <c r="J3600" t="s">
        <v>17</v>
      </c>
      <c r="K3600" s="4">
        <v>1000000</v>
      </c>
      <c r="L3600">
        <v>2003</v>
      </c>
      <c r="M3600" s="2">
        <v>6.1</v>
      </c>
      <c r="N3600" s="4">
        <f>IMDB_Table[[#This Row],[gross]]-IMDB_Table[[#This Row],[budget]]</f>
        <v>-720718</v>
      </c>
      <c r="O3600">
        <v>79</v>
      </c>
      <c r="P3600" s="36">
        <f>IMDB_Table[[#This Row],[net_profit]]/IMDB_Table[[#This Row],[budget]]*100</f>
        <v>-72.071799999999996</v>
      </c>
    </row>
    <row r="3601" spans="1:16" x14ac:dyDescent="0.3">
      <c r="A3601" t="s">
        <v>3689</v>
      </c>
      <c r="B3601">
        <v>248</v>
      </c>
      <c r="C3601" s="4">
        <v>484221</v>
      </c>
      <c r="D3601" t="s">
        <v>3690</v>
      </c>
      <c r="E3601" t="s">
        <v>3691</v>
      </c>
      <c r="F3601" t="s">
        <v>7783</v>
      </c>
      <c r="G3601">
        <v>23836</v>
      </c>
      <c r="H3601">
        <v>107</v>
      </c>
      <c r="I3601" t="s">
        <v>3656</v>
      </c>
      <c r="J3601" t="s">
        <v>24</v>
      </c>
      <c r="K3601" s="4">
        <v>1000000</v>
      </c>
      <c r="L3601">
        <v>2012</v>
      </c>
      <c r="M3601" s="2">
        <v>8.1999999999999993</v>
      </c>
      <c r="N3601" s="4">
        <f>IMDB_Table[[#This Row],[gross]]-IMDB_Table[[#This Row],[budget]]</f>
        <v>-515779</v>
      </c>
      <c r="O3601">
        <v>96</v>
      </c>
      <c r="P3601" s="36">
        <f>IMDB_Table[[#This Row],[net_profit]]/IMDB_Table[[#This Row],[budget]]*100</f>
        <v>-51.5779</v>
      </c>
    </row>
    <row r="3602" spans="1:16" x14ac:dyDescent="0.3">
      <c r="A3602" t="s">
        <v>3692</v>
      </c>
      <c r="B3602">
        <v>84</v>
      </c>
      <c r="C3602" s="4">
        <v>274661</v>
      </c>
      <c r="D3602" t="s">
        <v>3693</v>
      </c>
      <c r="E3602" t="s">
        <v>3692</v>
      </c>
      <c r="F3602" t="s">
        <v>7784</v>
      </c>
      <c r="G3602">
        <v>10564</v>
      </c>
      <c r="H3602">
        <v>40</v>
      </c>
      <c r="I3602" t="s">
        <v>16</v>
      </c>
      <c r="J3602" t="s">
        <v>17</v>
      </c>
      <c r="K3602" s="4">
        <v>1000000</v>
      </c>
      <c r="L3602">
        <v>2007</v>
      </c>
      <c r="M3602" s="2">
        <v>7.7</v>
      </c>
      <c r="N3602" s="4">
        <f>IMDB_Table[[#This Row],[gross]]-IMDB_Table[[#This Row],[budget]]</f>
        <v>-725339</v>
      </c>
      <c r="O3602">
        <v>53</v>
      </c>
      <c r="P3602" s="36">
        <f>IMDB_Table[[#This Row],[net_profit]]/IMDB_Table[[#This Row],[budget]]*100</f>
        <v>-72.533899999999988</v>
      </c>
    </row>
    <row r="3603" spans="1:16" x14ac:dyDescent="0.3">
      <c r="A3603" t="s">
        <v>3694</v>
      </c>
      <c r="B3603">
        <v>40</v>
      </c>
      <c r="C3603" s="4">
        <v>144431</v>
      </c>
      <c r="D3603" t="s">
        <v>3695</v>
      </c>
      <c r="E3603" t="s">
        <v>3696</v>
      </c>
      <c r="F3603" t="s">
        <v>7785</v>
      </c>
      <c r="G3603">
        <v>1290</v>
      </c>
      <c r="H3603">
        <v>13</v>
      </c>
      <c r="I3603" t="s">
        <v>16</v>
      </c>
      <c r="J3603" t="s">
        <v>24</v>
      </c>
      <c r="K3603" s="4">
        <v>1000000</v>
      </c>
      <c r="L3603">
        <v>2006</v>
      </c>
      <c r="M3603" s="2">
        <v>7.3</v>
      </c>
      <c r="N3603" s="4">
        <f>IMDB_Table[[#This Row],[gross]]-IMDB_Table[[#This Row],[budget]]</f>
        <v>-855569</v>
      </c>
      <c r="O3603">
        <v>97</v>
      </c>
      <c r="P3603" s="36">
        <f>IMDB_Table[[#This Row],[net_profit]]/IMDB_Table[[#This Row],[budget]]*100</f>
        <v>-85.556899999999999</v>
      </c>
    </row>
    <row r="3604" spans="1:16" x14ac:dyDescent="0.3">
      <c r="A3604" t="s">
        <v>3697</v>
      </c>
      <c r="B3604">
        <v>31</v>
      </c>
      <c r="C3604" s="4">
        <v>287761</v>
      </c>
      <c r="D3604" t="s">
        <v>3698</v>
      </c>
      <c r="E3604" t="s">
        <v>3699</v>
      </c>
      <c r="F3604" t="s">
        <v>7786</v>
      </c>
      <c r="G3604">
        <v>2482</v>
      </c>
      <c r="H3604">
        <v>16</v>
      </c>
      <c r="I3604" t="s">
        <v>16</v>
      </c>
      <c r="J3604" t="s">
        <v>60</v>
      </c>
      <c r="K3604" s="4">
        <v>1000000</v>
      </c>
      <c r="L3604">
        <v>2013</v>
      </c>
      <c r="M3604" s="2">
        <v>7.6</v>
      </c>
      <c r="N3604" s="4">
        <f>IMDB_Table[[#This Row],[gross]]-IMDB_Table[[#This Row],[budget]]</f>
        <v>-712239</v>
      </c>
      <c r="O3604">
        <v>91</v>
      </c>
      <c r="P3604" s="36">
        <f>IMDB_Table[[#This Row],[net_profit]]/IMDB_Table[[#This Row],[budget]]*100</f>
        <v>-71.2239</v>
      </c>
    </row>
    <row r="3605" spans="1:16" x14ac:dyDescent="0.3">
      <c r="A3605" t="s">
        <v>3700</v>
      </c>
      <c r="B3605">
        <v>43</v>
      </c>
      <c r="C3605" s="4">
        <v>100240</v>
      </c>
      <c r="D3605" t="s">
        <v>1852</v>
      </c>
      <c r="E3605" t="s">
        <v>3701</v>
      </c>
      <c r="F3605" t="s">
        <v>6641</v>
      </c>
      <c r="G3605">
        <v>1220</v>
      </c>
      <c r="H3605">
        <v>11</v>
      </c>
      <c r="I3605" t="s">
        <v>16</v>
      </c>
      <c r="J3605" t="s">
        <v>1634</v>
      </c>
      <c r="K3605" s="4">
        <v>1000000</v>
      </c>
      <c r="L3605">
        <v>2014</v>
      </c>
      <c r="M3605" s="2">
        <v>6.8</v>
      </c>
      <c r="N3605" s="4">
        <f>IMDB_Table[[#This Row],[gross]]-IMDB_Table[[#This Row],[budget]]</f>
        <v>-899760</v>
      </c>
      <c r="O3605">
        <v>93</v>
      </c>
      <c r="P3605" s="36">
        <f>IMDB_Table[[#This Row],[net_profit]]/IMDB_Table[[#This Row],[budget]]*100</f>
        <v>-89.975999999999999</v>
      </c>
    </row>
    <row r="3606" spans="1:16" x14ac:dyDescent="0.3">
      <c r="A3606" t="s">
        <v>3702</v>
      </c>
      <c r="B3606">
        <v>2</v>
      </c>
      <c r="C3606" s="4">
        <v>96734</v>
      </c>
      <c r="D3606" t="s">
        <v>223</v>
      </c>
      <c r="E3606" t="s">
        <v>3703</v>
      </c>
      <c r="F3606" t="s">
        <v>6642</v>
      </c>
      <c r="G3606">
        <v>606</v>
      </c>
      <c r="H3606">
        <v>5</v>
      </c>
      <c r="I3606" t="s">
        <v>16</v>
      </c>
      <c r="J3606" t="s">
        <v>17</v>
      </c>
      <c r="K3606" s="4">
        <v>1000000</v>
      </c>
      <c r="L3606">
        <v>2012</v>
      </c>
      <c r="M3606" s="2">
        <v>5.6</v>
      </c>
      <c r="N3606" s="4">
        <f>IMDB_Table[[#This Row],[gross]]-IMDB_Table[[#This Row],[budget]]</f>
        <v>-903266</v>
      </c>
      <c r="O3606">
        <v>112</v>
      </c>
      <c r="P3606" s="36">
        <f>IMDB_Table[[#This Row],[net_profit]]/IMDB_Table[[#This Row],[budget]]*100</f>
        <v>-90.326599999999999</v>
      </c>
    </row>
    <row r="3607" spans="1:16" x14ac:dyDescent="0.3">
      <c r="A3607" t="s">
        <v>3704</v>
      </c>
      <c r="B3607">
        <v>4</v>
      </c>
      <c r="C3607" s="4">
        <v>49000</v>
      </c>
      <c r="D3607" t="s">
        <v>3705</v>
      </c>
      <c r="E3607" t="s">
        <v>3706</v>
      </c>
      <c r="F3607" t="s">
        <v>6643</v>
      </c>
      <c r="G3607">
        <v>1524</v>
      </c>
      <c r="H3607">
        <v>30</v>
      </c>
      <c r="I3607" t="s">
        <v>2806</v>
      </c>
      <c r="J3607" t="s">
        <v>1495</v>
      </c>
      <c r="K3607" s="4">
        <v>1500000</v>
      </c>
      <c r="L3607">
        <v>2005</v>
      </c>
      <c r="M3607" s="2">
        <v>4.8</v>
      </c>
      <c r="N3607" s="4">
        <f>IMDB_Table[[#This Row],[gross]]-IMDB_Table[[#This Row],[budget]]</f>
        <v>-1451000</v>
      </c>
      <c r="O3607">
        <v>160</v>
      </c>
      <c r="P3607" s="36">
        <f>IMDB_Table[[#This Row],[net_profit]]/IMDB_Table[[#This Row],[budget]]*100</f>
        <v>-96.733333333333334</v>
      </c>
    </row>
    <row r="3608" spans="1:16" x14ac:dyDescent="0.3">
      <c r="A3608" t="s">
        <v>3707</v>
      </c>
      <c r="B3608">
        <v>238</v>
      </c>
      <c r="C3608" s="4">
        <v>100659</v>
      </c>
      <c r="D3608" t="s">
        <v>1390</v>
      </c>
      <c r="E3608" t="s">
        <v>3708</v>
      </c>
      <c r="F3608" t="s">
        <v>7787</v>
      </c>
      <c r="G3608">
        <v>30160</v>
      </c>
      <c r="H3608">
        <v>193</v>
      </c>
      <c r="I3608" t="s">
        <v>16</v>
      </c>
      <c r="J3608" t="s">
        <v>17</v>
      </c>
      <c r="K3608" s="4">
        <v>900000</v>
      </c>
      <c r="L3608">
        <v>2009</v>
      </c>
      <c r="M3608" s="2">
        <v>6.4</v>
      </c>
      <c r="N3608" s="4">
        <f>IMDB_Table[[#This Row],[gross]]-IMDB_Table[[#This Row],[budget]]</f>
        <v>-799341</v>
      </c>
      <c r="O3608">
        <v>95</v>
      </c>
      <c r="P3608" s="36">
        <f>IMDB_Table[[#This Row],[net_profit]]/IMDB_Table[[#This Row],[budget]]*100</f>
        <v>-88.815666666666672</v>
      </c>
    </row>
    <row r="3609" spans="1:16" x14ac:dyDescent="0.3">
      <c r="A3609" t="s">
        <v>3709</v>
      </c>
      <c r="B3609">
        <v>112</v>
      </c>
      <c r="C3609" s="4">
        <v>48430</v>
      </c>
      <c r="D3609" t="s">
        <v>1305</v>
      </c>
      <c r="E3609" t="s">
        <v>809</v>
      </c>
      <c r="F3609" t="s">
        <v>6644</v>
      </c>
      <c r="G3609">
        <v>20176</v>
      </c>
      <c r="H3609">
        <v>73</v>
      </c>
      <c r="I3609" t="s">
        <v>16</v>
      </c>
      <c r="J3609" t="s">
        <v>17</v>
      </c>
      <c r="K3609" s="4">
        <v>500000</v>
      </c>
      <c r="L3609">
        <v>2010</v>
      </c>
      <c r="M3609" s="2">
        <v>6.8</v>
      </c>
      <c r="N3609" s="4">
        <f>IMDB_Table[[#This Row],[gross]]-IMDB_Table[[#This Row],[budget]]</f>
        <v>-451570</v>
      </c>
      <c r="O3609">
        <v>93</v>
      </c>
      <c r="P3609" s="36">
        <f>IMDB_Table[[#This Row],[net_profit]]/IMDB_Table[[#This Row],[budget]]*100</f>
        <v>-90.314000000000007</v>
      </c>
    </row>
    <row r="3610" spans="1:16" x14ac:dyDescent="0.3">
      <c r="A3610" t="s">
        <v>1327</v>
      </c>
      <c r="B3610">
        <v>33</v>
      </c>
      <c r="C3610" s="4">
        <v>21210</v>
      </c>
      <c r="D3610" t="s">
        <v>279</v>
      </c>
      <c r="E3610" t="s">
        <v>3710</v>
      </c>
      <c r="F3610" t="s">
        <v>6645</v>
      </c>
      <c r="G3610">
        <v>2735</v>
      </c>
      <c r="H3610">
        <v>52</v>
      </c>
      <c r="I3610" t="s">
        <v>16</v>
      </c>
      <c r="J3610" t="s">
        <v>17</v>
      </c>
      <c r="K3610" s="4">
        <v>1000000</v>
      </c>
      <c r="L3610">
        <v>1998</v>
      </c>
      <c r="M3610" s="2">
        <v>6.1</v>
      </c>
      <c r="N3610" s="4">
        <f>IMDB_Table[[#This Row],[gross]]-IMDB_Table[[#This Row],[budget]]</f>
        <v>-978790</v>
      </c>
      <c r="O3610">
        <v>88</v>
      </c>
      <c r="P3610" s="36">
        <f>IMDB_Table[[#This Row],[net_profit]]/IMDB_Table[[#This Row],[budget]]*100</f>
        <v>-97.879000000000005</v>
      </c>
    </row>
    <row r="3611" spans="1:16" x14ac:dyDescent="0.3">
      <c r="A3611" t="s">
        <v>1606</v>
      </c>
      <c r="B3611">
        <v>29</v>
      </c>
      <c r="C3611" s="4">
        <v>12996</v>
      </c>
      <c r="D3611" t="s">
        <v>271</v>
      </c>
      <c r="E3611" t="s">
        <v>179</v>
      </c>
      <c r="F3611" t="s">
        <v>6646</v>
      </c>
      <c r="G3611">
        <v>1938</v>
      </c>
      <c r="H3611">
        <v>54</v>
      </c>
      <c r="I3611" t="s">
        <v>16</v>
      </c>
      <c r="J3611" t="s">
        <v>17</v>
      </c>
      <c r="K3611" s="4">
        <v>1000000</v>
      </c>
      <c r="L3611">
        <v>2000</v>
      </c>
      <c r="M3611" s="2">
        <v>6</v>
      </c>
      <c r="N3611" s="4">
        <f>IMDB_Table[[#This Row],[gross]]-IMDB_Table[[#This Row],[budget]]</f>
        <v>-987004</v>
      </c>
      <c r="O3611">
        <v>82</v>
      </c>
      <c r="P3611" s="36">
        <f>IMDB_Table[[#This Row],[net_profit]]/IMDB_Table[[#This Row],[budget]]*100</f>
        <v>-98.700400000000002</v>
      </c>
    </row>
    <row r="3612" spans="1:16" x14ac:dyDescent="0.3">
      <c r="A3612" t="s">
        <v>3711</v>
      </c>
      <c r="B3612">
        <v>71</v>
      </c>
      <c r="C3612" s="4">
        <v>10018</v>
      </c>
      <c r="D3612" t="s">
        <v>552</v>
      </c>
      <c r="E3612" t="s">
        <v>3712</v>
      </c>
      <c r="F3612" t="s">
        <v>7788</v>
      </c>
      <c r="G3612">
        <v>3228</v>
      </c>
      <c r="H3612">
        <v>31</v>
      </c>
      <c r="I3612" t="s">
        <v>16</v>
      </c>
      <c r="J3612" t="s">
        <v>17</v>
      </c>
      <c r="K3612" s="4">
        <v>1000000</v>
      </c>
      <c r="L3612">
        <v>2006</v>
      </c>
      <c r="M3612" s="2">
        <v>6.1</v>
      </c>
      <c r="N3612" s="4">
        <f>IMDB_Table[[#This Row],[gross]]-IMDB_Table[[#This Row],[budget]]</f>
        <v>-989982</v>
      </c>
      <c r="O3612">
        <v>78</v>
      </c>
      <c r="P3612" s="36">
        <f>IMDB_Table[[#This Row],[net_profit]]/IMDB_Table[[#This Row],[budget]]*100</f>
        <v>-98.998199999999997</v>
      </c>
    </row>
    <row r="3613" spans="1:16" x14ac:dyDescent="0.3">
      <c r="A3613" t="s">
        <v>3713</v>
      </c>
      <c r="B3613">
        <v>36</v>
      </c>
      <c r="C3613" s="4">
        <v>62480</v>
      </c>
      <c r="D3613" t="s">
        <v>470</v>
      </c>
      <c r="E3613" t="s">
        <v>3714</v>
      </c>
      <c r="F3613" t="s">
        <v>6647</v>
      </c>
      <c r="G3613">
        <v>1048</v>
      </c>
      <c r="H3613">
        <v>7</v>
      </c>
      <c r="I3613" t="s">
        <v>16</v>
      </c>
      <c r="J3613" t="s">
        <v>17</v>
      </c>
      <c r="K3613" s="4">
        <v>1000000</v>
      </c>
      <c r="L3613">
        <v>2015</v>
      </c>
      <c r="M3613" s="2">
        <v>5.5</v>
      </c>
      <c r="N3613" s="4">
        <f>IMDB_Table[[#This Row],[gross]]-IMDB_Table[[#This Row],[budget]]</f>
        <v>-937520</v>
      </c>
      <c r="O3613">
        <v>97</v>
      </c>
      <c r="P3613" s="36">
        <f>IMDB_Table[[#This Row],[net_profit]]/IMDB_Table[[#This Row],[budget]]*100</f>
        <v>-93.751999999999995</v>
      </c>
    </row>
    <row r="3614" spans="1:16" x14ac:dyDescent="0.3">
      <c r="A3614" t="s">
        <v>3715</v>
      </c>
      <c r="B3614">
        <v>56</v>
      </c>
      <c r="C3614" s="4">
        <v>6387</v>
      </c>
      <c r="D3614" t="s">
        <v>583</v>
      </c>
      <c r="E3614" t="s">
        <v>890</v>
      </c>
      <c r="F3614" t="s">
        <v>6648</v>
      </c>
      <c r="G3614">
        <v>4862</v>
      </c>
      <c r="H3614">
        <v>37</v>
      </c>
      <c r="I3614" t="s">
        <v>16</v>
      </c>
      <c r="J3614" t="s">
        <v>17</v>
      </c>
      <c r="K3614" s="4">
        <v>1000000</v>
      </c>
      <c r="L3614">
        <v>2006</v>
      </c>
      <c r="M3614" s="2">
        <v>6.9</v>
      </c>
      <c r="N3614" s="4">
        <f>IMDB_Table[[#This Row],[gross]]-IMDB_Table[[#This Row],[budget]]</f>
        <v>-993613</v>
      </c>
      <c r="O3614">
        <v>81</v>
      </c>
      <c r="P3614" s="36">
        <f>IMDB_Table[[#This Row],[net_profit]]/IMDB_Table[[#This Row],[budget]]*100</f>
        <v>-99.3613</v>
      </c>
    </row>
    <row r="3615" spans="1:16" x14ac:dyDescent="0.3">
      <c r="A3615" t="s">
        <v>2093</v>
      </c>
      <c r="B3615">
        <v>8</v>
      </c>
      <c r="C3615" s="4">
        <v>721</v>
      </c>
      <c r="D3615" t="s">
        <v>223</v>
      </c>
      <c r="E3615" t="s">
        <v>2969</v>
      </c>
      <c r="F3615" t="s">
        <v>7789</v>
      </c>
      <c r="G3615">
        <v>783</v>
      </c>
      <c r="H3615">
        <v>12</v>
      </c>
      <c r="I3615" t="s">
        <v>16</v>
      </c>
      <c r="J3615" t="s">
        <v>221</v>
      </c>
      <c r="K3615" s="4">
        <v>1000000</v>
      </c>
      <c r="L3615">
        <v>2006</v>
      </c>
      <c r="M3615" s="2">
        <v>4.0999999999999996</v>
      </c>
      <c r="N3615" s="4">
        <f>IMDB_Table[[#This Row],[gross]]-IMDB_Table[[#This Row],[budget]]</f>
        <v>-999279</v>
      </c>
      <c r="O3615">
        <v>88</v>
      </c>
      <c r="P3615" s="36">
        <f>IMDB_Table[[#This Row],[net_profit]]/IMDB_Table[[#This Row],[budget]]*100</f>
        <v>-99.927900000000008</v>
      </c>
    </row>
    <row r="3616" spans="1:16" x14ac:dyDescent="0.3">
      <c r="A3616" t="s">
        <v>1598</v>
      </c>
      <c r="B3616">
        <v>9</v>
      </c>
      <c r="C3616" s="4">
        <v>703</v>
      </c>
      <c r="D3616" t="s">
        <v>641</v>
      </c>
      <c r="E3616" t="s">
        <v>3082</v>
      </c>
      <c r="F3616" t="s">
        <v>6649</v>
      </c>
      <c r="G3616">
        <v>480</v>
      </c>
      <c r="H3616">
        <v>21</v>
      </c>
      <c r="I3616" t="s">
        <v>16</v>
      </c>
      <c r="J3616" t="s">
        <v>17</v>
      </c>
      <c r="K3616" s="4">
        <v>1500000</v>
      </c>
      <c r="L3616">
        <v>2001</v>
      </c>
      <c r="M3616" s="2">
        <v>5.4</v>
      </c>
      <c r="N3616" s="4">
        <f>IMDB_Table[[#This Row],[gross]]-IMDB_Table[[#This Row],[budget]]</f>
        <v>-1499297</v>
      </c>
      <c r="O3616">
        <v>96</v>
      </c>
      <c r="P3616" s="36">
        <f>IMDB_Table[[#This Row],[net_profit]]/IMDB_Table[[#This Row],[budget]]*100</f>
        <v>-99.953133333333327</v>
      </c>
    </row>
    <row r="3617" spans="1:16" x14ac:dyDescent="0.3">
      <c r="A3617" t="s">
        <v>3716</v>
      </c>
      <c r="B3617">
        <v>134</v>
      </c>
      <c r="C3617" s="4">
        <v>9600000</v>
      </c>
      <c r="D3617" t="s">
        <v>2754</v>
      </c>
      <c r="E3617" t="s">
        <v>1059</v>
      </c>
      <c r="F3617" t="s">
        <v>7790</v>
      </c>
      <c r="G3617">
        <v>100890</v>
      </c>
      <c r="H3617">
        <v>281</v>
      </c>
      <c r="I3617" t="s">
        <v>16</v>
      </c>
      <c r="J3617" t="s">
        <v>17</v>
      </c>
      <c r="K3617" s="4">
        <v>910000</v>
      </c>
      <c r="L3617">
        <v>1954</v>
      </c>
      <c r="M3617" s="2">
        <v>8.1999999999999993</v>
      </c>
      <c r="N3617" s="4">
        <f>IMDB_Table[[#This Row],[gross]]-IMDB_Table[[#This Row],[budget]]</f>
        <v>8690000</v>
      </c>
      <c r="O3617">
        <v>108</v>
      </c>
      <c r="P3617" s="36">
        <f>IMDB_Table[[#This Row],[net_profit]]/IMDB_Table[[#This Row],[budget]]*100</f>
        <v>954.94505494505495</v>
      </c>
    </row>
    <row r="3618" spans="1:16" x14ac:dyDescent="0.3">
      <c r="A3618" t="s">
        <v>3717</v>
      </c>
      <c r="B3618">
        <v>18</v>
      </c>
      <c r="C3618" s="4">
        <v>20186</v>
      </c>
      <c r="D3618" t="s">
        <v>509</v>
      </c>
      <c r="E3618" t="s">
        <v>3718</v>
      </c>
      <c r="F3618" t="s">
        <v>7791</v>
      </c>
      <c r="G3618">
        <v>6025</v>
      </c>
      <c r="H3618">
        <v>15</v>
      </c>
      <c r="I3618" t="s">
        <v>16</v>
      </c>
      <c r="J3618" t="s">
        <v>17</v>
      </c>
      <c r="K3618" s="4">
        <v>930000</v>
      </c>
      <c r="L3618">
        <v>2011</v>
      </c>
      <c r="M3618" s="2">
        <v>5.7</v>
      </c>
      <c r="N3618" s="4">
        <f>IMDB_Table[[#This Row],[gross]]-IMDB_Table[[#This Row],[budget]]</f>
        <v>-909814</v>
      </c>
      <c r="O3618">
        <v>100</v>
      </c>
      <c r="P3618" s="36">
        <f>IMDB_Table[[#This Row],[net_profit]]/IMDB_Table[[#This Row],[budget]]*100</f>
        <v>-97.829462365591397</v>
      </c>
    </row>
    <row r="3619" spans="1:16" x14ac:dyDescent="0.3">
      <c r="A3619" t="s">
        <v>3719</v>
      </c>
      <c r="B3619">
        <v>233</v>
      </c>
      <c r="C3619" s="4">
        <v>1185783</v>
      </c>
      <c r="D3619" t="s">
        <v>814</v>
      </c>
      <c r="E3619" t="s">
        <v>3720</v>
      </c>
      <c r="F3619" t="s">
        <v>7792</v>
      </c>
      <c r="G3619">
        <v>44763</v>
      </c>
      <c r="H3619">
        <v>172</v>
      </c>
      <c r="I3619" t="s">
        <v>3721</v>
      </c>
      <c r="J3619" t="s">
        <v>1826</v>
      </c>
      <c r="K3619" s="4">
        <v>590000</v>
      </c>
      <c r="L3619">
        <v>2007</v>
      </c>
      <c r="M3619" s="2">
        <v>7.9</v>
      </c>
      <c r="N3619" s="4">
        <f>IMDB_Table[[#This Row],[gross]]-IMDB_Table[[#This Row],[budget]]</f>
        <v>595783</v>
      </c>
      <c r="O3619">
        <v>113</v>
      </c>
      <c r="P3619" s="36">
        <f>IMDB_Table[[#This Row],[net_profit]]/IMDB_Table[[#This Row],[budget]]*100</f>
        <v>100.98016949152542</v>
      </c>
    </row>
    <row r="3620" spans="1:16" x14ac:dyDescent="0.3">
      <c r="A3620" t="s">
        <v>843</v>
      </c>
      <c r="B3620">
        <v>231</v>
      </c>
      <c r="C3620" s="4">
        <v>1007962</v>
      </c>
      <c r="D3620" t="s">
        <v>552</v>
      </c>
      <c r="E3620" t="s">
        <v>3722</v>
      </c>
      <c r="F3620" t="s">
        <v>6650</v>
      </c>
      <c r="G3620">
        <v>131969</v>
      </c>
      <c r="H3620">
        <v>651</v>
      </c>
      <c r="I3620" t="s">
        <v>16</v>
      </c>
      <c r="J3620" t="s">
        <v>17</v>
      </c>
      <c r="K3620" s="4">
        <v>950000</v>
      </c>
      <c r="L3620">
        <v>2005</v>
      </c>
      <c r="M3620" s="2">
        <v>7.1</v>
      </c>
      <c r="N3620" s="4">
        <f>IMDB_Table[[#This Row],[gross]]-IMDB_Table[[#This Row],[budget]]</f>
        <v>57962</v>
      </c>
      <c r="O3620">
        <v>104</v>
      </c>
      <c r="P3620" s="36">
        <f>IMDB_Table[[#This Row],[net_profit]]/IMDB_Table[[#This Row],[budget]]*100</f>
        <v>6.1012631578947367</v>
      </c>
    </row>
    <row r="3621" spans="1:16" x14ac:dyDescent="0.3">
      <c r="A3621" t="s">
        <v>3633</v>
      </c>
      <c r="B3621">
        <v>65</v>
      </c>
      <c r="C3621" s="4">
        <v>381186</v>
      </c>
      <c r="D3621" t="s">
        <v>946</v>
      </c>
      <c r="E3621" t="s">
        <v>3272</v>
      </c>
      <c r="F3621" t="s">
        <v>6651</v>
      </c>
      <c r="G3621">
        <v>13485</v>
      </c>
      <c r="H3621">
        <v>90</v>
      </c>
      <c r="I3621" t="s">
        <v>16</v>
      </c>
      <c r="J3621" t="s">
        <v>17</v>
      </c>
      <c r="K3621" s="4">
        <v>900000</v>
      </c>
      <c r="L3621">
        <v>2005</v>
      </c>
      <c r="M3621" s="2">
        <v>6.4</v>
      </c>
      <c r="N3621" s="4">
        <f>IMDB_Table[[#This Row],[gross]]-IMDB_Table[[#This Row],[budget]]</f>
        <v>-518814</v>
      </c>
      <c r="O3621">
        <v>91</v>
      </c>
      <c r="P3621" s="36">
        <f>IMDB_Table[[#This Row],[net_profit]]/IMDB_Table[[#This Row],[budget]]*100</f>
        <v>-57.646000000000001</v>
      </c>
    </row>
    <row r="3622" spans="1:16" x14ac:dyDescent="0.3">
      <c r="A3622" t="s">
        <v>1530</v>
      </c>
      <c r="B3622">
        <v>327</v>
      </c>
      <c r="C3622" s="4">
        <v>16097842</v>
      </c>
      <c r="D3622" t="s">
        <v>1378</v>
      </c>
      <c r="E3622" t="s">
        <v>3723</v>
      </c>
      <c r="F3622" t="s">
        <v>6652</v>
      </c>
      <c r="G3622">
        <v>53919</v>
      </c>
      <c r="H3622">
        <v>168</v>
      </c>
      <c r="I3622" t="s">
        <v>16</v>
      </c>
      <c r="J3622" t="s">
        <v>17</v>
      </c>
      <c r="K3622" s="4">
        <v>900000</v>
      </c>
      <c r="L3622">
        <v>2013</v>
      </c>
      <c r="M3622" s="2">
        <v>7.5</v>
      </c>
      <c r="N3622" s="4">
        <f>IMDB_Table[[#This Row],[gross]]-IMDB_Table[[#This Row],[budget]]</f>
        <v>15197842</v>
      </c>
      <c r="O3622">
        <v>85</v>
      </c>
      <c r="P3622" s="36">
        <f>IMDB_Table[[#This Row],[net_profit]]/IMDB_Table[[#This Row],[budget]]*100</f>
        <v>1688.6491111111113</v>
      </c>
    </row>
    <row r="3623" spans="1:16" x14ac:dyDescent="0.3">
      <c r="A3623" t="s">
        <v>3724</v>
      </c>
      <c r="B3623">
        <v>62</v>
      </c>
      <c r="C3623" s="4">
        <v>6643</v>
      </c>
      <c r="D3623" t="s">
        <v>3725</v>
      </c>
      <c r="E3623" t="s">
        <v>185</v>
      </c>
      <c r="F3623" t="s">
        <v>6653</v>
      </c>
      <c r="G3623">
        <v>11965</v>
      </c>
      <c r="H3623">
        <v>39</v>
      </c>
      <c r="I3623" t="s">
        <v>16</v>
      </c>
      <c r="J3623" t="s">
        <v>17</v>
      </c>
      <c r="K3623" s="4">
        <v>900000</v>
      </c>
      <c r="L3623">
        <v>2012</v>
      </c>
      <c r="M3623" s="2">
        <v>6.4</v>
      </c>
      <c r="N3623" s="4">
        <f>IMDB_Table[[#This Row],[gross]]-IMDB_Table[[#This Row],[budget]]</f>
        <v>-893357</v>
      </c>
      <c r="O3623">
        <v>101</v>
      </c>
      <c r="P3623" s="36">
        <f>IMDB_Table[[#This Row],[net_profit]]/IMDB_Table[[#This Row],[budget]]*100</f>
        <v>-99.26188888888889</v>
      </c>
    </row>
    <row r="3624" spans="1:16" x14ac:dyDescent="0.3">
      <c r="A3624" t="s">
        <v>1929</v>
      </c>
      <c r="B3624">
        <v>73</v>
      </c>
      <c r="C3624" s="4">
        <v>442638</v>
      </c>
      <c r="D3624" t="s">
        <v>913</v>
      </c>
      <c r="E3624" t="s">
        <v>3726</v>
      </c>
      <c r="F3624" t="s">
        <v>6654</v>
      </c>
      <c r="G3624">
        <v>5489</v>
      </c>
      <c r="H3624">
        <v>23</v>
      </c>
      <c r="I3624" t="s">
        <v>16</v>
      </c>
      <c r="J3624" t="s">
        <v>17</v>
      </c>
      <c r="K3624" s="4">
        <v>850000</v>
      </c>
      <c r="L3624">
        <v>2007</v>
      </c>
      <c r="M3624" s="2">
        <v>7.3</v>
      </c>
      <c r="N3624" s="4">
        <f>IMDB_Table[[#This Row],[gross]]-IMDB_Table[[#This Row],[budget]]</f>
        <v>-407362</v>
      </c>
      <c r="O3624">
        <v>88</v>
      </c>
      <c r="P3624" s="36">
        <f>IMDB_Table[[#This Row],[net_profit]]/IMDB_Table[[#This Row],[budget]]*100</f>
        <v>-47.92494117647059</v>
      </c>
    </row>
    <row r="3625" spans="1:16" x14ac:dyDescent="0.3">
      <c r="A3625" t="s">
        <v>3727</v>
      </c>
      <c r="B3625">
        <v>35</v>
      </c>
      <c r="C3625" s="4">
        <v>819939</v>
      </c>
      <c r="D3625" t="s">
        <v>369</v>
      </c>
      <c r="E3625" t="s">
        <v>161</v>
      </c>
      <c r="F3625" t="s">
        <v>6655</v>
      </c>
      <c r="G3625">
        <v>14580</v>
      </c>
      <c r="H3625">
        <v>252</v>
      </c>
      <c r="I3625" t="s">
        <v>16</v>
      </c>
      <c r="J3625" t="s">
        <v>17</v>
      </c>
      <c r="K3625" s="4">
        <v>850000</v>
      </c>
      <c r="L3625">
        <v>2003</v>
      </c>
      <c r="M3625" s="2">
        <v>7.2</v>
      </c>
      <c r="N3625" s="4">
        <f>IMDB_Table[[#This Row],[gross]]-IMDB_Table[[#This Row],[budget]]</f>
        <v>-30061</v>
      </c>
      <c r="O3625">
        <v>107</v>
      </c>
      <c r="P3625" s="36">
        <f>IMDB_Table[[#This Row],[net_profit]]/IMDB_Table[[#This Row],[budget]]*100</f>
        <v>-3.5365882352941176</v>
      </c>
    </row>
    <row r="3626" spans="1:16" x14ac:dyDescent="0.3">
      <c r="A3626" t="s">
        <v>3728</v>
      </c>
      <c r="B3626">
        <v>115</v>
      </c>
      <c r="C3626" s="4">
        <v>1243961</v>
      </c>
      <c r="D3626" t="s">
        <v>509</v>
      </c>
      <c r="E3626" t="s">
        <v>3729</v>
      </c>
      <c r="F3626" t="s">
        <v>7793</v>
      </c>
      <c r="G3626">
        <v>13421</v>
      </c>
      <c r="H3626">
        <v>34</v>
      </c>
      <c r="I3626" t="s">
        <v>16</v>
      </c>
      <c r="J3626" t="s">
        <v>17</v>
      </c>
      <c r="K3626" s="4">
        <v>850000</v>
      </c>
      <c r="L3626">
        <v>2012</v>
      </c>
      <c r="M3626" s="2">
        <v>6</v>
      </c>
      <c r="N3626" s="4">
        <f>IMDB_Table[[#This Row],[gross]]-IMDB_Table[[#This Row],[budget]]</f>
        <v>393961</v>
      </c>
      <c r="O3626">
        <v>88</v>
      </c>
      <c r="P3626" s="36">
        <f>IMDB_Table[[#This Row],[net_profit]]/IMDB_Table[[#This Row],[budget]]*100</f>
        <v>46.348352941176465</v>
      </c>
    </row>
    <row r="3627" spans="1:16" x14ac:dyDescent="0.3">
      <c r="A3627" t="s">
        <v>3730</v>
      </c>
      <c r="B3627">
        <v>16</v>
      </c>
      <c r="C3627" s="4">
        <v>15278</v>
      </c>
      <c r="D3627" t="s">
        <v>3731</v>
      </c>
      <c r="E3627" t="s">
        <v>3732</v>
      </c>
      <c r="F3627" t="s">
        <v>6656</v>
      </c>
      <c r="G3627">
        <v>1742</v>
      </c>
      <c r="H3627">
        <v>158</v>
      </c>
      <c r="I3627" t="s">
        <v>16</v>
      </c>
      <c r="J3627" t="s">
        <v>17</v>
      </c>
      <c r="K3627" s="4">
        <v>825000</v>
      </c>
      <c r="L3627">
        <v>2002</v>
      </c>
      <c r="M3627" s="2">
        <v>5.6</v>
      </c>
      <c r="N3627" s="4">
        <f>IMDB_Table[[#This Row],[gross]]-IMDB_Table[[#This Row],[budget]]</f>
        <v>-809722</v>
      </c>
      <c r="O3627">
        <v>95</v>
      </c>
      <c r="P3627" s="36">
        <f>IMDB_Table[[#This Row],[net_profit]]/IMDB_Table[[#This Row],[budget]]*100</f>
        <v>-98.148121212121211</v>
      </c>
    </row>
    <row r="3628" spans="1:16" x14ac:dyDescent="0.3">
      <c r="A3628" t="s">
        <v>3733</v>
      </c>
      <c r="B3628">
        <v>354</v>
      </c>
      <c r="C3628" s="4">
        <v>7098492</v>
      </c>
      <c r="D3628" t="s">
        <v>1704</v>
      </c>
      <c r="E3628" t="s">
        <v>3734</v>
      </c>
      <c r="F3628" t="s">
        <v>6657</v>
      </c>
      <c r="G3628">
        <v>151812</v>
      </c>
      <c r="H3628">
        <v>264</v>
      </c>
      <c r="I3628" t="s">
        <v>3735</v>
      </c>
      <c r="J3628" t="s">
        <v>2619</v>
      </c>
      <c r="K3628" s="4">
        <v>500000</v>
      </c>
      <c r="L3628">
        <v>2011</v>
      </c>
      <c r="M3628" s="2">
        <v>8.4</v>
      </c>
      <c r="N3628" s="4">
        <f>IMDB_Table[[#This Row],[gross]]-IMDB_Table[[#This Row],[budget]]</f>
        <v>6598492</v>
      </c>
      <c r="O3628">
        <v>123</v>
      </c>
      <c r="P3628" s="36">
        <f>IMDB_Table[[#This Row],[net_profit]]/IMDB_Table[[#This Row],[budget]]*100</f>
        <v>1319.6984</v>
      </c>
    </row>
    <row r="3629" spans="1:16" x14ac:dyDescent="0.3">
      <c r="A3629" t="s">
        <v>3417</v>
      </c>
      <c r="B3629">
        <v>74</v>
      </c>
      <c r="C3629" s="4">
        <v>4771000</v>
      </c>
      <c r="D3629" t="s">
        <v>641</v>
      </c>
      <c r="E3629" t="s">
        <v>2729</v>
      </c>
      <c r="F3629" t="s">
        <v>7794</v>
      </c>
      <c r="G3629">
        <v>26513</v>
      </c>
      <c r="H3629">
        <v>174</v>
      </c>
      <c r="I3629" t="s">
        <v>16</v>
      </c>
      <c r="J3629" t="s">
        <v>17</v>
      </c>
      <c r="K3629" s="4">
        <v>800000</v>
      </c>
      <c r="L3629">
        <v>1995</v>
      </c>
      <c r="M3629" s="2">
        <v>7.5</v>
      </c>
      <c r="N3629" s="4">
        <f>IMDB_Table[[#This Row],[gross]]-IMDB_Table[[#This Row],[budget]]</f>
        <v>3971000</v>
      </c>
      <c r="O3629">
        <v>88</v>
      </c>
      <c r="P3629" s="36">
        <f>IMDB_Table[[#This Row],[net_profit]]/IMDB_Table[[#This Row],[budget]]*100</f>
        <v>496.375</v>
      </c>
    </row>
    <row r="3630" spans="1:16" x14ac:dyDescent="0.3">
      <c r="A3630" t="s">
        <v>3448</v>
      </c>
      <c r="B3630">
        <v>11</v>
      </c>
      <c r="C3630" s="4">
        <v>1001437</v>
      </c>
      <c r="D3630" t="s">
        <v>71</v>
      </c>
      <c r="E3630" t="s">
        <v>3736</v>
      </c>
      <c r="F3630" t="s">
        <v>7795</v>
      </c>
      <c r="G3630">
        <v>2039</v>
      </c>
      <c r="H3630">
        <v>28</v>
      </c>
      <c r="I3630" t="s">
        <v>16</v>
      </c>
      <c r="J3630" t="s">
        <v>17</v>
      </c>
      <c r="K3630" s="4">
        <v>800000</v>
      </c>
      <c r="L3630">
        <v>1993</v>
      </c>
      <c r="M3630" s="2">
        <v>7.2</v>
      </c>
      <c r="N3630" s="4">
        <f>IMDB_Table[[#This Row],[gross]]-IMDB_Table[[#This Row],[budget]]</f>
        <v>201437</v>
      </c>
      <c r="O3630">
        <v>114</v>
      </c>
      <c r="P3630" s="36">
        <f>IMDB_Table[[#This Row],[net_profit]]/IMDB_Table[[#This Row],[budget]]*100</f>
        <v>25.179625000000001</v>
      </c>
    </row>
    <row r="3631" spans="1:16" x14ac:dyDescent="0.3">
      <c r="A3631" t="s">
        <v>2832</v>
      </c>
      <c r="B3631">
        <v>59</v>
      </c>
      <c r="C3631" s="4">
        <v>2073984</v>
      </c>
      <c r="D3631" t="s">
        <v>71</v>
      </c>
      <c r="E3631" t="s">
        <v>3737</v>
      </c>
      <c r="F3631" t="s">
        <v>6658</v>
      </c>
      <c r="G3631">
        <v>4743</v>
      </c>
      <c r="H3631">
        <v>135</v>
      </c>
      <c r="I3631" t="s">
        <v>16</v>
      </c>
      <c r="J3631" t="s">
        <v>490</v>
      </c>
      <c r="K3631" s="4">
        <v>800000</v>
      </c>
      <c r="L3631">
        <v>2002</v>
      </c>
      <c r="M3631" s="2">
        <v>7.2</v>
      </c>
      <c r="N3631" s="4">
        <f>IMDB_Table[[#This Row],[gross]]-IMDB_Table[[#This Row],[budget]]</f>
        <v>1273984</v>
      </c>
      <c r="O3631">
        <v>88</v>
      </c>
      <c r="P3631" s="36">
        <f>IMDB_Table[[#This Row],[net_profit]]/IMDB_Table[[#This Row],[budget]]*100</f>
        <v>159.24799999999999</v>
      </c>
    </row>
    <row r="3632" spans="1:16" x14ac:dyDescent="0.3">
      <c r="A3632" t="s">
        <v>1013</v>
      </c>
      <c r="B3632">
        <v>29</v>
      </c>
      <c r="C3632" s="4">
        <v>144583</v>
      </c>
      <c r="D3632" t="s">
        <v>946</v>
      </c>
      <c r="E3632" t="s">
        <v>3424</v>
      </c>
      <c r="F3632" t="s">
        <v>6659</v>
      </c>
      <c r="G3632">
        <v>2256</v>
      </c>
      <c r="H3632">
        <v>79</v>
      </c>
      <c r="I3632" t="s">
        <v>16</v>
      </c>
      <c r="J3632" t="s">
        <v>490</v>
      </c>
      <c r="K3632" s="4">
        <v>800000</v>
      </c>
      <c r="L3632">
        <v>1999</v>
      </c>
      <c r="M3632" s="2">
        <v>6.5</v>
      </c>
      <c r="N3632" s="4">
        <f>IMDB_Table[[#This Row],[gross]]-IMDB_Table[[#This Row],[budget]]</f>
        <v>-655417</v>
      </c>
      <c r="O3632">
        <v>104</v>
      </c>
      <c r="P3632" s="36">
        <f>IMDB_Table[[#This Row],[net_profit]]/IMDB_Table[[#This Row],[budget]]*100</f>
        <v>-81.927125000000004</v>
      </c>
    </row>
    <row r="3633" spans="1:16" x14ac:dyDescent="0.3">
      <c r="A3633" t="s">
        <v>3738</v>
      </c>
      <c r="B3633">
        <v>6</v>
      </c>
      <c r="C3633" s="4">
        <v>35688</v>
      </c>
      <c r="D3633" t="s">
        <v>509</v>
      </c>
      <c r="E3633" t="s">
        <v>3738</v>
      </c>
      <c r="F3633" t="s">
        <v>6660</v>
      </c>
      <c r="G3633">
        <v>4167</v>
      </c>
      <c r="H3633">
        <v>72</v>
      </c>
      <c r="I3633" t="s">
        <v>16</v>
      </c>
      <c r="J3633" t="s">
        <v>17</v>
      </c>
      <c r="K3633" s="4">
        <v>600000</v>
      </c>
      <c r="L3633">
        <v>2014</v>
      </c>
      <c r="M3633" s="2">
        <v>5.0999999999999996</v>
      </c>
      <c r="N3633" s="4">
        <f>IMDB_Table[[#This Row],[gross]]-IMDB_Table[[#This Row],[budget]]</f>
        <v>-564312</v>
      </c>
      <c r="O3633">
        <v>93</v>
      </c>
      <c r="P3633" s="36">
        <f>IMDB_Table[[#This Row],[net_profit]]/IMDB_Table[[#This Row],[budget]]*100</f>
        <v>-94.052000000000007</v>
      </c>
    </row>
    <row r="3634" spans="1:16" x14ac:dyDescent="0.3">
      <c r="A3634" t="s">
        <v>1164</v>
      </c>
      <c r="B3634">
        <v>224</v>
      </c>
      <c r="C3634" s="4">
        <v>41709</v>
      </c>
      <c r="D3634" t="s">
        <v>1611</v>
      </c>
      <c r="E3634" t="s">
        <v>3739</v>
      </c>
      <c r="F3634" t="s">
        <v>6661</v>
      </c>
      <c r="G3634">
        <v>54601</v>
      </c>
      <c r="H3634">
        <v>200</v>
      </c>
      <c r="I3634" t="s">
        <v>3188</v>
      </c>
      <c r="J3634" t="s">
        <v>3189</v>
      </c>
      <c r="K3634" s="4">
        <v>800000</v>
      </c>
      <c r="L3634">
        <v>2009</v>
      </c>
      <c r="M3634" s="2">
        <v>6.4</v>
      </c>
      <c r="N3634" s="4">
        <f>IMDB_Table[[#This Row],[gross]]-IMDB_Table[[#This Row],[budget]]</f>
        <v>-758291</v>
      </c>
      <c r="O3634">
        <v>91</v>
      </c>
      <c r="P3634" s="36">
        <f>IMDB_Table[[#This Row],[net_profit]]/IMDB_Table[[#This Row],[budget]]*100</f>
        <v>-94.786375000000007</v>
      </c>
    </row>
    <row r="3635" spans="1:16" x14ac:dyDescent="0.3">
      <c r="A3635" t="s">
        <v>3740</v>
      </c>
      <c r="B3635">
        <v>33</v>
      </c>
      <c r="C3635" s="4">
        <v>1310270</v>
      </c>
      <c r="D3635" t="s">
        <v>3741</v>
      </c>
      <c r="E3635" t="s">
        <v>3742</v>
      </c>
      <c r="F3635" t="s">
        <v>7796</v>
      </c>
      <c r="G3635">
        <v>17725</v>
      </c>
      <c r="H3635">
        <v>157</v>
      </c>
      <c r="I3635" t="s">
        <v>16</v>
      </c>
      <c r="J3635" t="s">
        <v>17</v>
      </c>
      <c r="K3635" s="4">
        <v>780000</v>
      </c>
      <c r="L3635">
        <v>2003</v>
      </c>
      <c r="M3635" s="2">
        <v>6.8</v>
      </c>
      <c r="N3635" s="4">
        <f>IMDB_Table[[#This Row],[gross]]-IMDB_Table[[#This Row],[budget]]</f>
        <v>530270</v>
      </c>
      <c r="O3635">
        <v>90</v>
      </c>
      <c r="P3635" s="36">
        <f>IMDB_Table[[#This Row],[net_profit]]/IMDB_Table[[#This Row],[budget]]*100</f>
        <v>67.983333333333334</v>
      </c>
    </row>
    <row r="3636" spans="1:16" x14ac:dyDescent="0.3">
      <c r="A3636" t="s">
        <v>375</v>
      </c>
      <c r="B3636">
        <v>100</v>
      </c>
      <c r="C3636" s="4">
        <v>115000000</v>
      </c>
      <c r="D3636" t="s">
        <v>1834</v>
      </c>
      <c r="E3636" t="s">
        <v>120</v>
      </c>
      <c r="F3636" t="s">
        <v>6662</v>
      </c>
      <c r="G3636">
        <v>63839</v>
      </c>
      <c r="H3636">
        <v>238</v>
      </c>
      <c r="I3636" t="s">
        <v>16</v>
      </c>
      <c r="J3636" t="s">
        <v>17</v>
      </c>
      <c r="K3636" s="4">
        <v>777000</v>
      </c>
      <c r="L3636">
        <v>1973</v>
      </c>
      <c r="M3636" s="2">
        <v>7.5</v>
      </c>
      <c r="N3636" s="4">
        <f>IMDB_Table[[#This Row],[gross]]-IMDB_Table[[#This Row],[budget]]</f>
        <v>114223000</v>
      </c>
      <c r="O3636">
        <v>112</v>
      </c>
      <c r="P3636" s="36">
        <f>IMDB_Table[[#This Row],[net_profit]]/IMDB_Table[[#This Row],[budget]]*100</f>
        <v>14700.514800514802</v>
      </c>
    </row>
    <row r="3637" spans="1:16" x14ac:dyDescent="0.3">
      <c r="A3637" t="s">
        <v>3743</v>
      </c>
      <c r="B3637">
        <v>82</v>
      </c>
      <c r="C3637" s="4">
        <v>5518918</v>
      </c>
      <c r="D3637" t="s">
        <v>3744</v>
      </c>
      <c r="E3637" t="s">
        <v>1730</v>
      </c>
      <c r="F3637" t="s">
        <v>7797</v>
      </c>
      <c r="G3637">
        <v>12160</v>
      </c>
      <c r="H3637">
        <v>73</v>
      </c>
      <c r="I3637" t="s">
        <v>16</v>
      </c>
      <c r="J3637" t="s">
        <v>17</v>
      </c>
      <c r="K3637" s="4">
        <v>750000</v>
      </c>
      <c r="L3637">
        <v>2007</v>
      </c>
      <c r="M3637" s="2">
        <v>6.9</v>
      </c>
      <c r="N3637" s="4">
        <f>IMDB_Table[[#This Row],[gross]]-IMDB_Table[[#This Row],[budget]]</f>
        <v>4768918</v>
      </c>
      <c r="O3637">
        <v>86</v>
      </c>
      <c r="P3637" s="36">
        <f>IMDB_Table[[#This Row],[net_profit]]/IMDB_Table[[#This Row],[budget]]*100</f>
        <v>635.85573333333332</v>
      </c>
    </row>
    <row r="3638" spans="1:16" x14ac:dyDescent="0.3">
      <c r="A3638" t="s">
        <v>78</v>
      </c>
      <c r="B3638">
        <v>271</v>
      </c>
      <c r="C3638" s="4">
        <v>4007792</v>
      </c>
      <c r="D3638" t="s">
        <v>369</v>
      </c>
      <c r="E3638" t="s">
        <v>1930</v>
      </c>
      <c r="F3638" t="s">
        <v>6663</v>
      </c>
      <c r="G3638">
        <v>101287</v>
      </c>
      <c r="H3638">
        <v>260</v>
      </c>
      <c r="I3638" t="s">
        <v>16</v>
      </c>
      <c r="J3638" t="s">
        <v>17</v>
      </c>
      <c r="K3638" s="4">
        <v>750000</v>
      </c>
      <c r="L3638">
        <v>2012</v>
      </c>
      <c r="M3638" s="2">
        <v>7</v>
      </c>
      <c r="N3638" s="4">
        <f>IMDB_Table[[#This Row],[gross]]-IMDB_Table[[#This Row],[budget]]</f>
        <v>3257792</v>
      </c>
      <c r="O3638">
        <v>86</v>
      </c>
      <c r="P3638" s="36">
        <f>IMDB_Table[[#This Row],[net_profit]]/IMDB_Table[[#This Row],[budget]]*100</f>
        <v>434.37226666666663</v>
      </c>
    </row>
    <row r="3639" spans="1:16" x14ac:dyDescent="0.3">
      <c r="A3639" t="s">
        <v>3745</v>
      </c>
      <c r="B3639">
        <v>255</v>
      </c>
      <c r="C3639" s="4">
        <v>26297</v>
      </c>
      <c r="D3639" t="s">
        <v>1467</v>
      </c>
      <c r="E3639" t="s">
        <v>3054</v>
      </c>
      <c r="F3639" t="s">
        <v>6664</v>
      </c>
      <c r="G3639">
        <v>25750</v>
      </c>
      <c r="H3639">
        <v>209</v>
      </c>
      <c r="I3639" t="s">
        <v>16</v>
      </c>
      <c r="J3639" t="s">
        <v>24</v>
      </c>
      <c r="K3639" s="4">
        <v>500000</v>
      </c>
      <c r="L3639">
        <v>2011</v>
      </c>
      <c r="M3639" s="2">
        <v>6.3</v>
      </c>
      <c r="N3639" s="4">
        <f>IMDB_Table[[#This Row],[gross]]-IMDB_Table[[#This Row],[budget]]</f>
        <v>-473703</v>
      </c>
      <c r="O3639">
        <v>95</v>
      </c>
      <c r="P3639" s="36">
        <f>IMDB_Table[[#This Row],[net_profit]]/IMDB_Table[[#This Row],[budget]]*100</f>
        <v>-94.740600000000001</v>
      </c>
    </row>
    <row r="3640" spans="1:16" x14ac:dyDescent="0.3">
      <c r="A3640" t="s">
        <v>3707</v>
      </c>
      <c r="B3640">
        <v>292</v>
      </c>
      <c r="C3640" s="4">
        <v>77501</v>
      </c>
      <c r="D3640" t="s">
        <v>1390</v>
      </c>
      <c r="E3640" t="s">
        <v>3708</v>
      </c>
      <c r="F3640" t="s">
        <v>6665</v>
      </c>
      <c r="G3640">
        <v>27260</v>
      </c>
      <c r="H3640">
        <v>247</v>
      </c>
      <c r="I3640" t="s">
        <v>16</v>
      </c>
      <c r="J3640" t="s">
        <v>17</v>
      </c>
      <c r="K3640" s="4">
        <v>750000</v>
      </c>
      <c r="L3640">
        <v>2011</v>
      </c>
      <c r="M3640" s="2">
        <v>5.5</v>
      </c>
      <c r="N3640" s="4">
        <f>IMDB_Table[[#This Row],[gross]]-IMDB_Table[[#This Row],[budget]]</f>
        <v>-672499</v>
      </c>
      <c r="O3640">
        <v>101</v>
      </c>
      <c r="P3640" s="36">
        <f>IMDB_Table[[#This Row],[net_profit]]/IMDB_Table[[#This Row],[budget]]*100</f>
        <v>-89.666533333333334</v>
      </c>
    </row>
    <row r="3641" spans="1:16" x14ac:dyDescent="0.3">
      <c r="A3641" t="s">
        <v>609</v>
      </c>
      <c r="B3641">
        <v>31</v>
      </c>
      <c r="C3641" s="4">
        <v>47329</v>
      </c>
      <c r="D3641" t="s">
        <v>814</v>
      </c>
      <c r="E3641" t="s">
        <v>3746</v>
      </c>
      <c r="F3641" t="s">
        <v>7798</v>
      </c>
      <c r="G3641">
        <v>1661</v>
      </c>
      <c r="H3641">
        <v>31</v>
      </c>
      <c r="I3641" t="s">
        <v>16</v>
      </c>
      <c r="J3641" t="s">
        <v>17</v>
      </c>
      <c r="K3641" s="4">
        <v>750000</v>
      </c>
      <c r="L3641">
        <v>2002</v>
      </c>
      <c r="M3641" s="2">
        <v>6.6</v>
      </c>
      <c r="N3641" s="4">
        <f>IMDB_Table[[#This Row],[gross]]-IMDB_Table[[#This Row],[budget]]</f>
        <v>-702671</v>
      </c>
      <c r="O3641">
        <v>88</v>
      </c>
      <c r="P3641" s="36">
        <f>IMDB_Table[[#This Row],[net_profit]]/IMDB_Table[[#This Row],[budget]]*100</f>
        <v>-93.689466666666661</v>
      </c>
    </row>
    <row r="3642" spans="1:16" x14ac:dyDescent="0.3">
      <c r="A3642" t="s">
        <v>3747</v>
      </c>
      <c r="B3642">
        <v>114</v>
      </c>
      <c r="C3642" s="4">
        <v>18378</v>
      </c>
      <c r="D3642" t="s">
        <v>1435</v>
      </c>
      <c r="E3642" t="s">
        <v>2682</v>
      </c>
      <c r="F3642" t="s">
        <v>6666</v>
      </c>
      <c r="G3642">
        <v>9376</v>
      </c>
      <c r="H3642">
        <v>74</v>
      </c>
      <c r="I3642" t="s">
        <v>16</v>
      </c>
      <c r="J3642" t="s">
        <v>24</v>
      </c>
      <c r="K3642" s="4">
        <v>900000</v>
      </c>
      <c r="L3642">
        <v>2008</v>
      </c>
      <c r="M3642" s="2">
        <v>5.2</v>
      </c>
      <c r="N3642" s="4">
        <f>IMDB_Table[[#This Row],[gross]]-IMDB_Table[[#This Row],[budget]]</f>
        <v>-881622</v>
      </c>
      <c r="O3642">
        <v>99</v>
      </c>
      <c r="P3642" s="36">
        <f>IMDB_Table[[#This Row],[net_profit]]/IMDB_Table[[#This Row],[budget]]*100</f>
        <v>-97.957999999999998</v>
      </c>
    </row>
    <row r="3643" spans="1:16" x14ac:dyDescent="0.3">
      <c r="A3643" t="s">
        <v>3007</v>
      </c>
      <c r="B3643">
        <v>53</v>
      </c>
      <c r="C3643" s="4">
        <v>7830611</v>
      </c>
      <c r="D3643" t="s">
        <v>3748</v>
      </c>
      <c r="E3643" t="s">
        <v>3749</v>
      </c>
      <c r="F3643" t="s">
        <v>6667</v>
      </c>
      <c r="G3643">
        <v>18980</v>
      </c>
      <c r="H3643">
        <v>74</v>
      </c>
      <c r="I3643" t="s">
        <v>16</v>
      </c>
      <c r="J3643" t="s">
        <v>17</v>
      </c>
      <c r="K3643" s="4">
        <v>700000</v>
      </c>
      <c r="L3643">
        <v>1994</v>
      </c>
      <c r="M3643" s="2">
        <v>8.3000000000000007</v>
      </c>
      <c r="N3643" s="4">
        <f>IMDB_Table[[#This Row],[gross]]-IMDB_Table[[#This Row],[budget]]</f>
        <v>7130611</v>
      </c>
      <c r="O3643">
        <v>170</v>
      </c>
      <c r="P3643" s="36">
        <f>IMDB_Table[[#This Row],[net_profit]]/IMDB_Table[[#This Row],[budget]]*100</f>
        <v>1018.6587142857143</v>
      </c>
    </row>
    <row r="3644" spans="1:16" x14ac:dyDescent="0.3">
      <c r="A3644" t="s">
        <v>3253</v>
      </c>
      <c r="B3644">
        <v>64</v>
      </c>
      <c r="C3644" s="4">
        <v>1141829</v>
      </c>
      <c r="D3644" t="s">
        <v>497</v>
      </c>
      <c r="E3644" t="s">
        <v>3750</v>
      </c>
      <c r="F3644" t="s">
        <v>6668</v>
      </c>
      <c r="G3644">
        <v>8509</v>
      </c>
      <c r="H3644">
        <v>109</v>
      </c>
      <c r="I3644" t="s">
        <v>16</v>
      </c>
      <c r="J3644" t="s">
        <v>17</v>
      </c>
      <c r="K3644" s="4">
        <v>700000</v>
      </c>
      <c r="L3644">
        <v>2001</v>
      </c>
      <c r="M3644" s="2">
        <v>7.2</v>
      </c>
      <c r="N3644" s="4">
        <f>IMDB_Table[[#This Row],[gross]]-IMDB_Table[[#This Row],[budget]]</f>
        <v>441829</v>
      </c>
      <c r="O3644">
        <v>97</v>
      </c>
      <c r="P3644" s="36">
        <f>IMDB_Table[[#This Row],[net_profit]]/IMDB_Table[[#This Row],[budget]]*100</f>
        <v>63.118428571428574</v>
      </c>
    </row>
    <row r="3645" spans="1:16" x14ac:dyDescent="0.3">
      <c r="A3645" t="s">
        <v>3751</v>
      </c>
      <c r="B3645">
        <v>208</v>
      </c>
      <c r="C3645" s="4">
        <v>2694973</v>
      </c>
      <c r="D3645" t="s">
        <v>814</v>
      </c>
      <c r="E3645" t="s">
        <v>981</v>
      </c>
      <c r="F3645" t="s">
        <v>6669</v>
      </c>
      <c r="G3645">
        <v>70885</v>
      </c>
      <c r="H3645">
        <v>189</v>
      </c>
      <c r="I3645" t="s">
        <v>16</v>
      </c>
      <c r="J3645" t="s">
        <v>17</v>
      </c>
      <c r="K3645" s="4">
        <v>700000</v>
      </c>
      <c r="L3645">
        <v>2006</v>
      </c>
      <c r="M3645" s="2">
        <v>7.2</v>
      </c>
      <c r="N3645" s="4">
        <f>IMDB_Table[[#This Row],[gross]]-IMDB_Table[[#This Row],[budget]]</f>
        <v>1994973</v>
      </c>
      <c r="O3645">
        <v>106</v>
      </c>
      <c r="P3645" s="36">
        <f>IMDB_Table[[#This Row],[net_profit]]/IMDB_Table[[#This Row],[budget]]*100</f>
        <v>284.99614285714284</v>
      </c>
    </row>
    <row r="3646" spans="1:16" x14ac:dyDescent="0.3">
      <c r="A3646" t="s">
        <v>3752</v>
      </c>
      <c r="B3646">
        <v>2</v>
      </c>
      <c r="C3646" s="4">
        <v>10508</v>
      </c>
      <c r="D3646" t="s">
        <v>814</v>
      </c>
      <c r="E3646" t="s">
        <v>3753</v>
      </c>
      <c r="F3646" t="s">
        <v>6670</v>
      </c>
      <c r="G3646">
        <v>103</v>
      </c>
      <c r="H3646">
        <v>6</v>
      </c>
      <c r="I3646" t="s">
        <v>16</v>
      </c>
      <c r="J3646" t="s">
        <v>17</v>
      </c>
      <c r="K3646" s="4">
        <v>700000</v>
      </c>
      <c r="L3646">
        <v>1998</v>
      </c>
      <c r="M3646" s="2">
        <v>6.5</v>
      </c>
      <c r="N3646" s="4">
        <f>IMDB_Table[[#This Row],[gross]]-IMDB_Table[[#This Row],[budget]]</f>
        <v>-689492</v>
      </c>
      <c r="O3646">
        <v>107</v>
      </c>
      <c r="P3646" s="36">
        <f>IMDB_Table[[#This Row],[net_profit]]/IMDB_Table[[#This Row],[budget]]*100</f>
        <v>-98.498857142857148</v>
      </c>
    </row>
    <row r="3647" spans="1:16" x14ac:dyDescent="0.3">
      <c r="A3647" t="s">
        <v>3754</v>
      </c>
      <c r="B3647">
        <v>25</v>
      </c>
      <c r="C3647" s="4">
        <v>2301777</v>
      </c>
      <c r="D3647" t="s">
        <v>509</v>
      </c>
      <c r="E3647" t="s">
        <v>3755</v>
      </c>
      <c r="F3647" t="s">
        <v>6671</v>
      </c>
      <c r="G3647">
        <v>819</v>
      </c>
      <c r="H3647">
        <v>36</v>
      </c>
      <c r="I3647" t="s">
        <v>16</v>
      </c>
      <c r="J3647" t="s">
        <v>17</v>
      </c>
      <c r="K3647" s="4">
        <v>650000</v>
      </c>
      <c r="L3647">
        <v>1997</v>
      </c>
      <c r="M3647" s="2">
        <v>6.5</v>
      </c>
      <c r="N3647" s="4">
        <f>IMDB_Table[[#This Row],[gross]]-IMDB_Table[[#This Row],[budget]]</f>
        <v>1651777</v>
      </c>
      <c r="O3647">
        <v>84</v>
      </c>
      <c r="P3647" s="36">
        <f>IMDB_Table[[#This Row],[net_profit]]/IMDB_Table[[#This Row],[budget]]*100</f>
        <v>254.11953846153844</v>
      </c>
    </row>
    <row r="3648" spans="1:16" x14ac:dyDescent="0.3">
      <c r="A3648" t="s">
        <v>3756</v>
      </c>
      <c r="B3648">
        <v>66</v>
      </c>
      <c r="C3648" s="4">
        <v>3000000</v>
      </c>
      <c r="D3648" t="s">
        <v>2234</v>
      </c>
      <c r="E3648" t="s">
        <v>3757</v>
      </c>
      <c r="F3648" t="s">
        <v>6672</v>
      </c>
      <c r="G3648">
        <v>13269</v>
      </c>
      <c r="H3648">
        <v>98</v>
      </c>
      <c r="I3648" t="s">
        <v>16</v>
      </c>
      <c r="J3648" t="s">
        <v>17</v>
      </c>
      <c r="K3648" s="4">
        <v>609000</v>
      </c>
      <c r="L3648">
        <v>1935</v>
      </c>
      <c r="M3648" s="2">
        <v>7.8</v>
      </c>
      <c r="N3648" s="4">
        <f>IMDB_Table[[#This Row],[gross]]-IMDB_Table[[#This Row],[budget]]</f>
        <v>2391000</v>
      </c>
      <c r="O3648">
        <v>81</v>
      </c>
      <c r="P3648" s="36">
        <f>IMDB_Table[[#This Row],[net_profit]]/IMDB_Table[[#This Row],[budget]]*100</f>
        <v>392.61083743842369</v>
      </c>
    </row>
    <row r="3649" spans="1:16" x14ac:dyDescent="0.3">
      <c r="A3649" t="s">
        <v>3758</v>
      </c>
      <c r="B3649">
        <v>360</v>
      </c>
      <c r="C3649" s="4">
        <v>140530114</v>
      </c>
      <c r="D3649" t="s">
        <v>1390</v>
      </c>
      <c r="E3649" t="s">
        <v>3759</v>
      </c>
      <c r="F3649" t="s">
        <v>6673</v>
      </c>
      <c r="G3649">
        <v>186786</v>
      </c>
      <c r="H3649">
        <v>3400</v>
      </c>
      <c r="I3649" t="s">
        <v>16</v>
      </c>
      <c r="J3649" t="s">
        <v>17</v>
      </c>
      <c r="K3649" s="4">
        <v>60000</v>
      </c>
      <c r="L3649">
        <v>1999</v>
      </c>
      <c r="M3649" s="2">
        <v>6.4</v>
      </c>
      <c r="N3649" s="4">
        <f>IMDB_Table[[#This Row],[gross]]-IMDB_Table[[#This Row],[budget]]</f>
        <v>140470114</v>
      </c>
      <c r="O3649">
        <v>81</v>
      </c>
      <c r="P3649" s="36">
        <f>IMDB_Table[[#This Row],[net_profit]]/IMDB_Table[[#This Row],[budget]]*100</f>
        <v>234116.85666666666</v>
      </c>
    </row>
    <row r="3650" spans="1:16" x14ac:dyDescent="0.3">
      <c r="A3650" t="s">
        <v>3760</v>
      </c>
      <c r="B3650">
        <v>53</v>
      </c>
      <c r="C3650" s="4">
        <v>13300000</v>
      </c>
      <c r="D3650" t="s">
        <v>3761</v>
      </c>
      <c r="E3650" t="s">
        <v>3762</v>
      </c>
      <c r="F3650" t="s">
        <v>6674</v>
      </c>
      <c r="G3650">
        <v>12631</v>
      </c>
      <c r="H3650">
        <v>63</v>
      </c>
      <c r="I3650" t="s">
        <v>16</v>
      </c>
      <c r="J3650" t="s">
        <v>17</v>
      </c>
      <c r="K3650" s="4">
        <v>600000</v>
      </c>
      <c r="L3650">
        <v>1970</v>
      </c>
      <c r="M3650" s="2">
        <v>8.1</v>
      </c>
      <c r="N3650" s="4">
        <f>IMDB_Table[[#This Row],[gross]]-IMDB_Table[[#This Row],[budget]]</f>
        <v>12700000</v>
      </c>
      <c r="O3650">
        <v>215</v>
      </c>
      <c r="P3650" s="36">
        <f>IMDB_Table[[#This Row],[net_profit]]/IMDB_Table[[#This Row],[budget]]*100</f>
        <v>2116.666666666667</v>
      </c>
    </row>
    <row r="3651" spans="1:16" x14ac:dyDescent="0.3">
      <c r="A3651" t="s">
        <v>3489</v>
      </c>
      <c r="B3651">
        <v>15</v>
      </c>
      <c r="C3651" s="4">
        <v>171988</v>
      </c>
      <c r="D3651" t="s">
        <v>2875</v>
      </c>
      <c r="E3651" t="s">
        <v>3763</v>
      </c>
      <c r="F3651" t="s">
        <v>6675</v>
      </c>
      <c r="G3651">
        <v>448</v>
      </c>
      <c r="H3651">
        <v>16</v>
      </c>
      <c r="I3651" t="s">
        <v>16</v>
      </c>
      <c r="J3651" t="s">
        <v>17</v>
      </c>
      <c r="K3651" s="4">
        <v>600000</v>
      </c>
      <c r="L3651">
        <v>2000</v>
      </c>
      <c r="M3651" s="2">
        <v>5.6</v>
      </c>
      <c r="N3651" s="4">
        <f>IMDB_Table[[#This Row],[gross]]-IMDB_Table[[#This Row],[budget]]</f>
        <v>-428012</v>
      </c>
      <c r="O3651">
        <v>106</v>
      </c>
      <c r="P3651" s="36">
        <f>IMDB_Table[[#This Row],[net_profit]]/IMDB_Table[[#This Row],[budget]]*100</f>
        <v>-71.335333333333324</v>
      </c>
    </row>
    <row r="3652" spans="1:16" x14ac:dyDescent="0.3">
      <c r="A3652" t="s">
        <v>3764</v>
      </c>
      <c r="B3652">
        <v>18</v>
      </c>
      <c r="C3652" s="4">
        <v>13493</v>
      </c>
      <c r="D3652" t="s">
        <v>814</v>
      </c>
      <c r="E3652" t="s">
        <v>588</v>
      </c>
      <c r="F3652" t="s">
        <v>6676</v>
      </c>
      <c r="G3652">
        <v>531</v>
      </c>
      <c r="H3652">
        <v>19</v>
      </c>
      <c r="I3652" t="s">
        <v>16</v>
      </c>
      <c r="J3652" t="s">
        <v>17</v>
      </c>
      <c r="K3652" s="4">
        <v>600000</v>
      </c>
      <c r="L3652">
        <v>1998</v>
      </c>
      <c r="M3652" s="2">
        <v>6.6</v>
      </c>
      <c r="N3652" s="4">
        <f>IMDB_Table[[#This Row],[gross]]-IMDB_Table[[#This Row],[budget]]</f>
        <v>-586507</v>
      </c>
      <c r="O3652">
        <v>90</v>
      </c>
      <c r="P3652" s="36">
        <f>IMDB_Table[[#This Row],[net_profit]]/IMDB_Table[[#This Row],[budget]]*100</f>
        <v>-97.751166666666663</v>
      </c>
    </row>
    <row r="3653" spans="1:16" x14ac:dyDescent="0.3">
      <c r="A3653" t="s">
        <v>1109</v>
      </c>
      <c r="B3653">
        <v>105</v>
      </c>
      <c r="C3653" s="4">
        <v>515005</v>
      </c>
      <c r="D3653" t="s">
        <v>1299</v>
      </c>
      <c r="E3653" t="s">
        <v>3765</v>
      </c>
      <c r="F3653" t="s">
        <v>7799</v>
      </c>
      <c r="G3653">
        <v>31429</v>
      </c>
      <c r="H3653">
        <v>219</v>
      </c>
      <c r="I3653" t="s">
        <v>16</v>
      </c>
      <c r="J3653" t="s">
        <v>24</v>
      </c>
      <c r="K3653" s="4">
        <v>560000</v>
      </c>
      <c r="L3653">
        <v>1964</v>
      </c>
      <c r="M3653" s="2">
        <v>7.7</v>
      </c>
      <c r="N3653" s="4">
        <f>IMDB_Table[[#This Row],[gross]]-IMDB_Table[[#This Row],[budget]]</f>
        <v>-44995</v>
      </c>
      <c r="O3653">
        <v>87</v>
      </c>
      <c r="P3653" s="36">
        <f>IMDB_Table[[#This Row],[net_profit]]/IMDB_Table[[#This Row],[budget]]*100</f>
        <v>-8.0348214285714281</v>
      </c>
    </row>
    <row r="3654" spans="1:16" x14ac:dyDescent="0.3">
      <c r="A3654" t="s">
        <v>3283</v>
      </c>
      <c r="B3654">
        <v>50</v>
      </c>
      <c r="C3654" s="4">
        <v>33451479</v>
      </c>
      <c r="D3654" t="s">
        <v>71</v>
      </c>
      <c r="E3654" t="s">
        <v>3766</v>
      </c>
      <c r="F3654" t="s">
        <v>6677</v>
      </c>
      <c r="G3654">
        <v>17068</v>
      </c>
      <c r="H3654">
        <v>215</v>
      </c>
      <c r="I3654" t="s">
        <v>16</v>
      </c>
      <c r="J3654" t="s">
        <v>17</v>
      </c>
      <c r="K3654" s="4">
        <v>500000</v>
      </c>
      <c r="L3654">
        <v>2008</v>
      </c>
      <c r="M3654" s="2">
        <v>6.5</v>
      </c>
      <c r="N3654" s="4">
        <f>IMDB_Table[[#This Row],[gross]]-IMDB_Table[[#This Row],[budget]]</f>
        <v>32951479</v>
      </c>
      <c r="O3654">
        <v>122</v>
      </c>
      <c r="P3654" s="36">
        <f>IMDB_Table[[#This Row],[net_profit]]/IMDB_Table[[#This Row],[budget]]*100</f>
        <v>6590.2957999999999</v>
      </c>
    </row>
    <row r="3655" spans="1:16" x14ac:dyDescent="0.3">
      <c r="A3655" t="s">
        <v>3767</v>
      </c>
      <c r="B3655">
        <v>5</v>
      </c>
      <c r="C3655" s="4">
        <v>39552600</v>
      </c>
      <c r="D3655" t="s">
        <v>3768</v>
      </c>
      <c r="E3655" t="s">
        <v>3769</v>
      </c>
      <c r="F3655" t="s">
        <v>6678</v>
      </c>
      <c r="G3655">
        <v>3411</v>
      </c>
      <c r="H3655">
        <v>36</v>
      </c>
      <c r="I3655" t="s">
        <v>16</v>
      </c>
      <c r="J3655" t="s">
        <v>17</v>
      </c>
      <c r="K3655" s="4">
        <v>500000</v>
      </c>
      <c r="L3655">
        <v>1974</v>
      </c>
      <c r="M3655" s="2">
        <v>6.1</v>
      </c>
      <c r="N3655" s="4">
        <f>IMDB_Table[[#This Row],[gross]]-IMDB_Table[[#This Row],[budget]]</f>
        <v>39052600</v>
      </c>
      <c r="O3655">
        <v>86</v>
      </c>
      <c r="P3655" s="36">
        <f>IMDB_Table[[#This Row],[net_profit]]/IMDB_Table[[#This Row],[budget]]*100</f>
        <v>7810.5199999999995</v>
      </c>
    </row>
    <row r="3656" spans="1:16" x14ac:dyDescent="0.3">
      <c r="A3656" t="s">
        <v>3505</v>
      </c>
      <c r="B3656">
        <v>235</v>
      </c>
      <c r="C3656" s="4">
        <v>30500882</v>
      </c>
      <c r="D3656" t="s">
        <v>3770</v>
      </c>
      <c r="E3656" t="s">
        <v>3771</v>
      </c>
      <c r="F3656" t="s">
        <v>6679</v>
      </c>
      <c r="G3656">
        <v>42256</v>
      </c>
      <c r="H3656">
        <v>916</v>
      </c>
      <c r="I3656" t="s">
        <v>16</v>
      </c>
      <c r="J3656" t="s">
        <v>17</v>
      </c>
      <c r="K3656" s="4">
        <v>500000</v>
      </c>
      <c r="L3656">
        <v>2003</v>
      </c>
      <c r="M3656" s="2">
        <v>5.7</v>
      </c>
      <c r="N3656" s="4">
        <f>IMDB_Table[[#This Row],[gross]]-IMDB_Table[[#This Row],[budget]]</f>
        <v>30000882</v>
      </c>
      <c r="O3656">
        <v>79</v>
      </c>
      <c r="P3656" s="36">
        <f>IMDB_Table[[#This Row],[net_profit]]/IMDB_Table[[#This Row],[budget]]*100</f>
        <v>6000.1764000000003</v>
      </c>
    </row>
    <row r="3657" spans="1:16" x14ac:dyDescent="0.3">
      <c r="A3657" t="s">
        <v>3772</v>
      </c>
      <c r="B3657">
        <v>95</v>
      </c>
      <c r="C3657" s="4">
        <v>17000000</v>
      </c>
      <c r="D3657" t="s">
        <v>2055</v>
      </c>
      <c r="E3657" t="s">
        <v>3773</v>
      </c>
      <c r="F3657" t="s">
        <v>7800</v>
      </c>
      <c r="G3657">
        <v>3274</v>
      </c>
      <c r="H3657">
        <v>84</v>
      </c>
      <c r="I3657" t="s">
        <v>16</v>
      </c>
      <c r="J3657" t="s">
        <v>17</v>
      </c>
      <c r="K3657" s="4">
        <v>500000</v>
      </c>
      <c r="L3657">
        <v>1977</v>
      </c>
      <c r="M3657" s="2">
        <v>5.9</v>
      </c>
      <c r="N3657" s="4">
        <f>IMDB_Table[[#This Row],[gross]]-IMDB_Table[[#This Row],[budget]]</f>
        <v>16500000</v>
      </c>
      <c r="O3657">
        <v>97</v>
      </c>
      <c r="P3657" s="36">
        <f>IMDB_Table[[#This Row],[net_profit]]/IMDB_Table[[#This Row],[budget]]*100</f>
        <v>3300</v>
      </c>
    </row>
    <row r="3658" spans="1:16" x14ac:dyDescent="0.3">
      <c r="A3658" t="s">
        <v>4002</v>
      </c>
      <c r="B3658">
        <v>154</v>
      </c>
      <c r="C3658" s="4">
        <v>5739376</v>
      </c>
      <c r="D3658" t="s">
        <v>641</v>
      </c>
      <c r="E3658" t="s">
        <v>52</v>
      </c>
      <c r="F3658" t="s">
        <v>6680</v>
      </c>
      <c r="G3658">
        <v>58260</v>
      </c>
      <c r="H3658">
        <v>286</v>
      </c>
      <c r="I3658" t="s">
        <v>16</v>
      </c>
      <c r="J3658" t="s">
        <v>17</v>
      </c>
      <c r="K3658" s="4">
        <v>500000</v>
      </c>
      <c r="L3658">
        <v>2003</v>
      </c>
      <c r="M3658" s="2">
        <v>7.7</v>
      </c>
      <c r="N3658" s="4">
        <f>IMDB_Table[[#This Row],[gross]]-IMDB_Table[[#This Row],[budget]]</f>
        <v>5239376</v>
      </c>
      <c r="O3658">
        <v>89</v>
      </c>
      <c r="P3658" s="36">
        <f>IMDB_Table[[#This Row],[net_profit]]/IMDB_Table[[#This Row],[budget]]*100</f>
        <v>1047.8751999999999</v>
      </c>
    </row>
    <row r="3659" spans="1:16" x14ac:dyDescent="0.3">
      <c r="A3659" t="s">
        <v>3774</v>
      </c>
      <c r="B3659">
        <v>20</v>
      </c>
      <c r="C3659" s="4">
        <v>3773863</v>
      </c>
      <c r="D3659" t="s">
        <v>814</v>
      </c>
      <c r="E3659" t="s">
        <v>3775</v>
      </c>
      <c r="F3659" t="s">
        <v>7801</v>
      </c>
      <c r="G3659">
        <v>4583</v>
      </c>
      <c r="H3659">
        <v>55</v>
      </c>
      <c r="I3659" t="s">
        <v>16</v>
      </c>
      <c r="J3659" t="s">
        <v>17</v>
      </c>
      <c r="K3659" s="4">
        <v>1000000</v>
      </c>
      <c r="L3659">
        <v>2009</v>
      </c>
      <c r="M3659" s="2">
        <v>7.1</v>
      </c>
      <c r="N3659" s="4">
        <f>IMDB_Table[[#This Row],[gross]]-IMDB_Table[[#This Row],[budget]]</f>
        <v>2773863</v>
      </c>
      <c r="O3659">
        <v>120</v>
      </c>
      <c r="P3659" s="36">
        <f>IMDB_Table[[#This Row],[net_profit]]/IMDB_Table[[#This Row],[budget]]*100</f>
        <v>277.38630000000001</v>
      </c>
    </row>
    <row r="3660" spans="1:16" x14ac:dyDescent="0.3">
      <c r="A3660" t="s">
        <v>3776</v>
      </c>
      <c r="B3660">
        <v>70</v>
      </c>
      <c r="C3660" s="4">
        <v>2047570</v>
      </c>
      <c r="D3660" t="s">
        <v>3777</v>
      </c>
      <c r="E3660" t="s">
        <v>3778</v>
      </c>
      <c r="F3660" t="s">
        <v>7802</v>
      </c>
      <c r="G3660">
        <v>6790</v>
      </c>
      <c r="H3660">
        <v>80</v>
      </c>
      <c r="I3660" t="s">
        <v>16</v>
      </c>
      <c r="J3660" t="s">
        <v>17</v>
      </c>
      <c r="K3660" s="4">
        <v>500000</v>
      </c>
      <c r="L3660">
        <v>1999</v>
      </c>
      <c r="M3660" s="2">
        <v>7.6</v>
      </c>
      <c r="N3660" s="4">
        <f>IMDB_Table[[#This Row],[gross]]-IMDB_Table[[#This Row],[budget]]</f>
        <v>1547570</v>
      </c>
      <c r="O3660">
        <v>108</v>
      </c>
      <c r="P3660" s="36">
        <f>IMDB_Table[[#This Row],[net_profit]]/IMDB_Table[[#This Row],[budget]]*100</f>
        <v>309.51399999999995</v>
      </c>
    </row>
    <row r="3661" spans="1:16" x14ac:dyDescent="0.3">
      <c r="A3661" t="s">
        <v>3779</v>
      </c>
      <c r="B3661">
        <v>5</v>
      </c>
      <c r="C3661" s="4">
        <v>1250798</v>
      </c>
      <c r="D3661" t="s">
        <v>369</v>
      </c>
      <c r="E3661" t="s">
        <v>3780</v>
      </c>
      <c r="F3661" t="s">
        <v>6681</v>
      </c>
      <c r="G3661">
        <v>1099</v>
      </c>
      <c r="H3661">
        <v>53</v>
      </c>
      <c r="I3661" t="s">
        <v>16</v>
      </c>
      <c r="J3661" t="s">
        <v>17</v>
      </c>
      <c r="K3661" s="4">
        <v>500000</v>
      </c>
      <c r="L3661">
        <v>2002</v>
      </c>
      <c r="M3661" s="2">
        <v>6.4</v>
      </c>
      <c r="N3661" s="4">
        <f>IMDB_Table[[#This Row],[gross]]-IMDB_Table[[#This Row],[budget]]</f>
        <v>750798</v>
      </c>
      <c r="O3661">
        <v>102</v>
      </c>
      <c r="P3661" s="36">
        <f>IMDB_Table[[#This Row],[net_profit]]/IMDB_Table[[#This Row],[budget]]*100</f>
        <v>150.15959999999998</v>
      </c>
    </row>
    <row r="3662" spans="1:16" x14ac:dyDescent="0.3">
      <c r="A3662" t="s">
        <v>3781</v>
      </c>
      <c r="B3662">
        <v>105</v>
      </c>
      <c r="C3662" s="4">
        <v>1127331</v>
      </c>
      <c r="D3662" t="s">
        <v>814</v>
      </c>
      <c r="E3662" t="s">
        <v>3782</v>
      </c>
      <c r="F3662" t="s">
        <v>6682</v>
      </c>
      <c r="G3662">
        <v>7559</v>
      </c>
      <c r="H3662">
        <v>77</v>
      </c>
      <c r="I3662" t="s">
        <v>2212</v>
      </c>
      <c r="J3662" t="s">
        <v>3783</v>
      </c>
      <c r="K3662" s="4">
        <v>46000</v>
      </c>
      <c r="L3662">
        <v>2003</v>
      </c>
      <c r="M3662" s="2">
        <v>7.4</v>
      </c>
      <c r="N3662" s="4">
        <f>IMDB_Table[[#This Row],[gross]]-IMDB_Table[[#This Row],[budget]]</f>
        <v>1081331</v>
      </c>
      <c r="O3662">
        <v>83</v>
      </c>
      <c r="P3662" s="36">
        <f>IMDB_Table[[#This Row],[net_profit]]/IMDB_Table[[#This Row],[budget]]*100</f>
        <v>2350.7195652173914</v>
      </c>
    </row>
    <row r="3663" spans="1:16" x14ac:dyDescent="0.3">
      <c r="A3663" t="s">
        <v>3784</v>
      </c>
      <c r="B3663">
        <v>29</v>
      </c>
      <c r="C3663" s="4">
        <v>906666</v>
      </c>
      <c r="D3663" t="s">
        <v>1852</v>
      </c>
      <c r="E3663" t="s">
        <v>3785</v>
      </c>
      <c r="F3663" t="s">
        <v>7803</v>
      </c>
      <c r="G3663">
        <v>154</v>
      </c>
      <c r="H3663">
        <v>5</v>
      </c>
      <c r="I3663" t="s">
        <v>16</v>
      </c>
      <c r="J3663" t="s">
        <v>17</v>
      </c>
      <c r="K3663" s="4">
        <v>500000</v>
      </c>
      <c r="L3663">
        <v>2011</v>
      </c>
      <c r="M3663" s="2">
        <v>6.8</v>
      </c>
      <c r="N3663" s="4">
        <f>IMDB_Table[[#This Row],[gross]]-IMDB_Table[[#This Row],[budget]]</f>
        <v>406666</v>
      </c>
      <c r="O3663">
        <v>93</v>
      </c>
      <c r="P3663" s="36">
        <f>IMDB_Table[[#This Row],[net_profit]]/IMDB_Table[[#This Row],[budget]]*100</f>
        <v>81.333200000000005</v>
      </c>
    </row>
    <row r="3664" spans="1:16" x14ac:dyDescent="0.3">
      <c r="A3664" t="s">
        <v>3786</v>
      </c>
      <c r="B3664">
        <v>46</v>
      </c>
      <c r="C3664" s="4">
        <v>1114943</v>
      </c>
      <c r="D3664" t="s">
        <v>1349</v>
      </c>
      <c r="E3664" t="s">
        <v>3787</v>
      </c>
      <c r="F3664" t="s">
        <v>6683</v>
      </c>
      <c r="G3664">
        <v>3562</v>
      </c>
      <c r="H3664">
        <v>74</v>
      </c>
      <c r="I3664" t="s">
        <v>16</v>
      </c>
      <c r="J3664" t="s">
        <v>17</v>
      </c>
      <c r="K3664" s="4">
        <v>500000</v>
      </c>
      <c r="L3664">
        <v>2000</v>
      </c>
      <c r="M3664" s="2">
        <v>6.5</v>
      </c>
      <c r="N3664" s="4">
        <f>IMDB_Table[[#This Row],[gross]]-IMDB_Table[[#This Row],[budget]]</f>
        <v>614943</v>
      </c>
      <c r="O3664">
        <v>86</v>
      </c>
      <c r="P3664" s="36">
        <f>IMDB_Table[[#This Row],[net_profit]]/IMDB_Table[[#This Row],[budget]]*100</f>
        <v>122.98860000000001</v>
      </c>
    </row>
    <row r="3665" spans="1:16" x14ac:dyDescent="0.3">
      <c r="A3665" t="s">
        <v>3779</v>
      </c>
      <c r="B3665">
        <v>3</v>
      </c>
      <c r="C3665" s="4">
        <v>1111615</v>
      </c>
      <c r="D3665" t="s">
        <v>2724</v>
      </c>
      <c r="E3665" t="s">
        <v>3780</v>
      </c>
      <c r="F3665" t="s">
        <v>6684</v>
      </c>
      <c r="G3665">
        <v>651</v>
      </c>
      <c r="H3665">
        <v>34</v>
      </c>
      <c r="I3665" t="s">
        <v>16</v>
      </c>
      <c r="J3665" t="s">
        <v>17</v>
      </c>
      <c r="K3665" s="4">
        <v>500000</v>
      </c>
      <c r="L3665">
        <v>2003</v>
      </c>
      <c r="M3665" s="2">
        <v>6</v>
      </c>
      <c r="N3665" s="4">
        <f>IMDB_Table[[#This Row],[gross]]-IMDB_Table[[#This Row],[budget]]</f>
        <v>611615</v>
      </c>
      <c r="O3665">
        <v>101</v>
      </c>
      <c r="P3665" s="36">
        <f>IMDB_Table[[#This Row],[net_profit]]/IMDB_Table[[#This Row],[budget]]*100</f>
        <v>122.32300000000001</v>
      </c>
    </row>
    <row r="3666" spans="1:16" x14ac:dyDescent="0.3">
      <c r="A3666" t="s">
        <v>2653</v>
      </c>
      <c r="B3666">
        <v>54</v>
      </c>
      <c r="C3666" s="4">
        <v>985341</v>
      </c>
      <c r="D3666" t="s">
        <v>814</v>
      </c>
      <c r="E3666" t="s">
        <v>3788</v>
      </c>
      <c r="F3666" t="s">
        <v>6685</v>
      </c>
      <c r="G3666">
        <v>3479</v>
      </c>
      <c r="H3666">
        <v>87</v>
      </c>
      <c r="I3666" t="s">
        <v>16</v>
      </c>
      <c r="J3666" t="s">
        <v>17</v>
      </c>
      <c r="K3666" s="4">
        <v>500000</v>
      </c>
      <c r="L3666">
        <v>1999</v>
      </c>
      <c r="M3666" s="2">
        <v>7.3</v>
      </c>
      <c r="N3666" s="4">
        <f>IMDB_Table[[#This Row],[gross]]-IMDB_Table[[#This Row],[budget]]</f>
        <v>485341</v>
      </c>
      <c r="O3666">
        <v>111</v>
      </c>
      <c r="P3666" s="36">
        <f>IMDB_Table[[#This Row],[net_profit]]/IMDB_Table[[#This Row],[budget]]*100</f>
        <v>97.068200000000004</v>
      </c>
    </row>
    <row r="3667" spans="1:16" x14ac:dyDescent="0.3">
      <c r="A3667" t="s">
        <v>3789</v>
      </c>
      <c r="B3667">
        <v>126</v>
      </c>
      <c r="C3667" s="4">
        <v>603943</v>
      </c>
      <c r="D3667" t="s">
        <v>497</v>
      </c>
      <c r="E3667" t="s">
        <v>790</v>
      </c>
      <c r="F3667" t="s">
        <v>6686</v>
      </c>
      <c r="G3667">
        <v>26407</v>
      </c>
      <c r="H3667">
        <v>154</v>
      </c>
      <c r="I3667" t="s">
        <v>16</v>
      </c>
      <c r="J3667" t="s">
        <v>17</v>
      </c>
      <c r="K3667" s="4">
        <v>500000</v>
      </c>
      <c r="L3667">
        <v>2004</v>
      </c>
      <c r="M3667" s="2">
        <v>7.3</v>
      </c>
      <c r="N3667" s="4">
        <f>IMDB_Table[[#This Row],[gross]]-IMDB_Table[[#This Row],[budget]]</f>
        <v>103943</v>
      </c>
      <c r="O3667">
        <v>90</v>
      </c>
      <c r="P3667" s="36">
        <f>IMDB_Table[[#This Row],[net_profit]]/IMDB_Table[[#This Row],[budget]]*100</f>
        <v>20.788599999999999</v>
      </c>
    </row>
    <row r="3668" spans="1:16" x14ac:dyDescent="0.3">
      <c r="A3668" t="s">
        <v>3261</v>
      </c>
      <c r="B3668">
        <v>17</v>
      </c>
      <c r="C3668" s="4">
        <v>334041</v>
      </c>
      <c r="D3668" t="s">
        <v>2754</v>
      </c>
      <c r="E3668" t="s">
        <v>3790</v>
      </c>
      <c r="F3668" t="s">
        <v>6687</v>
      </c>
      <c r="G3668">
        <v>1038</v>
      </c>
      <c r="H3668">
        <v>21</v>
      </c>
      <c r="I3668" t="s">
        <v>16</v>
      </c>
      <c r="J3668" t="s">
        <v>17</v>
      </c>
      <c r="K3668" s="4">
        <v>500000</v>
      </c>
      <c r="L3668">
        <v>1997</v>
      </c>
      <c r="M3668" s="2">
        <v>6.5</v>
      </c>
      <c r="N3668" s="4">
        <f>IMDB_Table[[#This Row],[gross]]-IMDB_Table[[#This Row],[budget]]</f>
        <v>-165959</v>
      </c>
      <c r="O3668">
        <v>86</v>
      </c>
      <c r="P3668" s="36">
        <f>IMDB_Table[[#This Row],[net_profit]]/IMDB_Table[[#This Row],[budget]]*100</f>
        <v>-33.191800000000001</v>
      </c>
    </row>
    <row r="3669" spans="1:16" x14ac:dyDescent="0.3">
      <c r="A3669" t="s">
        <v>3791</v>
      </c>
      <c r="B3669">
        <v>25</v>
      </c>
      <c r="C3669" s="4">
        <v>295468</v>
      </c>
      <c r="D3669" t="s">
        <v>429</v>
      </c>
      <c r="E3669" t="s">
        <v>52</v>
      </c>
      <c r="F3669" t="s">
        <v>6688</v>
      </c>
      <c r="G3669">
        <v>709</v>
      </c>
      <c r="H3669">
        <v>34</v>
      </c>
      <c r="I3669" t="s">
        <v>16</v>
      </c>
      <c r="J3669" t="s">
        <v>17</v>
      </c>
      <c r="K3669" s="4">
        <v>500000</v>
      </c>
      <c r="L3669">
        <v>2001</v>
      </c>
      <c r="M3669" s="2">
        <v>6</v>
      </c>
      <c r="N3669" s="4">
        <f>IMDB_Table[[#This Row],[gross]]-IMDB_Table[[#This Row],[budget]]</f>
        <v>-204532</v>
      </c>
      <c r="O3669">
        <v>98</v>
      </c>
      <c r="P3669" s="36">
        <f>IMDB_Table[[#This Row],[net_profit]]/IMDB_Table[[#This Row],[budget]]*100</f>
        <v>-40.906399999999998</v>
      </c>
    </row>
    <row r="3670" spans="1:16" x14ac:dyDescent="0.3">
      <c r="A3670" t="s">
        <v>3792</v>
      </c>
      <c r="B3670">
        <v>11</v>
      </c>
      <c r="C3670" s="4">
        <v>243347</v>
      </c>
      <c r="D3670" t="s">
        <v>552</v>
      </c>
      <c r="E3670" t="s">
        <v>3793</v>
      </c>
      <c r="F3670" t="s">
        <v>6689</v>
      </c>
      <c r="G3670">
        <v>553</v>
      </c>
      <c r="H3670">
        <v>24</v>
      </c>
      <c r="I3670" t="s">
        <v>16</v>
      </c>
      <c r="J3670" t="s">
        <v>17</v>
      </c>
      <c r="K3670" s="4">
        <v>500000</v>
      </c>
      <c r="L3670">
        <v>2002</v>
      </c>
      <c r="M3670" s="2">
        <v>5.3</v>
      </c>
      <c r="N3670" s="4">
        <f>IMDB_Table[[#This Row],[gross]]-IMDB_Table[[#This Row],[budget]]</f>
        <v>-256653</v>
      </c>
      <c r="O3670">
        <v>91</v>
      </c>
      <c r="P3670" s="36">
        <f>IMDB_Table[[#This Row],[net_profit]]/IMDB_Table[[#This Row],[budget]]*100</f>
        <v>-51.330600000000004</v>
      </c>
    </row>
    <row r="3671" spans="1:16" x14ac:dyDescent="0.3">
      <c r="A3671" t="s">
        <v>90</v>
      </c>
      <c r="B3671">
        <v>81</v>
      </c>
      <c r="C3671" s="4">
        <v>154077</v>
      </c>
      <c r="D3671" t="s">
        <v>641</v>
      </c>
      <c r="E3671" t="s">
        <v>3676</v>
      </c>
      <c r="F3671" t="s">
        <v>6690</v>
      </c>
      <c r="G3671">
        <v>6884</v>
      </c>
      <c r="H3671">
        <v>53</v>
      </c>
      <c r="I3671" t="s">
        <v>16</v>
      </c>
      <c r="J3671" t="s">
        <v>17</v>
      </c>
      <c r="K3671" s="4">
        <v>500000</v>
      </c>
      <c r="L3671">
        <v>2005</v>
      </c>
      <c r="M3671" s="2">
        <v>6.6</v>
      </c>
      <c r="N3671" s="4">
        <f>IMDB_Table[[#This Row],[gross]]-IMDB_Table[[#This Row],[budget]]</f>
        <v>-345923</v>
      </c>
      <c r="O3671">
        <v>91</v>
      </c>
      <c r="P3671" s="36">
        <f>IMDB_Table[[#This Row],[net_profit]]/IMDB_Table[[#This Row],[budget]]*100</f>
        <v>-69.184599999999989</v>
      </c>
    </row>
    <row r="3672" spans="1:16" x14ac:dyDescent="0.3">
      <c r="A3672" t="s">
        <v>3794</v>
      </c>
      <c r="B3672">
        <v>39</v>
      </c>
      <c r="C3672" s="4">
        <v>151389</v>
      </c>
      <c r="D3672" t="s">
        <v>1852</v>
      </c>
      <c r="E3672" t="s">
        <v>493</v>
      </c>
      <c r="F3672" t="s">
        <v>7804</v>
      </c>
      <c r="G3672">
        <v>774</v>
      </c>
      <c r="H3672">
        <v>7</v>
      </c>
      <c r="I3672" t="s">
        <v>16</v>
      </c>
      <c r="J3672" t="s">
        <v>17</v>
      </c>
      <c r="K3672" s="4">
        <v>500000</v>
      </c>
      <c r="L3672">
        <v>2012</v>
      </c>
      <c r="M3672" s="2">
        <v>7.1</v>
      </c>
      <c r="N3672" s="4">
        <f>IMDB_Table[[#This Row],[gross]]-IMDB_Table[[#This Row],[budget]]</f>
        <v>-348611</v>
      </c>
      <c r="O3672">
        <v>88</v>
      </c>
      <c r="P3672" s="36">
        <f>IMDB_Table[[#This Row],[net_profit]]/IMDB_Table[[#This Row],[budget]]*100</f>
        <v>-69.722200000000001</v>
      </c>
    </row>
    <row r="3673" spans="1:16" x14ac:dyDescent="0.3">
      <c r="A3673" t="s">
        <v>2772</v>
      </c>
      <c r="B3673">
        <v>153</v>
      </c>
      <c r="C3673" s="4">
        <v>269061</v>
      </c>
      <c r="D3673" t="s">
        <v>283</v>
      </c>
      <c r="E3673" t="s">
        <v>3795</v>
      </c>
      <c r="F3673" t="s">
        <v>6691</v>
      </c>
      <c r="G3673">
        <v>229012</v>
      </c>
      <c r="H3673">
        <v>596</v>
      </c>
      <c r="I3673" t="s">
        <v>1644</v>
      </c>
      <c r="J3673" t="s">
        <v>722</v>
      </c>
      <c r="K3673" s="4">
        <v>2000000</v>
      </c>
      <c r="L3673">
        <v>1954</v>
      </c>
      <c r="M3673" s="2">
        <v>8.6999999999999993</v>
      </c>
      <c r="N3673" s="4">
        <f>IMDB_Table[[#This Row],[gross]]-IMDB_Table[[#This Row],[budget]]</f>
        <v>-1730939</v>
      </c>
      <c r="O3673">
        <v>202</v>
      </c>
      <c r="P3673" s="36">
        <f>IMDB_Table[[#This Row],[net_profit]]/IMDB_Table[[#This Row],[budget]]*100</f>
        <v>-86.546949999999995</v>
      </c>
    </row>
    <row r="3674" spans="1:16" x14ac:dyDescent="0.3">
      <c r="A3674" t="s">
        <v>3796</v>
      </c>
      <c r="B3674">
        <v>26</v>
      </c>
      <c r="C3674" s="4">
        <v>133778</v>
      </c>
      <c r="D3674" t="s">
        <v>3695</v>
      </c>
      <c r="E3674" t="s">
        <v>3797</v>
      </c>
      <c r="F3674" t="s">
        <v>6692</v>
      </c>
      <c r="G3674">
        <v>3086</v>
      </c>
      <c r="H3674">
        <v>9</v>
      </c>
      <c r="I3674" t="s">
        <v>16</v>
      </c>
      <c r="J3674" t="s">
        <v>17</v>
      </c>
      <c r="K3674" s="4">
        <v>500000</v>
      </c>
      <c r="L3674">
        <v>2012</v>
      </c>
      <c r="M3674" s="2">
        <v>8.4</v>
      </c>
      <c r="N3674" s="4">
        <f>IMDB_Table[[#This Row],[gross]]-IMDB_Table[[#This Row],[budget]]</f>
        <v>-366222</v>
      </c>
      <c r="O3674">
        <v>89</v>
      </c>
      <c r="P3674" s="36">
        <f>IMDB_Table[[#This Row],[net_profit]]/IMDB_Table[[#This Row],[budget]]*100</f>
        <v>-73.244399999999999</v>
      </c>
    </row>
    <row r="3675" spans="1:16" x14ac:dyDescent="0.3">
      <c r="A3675" t="s">
        <v>123</v>
      </c>
      <c r="B3675">
        <v>35</v>
      </c>
      <c r="C3675" s="4">
        <v>52850</v>
      </c>
      <c r="D3675" t="s">
        <v>509</v>
      </c>
      <c r="E3675" t="s">
        <v>3798</v>
      </c>
      <c r="F3675" t="s">
        <v>7805</v>
      </c>
      <c r="G3675">
        <v>1656</v>
      </c>
      <c r="H3675">
        <v>12</v>
      </c>
      <c r="I3675" t="s">
        <v>16</v>
      </c>
      <c r="J3675" t="s">
        <v>17</v>
      </c>
      <c r="K3675" s="4">
        <v>500000</v>
      </c>
      <c r="L3675">
        <v>2007</v>
      </c>
      <c r="M3675" s="2">
        <v>6.2</v>
      </c>
      <c r="N3675" s="4">
        <f>IMDB_Table[[#This Row],[gross]]-IMDB_Table[[#This Row],[budget]]</f>
        <v>-447150</v>
      </c>
      <c r="O3675">
        <v>84</v>
      </c>
      <c r="P3675" s="36">
        <f>IMDB_Table[[#This Row],[net_profit]]/IMDB_Table[[#This Row],[budget]]*100</f>
        <v>-89.429999999999993</v>
      </c>
    </row>
    <row r="3676" spans="1:16" x14ac:dyDescent="0.3">
      <c r="A3676" t="s">
        <v>3799</v>
      </c>
      <c r="B3676">
        <v>230</v>
      </c>
      <c r="C3676" s="4">
        <v>98017</v>
      </c>
      <c r="D3676" t="s">
        <v>249</v>
      </c>
      <c r="E3676" t="s">
        <v>3800</v>
      </c>
      <c r="F3676" t="s">
        <v>6693</v>
      </c>
      <c r="G3676">
        <v>26185</v>
      </c>
      <c r="H3676">
        <v>170</v>
      </c>
      <c r="I3676" t="s">
        <v>16</v>
      </c>
      <c r="J3676" t="s">
        <v>490</v>
      </c>
      <c r="K3676" s="4">
        <v>500000</v>
      </c>
      <c r="L3676">
        <v>2010</v>
      </c>
      <c r="M3676" s="2">
        <v>5.8</v>
      </c>
      <c r="N3676" s="4">
        <f>IMDB_Table[[#This Row],[gross]]-IMDB_Table[[#This Row],[budget]]</f>
        <v>-401983</v>
      </c>
      <c r="O3676">
        <v>82</v>
      </c>
      <c r="P3676" s="36">
        <f>IMDB_Table[[#This Row],[net_profit]]/IMDB_Table[[#This Row],[budget]]*100</f>
        <v>-80.396599999999992</v>
      </c>
    </row>
    <row r="3677" spans="1:16" x14ac:dyDescent="0.3">
      <c r="A3677" t="s">
        <v>3727</v>
      </c>
      <c r="B3677">
        <v>9</v>
      </c>
      <c r="C3677" s="4">
        <v>31937</v>
      </c>
      <c r="D3677" t="s">
        <v>429</v>
      </c>
      <c r="E3677" t="s">
        <v>3801</v>
      </c>
      <c r="F3677" t="s">
        <v>7806</v>
      </c>
      <c r="G3677">
        <v>1358</v>
      </c>
      <c r="H3677">
        <v>10</v>
      </c>
      <c r="I3677" t="s">
        <v>16</v>
      </c>
      <c r="J3677" t="s">
        <v>17</v>
      </c>
      <c r="K3677" s="4">
        <v>500000</v>
      </c>
      <c r="L3677">
        <v>2007</v>
      </c>
      <c r="M3677" s="2">
        <v>5.7</v>
      </c>
      <c r="N3677" s="4">
        <f>IMDB_Table[[#This Row],[gross]]-IMDB_Table[[#This Row],[budget]]</f>
        <v>-468063</v>
      </c>
      <c r="O3677">
        <v>100</v>
      </c>
      <c r="P3677" s="36">
        <f>IMDB_Table[[#This Row],[net_profit]]/IMDB_Table[[#This Row],[budget]]*100</f>
        <v>-93.6126</v>
      </c>
    </row>
    <row r="3678" spans="1:16" x14ac:dyDescent="0.3">
      <c r="A3678" t="s">
        <v>3802</v>
      </c>
      <c r="B3678">
        <v>17</v>
      </c>
      <c r="C3678" s="4">
        <v>13134</v>
      </c>
      <c r="D3678" t="s">
        <v>888</v>
      </c>
      <c r="E3678" t="s">
        <v>981</v>
      </c>
      <c r="F3678" t="s">
        <v>6694</v>
      </c>
      <c r="G3678">
        <v>2004</v>
      </c>
      <c r="H3678">
        <v>32</v>
      </c>
      <c r="I3678" t="s">
        <v>16</v>
      </c>
      <c r="J3678" t="s">
        <v>17</v>
      </c>
      <c r="K3678" s="4">
        <v>500000</v>
      </c>
      <c r="L3678">
        <v>2002</v>
      </c>
      <c r="M3678" s="2">
        <v>6.1</v>
      </c>
      <c r="N3678" s="4">
        <f>IMDB_Table[[#This Row],[gross]]-IMDB_Table[[#This Row],[budget]]</f>
        <v>-486866</v>
      </c>
      <c r="O3678">
        <v>112</v>
      </c>
      <c r="P3678" s="36">
        <f>IMDB_Table[[#This Row],[net_profit]]/IMDB_Table[[#This Row],[budget]]*100</f>
        <v>-97.373199999999997</v>
      </c>
    </row>
    <row r="3679" spans="1:16" x14ac:dyDescent="0.3">
      <c r="A3679" t="s">
        <v>3803</v>
      </c>
      <c r="B3679">
        <v>344</v>
      </c>
      <c r="C3679" s="4">
        <v>237301</v>
      </c>
      <c r="D3679" t="s">
        <v>664</v>
      </c>
      <c r="E3679" t="s">
        <v>1162</v>
      </c>
      <c r="F3679" t="s">
        <v>6695</v>
      </c>
      <c r="G3679">
        <v>75669</v>
      </c>
      <c r="H3679">
        <v>451</v>
      </c>
      <c r="I3679" t="s">
        <v>16</v>
      </c>
      <c r="J3679" t="s">
        <v>24</v>
      </c>
      <c r="K3679" s="4">
        <v>500000</v>
      </c>
      <c r="L3679">
        <v>2010</v>
      </c>
      <c r="M3679" s="2">
        <v>6.4</v>
      </c>
      <c r="N3679" s="4">
        <f>IMDB_Table[[#This Row],[gross]]-IMDB_Table[[#This Row],[budget]]</f>
        <v>-262699</v>
      </c>
      <c r="O3679">
        <v>94</v>
      </c>
      <c r="P3679" s="36">
        <f>IMDB_Table[[#This Row],[net_profit]]/IMDB_Table[[#This Row],[budget]]*100</f>
        <v>-52.5398</v>
      </c>
    </row>
    <row r="3680" spans="1:16" x14ac:dyDescent="0.3">
      <c r="A3680" t="s">
        <v>3804</v>
      </c>
      <c r="B3680">
        <v>28</v>
      </c>
      <c r="C3680" s="4">
        <v>12055</v>
      </c>
      <c r="D3680" t="s">
        <v>509</v>
      </c>
      <c r="E3680" t="s">
        <v>1613</v>
      </c>
      <c r="F3680" t="s">
        <v>6696</v>
      </c>
      <c r="G3680">
        <v>739</v>
      </c>
      <c r="H3680">
        <v>10</v>
      </c>
      <c r="I3680" t="s">
        <v>16</v>
      </c>
      <c r="J3680" t="s">
        <v>17</v>
      </c>
      <c r="K3680" s="4">
        <v>500000</v>
      </c>
      <c r="L3680">
        <v>2007</v>
      </c>
      <c r="M3680" s="2">
        <v>6.5</v>
      </c>
      <c r="N3680" s="4">
        <f>IMDB_Table[[#This Row],[gross]]-IMDB_Table[[#This Row],[budget]]</f>
        <v>-487945</v>
      </c>
      <c r="O3680">
        <v>91</v>
      </c>
      <c r="P3680" s="36">
        <f>IMDB_Table[[#This Row],[net_profit]]/IMDB_Table[[#This Row],[budget]]*100</f>
        <v>-97.588999999999999</v>
      </c>
    </row>
    <row r="3681" spans="1:16" x14ac:dyDescent="0.3">
      <c r="A3681" t="s">
        <v>3805</v>
      </c>
      <c r="B3681">
        <v>29</v>
      </c>
      <c r="C3681" s="4">
        <v>1332</v>
      </c>
      <c r="D3681" t="s">
        <v>1611</v>
      </c>
      <c r="E3681" t="s">
        <v>2663</v>
      </c>
      <c r="F3681" t="s">
        <v>7807</v>
      </c>
      <c r="G3681">
        <v>2038</v>
      </c>
      <c r="H3681">
        <v>20</v>
      </c>
      <c r="I3681" t="s">
        <v>16</v>
      </c>
      <c r="J3681" t="s">
        <v>17</v>
      </c>
      <c r="K3681" s="4">
        <v>500000</v>
      </c>
      <c r="L3681">
        <v>2012</v>
      </c>
      <c r="M3681" s="2">
        <v>4.5999999999999996</v>
      </c>
      <c r="N3681" s="4">
        <f>IMDB_Table[[#This Row],[gross]]-IMDB_Table[[#This Row],[budget]]</f>
        <v>-498668</v>
      </c>
      <c r="O3681">
        <v>87</v>
      </c>
      <c r="P3681" s="36">
        <f>IMDB_Table[[#This Row],[net_profit]]/IMDB_Table[[#This Row],[budget]]*100</f>
        <v>-99.733599999999996</v>
      </c>
    </row>
    <row r="3682" spans="1:16" x14ac:dyDescent="0.3">
      <c r="A3682" t="s">
        <v>3806</v>
      </c>
      <c r="B3682">
        <v>10</v>
      </c>
      <c r="C3682" s="4">
        <v>21199</v>
      </c>
      <c r="D3682" t="s">
        <v>3807</v>
      </c>
      <c r="E3682" t="s">
        <v>3808</v>
      </c>
      <c r="F3682" t="s">
        <v>7808</v>
      </c>
      <c r="G3682">
        <v>40</v>
      </c>
      <c r="H3682">
        <v>10</v>
      </c>
      <c r="I3682" t="s">
        <v>16</v>
      </c>
      <c r="J3682" t="s">
        <v>17</v>
      </c>
      <c r="K3682" s="4">
        <v>500000</v>
      </c>
      <c r="L3682">
        <v>2014</v>
      </c>
      <c r="M3682" s="2">
        <v>6.8</v>
      </c>
      <c r="N3682" s="4">
        <f>IMDB_Table[[#This Row],[gross]]-IMDB_Table[[#This Row],[budget]]</f>
        <v>-478801</v>
      </c>
      <c r="O3682">
        <v>82</v>
      </c>
      <c r="P3682" s="36">
        <f>IMDB_Table[[#This Row],[net_profit]]/IMDB_Table[[#This Row],[budget]]*100</f>
        <v>-95.760199999999998</v>
      </c>
    </row>
    <row r="3683" spans="1:16" x14ac:dyDescent="0.3">
      <c r="A3683" t="s">
        <v>3809</v>
      </c>
      <c r="B3683">
        <v>8</v>
      </c>
      <c r="C3683" s="4">
        <v>2712293</v>
      </c>
      <c r="D3683" t="s">
        <v>497</v>
      </c>
      <c r="E3683" t="s">
        <v>3810</v>
      </c>
      <c r="F3683" t="s">
        <v>7809</v>
      </c>
      <c r="G3683">
        <v>475</v>
      </c>
      <c r="H3683">
        <v>11</v>
      </c>
      <c r="I3683" t="s">
        <v>16</v>
      </c>
      <c r="J3683" t="s">
        <v>17</v>
      </c>
      <c r="K3683" s="4">
        <v>450000</v>
      </c>
      <c r="L3683">
        <v>1991</v>
      </c>
      <c r="M3683" s="2">
        <v>5.9</v>
      </c>
      <c r="N3683" s="4">
        <f>IMDB_Table[[#This Row],[gross]]-IMDB_Table[[#This Row],[budget]]</f>
        <v>2262293</v>
      </c>
      <c r="O3683">
        <v>91</v>
      </c>
      <c r="P3683" s="36">
        <f>IMDB_Table[[#This Row],[net_profit]]/IMDB_Table[[#This Row],[budget]]*100</f>
        <v>502.73177777777784</v>
      </c>
    </row>
    <row r="3684" spans="1:16" x14ac:dyDescent="0.3">
      <c r="A3684" t="s">
        <v>310</v>
      </c>
      <c r="B3684">
        <v>92</v>
      </c>
      <c r="C3684" s="4">
        <v>768045</v>
      </c>
      <c r="D3684" t="s">
        <v>506</v>
      </c>
      <c r="E3684" t="s">
        <v>3162</v>
      </c>
      <c r="F3684" t="s">
        <v>6697</v>
      </c>
      <c r="G3684">
        <v>19732</v>
      </c>
      <c r="H3684">
        <v>120</v>
      </c>
      <c r="I3684" t="s">
        <v>16</v>
      </c>
      <c r="J3684" t="s">
        <v>24</v>
      </c>
      <c r="K3684" s="4">
        <v>2000000</v>
      </c>
      <c r="L3684">
        <v>2002</v>
      </c>
      <c r="M3684" s="2">
        <v>7.7</v>
      </c>
      <c r="N3684" s="4">
        <f>IMDB_Table[[#This Row],[gross]]-IMDB_Table[[#This Row],[budget]]</f>
        <v>-1231955</v>
      </c>
      <c r="O3684">
        <v>107</v>
      </c>
      <c r="P3684" s="36">
        <f>IMDB_Table[[#This Row],[net_profit]]/IMDB_Table[[#This Row],[budget]]*100</f>
        <v>-61.597749999999998</v>
      </c>
    </row>
    <row r="3685" spans="1:16" x14ac:dyDescent="0.3">
      <c r="A3685" t="s">
        <v>3811</v>
      </c>
      <c r="B3685">
        <v>365</v>
      </c>
      <c r="C3685" s="4">
        <v>379122</v>
      </c>
      <c r="D3685" t="s">
        <v>369</v>
      </c>
      <c r="E3685" t="s">
        <v>984</v>
      </c>
      <c r="F3685" t="s">
        <v>7810</v>
      </c>
      <c r="G3685">
        <v>10143</v>
      </c>
      <c r="H3685">
        <v>54</v>
      </c>
      <c r="I3685" t="s">
        <v>16</v>
      </c>
      <c r="J3685" t="s">
        <v>24</v>
      </c>
      <c r="K3685" s="4">
        <v>450000</v>
      </c>
      <c r="L3685">
        <v>2005</v>
      </c>
      <c r="M3685" s="2">
        <v>7.1</v>
      </c>
      <c r="N3685" s="4">
        <f>IMDB_Table[[#This Row],[gross]]-IMDB_Table[[#This Row],[budget]]</f>
        <v>-70878</v>
      </c>
      <c r="O3685">
        <v>84</v>
      </c>
      <c r="P3685" s="36">
        <f>IMDB_Table[[#This Row],[net_profit]]/IMDB_Table[[#This Row],[budget]]*100</f>
        <v>-15.750666666666666</v>
      </c>
    </row>
    <row r="3686" spans="1:16" x14ac:dyDescent="0.3">
      <c r="A3686" t="s">
        <v>3812</v>
      </c>
      <c r="B3686">
        <v>88</v>
      </c>
      <c r="C3686" s="4">
        <v>23000</v>
      </c>
      <c r="D3686" t="s">
        <v>3650</v>
      </c>
      <c r="E3686" t="s">
        <v>3813</v>
      </c>
      <c r="F3686" t="s">
        <v>7811</v>
      </c>
      <c r="G3686">
        <v>5931</v>
      </c>
      <c r="H3686">
        <v>58</v>
      </c>
      <c r="I3686" t="s">
        <v>16</v>
      </c>
      <c r="J3686" t="s">
        <v>17</v>
      </c>
      <c r="K3686" s="4">
        <v>500000</v>
      </c>
      <c r="L3686">
        <v>2006</v>
      </c>
      <c r="M3686" s="2">
        <v>6.2</v>
      </c>
      <c r="N3686" s="4">
        <f>IMDB_Table[[#This Row],[gross]]-IMDB_Table[[#This Row],[budget]]</f>
        <v>-477000</v>
      </c>
      <c r="O3686">
        <v>103</v>
      </c>
      <c r="P3686" s="36">
        <f>IMDB_Table[[#This Row],[net_profit]]/IMDB_Table[[#This Row],[budget]]*100</f>
        <v>-95.399999999999991</v>
      </c>
    </row>
    <row r="3687" spans="1:16" x14ac:dyDescent="0.3">
      <c r="A3687" t="s">
        <v>3814</v>
      </c>
      <c r="B3687">
        <v>65</v>
      </c>
      <c r="C3687" s="4">
        <v>2300000</v>
      </c>
      <c r="D3687" t="s">
        <v>2234</v>
      </c>
      <c r="E3687" t="s">
        <v>3757</v>
      </c>
      <c r="F3687" t="s">
        <v>7812</v>
      </c>
      <c r="G3687">
        <v>7921</v>
      </c>
      <c r="H3687">
        <v>97</v>
      </c>
      <c r="I3687" t="s">
        <v>16</v>
      </c>
      <c r="J3687" t="s">
        <v>17</v>
      </c>
      <c r="K3687" s="4">
        <v>439000</v>
      </c>
      <c r="L3687">
        <v>1933</v>
      </c>
      <c r="M3687" s="2">
        <v>7.7</v>
      </c>
      <c r="N3687" s="4">
        <f>IMDB_Table[[#This Row],[gross]]-IMDB_Table[[#This Row],[budget]]</f>
        <v>1861000</v>
      </c>
      <c r="O3687">
        <v>89</v>
      </c>
      <c r="P3687" s="36">
        <f>IMDB_Table[[#This Row],[net_profit]]/IMDB_Table[[#This Row],[budget]]*100</f>
        <v>423.91799544419132</v>
      </c>
    </row>
    <row r="3688" spans="1:16" x14ac:dyDescent="0.3">
      <c r="A3688" t="s">
        <v>3815</v>
      </c>
      <c r="B3688">
        <v>71</v>
      </c>
      <c r="C3688" s="4">
        <v>2938208</v>
      </c>
      <c r="D3688" t="s">
        <v>369</v>
      </c>
      <c r="E3688" t="s">
        <v>3816</v>
      </c>
      <c r="F3688" t="s">
        <v>6698</v>
      </c>
      <c r="G3688">
        <v>7143</v>
      </c>
      <c r="H3688">
        <v>52</v>
      </c>
      <c r="I3688" t="s">
        <v>16</v>
      </c>
      <c r="J3688" t="s">
        <v>17</v>
      </c>
      <c r="K3688" s="4">
        <v>225000</v>
      </c>
      <c r="L3688">
        <v>1990</v>
      </c>
      <c r="M3688" s="2">
        <v>7.5</v>
      </c>
      <c r="N3688" s="4">
        <f>IMDB_Table[[#This Row],[gross]]-IMDB_Table[[#This Row],[budget]]</f>
        <v>2713208</v>
      </c>
      <c r="O3688">
        <v>98</v>
      </c>
      <c r="P3688" s="36">
        <f>IMDB_Table[[#This Row],[net_profit]]/IMDB_Table[[#This Row],[budget]]*100</f>
        <v>1205.8702222222223</v>
      </c>
    </row>
    <row r="3689" spans="1:16" x14ac:dyDescent="0.3">
      <c r="A3689" t="s">
        <v>3817</v>
      </c>
      <c r="B3689">
        <v>34</v>
      </c>
      <c r="C3689" s="4">
        <v>9910</v>
      </c>
      <c r="D3689" t="s">
        <v>1266</v>
      </c>
      <c r="E3689" t="s">
        <v>3818</v>
      </c>
      <c r="F3689" t="s">
        <v>7813</v>
      </c>
      <c r="G3689">
        <v>13543</v>
      </c>
      <c r="H3689">
        <v>94</v>
      </c>
      <c r="I3689" t="s">
        <v>3819</v>
      </c>
      <c r="J3689" t="s">
        <v>3820</v>
      </c>
      <c r="K3689" s="4">
        <v>25000000</v>
      </c>
      <c r="L3689">
        <v>2004</v>
      </c>
      <c r="M3689" s="2">
        <v>7.6</v>
      </c>
      <c r="N3689" s="4">
        <f>IMDB_Table[[#This Row],[gross]]-IMDB_Table[[#This Row],[budget]]</f>
        <v>-24990090</v>
      </c>
      <c r="O3689">
        <v>133</v>
      </c>
      <c r="P3689" s="36">
        <f>IMDB_Table[[#This Row],[net_profit]]/IMDB_Table[[#This Row],[budget]]*100</f>
        <v>-99.960360000000009</v>
      </c>
    </row>
    <row r="3690" spans="1:16" x14ac:dyDescent="0.3">
      <c r="A3690" t="s">
        <v>1673</v>
      </c>
      <c r="B3690">
        <v>220</v>
      </c>
      <c r="C3690" s="4">
        <v>44540956</v>
      </c>
      <c r="D3690" t="s">
        <v>509</v>
      </c>
      <c r="E3690" t="s">
        <v>1040</v>
      </c>
      <c r="F3690" t="s">
        <v>6699</v>
      </c>
      <c r="G3690">
        <v>161448</v>
      </c>
      <c r="H3690">
        <v>1473</v>
      </c>
      <c r="I3690" t="s">
        <v>16</v>
      </c>
      <c r="J3690" t="s">
        <v>17</v>
      </c>
      <c r="K3690" s="4">
        <v>400000</v>
      </c>
      <c r="L3690">
        <v>2004</v>
      </c>
      <c r="M3690" s="2">
        <v>6.9</v>
      </c>
      <c r="N3690" s="4">
        <f>IMDB_Table[[#This Row],[gross]]-IMDB_Table[[#This Row],[budget]]</f>
        <v>44140956</v>
      </c>
      <c r="O3690">
        <v>92</v>
      </c>
      <c r="P3690" s="36">
        <f>IMDB_Table[[#This Row],[net_profit]]/IMDB_Table[[#This Row],[budget]]*100</f>
        <v>11035.239</v>
      </c>
    </row>
    <row r="3691" spans="1:16" x14ac:dyDescent="0.3">
      <c r="A3691" t="s">
        <v>3256</v>
      </c>
      <c r="B3691">
        <v>279</v>
      </c>
      <c r="C3691" s="4">
        <v>258113</v>
      </c>
      <c r="D3691" t="s">
        <v>552</v>
      </c>
      <c r="E3691" t="s">
        <v>2722</v>
      </c>
      <c r="F3691" t="s">
        <v>6700</v>
      </c>
      <c r="G3691">
        <v>42678</v>
      </c>
      <c r="H3691">
        <v>135</v>
      </c>
      <c r="I3691" t="s">
        <v>16</v>
      </c>
      <c r="J3691" t="s">
        <v>17</v>
      </c>
      <c r="K3691" s="4">
        <v>1066167</v>
      </c>
      <c r="L3691">
        <v>2013</v>
      </c>
      <c r="M3691" s="2">
        <v>7.1</v>
      </c>
      <c r="N3691" s="4">
        <f>IMDB_Table[[#This Row],[gross]]-IMDB_Table[[#This Row],[budget]]</f>
        <v>-808054</v>
      </c>
      <c r="O3691">
        <v>90</v>
      </c>
      <c r="P3691" s="36">
        <f>IMDB_Table[[#This Row],[net_profit]]/IMDB_Table[[#This Row],[budget]]*100</f>
        <v>-75.79056564309343</v>
      </c>
    </row>
    <row r="3692" spans="1:16" x14ac:dyDescent="0.3">
      <c r="A3692" t="s">
        <v>3821</v>
      </c>
      <c r="B3692">
        <v>409</v>
      </c>
      <c r="C3692" s="4">
        <v>107917283</v>
      </c>
      <c r="D3692" t="s">
        <v>1390</v>
      </c>
      <c r="E3692" t="s">
        <v>3822</v>
      </c>
      <c r="F3692" t="s">
        <v>6701</v>
      </c>
      <c r="G3692">
        <v>184824</v>
      </c>
      <c r="H3692">
        <v>1189</v>
      </c>
      <c r="I3692" t="s">
        <v>16</v>
      </c>
      <c r="J3692" t="s">
        <v>17</v>
      </c>
      <c r="K3692" s="4">
        <v>15000</v>
      </c>
      <c r="L3692">
        <v>2007</v>
      </c>
      <c r="M3692" s="2">
        <v>6.3</v>
      </c>
      <c r="N3692" s="4">
        <f>IMDB_Table[[#This Row],[gross]]-IMDB_Table[[#This Row],[budget]]</f>
        <v>107902283</v>
      </c>
      <c r="O3692">
        <v>84</v>
      </c>
      <c r="P3692" s="36">
        <f>IMDB_Table[[#This Row],[net_profit]]/IMDB_Table[[#This Row],[budget]]*100</f>
        <v>719348.55333333334</v>
      </c>
    </row>
    <row r="3693" spans="1:16" x14ac:dyDescent="0.3">
      <c r="A3693" t="s">
        <v>685</v>
      </c>
      <c r="B3693">
        <v>131</v>
      </c>
      <c r="C3693" s="4">
        <v>1229197</v>
      </c>
      <c r="D3693" t="s">
        <v>1208</v>
      </c>
      <c r="E3693" t="s">
        <v>1065</v>
      </c>
      <c r="F3693" t="s">
        <v>7814</v>
      </c>
      <c r="G3693">
        <v>382240</v>
      </c>
      <c r="H3693">
        <v>660</v>
      </c>
      <c r="I3693" t="s">
        <v>16</v>
      </c>
      <c r="J3693" t="s">
        <v>24</v>
      </c>
      <c r="K3693" s="4">
        <v>229575</v>
      </c>
      <c r="L3693">
        <v>1975</v>
      </c>
      <c r="M3693" s="2">
        <v>8.3000000000000007</v>
      </c>
      <c r="N3693" s="4">
        <f>IMDB_Table[[#This Row],[gross]]-IMDB_Table[[#This Row],[budget]]</f>
        <v>999622</v>
      </c>
      <c r="O3693">
        <v>91</v>
      </c>
      <c r="P3693" s="36">
        <f>IMDB_Table[[#This Row],[net_profit]]/IMDB_Table[[#This Row],[budget]]*100</f>
        <v>435.4228465643036</v>
      </c>
    </row>
    <row r="3694" spans="1:16" x14ac:dyDescent="0.3">
      <c r="A3694" t="s">
        <v>3216</v>
      </c>
      <c r="B3694">
        <v>69</v>
      </c>
      <c r="C3694" s="4">
        <v>1689999</v>
      </c>
      <c r="D3694" t="s">
        <v>814</v>
      </c>
      <c r="E3694" t="s">
        <v>3823</v>
      </c>
      <c r="F3694" t="s">
        <v>7815</v>
      </c>
      <c r="G3694">
        <v>3675</v>
      </c>
      <c r="H3694">
        <v>48</v>
      </c>
      <c r="I3694" t="s">
        <v>681</v>
      </c>
      <c r="J3694" t="s">
        <v>17</v>
      </c>
      <c r="K3694" s="4">
        <v>400000</v>
      </c>
      <c r="L3694">
        <v>2006</v>
      </c>
      <c r="M3694" s="2">
        <v>7.1</v>
      </c>
      <c r="N3694" s="4">
        <f>IMDB_Table[[#This Row],[gross]]-IMDB_Table[[#This Row],[budget]]</f>
        <v>1289999</v>
      </c>
      <c r="O3694">
        <v>90</v>
      </c>
      <c r="P3694" s="36">
        <f>IMDB_Table[[#This Row],[net_profit]]/IMDB_Table[[#This Row],[budget]]*100</f>
        <v>322.49975000000001</v>
      </c>
    </row>
    <row r="3695" spans="1:16" x14ac:dyDescent="0.3">
      <c r="A3695" t="s">
        <v>3824</v>
      </c>
      <c r="B3695">
        <v>8</v>
      </c>
      <c r="C3695" s="4">
        <v>11798</v>
      </c>
      <c r="D3695" t="s">
        <v>3825</v>
      </c>
      <c r="E3695" t="s">
        <v>3826</v>
      </c>
      <c r="F3695" t="s">
        <v>6702</v>
      </c>
      <c r="G3695">
        <v>179</v>
      </c>
      <c r="H3695">
        <v>18</v>
      </c>
      <c r="I3695" t="s">
        <v>16</v>
      </c>
      <c r="J3695" t="s">
        <v>17</v>
      </c>
      <c r="K3695" s="4">
        <v>100000</v>
      </c>
      <c r="L3695">
        <v>2003</v>
      </c>
      <c r="M3695" s="2">
        <v>4.7</v>
      </c>
      <c r="N3695" s="4">
        <f>IMDB_Table[[#This Row],[gross]]-IMDB_Table[[#This Row],[budget]]</f>
        <v>-88202</v>
      </c>
      <c r="O3695">
        <v>96</v>
      </c>
      <c r="P3695" s="36">
        <f>IMDB_Table[[#This Row],[net_profit]]/IMDB_Table[[#This Row],[budget]]*100</f>
        <v>-88.201999999999998</v>
      </c>
    </row>
    <row r="3696" spans="1:16" x14ac:dyDescent="0.3">
      <c r="A3696" t="s">
        <v>3827</v>
      </c>
      <c r="B3696">
        <v>72</v>
      </c>
      <c r="C3696" s="4">
        <v>592014</v>
      </c>
      <c r="D3696" t="s">
        <v>3828</v>
      </c>
      <c r="E3696" t="s">
        <v>3829</v>
      </c>
      <c r="F3696" t="s">
        <v>6703</v>
      </c>
      <c r="G3696">
        <v>5709</v>
      </c>
      <c r="H3696">
        <v>114</v>
      </c>
      <c r="I3696" t="s">
        <v>16</v>
      </c>
      <c r="J3696" t="s">
        <v>17</v>
      </c>
      <c r="K3696" s="4">
        <v>218</v>
      </c>
      <c r="L3696">
        <v>2003</v>
      </c>
      <c r="M3696" s="2">
        <v>7.2</v>
      </c>
      <c r="N3696" s="4">
        <f>IMDB_Table[[#This Row],[gross]]-IMDB_Table[[#This Row],[budget]]</f>
        <v>591796</v>
      </c>
      <c r="O3696">
        <v>88</v>
      </c>
      <c r="P3696" s="36">
        <f>IMDB_Table[[#This Row],[net_profit]]/IMDB_Table[[#This Row],[budget]]*100</f>
        <v>271466.05504587153</v>
      </c>
    </row>
    <row r="3697" spans="1:16" x14ac:dyDescent="0.3">
      <c r="A3697" t="s">
        <v>3830</v>
      </c>
      <c r="B3697">
        <v>4</v>
      </c>
      <c r="C3697" s="4">
        <v>425899</v>
      </c>
      <c r="D3697" t="s">
        <v>1852</v>
      </c>
      <c r="E3697" t="s">
        <v>3831</v>
      </c>
      <c r="F3697" t="s">
        <v>6704</v>
      </c>
      <c r="G3697">
        <v>1123</v>
      </c>
      <c r="H3697">
        <v>31</v>
      </c>
      <c r="I3697" t="s">
        <v>16</v>
      </c>
      <c r="J3697" t="s">
        <v>17</v>
      </c>
      <c r="K3697" s="4">
        <v>400000</v>
      </c>
      <c r="L3697">
        <v>2010</v>
      </c>
      <c r="M3697" s="2">
        <v>5.0999999999999996</v>
      </c>
      <c r="N3697" s="4">
        <f>IMDB_Table[[#This Row],[gross]]-IMDB_Table[[#This Row],[budget]]</f>
        <v>25899</v>
      </c>
      <c r="O3697">
        <v>92</v>
      </c>
      <c r="P3697" s="36">
        <f>IMDB_Table[[#This Row],[net_profit]]/IMDB_Table[[#This Row],[budget]]*100</f>
        <v>6.4747500000000002</v>
      </c>
    </row>
    <row r="3698" spans="1:16" x14ac:dyDescent="0.3">
      <c r="A3698" t="s">
        <v>3832</v>
      </c>
      <c r="B3698">
        <v>203</v>
      </c>
      <c r="C3698" s="4">
        <v>126387</v>
      </c>
      <c r="D3698" t="s">
        <v>1390</v>
      </c>
      <c r="E3698" t="s">
        <v>3833</v>
      </c>
      <c r="F3698" t="s">
        <v>6705</v>
      </c>
      <c r="G3698">
        <v>14985</v>
      </c>
      <c r="H3698">
        <v>253</v>
      </c>
      <c r="I3698" t="s">
        <v>1991</v>
      </c>
      <c r="J3698" t="s">
        <v>1805</v>
      </c>
      <c r="K3698" s="4">
        <v>400000</v>
      </c>
      <c r="L3698">
        <v>1981</v>
      </c>
      <c r="M3698" s="2">
        <v>6.9</v>
      </c>
      <c r="N3698" s="4">
        <f>IMDB_Table[[#This Row],[gross]]-IMDB_Table[[#This Row],[budget]]</f>
        <v>-273613</v>
      </c>
      <c r="O3698">
        <v>82</v>
      </c>
      <c r="P3698" s="36">
        <f>IMDB_Table[[#This Row],[net_profit]]/IMDB_Table[[#This Row],[budget]]*100</f>
        <v>-68.40325</v>
      </c>
    </row>
    <row r="3699" spans="1:16" x14ac:dyDescent="0.3">
      <c r="A3699" t="s">
        <v>1711</v>
      </c>
      <c r="B3699">
        <v>148</v>
      </c>
      <c r="C3699" s="4">
        <v>80276912</v>
      </c>
      <c r="D3699" t="s">
        <v>429</v>
      </c>
      <c r="E3699" t="s">
        <v>3834</v>
      </c>
      <c r="F3699" t="s">
        <v>7816</v>
      </c>
      <c r="G3699">
        <v>140740</v>
      </c>
      <c r="H3699">
        <v>151</v>
      </c>
      <c r="I3699" t="s">
        <v>16</v>
      </c>
      <c r="J3699" t="s">
        <v>17</v>
      </c>
      <c r="K3699" s="4">
        <v>35000000</v>
      </c>
      <c r="L3699">
        <v>2008</v>
      </c>
      <c r="M3699" s="2">
        <v>6.1</v>
      </c>
      <c r="N3699" s="4">
        <f>IMDB_Table[[#This Row],[gross]]-IMDB_Table[[#This Row],[budget]]</f>
        <v>45276912</v>
      </c>
      <c r="O3699">
        <v>101</v>
      </c>
      <c r="P3699" s="36">
        <f>IMDB_Table[[#This Row],[net_profit]]/IMDB_Table[[#This Row],[budget]]*100</f>
        <v>129.36260571428571</v>
      </c>
    </row>
    <row r="3700" spans="1:16" x14ac:dyDescent="0.3">
      <c r="A3700" t="s">
        <v>3835</v>
      </c>
      <c r="B3700">
        <v>43</v>
      </c>
      <c r="C3700" s="4">
        <v>617172</v>
      </c>
      <c r="D3700" t="s">
        <v>1852</v>
      </c>
      <c r="E3700" t="s">
        <v>3836</v>
      </c>
      <c r="F3700" t="s">
        <v>6706</v>
      </c>
      <c r="G3700">
        <v>4407</v>
      </c>
      <c r="H3700">
        <v>75</v>
      </c>
      <c r="I3700" t="s">
        <v>16</v>
      </c>
      <c r="J3700" t="s">
        <v>17</v>
      </c>
      <c r="K3700" s="4">
        <v>375000</v>
      </c>
      <c r="L3700">
        <v>1997</v>
      </c>
      <c r="M3700" s="2">
        <v>7</v>
      </c>
      <c r="N3700" s="4">
        <f>IMDB_Table[[#This Row],[gross]]-IMDB_Table[[#This Row],[budget]]</f>
        <v>242172</v>
      </c>
      <c r="O3700">
        <v>86</v>
      </c>
      <c r="P3700" s="36">
        <f>IMDB_Table[[#This Row],[net_profit]]/IMDB_Table[[#This Row],[budget]]*100</f>
        <v>64.5792</v>
      </c>
    </row>
    <row r="3701" spans="1:16" x14ac:dyDescent="0.3">
      <c r="A3701" t="s">
        <v>3837</v>
      </c>
      <c r="B3701">
        <v>36</v>
      </c>
      <c r="C3701" s="4">
        <v>2808000</v>
      </c>
      <c r="D3701" t="s">
        <v>3117</v>
      </c>
      <c r="E3701" t="s">
        <v>3838</v>
      </c>
      <c r="F3701" t="s">
        <v>6707</v>
      </c>
      <c r="G3701">
        <v>4546</v>
      </c>
      <c r="H3701">
        <v>71</v>
      </c>
      <c r="I3701" t="s">
        <v>16</v>
      </c>
      <c r="J3701" t="s">
        <v>17</v>
      </c>
      <c r="K3701" s="4">
        <v>379000</v>
      </c>
      <c r="L3701">
        <v>1929</v>
      </c>
      <c r="M3701" s="2">
        <v>6.3</v>
      </c>
      <c r="N3701" s="4">
        <f>IMDB_Table[[#This Row],[gross]]-IMDB_Table[[#This Row],[budget]]</f>
        <v>2429000</v>
      </c>
      <c r="O3701">
        <v>100</v>
      </c>
      <c r="P3701" s="36">
        <f>IMDB_Table[[#This Row],[net_profit]]/IMDB_Table[[#This Row],[budget]]*100</f>
        <v>640.89709762532982</v>
      </c>
    </row>
    <row r="3702" spans="1:16" x14ac:dyDescent="0.3">
      <c r="A3702" t="s">
        <v>3839</v>
      </c>
      <c r="B3702">
        <v>279</v>
      </c>
      <c r="C3702" s="4">
        <v>12843</v>
      </c>
      <c r="D3702" t="s">
        <v>1440</v>
      </c>
      <c r="E3702" t="s">
        <v>3840</v>
      </c>
      <c r="F3702" t="s">
        <v>6708</v>
      </c>
      <c r="G3702">
        <v>27297</v>
      </c>
      <c r="H3702">
        <v>131</v>
      </c>
      <c r="I3702" t="s">
        <v>16</v>
      </c>
      <c r="J3702" t="s">
        <v>490</v>
      </c>
      <c r="K3702" s="4">
        <v>6000000</v>
      </c>
      <c r="L3702">
        <v>2012</v>
      </c>
      <c r="M3702" s="2">
        <v>6.1</v>
      </c>
      <c r="N3702" s="4">
        <f>IMDB_Table[[#This Row],[gross]]-IMDB_Table[[#This Row],[budget]]</f>
        <v>-5987157</v>
      </c>
      <c r="O3702">
        <v>89</v>
      </c>
      <c r="P3702" s="36">
        <f>IMDB_Table[[#This Row],[net_profit]]/IMDB_Table[[#This Row],[budget]]*100</f>
        <v>-99.78595</v>
      </c>
    </row>
    <row r="3703" spans="1:16" x14ac:dyDescent="0.3">
      <c r="A3703" t="s">
        <v>3841</v>
      </c>
      <c r="B3703">
        <v>23</v>
      </c>
      <c r="C3703" s="4">
        <v>34151</v>
      </c>
      <c r="D3703" t="s">
        <v>3532</v>
      </c>
      <c r="E3703" t="s">
        <v>3842</v>
      </c>
      <c r="F3703" t="s">
        <v>6709</v>
      </c>
      <c r="G3703">
        <v>186</v>
      </c>
      <c r="H3703">
        <v>3</v>
      </c>
      <c r="I3703" t="s">
        <v>3525</v>
      </c>
      <c r="J3703" t="s">
        <v>3526</v>
      </c>
      <c r="K3703" s="4">
        <v>450000</v>
      </c>
      <c r="L3703">
        <v>2015</v>
      </c>
      <c r="M3703" s="2">
        <v>7.2</v>
      </c>
      <c r="N3703" s="4">
        <f>IMDB_Table[[#This Row],[gross]]-IMDB_Table[[#This Row],[budget]]</f>
        <v>-415849</v>
      </c>
      <c r="O3703">
        <v>84</v>
      </c>
      <c r="P3703" s="36">
        <f>IMDB_Table[[#This Row],[net_profit]]/IMDB_Table[[#This Row],[budget]]*100</f>
        <v>-92.410888888888891</v>
      </c>
    </row>
    <row r="3704" spans="1:16" x14ac:dyDescent="0.3">
      <c r="A3704" t="s">
        <v>3843</v>
      </c>
      <c r="B3704">
        <v>110</v>
      </c>
      <c r="C3704" s="4">
        <v>1523883</v>
      </c>
      <c r="D3704" t="s">
        <v>3695</v>
      </c>
      <c r="E3704" t="s">
        <v>3844</v>
      </c>
      <c r="F3704" t="s">
        <v>6710</v>
      </c>
      <c r="G3704">
        <v>9037</v>
      </c>
      <c r="H3704">
        <v>70</v>
      </c>
      <c r="I3704" t="s">
        <v>16</v>
      </c>
      <c r="J3704" t="s">
        <v>17</v>
      </c>
      <c r="K3704" s="4">
        <v>1750211</v>
      </c>
      <c r="L3704">
        <v>2005</v>
      </c>
      <c r="M3704" s="2">
        <v>7.8</v>
      </c>
      <c r="N3704" s="4">
        <f>IMDB_Table[[#This Row],[gross]]-IMDB_Table[[#This Row],[budget]]</f>
        <v>-226328</v>
      </c>
      <c r="O3704">
        <v>88</v>
      </c>
      <c r="P3704" s="36">
        <f>IMDB_Table[[#This Row],[net_profit]]/IMDB_Table[[#This Row],[budget]]*100</f>
        <v>-12.9314694056888</v>
      </c>
    </row>
    <row r="3705" spans="1:16" x14ac:dyDescent="0.3">
      <c r="A3705" t="s">
        <v>3845</v>
      </c>
      <c r="B3705">
        <v>40</v>
      </c>
      <c r="C3705" s="4">
        <v>4000000</v>
      </c>
      <c r="D3705" t="s">
        <v>223</v>
      </c>
      <c r="E3705" t="s">
        <v>3846</v>
      </c>
      <c r="F3705" t="s">
        <v>6711</v>
      </c>
      <c r="G3705">
        <v>6046</v>
      </c>
      <c r="H3705">
        <v>46</v>
      </c>
      <c r="I3705" t="s">
        <v>16</v>
      </c>
      <c r="J3705" t="s">
        <v>17</v>
      </c>
      <c r="K3705" s="4">
        <v>350000</v>
      </c>
      <c r="L3705">
        <v>1987</v>
      </c>
      <c r="M3705" s="2">
        <v>4.7</v>
      </c>
      <c r="N3705" s="4">
        <f>IMDB_Table[[#This Row],[gross]]-IMDB_Table[[#This Row],[budget]]</f>
        <v>3650000</v>
      </c>
      <c r="O3705">
        <v>90</v>
      </c>
      <c r="P3705" s="36">
        <f>IMDB_Table[[#This Row],[net_profit]]/IMDB_Table[[#This Row],[budget]]*100</f>
        <v>1042.8571428571429</v>
      </c>
    </row>
    <row r="3706" spans="1:16" x14ac:dyDescent="0.3">
      <c r="A3706" t="s">
        <v>1787</v>
      </c>
      <c r="B3706">
        <v>64</v>
      </c>
      <c r="C3706" s="4">
        <v>1281176</v>
      </c>
      <c r="D3706" t="s">
        <v>641</v>
      </c>
      <c r="E3706" t="s">
        <v>3847</v>
      </c>
      <c r="F3706" t="s">
        <v>6712</v>
      </c>
      <c r="G3706">
        <v>2932</v>
      </c>
      <c r="H3706">
        <v>73</v>
      </c>
      <c r="I3706" t="s">
        <v>16</v>
      </c>
      <c r="J3706" t="s">
        <v>17</v>
      </c>
      <c r="K3706" s="4">
        <v>312000</v>
      </c>
      <c r="L3706">
        <v>1999</v>
      </c>
      <c r="M3706" s="2">
        <v>6.7</v>
      </c>
      <c r="N3706" s="4">
        <f>IMDB_Table[[#This Row],[gross]]-IMDB_Table[[#This Row],[budget]]</f>
        <v>969176</v>
      </c>
      <c r="O3706">
        <v>102</v>
      </c>
      <c r="P3706" s="36">
        <f>IMDB_Table[[#This Row],[net_profit]]/IMDB_Table[[#This Row],[budget]]*100</f>
        <v>310.63333333333333</v>
      </c>
    </row>
    <row r="3707" spans="1:16" x14ac:dyDescent="0.3">
      <c r="A3707" t="s">
        <v>3848</v>
      </c>
      <c r="B3707">
        <v>56</v>
      </c>
      <c r="C3707" s="4">
        <v>16115878</v>
      </c>
      <c r="D3707" t="s">
        <v>3849</v>
      </c>
      <c r="E3707" t="s">
        <v>1170</v>
      </c>
      <c r="F3707" t="s">
        <v>6713</v>
      </c>
      <c r="G3707">
        <v>24438</v>
      </c>
      <c r="H3707">
        <v>194</v>
      </c>
      <c r="I3707" t="s">
        <v>16</v>
      </c>
      <c r="J3707" t="s">
        <v>17</v>
      </c>
      <c r="K3707" s="4">
        <v>8000000</v>
      </c>
      <c r="L3707">
        <v>1995</v>
      </c>
      <c r="M3707" s="2">
        <v>6.6</v>
      </c>
      <c r="N3707" s="4">
        <f>IMDB_Table[[#This Row],[gross]]-IMDB_Table[[#This Row],[budget]]</f>
        <v>8115878</v>
      </c>
      <c r="O3707">
        <v>98</v>
      </c>
      <c r="P3707" s="36">
        <f>IMDB_Table[[#This Row],[net_profit]]/IMDB_Table[[#This Row],[budget]]*100</f>
        <v>101.448475</v>
      </c>
    </row>
    <row r="3708" spans="1:16" x14ac:dyDescent="0.3">
      <c r="A3708" t="s">
        <v>4033</v>
      </c>
      <c r="B3708">
        <v>29</v>
      </c>
      <c r="C3708" s="4">
        <v>1652472</v>
      </c>
      <c r="D3708" t="s">
        <v>429</v>
      </c>
      <c r="E3708" t="s">
        <v>3850</v>
      </c>
      <c r="F3708" t="s">
        <v>7817</v>
      </c>
      <c r="G3708">
        <v>2843</v>
      </c>
      <c r="H3708">
        <v>25</v>
      </c>
      <c r="I3708" t="s">
        <v>708</v>
      </c>
      <c r="J3708" t="s">
        <v>490</v>
      </c>
      <c r="K3708" s="4">
        <v>300000</v>
      </c>
      <c r="L3708">
        <v>1996</v>
      </c>
      <c r="M3708" s="2">
        <v>6.9</v>
      </c>
      <c r="N3708" s="4">
        <f>IMDB_Table[[#This Row],[gross]]-IMDB_Table[[#This Row],[budget]]</f>
        <v>1352472</v>
      </c>
      <c r="O3708">
        <v>91</v>
      </c>
      <c r="P3708" s="36">
        <f>IMDB_Table[[#This Row],[net_profit]]/IMDB_Table[[#This Row],[budget]]*100</f>
        <v>450.82399999999996</v>
      </c>
    </row>
    <row r="3709" spans="1:16" x14ac:dyDescent="0.3">
      <c r="A3709" t="s">
        <v>1404</v>
      </c>
      <c r="B3709">
        <v>131</v>
      </c>
      <c r="C3709" s="4">
        <v>2360184</v>
      </c>
      <c r="D3709" t="s">
        <v>641</v>
      </c>
      <c r="E3709" t="s">
        <v>130</v>
      </c>
      <c r="F3709" t="s">
        <v>7818</v>
      </c>
      <c r="G3709">
        <v>18035</v>
      </c>
      <c r="H3709">
        <v>177</v>
      </c>
      <c r="I3709" t="s">
        <v>16</v>
      </c>
      <c r="J3709" t="s">
        <v>17</v>
      </c>
      <c r="K3709" s="4">
        <v>300000</v>
      </c>
      <c r="L3709">
        <v>2003</v>
      </c>
      <c r="M3709" s="2">
        <v>7.1</v>
      </c>
      <c r="N3709" s="4">
        <f>IMDB_Table[[#This Row],[gross]]-IMDB_Table[[#This Row],[budget]]</f>
        <v>2060184</v>
      </c>
      <c r="O3709">
        <v>80</v>
      </c>
      <c r="P3709" s="36">
        <f>IMDB_Table[[#This Row],[net_profit]]/IMDB_Table[[#This Row],[budget]]*100</f>
        <v>686.72799999999995</v>
      </c>
    </row>
    <row r="3710" spans="1:16" x14ac:dyDescent="0.3">
      <c r="A3710" t="s">
        <v>3851</v>
      </c>
      <c r="B3710">
        <v>88</v>
      </c>
      <c r="C3710" s="4">
        <v>255352</v>
      </c>
      <c r="D3710" t="s">
        <v>814</v>
      </c>
      <c r="E3710" t="s">
        <v>3852</v>
      </c>
      <c r="F3710" t="s">
        <v>6714</v>
      </c>
      <c r="G3710">
        <v>4423</v>
      </c>
      <c r="H3710">
        <v>57</v>
      </c>
      <c r="I3710" t="s">
        <v>16</v>
      </c>
      <c r="J3710" t="s">
        <v>17</v>
      </c>
      <c r="K3710" s="4">
        <v>300000</v>
      </c>
      <c r="L3710">
        <v>2006</v>
      </c>
      <c r="M3710" s="2">
        <v>6.7</v>
      </c>
      <c r="N3710" s="4">
        <f>IMDB_Table[[#This Row],[gross]]-IMDB_Table[[#This Row],[budget]]</f>
        <v>-44648</v>
      </c>
      <c r="O3710">
        <v>76</v>
      </c>
      <c r="P3710" s="36">
        <f>IMDB_Table[[#This Row],[net_profit]]/IMDB_Table[[#This Row],[budget]]*100</f>
        <v>-14.882666666666665</v>
      </c>
    </row>
    <row r="3711" spans="1:16" x14ac:dyDescent="0.3">
      <c r="A3711" t="s">
        <v>3851</v>
      </c>
      <c r="B3711">
        <v>189</v>
      </c>
      <c r="C3711" s="4">
        <v>856942</v>
      </c>
      <c r="D3711" t="s">
        <v>814</v>
      </c>
      <c r="E3711" t="s">
        <v>3853</v>
      </c>
      <c r="F3711" t="s">
        <v>7819</v>
      </c>
      <c r="G3711">
        <v>12241</v>
      </c>
      <c r="H3711">
        <v>112</v>
      </c>
      <c r="I3711" t="s">
        <v>16</v>
      </c>
      <c r="J3711" t="s">
        <v>17</v>
      </c>
      <c r="K3711" s="4">
        <v>200000</v>
      </c>
      <c r="L3711">
        <v>2008</v>
      </c>
      <c r="M3711" s="2">
        <v>7.1</v>
      </c>
      <c r="N3711" s="4">
        <f>IMDB_Table[[#This Row],[gross]]-IMDB_Table[[#This Row],[budget]]</f>
        <v>656942</v>
      </c>
      <c r="O3711">
        <v>80</v>
      </c>
      <c r="P3711" s="36">
        <f>IMDB_Table[[#This Row],[net_profit]]/IMDB_Table[[#This Row],[budget]]*100</f>
        <v>328.471</v>
      </c>
    </row>
    <row r="3712" spans="1:16" x14ac:dyDescent="0.3">
      <c r="A3712" t="s">
        <v>3854</v>
      </c>
      <c r="B3712">
        <v>24</v>
      </c>
      <c r="C3712" s="4">
        <v>12438</v>
      </c>
      <c r="D3712" t="s">
        <v>71</v>
      </c>
      <c r="E3712" t="s">
        <v>1756</v>
      </c>
      <c r="F3712" t="s">
        <v>7820</v>
      </c>
      <c r="G3712">
        <v>891</v>
      </c>
      <c r="H3712">
        <v>26</v>
      </c>
      <c r="I3712" t="s">
        <v>16</v>
      </c>
      <c r="J3712" t="s">
        <v>17</v>
      </c>
      <c r="K3712" s="4">
        <v>160000</v>
      </c>
      <c r="L3712">
        <v>1964</v>
      </c>
      <c r="M3712" s="2">
        <v>8.1</v>
      </c>
      <c r="N3712" s="4">
        <f>IMDB_Table[[#This Row],[gross]]-IMDB_Table[[#This Row],[budget]]</f>
        <v>-147562</v>
      </c>
      <c r="O3712">
        <v>95</v>
      </c>
      <c r="P3712" s="36">
        <f>IMDB_Table[[#This Row],[net_profit]]/IMDB_Table[[#This Row],[budget]]*100</f>
        <v>-92.226249999999993</v>
      </c>
    </row>
    <row r="3713" spans="1:16" x14ac:dyDescent="0.3">
      <c r="A3713" t="s">
        <v>3213</v>
      </c>
      <c r="B3713">
        <v>16</v>
      </c>
      <c r="C3713" s="4">
        <v>40542</v>
      </c>
      <c r="D3713" t="s">
        <v>71</v>
      </c>
      <c r="E3713" t="s">
        <v>3855</v>
      </c>
      <c r="F3713" t="s">
        <v>6715</v>
      </c>
      <c r="G3713">
        <v>294</v>
      </c>
      <c r="H3713">
        <v>16</v>
      </c>
      <c r="I3713" t="s">
        <v>16</v>
      </c>
      <c r="J3713" t="s">
        <v>17</v>
      </c>
      <c r="K3713" s="4">
        <v>300000</v>
      </c>
      <c r="L3713">
        <v>1997</v>
      </c>
      <c r="M3713" s="2">
        <v>5.5</v>
      </c>
      <c r="N3713" s="4">
        <f>IMDB_Table[[#This Row],[gross]]-IMDB_Table[[#This Row],[budget]]</f>
        <v>-259458</v>
      </c>
      <c r="O3713">
        <v>94</v>
      </c>
      <c r="P3713" s="36">
        <f>IMDB_Table[[#This Row],[net_profit]]/IMDB_Table[[#This Row],[budget]]*100</f>
        <v>-86.48599999999999</v>
      </c>
    </row>
    <row r="3714" spans="1:16" x14ac:dyDescent="0.3">
      <c r="A3714" t="s">
        <v>3856</v>
      </c>
      <c r="B3714">
        <v>13</v>
      </c>
      <c r="C3714" s="4">
        <v>5199</v>
      </c>
      <c r="D3714" t="s">
        <v>888</v>
      </c>
      <c r="E3714" t="s">
        <v>3857</v>
      </c>
      <c r="F3714" t="s">
        <v>6716</v>
      </c>
      <c r="G3714">
        <v>720</v>
      </c>
      <c r="H3714">
        <v>23</v>
      </c>
      <c r="I3714" t="s">
        <v>16</v>
      </c>
      <c r="J3714" t="s">
        <v>17</v>
      </c>
      <c r="K3714" s="4">
        <v>200000</v>
      </c>
      <c r="L3714">
        <v>2004</v>
      </c>
      <c r="M3714" s="2">
        <v>6.6</v>
      </c>
      <c r="N3714" s="4">
        <f>IMDB_Table[[#This Row],[gross]]-IMDB_Table[[#This Row],[budget]]</f>
        <v>-194801</v>
      </c>
      <c r="O3714">
        <v>109</v>
      </c>
      <c r="P3714" s="36">
        <f>IMDB_Table[[#This Row],[net_profit]]/IMDB_Table[[#This Row],[budget]]*100</f>
        <v>-97.400499999999994</v>
      </c>
    </row>
    <row r="3715" spans="1:16" x14ac:dyDescent="0.3">
      <c r="A3715" t="s">
        <v>3858</v>
      </c>
      <c r="B3715">
        <v>10</v>
      </c>
      <c r="C3715" s="4">
        <v>2468</v>
      </c>
      <c r="D3715" t="s">
        <v>3705</v>
      </c>
      <c r="E3715" t="s">
        <v>3859</v>
      </c>
      <c r="F3715" t="s">
        <v>6717</v>
      </c>
      <c r="G3715">
        <v>241</v>
      </c>
      <c r="H3715">
        <v>5</v>
      </c>
      <c r="I3715" t="s">
        <v>16</v>
      </c>
      <c r="J3715" t="s">
        <v>17</v>
      </c>
      <c r="K3715" s="4">
        <v>300000</v>
      </c>
      <c r="L3715">
        <v>2014</v>
      </c>
      <c r="M3715" s="2">
        <v>4.8</v>
      </c>
      <c r="N3715" s="4">
        <f>IMDB_Table[[#This Row],[gross]]-IMDB_Table[[#This Row],[budget]]</f>
        <v>-297532</v>
      </c>
      <c r="O3715">
        <v>95</v>
      </c>
      <c r="P3715" s="36">
        <f>IMDB_Table[[#This Row],[net_profit]]/IMDB_Table[[#This Row],[budget]]*100</f>
        <v>-99.177333333333323</v>
      </c>
    </row>
    <row r="3716" spans="1:16" x14ac:dyDescent="0.3">
      <c r="A3716" t="s">
        <v>3860</v>
      </c>
      <c r="B3716">
        <v>286</v>
      </c>
      <c r="C3716" s="4">
        <v>318622</v>
      </c>
      <c r="D3716" t="s">
        <v>1248</v>
      </c>
      <c r="E3716" t="s">
        <v>3861</v>
      </c>
      <c r="F3716" t="s">
        <v>6718</v>
      </c>
      <c r="G3716">
        <v>24668</v>
      </c>
      <c r="H3716">
        <v>175</v>
      </c>
      <c r="I3716" t="s">
        <v>16</v>
      </c>
      <c r="J3716" t="s">
        <v>17</v>
      </c>
      <c r="K3716" s="4">
        <v>270000</v>
      </c>
      <c r="L3716">
        <v>2012</v>
      </c>
      <c r="M3716" s="2">
        <v>6.4</v>
      </c>
      <c r="N3716" s="4">
        <f>IMDB_Table[[#This Row],[gross]]-IMDB_Table[[#This Row],[budget]]</f>
        <v>48622</v>
      </c>
      <c r="O3716">
        <v>90</v>
      </c>
      <c r="P3716" s="36">
        <f>IMDB_Table[[#This Row],[net_profit]]/IMDB_Table[[#This Row],[budget]]*100</f>
        <v>18.008148148148148</v>
      </c>
    </row>
    <row r="3717" spans="1:16" x14ac:dyDescent="0.3">
      <c r="A3717" t="s">
        <v>1536</v>
      </c>
      <c r="B3717">
        <v>147</v>
      </c>
      <c r="C3717" s="4">
        <v>12006514</v>
      </c>
      <c r="D3717" t="s">
        <v>369</v>
      </c>
      <c r="E3717" t="s">
        <v>312</v>
      </c>
      <c r="F3717" t="s">
        <v>6719</v>
      </c>
      <c r="G3717">
        <v>114070</v>
      </c>
      <c r="H3717">
        <v>500</v>
      </c>
      <c r="I3717" t="s">
        <v>16</v>
      </c>
      <c r="J3717" t="s">
        <v>17</v>
      </c>
      <c r="K3717" s="4">
        <v>250000</v>
      </c>
      <c r="L3717">
        <v>1997</v>
      </c>
      <c r="M3717" s="2">
        <v>7.3</v>
      </c>
      <c r="N3717" s="4">
        <f>IMDB_Table[[#This Row],[gross]]-IMDB_Table[[#This Row],[budget]]</f>
        <v>11756514</v>
      </c>
      <c r="O3717">
        <v>113</v>
      </c>
      <c r="P3717" s="36">
        <f>IMDB_Table[[#This Row],[net_profit]]/IMDB_Table[[#This Row],[budget]]*100</f>
        <v>4702.6055999999999</v>
      </c>
    </row>
    <row r="3718" spans="1:16" x14ac:dyDescent="0.3">
      <c r="A3718" t="s">
        <v>2998</v>
      </c>
      <c r="B3718">
        <v>71</v>
      </c>
      <c r="C3718" s="4">
        <v>4186931</v>
      </c>
      <c r="D3718" t="s">
        <v>369</v>
      </c>
      <c r="E3718" t="s">
        <v>3862</v>
      </c>
      <c r="F3718" t="s">
        <v>6720</v>
      </c>
      <c r="G3718">
        <v>6041</v>
      </c>
      <c r="H3718">
        <v>85</v>
      </c>
      <c r="I3718" t="s">
        <v>16</v>
      </c>
      <c r="J3718" t="s">
        <v>17</v>
      </c>
      <c r="K3718" s="4">
        <v>250000</v>
      </c>
      <c r="L3718">
        <v>2001</v>
      </c>
      <c r="M3718" s="2">
        <v>6.9</v>
      </c>
      <c r="N3718" s="4">
        <f>IMDB_Table[[#This Row],[gross]]-IMDB_Table[[#This Row],[budget]]</f>
        <v>3936931</v>
      </c>
      <c r="O3718">
        <v>91</v>
      </c>
      <c r="P3718" s="36">
        <f>IMDB_Table[[#This Row],[net_profit]]/IMDB_Table[[#This Row],[budget]]*100</f>
        <v>1574.7724000000001</v>
      </c>
    </row>
    <row r="3719" spans="1:16" x14ac:dyDescent="0.3">
      <c r="A3719" t="s">
        <v>123</v>
      </c>
      <c r="B3719">
        <v>51</v>
      </c>
      <c r="C3719" s="4">
        <v>3799339</v>
      </c>
      <c r="D3719" t="s">
        <v>2754</v>
      </c>
      <c r="E3719" t="s">
        <v>3863</v>
      </c>
      <c r="F3719" t="s">
        <v>6721</v>
      </c>
      <c r="G3719">
        <v>8000</v>
      </c>
      <c r="H3719">
        <v>138</v>
      </c>
      <c r="I3719" t="s">
        <v>16</v>
      </c>
      <c r="J3719" t="s">
        <v>17</v>
      </c>
      <c r="K3719" s="4">
        <v>250000</v>
      </c>
      <c r="L3719">
        <v>2002</v>
      </c>
      <c r="M3719" s="2">
        <v>7.2</v>
      </c>
      <c r="N3719" s="4">
        <f>IMDB_Table[[#This Row],[gross]]-IMDB_Table[[#This Row],[budget]]</f>
        <v>3549339</v>
      </c>
      <c r="O3719">
        <v>98</v>
      </c>
      <c r="P3719" s="36">
        <f>IMDB_Table[[#This Row],[net_profit]]/IMDB_Table[[#This Row],[budget]]*100</f>
        <v>1419.7356</v>
      </c>
    </row>
    <row r="3720" spans="1:16" x14ac:dyDescent="0.3">
      <c r="A3720" t="s">
        <v>3864</v>
      </c>
      <c r="B3720">
        <v>23</v>
      </c>
      <c r="C3720" s="4">
        <v>1977544</v>
      </c>
      <c r="D3720" t="s">
        <v>369</v>
      </c>
      <c r="E3720" t="s">
        <v>3865</v>
      </c>
      <c r="F3720" t="s">
        <v>7821</v>
      </c>
      <c r="G3720">
        <v>3513</v>
      </c>
      <c r="H3720">
        <v>36</v>
      </c>
      <c r="I3720" t="s">
        <v>16</v>
      </c>
      <c r="J3720" t="s">
        <v>17</v>
      </c>
      <c r="K3720" s="4">
        <v>250000</v>
      </c>
      <c r="L3720">
        <v>1995</v>
      </c>
      <c r="M3720" s="2">
        <v>6.5</v>
      </c>
      <c r="N3720" s="4">
        <f>IMDB_Table[[#This Row],[gross]]-IMDB_Table[[#This Row],[budget]]</f>
        <v>1727544</v>
      </c>
      <c r="O3720">
        <v>94</v>
      </c>
      <c r="P3720" s="36">
        <f>IMDB_Table[[#This Row],[net_profit]]/IMDB_Table[[#This Row],[budget]]*100</f>
        <v>691.01760000000002</v>
      </c>
    </row>
    <row r="3721" spans="1:16" x14ac:dyDescent="0.3">
      <c r="A3721" t="s">
        <v>1846</v>
      </c>
      <c r="B3721">
        <v>59</v>
      </c>
      <c r="C3721" s="4">
        <v>1050600</v>
      </c>
      <c r="D3721" t="s">
        <v>641</v>
      </c>
      <c r="E3721" t="s">
        <v>1139</v>
      </c>
      <c r="F3721" t="s">
        <v>6722</v>
      </c>
      <c r="G3721">
        <v>4662</v>
      </c>
      <c r="H3721">
        <v>136</v>
      </c>
      <c r="I3721" t="s">
        <v>16</v>
      </c>
      <c r="J3721" t="s">
        <v>17</v>
      </c>
      <c r="K3721" s="4">
        <v>250000</v>
      </c>
      <c r="L3721">
        <v>2000</v>
      </c>
      <c r="M3721" s="2">
        <v>6.6</v>
      </c>
      <c r="N3721" s="4">
        <f>IMDB_Table[[#This Row],[gross]]-IMDB_Table[[#This Row],[budget]]</f>
        <v>800600</v>
      </c>
      <c r="O3721">
        <v>96</v>
      </c>
      <c r="P3721" s="36">
        <f>IMDB_Table[[#This Row],[net_profit]]/IMDB_Table[[#This Row],[budget]]*100</f>
        <v>320.24</v>
      </c>
    </row>
    <row r="3722" spans="1:16" x14ac:dyDescent="0.3">
      <c r="A3722" t="s">
        <v>3866</v>
      </c>
      <c r="B3722">
        <v>9</v>
      </c>
      <c r="C3722" s="4">
        <v>902835</v>
      </c>
      <c r="D3722" t="s">
        <v>369</v>
      </c>
      <c r="E3722" t="s">
        <v>3867</v>
      </c>
      <c r="F3722" t="s">
        <v>6723</v>
      </c>
      <c r="G3722">
        <v>1489</v>
      </c>
      <c r="H3722">
        <v>40</v>
      </c>
      <c r="I3722" t="s">
        <v>16</v>
      </c>
      <c r="J3722" t="s">
        <v>17</v>
      </c>
      <c r="K3722" s="4">
        <v>250000</v>
      </c>
      <c r="L3722">
        <v>2001</v>
      </c>
      <c r="M3722" s="2">
        <v>6.7</v>
      </c>
      <c r="N3722" s="4">
        <f>IMDB_Table[[#This Row],[gross]]-IMDB_Table[[#This Row],[budget]]</f>
        <v>652835</v>
      </c>
      <c r="O3722">
        <v>100</v>
      </c>
      <c r="P3722" s="36">
        <f>IMDB_Table[[#This Row],[net_profit]]/IMDB_Table[[#This Row],[budget]]*100</f>
        <v>261.13400000000001</v>
      </c>
    </row>
    <row r="3723" spans="1:16" x14ac:dyDescent="0.3">
      <c r="A3723" t="s">
        <v>1784</v>
      </c>
      <c r="B3723">
        <v>99</v>
      </c>
      <c r="C3723" s="4">
        <v>489220</v>
      </c>
      <c r="D3723" t="s">
        <v>1141</v>
      </c>
      <c r="E3723" t="s">
        <v>3868</v>
      </c>
      <c r="F3723" t="s">
        <v>6724</v>
      </c>
      <c r="G3723">
        <v>160511</v>
      </c>
      <c r="H3723">
        <v>696</v>
      </c>
      <c r="I3723" t="s">
        <v>16</v>
      </c>
      <c r="J3723" t="s">
        <v>87</v>
      </c>
      <c r="K3723" s="4">
        <v>365000</v>
      </c>
      <c r="L3723">
        <v>1997</v>
      </c>
      <c r="M3723" s="2">
        <v>7.3</v>
      </c>
      <c r="N3723" s="4">
        <f>IMDB_Table[[#This Row],[gross]]-IMDB_Table[[#This Row],[budget]]</f>
        <v>124220</v>
      </c>
      <c r="O3723">
        <v>90</v>
      </c>
      <c r="P3723" s="36">
        <f>IMDB_Table[[#This Row],[net_profit]]/IMDB_Table[[#This Row],[budget]]*100</f>
        <v>34.032876712328772</v>
      </c>
    </row>
    <row r="3724" spans="1:16" x14ac:dyDescent="0.3">
      <c r="A3724" t="s">
        <v>3869</v>
      </c>
      <c r="B3724">
        <v>21</v>
      </c>
      <c r="C3724" s="4">
        <v>212285</v>
      </c>
      <c r="D3724" t="s">
        <v>429</v>
      </c>
      <c r="E3724" t="s">
        <v>1174</v>
      </c>
      <c r="F3724" t="s">
        <v>7822</v>
      </c>
      <c r="G3724">
        <v>1727</v>
      </c>
      <c r="H3724">
        <v>21</v>
      </c>
      <c r="I3724" t="s">
        <v>16</v>
      </c>
      <c r="J3724" t="s">
        <v>115</v>
      </c>
      <c r="K3724" s="4">
        <v>250000</v>
      </c>
      <c r="L3724">
        <v>1996</v>
      </c>
      <c r="M3724" s="2">
        <v>6.4</v>
      </c>
      <c r="N3724" s="4">
        <f>IMDB_Table[[#This Row],[gross]]-IMDB_Table[[#This Row],[budget]]</f>
        <v>-37715</v>
      </c>
      <c r="O3724">
        <v>76</v>
      </c>
      <c r="P3724" s="36">
        <f>IMDB_Table[[#This Row],[net_profit]]/IMDB_Table[[#This Row],[budget]]*100</f>
        <v>-15.085999999999999</v>
      </c>
    </row>
    <row r="3725" spans="1:16" x14ac:dyDescent="0.3">
      <c r="A3725" t="s">
        <v>3870</v>
      </c>
      <c r="B3725">
        <v>19</v>
      </c>
      <c r="C3725" s="4">
        <v>203134</v>
      </c>
      <c r="D3725" t="s">
        <v>3871</v>
      </c>
      <c r="E3725" t="s">
        <v>3872</v>
      </c>
      <c r="F3725" t="s">
        <v>7823</v>
      </c>
      <c r="G3725">
        <v>1428</v>
      </c>
      <c r="H3725">
        <v>21</v>
      </c>
      <c r="I3725" t="s">
        <v>16</v>
      </c>
      <c r="J3725" t="s">
        <v>17</v>
      </c>
      <c r="K3725" s="4">
        <v>250000</v>
      </c>
      <c r="L3725">
        <v>1997</v>
      </c>
      <c r="M3725" s="2">
        <v>7</v>
      </c>
      <c r="N3725" s="4">
        <f>IMDB_Table[[#This Row],[gross]]-IMDB_Table[[#This Row],[budget]]</f>
        <v>-46866</v>
      </c>
      <c r="O3725">
        <v>75</v>
      </c>
      <c r="P3725" s="36">
        <f>IMDB_Table[[#This Row],[net_profit]]/IMDB_Table[[#This Row],[budget]]*100</f>
        <v>-18.746399999999998</v>
      </c>
    </row>
    <row r="3726" spans="1:16" x14ac:dyDescent="0.3">
      <c r="A3726" t="s">
        <v>3786</v>
      </c>
      <c r="B3726">
        <v>43</v>
      </c>
      <c r="C3726" s="4">
        <v>191309</v>
      </c>
      <c r="D3726" t="s">
        <v>494</v>
      </c>
      <c r="E3726" t="s">
        <v>3873</v>
      </c>
      <c r="F3726" t="s">
        <v>6725</v>
      </c>
      <c r="G3726">
        <v>2787</v>
      </c>
      <c r="H3726">
        <v>64</v>
      </c>
      <c r="I3726" t="s">
        <v>16</v>
      </c>
      <c r="J3726" t="s">
        <v>17</v>
      </c>
      <c r="K3726" s="4">
        <v>150000</v>
      </c>
      <c r="L3726">
        <v>2004</v>
      </c>
      <c r="M3726" s="2">
        <v>5.5</v>
      </c>
      <c r="N3726" s="4">
        <f>IMDB_Table[[#This Row],[gross]]-IMDB_Table[[#This Row],[budget]]</f>
        <v>41309</v>
      </c>
      <c r="O3726">
        <v>78</v>
      </c>
      <c r="P3726" s="36">
        <f>IMDB_Table[[#This Row],[net_profit]]/IMDB_Table[[#This Row],[budget]]*100</f>
        <v>27.539333333333332</v>
      </c>
    </row>
    <row r="3727" spans="1:16" x14ac:dyDescent="0.3">
      <c r="A3727" t="s">
        <v>3874</v>
      </c>
      <c r="B3727">
        <v>206</v>
      </c>
      <c r="C3727" s="4">
        <v>3388210</v>
      </c>
      <c r="D3727" t="s">
        <v>71</v>
      </c>
      <c r="E3727" t="s">
        <v>110</v>
      </c>
      <c r="F3727" t="s">
        <v>6726</v>
      </c>
      <c r="G3727">
        <v>46813</v>
      </c>
      <c r="H3727">
        <v>150</v>
      </c>
      <c r="I3727" t="s">
        <v>16</v>
      </c>
      <c r="J3727" t="s">
        <v>17</v>
      </c>
      <c r="K3727" s="4">
        <v>250000</v>
      </c>
      <c r="L3727">
        <v>2011</v>
      </c>
      <c r="M3727" s="2">
        <v>6.7</v>
      </c>
      <c r="N3727" s="4">
        <f>IMDB_Table[[#This Row],[gross]]-IMDB_Table[[#This Row],[budget]]</f>
        <v>3138210</v>
      </c>
      <c r="O3727">
        <v>90</v>
      </c>
      <c r="P3727" s="36">
        <f>IMDB_Table[[#This Row],[net_profit]]/IMDB_Table[[#This Row],[budget]]*100</f>
        <v>1255.2839999999999</v>
      </c>
    </row>
    <row r="3728" spans="1:16" x14ac:dyDescent="0.3">
      <c r="A3728" t="s">
        <v>3312</v>
      </c>
      <c r="B3728">
        <v>29</v>
      </c>
      <c r="C3728" s="4">
        <v>177840</v>
      </c>
      <c r="D3728" t="s">
        <v>1616</v>
      </c>
      <c r="E3728" t="s">
        <v>3875</v>
      </c>
      <c r="F3728" t="s">
        <v>6727</v>
      </c>
      <c r="G3728">
        <v>708</v>
      </c>
      <c r="H3728">
        <v>22</v>
      </c>
      <c r="I3728" t="s">
        <v>16</v>
      </c>
      <c r="J3728" t="s">
        <v>24</v>
      </c>
      <c r="K3728" s="4">
        <v>250000</v>
      </c>
      <c r="L3728">
        <v>1999</v>
      </c>
      <c r="M3728" s="2">
        <v>6.1</v>
      </c>
      <c r="N3728" s="4">
        <f>IMDB_Table[[#This Row],[gross]]-IMDB_Table[[#This Row],[budget]]</f>
        <v>-72160</v>
      </c>
      <c r="O3728">
        <v>92</v>
      </c>
      <c r="P3728" s="36">
        <f>IMDB_Table[[#This Row],[net_profit]]/IMDB_Table[[#This Row],[budget]]*100</f>
        <v>-28.864000000000001</v>
      </c>
    </row>
    <row r="3729" spans="1:16" x14ac:dyDescent="0.3">
      <c r="A3729" t="s">
        <v>3072</v>
      </c>
      <c r="B3729">
        <v>162</v>
      </c>
      <c r="C3729" s="4">
        <v>49494</v>
      </c>
      <c r="D3729" t="s">
        <v>946</v>
      </c>
      <c r="E3729" t="s">
        <v>3876</v>
      </c>
      <c r="F3729" t="s">
        <v>6728</v>
      </c>
      <c r="G3729">
        <v>8511</v>
      </c>
      <c r="H3729">
        <v>87</v>
      </c>
      <c r="I3729" t="s">
        <v>16</v>
      </c>
      <c r="J3729" t="s">
        <v>17</v>
      </c>
      <c r="K3729" s="4">
        <v>250000</v>
      </c>
      <c r="L3729">
        <v>2013</v>
      </c>
      <c r="M3729" s="2">
        <v>3.9</v>
      </c>
      <c r="N3729" s="4">
        <f>IMDB_Table[[#This Row],[gross]]-IMDB_Table[[#This Row],[budget]]</f>
        <v>-200506</v>
      </c>
      <c r="O3729">
        <v>99</v>
      </c>
      <c r="P3729" s="36">
        <f>IMDB_Table[[#This Row],[net_profit]]/IMDB_Table[[#This Row],[budget]]*100</f>
        <v>-80.202399999999997</v>
      </c>
    </row>
    <row r="3730" spans="1:16" x14ac:dyDescent="0.3">
      <c r="A3730" t="s">
        <v>3877</v>
      </c>
      <c r="B3730">
        <v>8</v>
      </c>
      <c r="C3730" s="4">
        <v>18195</v>
      </c>
      <c r="D3730" t="s">
        <v>3878</v>
      </c>
      <c r="E3730" t="s">
        <v>3879</v>
      </c>
      <c r="F3730" t="s">
        <v>7824</v>
      </c>
      <c r="G3730">
        <v>336</v>
      </c>
      <c r="H3730">
        <v>7</v>
      </c>
      <c r="I3730" t="s">
        <v>16</v>
      </c>
      <c r="J3730" t="s">
        <v>17</v>
      </c>
      <c r="K3730" s="4">
        <v>250000</v>
      </c>
      <c r="L3730">
        <v>1997</v>
      </c>
      <c r="M3730" s="2">
        <v>6.3</v>
      </c>
      <c r="N3730" s="4">
        <f>IMDB_Table[[#This Row],[gross]]-IMDB_Table[[#This Row],[budget]]</f>
        <v>-231805</v>
      </c>
      <c r="O3730">
        <v>81</v>
      </c>
      <c r="P3730" s="36">
        <f>IMDB_Table[[#This Row],[net_profit]]/IMDB_Table[[#This Row],[budget]]*100</f>
        <v>-92.722000000000008</v>
      </c>
    </row>
    <row r="3731" spans="1:16" x14ac:dyDescent="0.3">
      <c r="A3731" t="s">
        <v>3880</v>
      </c>
      <c r="B3731">
        <v>22</v>
      </c>
      <c r="C3731" s="4">
        <v>111300</v>
      </c>
      <c r="D3731" t="s">
        <v>1852</v>
      </c>
      <c r="E3731" t="s">
        <v>3881</v>
      </c>
      <c r="F3731" t="s">
        <v>6729</v>
      </c>
      <c r="G3731">
        <v>575</v>
      </c>
      <c r="H3731">
        <v>6</v>
      </c>
      <c r="I3731" t="s">
        <v>16</v>
      </c>
      <c r="J3731" t="s">
        <v>17</v>
      </c>
      <c r="K3731" s="4">
        <v>225000</v>
      </c>
      <c r="L3731">
        <v>2012</v>
      </c>
      <c r="M3731" s="2">
        <v>7.5</v>
      </c>
      <c r="N3731" s="4">
        <f>IMDB_Table[[#This Row],[gross]]-IMDB_Table[[#This Row],[budget]]</f>
        <v>-113700</v>
      </c>
      <c r="O3731">
        <v>86</v>
      </c>
      <c r="P3731" s="36">
        <f>IMDB_Table[[#This Row],[net_profit]]/IMDB_Table[[#This Row],[budget]]*100</f>
        <v>-50.533333333333331</v>
      </c>
    </row>
    <row r="3732" spans="1:16" x14ac:dyDescent="0.3">
      <c r="A3732" t="s">
        <v>3882</v>
      </c>
      <c r="B3732">
        <v>38</v>
      </c>
      <c r="C3732" s="4">
        <v>1027119</v>
      </c>
      <c r="D3732" t="s">
        <v>814</v>
      </c>
      <c r="E3732" t="s">
        <v>3883</v>
      </c>
      <c r="F3732" t="s">
        <v>6730</v>
      </c>
      <c r="G3732">
        <v>2742</v>
      </c>
      <c r="H3732">
        <v>73</v>
      </c>
      <c r="I3732" t="s">
        <v>16</v>
      </c>
      <c r="J3732" t="s">
        <v>17</v>
      </c>
      <c r="K3732" s="4">
        <v>225000</v>
      </c>
      <c r="L3732">
        <v>2000</v>
      </c>
      <c r="M3732" s="2">
        <v>7</v>
      </c>
      <c r="N3732" s="4">
        <f>IMDB_Table[[#This Row],[gross]]-IMDB_Table[[#This Row],[budget]]</f>
        <v>802119</v>
      </c>
      <c r="O3732">
        <v>106</v>
      </c>
      <c r="P3732" s="36">
        <f>IMDB_Table[[#This Row],[net_profit]]/IMDB_Table[[#This Row],[budget]]*100</f>
        <v>356.49733333333336</v>
      </c>
    </row>
    <row r="3733" spans="1:16" x14ac:dyDescent="0.3">
      <c r="A3733" t="s">
        <v>4062</v>
      </c>
      <c r="B3733">
        <v>67</v>
      </c>
      <c r="C3733" s="4">
        <v>5000000</v>
      </c>
      <c r="D3733" t="s">
        <v>3884</v>
      </c>
      <c r="E3733" t="s">
        <v>3885</v>
      </c>
      <c r="F3733" t="s">
        <v>7825</v>
      </c>
      <c r="G3733">
        <v>4812</v>
      </c>
      <c r="H3733">
        <v>88</v>
      </c>
      <c r="I3733" t="s">
        <v>16</v>
      </c>
      <c r="J3733" t="s">
        <v>17</v>
      </c>
      <c r="K3733" s="4">
        <v>210000</v>
      </c>
      <c r="L3733">
        <v>1953</v>
      </c>
      <c r="M3733" s="2">
        <v>6.7</v>
      </c>
      <c r="N3733" s="4">
        <f>IMDB_Table[[#This Row],[gross]]-IMDB_Table[[#This Row],[budget]]</f>
        <v>4790000</v>
      </c>
      <c r="O3733">
        <v>80</v>
      </c>
      <c r="P3733" s="36">
        <f>IMDB_Table[[#This Row],[net_profit]]/IMDB_Table[[#This Row],[budget]]*100</f>
        <v>2280.9523809523812</v>
      </c>
    </row>
    <row r="3734" spans="1:16" x14ac:dyDescent="0.3">
      <c r="A3734" t="s">
        <v>156</v>
      </c>
      <c r="B3734">
        <v>77</v>
      </c>
      <c r="C3734" s="4">
        <v>4505922</v>
      </c>
      <c r="D3734" t="s">
        <v>641</v>
      </c>
      <c r="E3734" t="s">
        <v>143</v>
      </c>
      <c r="F3734" t="s">
        <v>6731</v>
      </c>
      <c r="G3734">
        <v>63951</v>
      </c>
      <c r="H3734">
        <v>252</v>
      </c>
      <c r="I3734" t="s">
        <v>16</v>
      </c>
      <c r="J3734" t="s">
        <v>17</v>
      </c>
      <c r="K3734" s="4">
        <v>200000</v>
      </c>
      <c r="L3734">
        <v>1996</v>
      </c>
      <c r="M3734" s="2">
        <v>7.4</v>
      </c>
      <c r="N3734" s="4">
        <f>IMDB_Table[[#This Row],[gross]]-IMDB_Table[[#This Row],[budget]]</f>
        <v>4305922</v>
      </c>
      <c r="O3734">
        <v>96</v>
      </c>
      <c r="P3734" s="36">
        <f>IMDB_Table[[#This Row],[net_profit]]/IMDB_Table[[#This Row],[budget]]*100</f>
        <v>2152.9610000000002</v>
      </c>
    </row>
    <row r="3735" spans="1:16" x14ac:dyDescent="0.3">
      <c r="A3735" t="s">
        <v>1804</v>
      </c>
      <c r="B3735">
        <v>122</v>
      </c>
      <c r="C3735" s="4">
        <v>3500000</v>
      </c>
      <c r="D3735" t="s">
        <v>2037</v>
      </c>
      <c r="E3735" t="s">
        <v>873</v>
      </c>
      <c r="F3735" t="s">
        <v>7826</v>
      </c>
      <c r="G3735">
        <v>147566</v>
      </c>
      <c r="H3735">
        <v>235</v>
      </c>
      <c r="I3735" t="s">
        <v>1991</v>
      </c>
      <c r="J3735" t="s">
        <v>1805</v>
      </c>
      <c r="K3735" s="4">
        <v>200000</v>
      </c>
      <c r="L3735">
        <v>1964</v>
      </c>
      <c r="M3735" s="2">
        <v>8</v>
      </c>
      <c r="N3735" s="4">
        <f>IMDB_Table[[#This Row],[gross]]-IMDB_Table[[#This Row],[budget]]</f>
        <v>3300000</v>
      </c>
      <c r="O3735">
        <v>99</v>
      </c>
      <c r="P3735" s="36">
        <f>IMDB_Table[[#This Row],[net_profit]]/IMDB_Table[[#This Row],[budget]]*100</f>
        <v>1650</v>
      </c>
    </row>
    <row r="3736" spans="1:16" x14ac:dyDescent="0.3">
      <c r="A3736" t="s">
        <v>3886</v>
      </c>
      <c r="B3736">
        <v>15</v>
      </c>
      <c r="C3736" s="4">
        <v>381225</v>
      </c>
      <c r="D3736" t="s">
        <v>1852</v>
      </c>
      <c r="E3736" t="s">
        <v>3887</v>
      </c>
      <c r="F3736" t="s">
        <v>7827</v>
      </c>
      <c r="G3736">
        <v>131</v>
      </c>
      <c r="H3736">
        <v>13</v>
      </c>
      <c r="I3736" t="s">
        <v>16</v>
      </c>
      <c r="J3736" t="s">
        <v>17</v>
      </c>
      <c r="K3736" s="4">
        <v>200000</v>
      </c>
      <c r="L3736">
        <v>2004</v>
      </c>
      <c r="M3736" s="2">
        <v>7.2</v>
      </c>
      <c r="N3736" s="4">
        <f>IMDB_Table[[#This Row],[gross]]-IMDB_Table[[#This Row],[budget]]</f>
        <v>181225</v>
      </c>
      <c r="O3736">
        <v>85</v>
      </c>
      <c r="P3736" s="36">
        <f>IMDB_Table[[#This Row],[net_profit]]/IMDB_Table[[#This Row],[budget]]*100</f>
        <v>90.612499999999997</v>
      </c>
    </row>
    <row r="3737" spans="1:16" x14ac:dyDescent="0.3">
      <c r="A3737" t="s">
        <v>3888</v>
      </c>
      <c r="B3737">
        <v>25</v>
      </c>
      <c r="C3737" s="4">
        <v>2428241</v>
      </c>
      <c r="D3737" t="s">
        <v>814</v>
      </c>
      <c r="E3737" t="s">
        <v>3889</v>
      </c>
      <c r="F3737" t="s">
        <v>6732</v>
      </c>
      <c r="G3737">
        <v>2099</v>
      </c>
      <c r="H3737">
        <v>26</v>
      </c>
      <c r="I3737" t="s">
        <v>16</v>
      </c>
      <c r="J3737" t="s">
        <v>17</v>
      </c>
      <c r="K3737" s="4">
        <v>200000</v>
      </c>
      <c r="L3737">
        <v>2010</v>
      </c>
      <c r="M3737" s="2">
        <v>6.4</v>
      </c>
      <c r="N3737" s="4">
        <f>IMDB_Table[[#This Row],[gross]]-IMDB_Table[[#This Row],[budget]]</f>
        <v>2228241</v>
      </c>
      <c r="O3737">
        <v>101</v>
      </c>
      <c r="P3737" s="36">
        <f>IMDB_Table[[#This Row],[net_profit]]/IMDB_Table[[#This Row],[budget]]*100</f>
        <v>1114.1205</v>
      </c>
    </row>
    <row r="3738" spans="1:16" x14ac:dyDescent="0.3">
      <c r="A3738" t="s">
        <v>4001</v>
      </c>
      <c r="B3738">
        <v>37</v>
      </c>
      <c r="C3738" s="4">
        <v>78030</v>
      </c>
      <c r="D3738" t="s">
        <v>814</v>
      </c>
      <c r="E3738" t="s">
        <v>2841</v>
      </c>
      <c r="F3738" t="s">
        <v>7828</v>
      </c>
      <c r="G3738">
        <v>1034</v>
      </c>
      <c r="H3738">
        <v>10</v>
      </c>
      <c r="I3738" t="s">
        <v>16</v>
      </c>
      <c r="J3738" t="s">
        <v>17</v>
      </c>
      <c r="K3738" s="4">
        <v>200000</v>
      </c>
      <c r="L3738">
        <v>2012</v>
      </c>
      <c r="M3738" s="2">
        <v>6.5</v>
      </c>
      <c r="N3738" s="4">
        <f>IMDB_Table[[#This Row],[gross]]-IMDB_Table[[#This Row],[budget]]</f>
        <v>-121970</v>
      </c>
      <c r="O3738">
        <v>97</v>
      </c>
      <c r="P3738" s="36">
        <f>IMDB_Table[[#This Row],[net_profit]]/IMDB_Table[[#This Row],[budget]]*100</f>
        <v>-60.984999999999999</v>
      </c>
    </row>
    <row r="3739" spans="1:16" x14ac:dyDescent="0.3">
      <c r="A3739" t="s">
        <v>3890</v>
      </c>
      <c r="B3739">
        <v>12</v>
      </c>
      <c r="C3739" s="4">
        <v>174682</v>
      </c>
      <c r="D3739" t="s">
        <v>1349</v>
      </c>
      <c r="E3739" t="s">
        <v>3891</v>
      </c>
      <c r="F3739" t="s">
        <v>7829</v>
      </c>
      <c r="G3739">
        <v>460</v>
      </c>
      <c r="H3739">
        <v>14</v>
      </c>
      <c r="I3739" t="s">
        <v>16</v>
      </c>
      <c r="J3739" t="s">
        <v>17</v>
      </c>
      <c r="K3739" s="4">
        <v>200000</v>
      </c>
      <c r="L3739">
        <v>2002</v>
      </c>
      <c r="M3739" s="2">
        <v>6.9</v>
      </c>
      <c r="N3739" s="4">
        <f>IMDB_Table[[#This Row],[gross]]-IMDB_Table[[#This Row],[budget]]</f>
        <v>-25318</v>
      </c>
      <c r="O3739">
        <v>103</v>
      </c>
      <c r="P3739" s="36">
        <f>IMDB_Table[[#This Row],[net_profit]]/IMDB_Table[[#This Row],[budget]]*100</f>
        <v>-12.659000000000001</v>
      </c>
    </row>
    <row r="3740" spans="1:16" x14ac:dyDescent="0.3">
      <c r="A3740" t="s">
        <v>3892</v>
      </c>
      <c r="B3740">
        <v>7</v>
      </c>
      <c r="C3740" s="4">
        <v>215185</v>
      </c>
      <c r="D3740" t="s">
        <v>3761</v>
      </c>
      <c r="E3740" t="s">
        <v>3893</v>
      </c>
      <c r="F3740" t="s">
        <v>6733</v>
      </c>
      <c r="G3740">
        <v>48</v>
      </c>
      <c r="H3740">
        <v>2</v>
      </c>
      <c r="I3740" t="s">
        <v>16</v>
      </c>
      <c r="J3740" t="s">
        <v>17</v>
      </c>
      <c r="K3740" s="4">
        <v>200000</v>
      </c>
      <c r="L3740">
        <v>2008</v>
      </c>
      <c r="M3740" s="2">
        <v>7.5</v>
      </c>
      <c r="N3740" s="4">
        <f>IMDB_Table[[#This Row],[gross]]-IMDB_Table[[#This Row],[budget]]</f>
        <v>15185</v>
      </c>
      <c r="O3740">
        <v>86</v>
      </c>
      <c r="P3740" s="36">
        <f>IMDB_Table[[#This Row],[net_profit]]/IMDB_Table[[#This Row],[budget]]*100</f>
        <v>7.5925000000000002</v>
      </c>
    </row>
    <row r="3741" spans="1:16" x14ac:dyDescent="0.3">
      <c r="A3741" t="s">
        <v>3894</v>
      </c>
      <c r="B3741">
        <v>11</v>
      </c>
      <c r="C3741" s="4">
        <v>1111</v>
      </c>
      <c r="D3741" t="s">
        <v>3895</v>
      </c>
      <c r="E3741" t="s">
        <v>3896</v>
      </c>
      <c r="F3741" t="s">
        <v>7830</v>
      </c>
      <c r="G3741">
        <v>771</v>
      </c>
      <c r="H3741">
        <v>10</v>
      </c>
      <c r="I3741" t="s">
        <v>16</v>
      </c>
      <c r="J3741" t="s">
        <v>17</v>
      </c>
      <c r="K3741" s="4">
        <v>200000</v>
      </c>
      <c r="L3741">
        <v>2006</v>
      </c>
      <c r="M3741" s="2">
        <v>7.7</v>
      </c>
      <c r="N3741" s="4">
        <f>IMDB_Table[[#This Row],[gross]]-IMDB_Table[[#This Row],[budget]]</f>
        <v>-198889</v>
      </c>
      <c r="O3741">
        <v>106</v>
      </c>
      <c r="P3741" s="36">
        <f>IMDB_Table[[#This Row],[net_profit]]/IMDB_Table[[#This Row],[budget]]*100</f>
        <v>-99.444500000000005</v>
      </c>
    </row>
    <row r="3742" spans="1:16" x14ac:dyDescent="0.3">
      <c r="A3742" t="s">
        <v>3897</v>
      </c>
      <c r="B3742">
        <v>46</v>
      </c>
      <c r="C3742" s="4">
        <v>925402</v>
      </c>
      <c r="D3742" t="s">
        <v>1539</v>
      </c>
      <c r="E3742" t="s">
        <v>3898</v>
      </c>
      <c r="F3742" t="s">
        <v>7831</v>
      </c>
      <c r="G3742">
        <v>27882</v>
      </c>
      <c r="H3742">
        <v>130</v>
      </c>
      <c r="I3742" t="s">
        <v>3735</v>
      </c>
      <c r="J3742" t="s">
        <v>2619</v>
      </c>
      <c r="K3742" s="4">
        <v>180000</v>
      </c>
      <c r="L3742">
        <v>1997</v>
      </c>
      <c r="M3742" s="2">
        <v>8.5</v>
      </c>
      <c r="N3742" s="4">
        <f>IMDB_Table[[#This Row],[gross]]-IMDB_Table[[#This Row],[budget]]</f>
        <v>745402</v>
      </c>
      <c r="O3742">
        <v>89</v>
      </c>
      <c r="P3742" s="36">
        <f>IMDB_Table[[#This Row],[net_profit]]/IMDB_Table[[#This Row],[budget]]*100</f>
        <v>414.11222222222221</v>
      </c>
    </row>
    <row r="3743" spans="1:16" x14ac:dyDescent="0.3">
      <c r="A3743" t="s">
        <v>3899</v>
      </c>
      <c r="B3743">
        <v>143</v>
      </c>
      <c r="C3743" s="4">
        <v>469947</v>
      </c>
      <c r="D3743" t="s">
        <v>71</v>
      </c>
      <c r="E3743" t="s">
        <v>3339</v>
      </c>
      <c r="F3743" t="s">
        <v>6734</v>
      </c>
      <c r="G3743">
        <v>19846</v>
      </c>
      <c r="H3743">
        <v>68</v>
      </c>
      <c r="I3743" t="s">
        <v>16</v>
      </c>
      <c r="J3743" t="s">
        <v>24</v>
      </c>
      <c r="K3743" s="4">
        <v>120000</v>
      </c>
      <c r="L3743">
        <v>2011</v>
      </c>
      <c r="M3743" s="2">
        <v>7.7</v>
      </c>
      <c r="N3743" s="4">
        <f>IMDB_Table[[#This Row],[gross]]-IMDB_Table[[#This Row],[budget]]</f>
        <v>349947</v>
      </c>
      <c r="O3743">
        <v>97</v>
      </c>
      <c r="P3743" s="36">
        <f>IMDB_Table[[#This Row],[net_profit]]/IMDB_Table[[#This Row],[budget]]*100</f>
        <v>291.6225</v>
      </c>
    </row>
    <row r="3744" spans="1:16" x14ac:dyDescent="0.3">
      <c r="A3744" t="s">
        <v>1147</v>
      </c>
      <c r="B3744">
        <v>26</v>
      </c>
      <c r="C3744" s="4">
        <v>7137502</v>
      </c>
      <c r="D3744" t="s">
        <v>429</v>
      </c>
      <c r="E3744" t="s">
        <v>3900</v>
      </c>
      <c r="F3744" t="s">
        <v>7832</v>
      </c>
      <c r="G3744">
        <v>4769</v>
      </c>
      <c r="H3744">
        <v>26</v>
      </c>
      <c r="I3744" t="s">
        <v>16</v>
      </c>
      <c r="J3744" t="s">
        <v>17</v>
      </c>
      <c r="K3744" s="4">
        <v>175000</v>
      </c>
      <c r="L3744">
        <v>1986</v>
      </c>
      <c r="M3744" s="2">
        <v>6.5</v>
      </c>
      <c r="N3744" s="4">
        <f>IMDB_Table[[#This Row],[gross]]-IMDB_Table[[#This Row],[budget]]</f>
        <v>6962502</v>
      </c>
      <c r="O3744">
        <v>88</v>
      </c>
      <c r="P3744" s="36">
        <f>IMDB_Table[[#This Row],[net_profit]]/IMDB_Table[[#This Row],[budget]]*100</f>
        <v>3978.5725714285709</v>
      </c>
    </row>
    <row r="3745" spans="1:16" x14ac:dyDescent="0.3">
      <c r="A3745" t="s">
        <v>3901</v>
      </c>
      <c r="B3745">
        <v>242</v>
      </c>
      <c r="C3745" s="4">
        <v>1316074</v>
      </c>
      <c r="D3745" t="s">
        <v>1950</v>
      </c>
      <c r="E3745" t="s">
        <v>3902</v>
      </c>
      <c r="F3745" t="s">
        <v>6735</v>
      </c>
      <c r="G3745">
        <v>71387</v>
      </c>
      <c r="H3745">
        <v>228</v>
      </c>
      <c r="I3745" t="s">
        <v>16</v>
      </c>
      <c r="J3745" t="s">
        <v>17</v>
      </c>
      <c r="K3745" s="4">
        <v>100000</v>
      </c>
      <c r="L3745">
        <v>2011</v>
      </c>
      <c r="M3745" s="2">
        <v>7</v>
      </c>
      <c r="N3745" s="4">
        <f>IMDB_Table[[#This Row],[gross]]-IMDB_Table[[#This Row],[budget]]</f>
        <v>1216074</v>
      </c>
      <c r="O3745">
        <v>92</v>
      </c>
      <c r="P3745" s="36">
        <f>IMDB_Table[[#This Row],[net_profit]]/IMDB_Table[[#This Row],[budget]]*100</f>
        <v>1216.0740000000001</v>
      </c>
    </row>
    <row r="3746" spans="1:16" x14ac:dyDescent="0.3">
      <c r="A3746" t="s">
        <v>3903</v>
      </c>
      <c r="B3746">
        <v>38</v>
      </c>
      <c r="C3746" s="4">
        <v>15180000</v>
      </c>
      <c r="D3746" t="s">
        <v>552</v>
      </c>
      <c r="E3746" t="s">
        <v>2143</v>
      </c>
      <c r="F3746" t="s">
        <v>7833</v>
      </c>
      <c r="G3746">
        <v>3340</v>
      </c>
      <c r="H3746">
        <v>50</v>
      </c>
      <c r="I3746" t="s">
        <v>16</v>
      </c>
      <c r="J3746" t="s">
        <v>17</v>
      </c>
      <c r="K3746" s="4">
        <v>500000</v>
      </c>
      <c r="L3746">
        <v>1971</v>
      </c>
      <c r="M3746" s="2">
        <v>5.5</v>
      </c>
      <c r="N3746" s="4">
        <f>IMDB_Table[[#This Row],[gross]]-IMDB_Table[[#This Row],[budget]]</f>
        <v>14680000</v>
      </c>
      <c r="O3746">
        <v>97</v>
      </c>
      <c r="P3746" s="36">
        <f>IMDB_Table[[#This Row],[net_profit]]/IMDB_Table[[#This Row],[budget]]*100</f>
        <v>2936</v>
      </c>
    </row>
    <row r="3747" spans="1:16" x14ac:dyDescent="0.3">
      <c r="A3747" t="s">
        <v>1732</v>
      </c>
      <c r="B3747">
        <v>91</v>
      </c>
      <c r="C3747" s="4">
        <v>2882062</v>
      </c>
      <c r="D3747" t="s">
        <v>369</v>
      </c>
      <c r="E3747" t="s">
        <v>3904</v>
      </c>
      <c r="F3747" t="s">
        <v>6736</v>
      </c>
      <c r="G3747">
        <v>5178</v>
      </c>
      <c r="H3747">
        <v>101</v>
      </c>
      <c r="I3747" t="s">
        <v>16</v>
      </c>
      <c r="J3747" t="s">
        <v>17</v>
      </c>
      <c r="K3747" s="4">
        <v>150000</v>
      </c>
      <c r="L3747">
        <v>2000</v>
      </c>
      <c r="M3747" s="2">
        <v>6.3</v>
      </c>
      <c r="N3747" s="4">
        <f>IMDB_Table[[#This Row],[gross]]-IMDB_Table[[#This Row],[budget]]</f>
        <v>2732062</v>
      </c>
      <c r="O3747">
        <v>78</v>
      </c>
      <c r="P3747" s="36">
        <f>IMDB_Table[[#This Row],[net_profit]]/IMDB_Table[[#This Row],[budget]]*100</f>
        <v>1821.3746666666666</v>
      </c>
    </row>
    <row r="3748" spans="1:16" x14ac:dyDescent="0.3">
      <c r="A3748" t="s">
        <v>3010</v>
      </c>
      <c r="B3748">
        <v>232</v>
      </c>
      <c r="C3748" s="4">
        <v>9437933</v>
      </c>
      <c r="D3748" t="s">
        <v>1657</v>
      </c>
      <c r="E3748" t="s">
        <v>3905</v>
      </c>
      <c r="F3748" t="s">
        <v>6737</v>
      </c>
      <c r="G3748">
        <v>90827</v>
      </c>
      <c r="H3748">
        <v>329</v>
      </c>
      <c r="I3748" t="s">
        <v>16</v>
      </c>
      <c r="J3748" t="s">
        <v>1688</v>
      </c>
      <c r="K3748" s="4">
        <v>180000</v>
      </c>
      <c r="L3748">
        <v>2007</v>
      </c>
      <c r="M3748" s="2">
        <v>7.9</v>
      </c>
      <c r="N3748" s="4">
        <f>IMDB_Table[[#This Row],[gross]]-IMDB_Table[[#This Row],[budget]]</f>
        <v>9257933</v>
      </c>
      <c r="O3748">
        <v>85</v>
      </c>
      <c r="P3748" s="36">
        <f>IMDB_Table[[#This Row],[net_profit]]/IMDB_Table[[#This Row],[budget]]*100</f>
        <v>5143.2961111111108</v>
      </c>
    </row>
    <row r="3749" spans="1:16" x14ac:dyDescent="0.3">
      <c r="A3749" t="s">
        <v>3906</v>
      </c>
      <c r="B3749">
        <v>18</v>
      </c>
      <c r="C3749" s="4">
        <v>110720</v>
      </c>
      <c r="D3749" t="s">
        <v>509</v>
      </c>
      <c r="E3749" t="s">
        <v>3907</v>
      </c>
      <c r="F3749" t="s">
        <v>6738</v>
      </c>
      <c r="G3749">
        <v>524</v>
      </c>
      <c r="H3749">
        <v>22</v>
      </c>
      <c r="I3749" t="s">
        <v>16</v>
      </c>
      <c r="J3749" t="s">
        <v>17</v>
      </c>
      <c r="K3749" s="4">
        <v>1200000</v>
      </c>
      <c r="L3749">
        <v>1999</v>
      </c>
      <c r="M3749" s="2">
        <v>7.3</v>
      </c>
      <c r="N3749" s="4">
        <f>IMDB_Table[[#This Row],[gross]]-IMDB_Table[[#This Row],[budget]]</f>
        <v>-1089280</v>
      </c>
      <c r="O3749">
        <v>88</v>
      </c>
      <c r="P3749" s="36">
        <f>IMDB_Table[[#This Row],[net_profit]]/IMDB_Table[[#This Row],[budget]]*100</f>
        <v>-90.773333333333326</v>
      </c>
    </row>
    <row r="3750" spans="1:16" x14ac:dyDescent="0.3">
      <c r="A3750" t="s">
        <v>3908</v>
      </c>
      <c r="B3750">
        <v>29</v>
      </c>
      <c r="C3750" s="4">
        <v>155984</v>
      </c>
      <c r="D3750" t="s">
        <v>1852</v>
      </c>
      <c r="E3750" t="s">
        <v>3909</v>
      </c>
      <c r="F3750" t="s">
        <v>6739</v>
      </c>
      <c r="G3750">
        <v>586</v>
      </c>
      <c r="H3750">
        <v>9</v>
      </c>
      <c r="I3750" t="s">
        <v>16</v>
      </c>
      <c r="J3750" t="s">
        <v>17</v>
      </c>
      <c r="K3750" s="4">
        <v>160000</v>
      </c>
      <c r="L3750">
        <v>2009</v>
      </c>
      <c r="M3750" s="2">
        <v>7.4</v>
      </c>
      <c r="N3750" s="4">
        <f>IMDB_Table[[#This Row],[gross]]-IMDB_Table[[#This Row],[budget]]</f>
        <v>-4016</v>
      </c>
      <c r="O3750">
        <v>93</v>
      </c>
      <c r="P3750" s="36">
        <f>IMDB_Table[[#This Row],[net_profit]]/IMDB_Table[[#This Row],[budget]]*100</f>
        <v>-2.5100000000000002</v>
      </c>
    </row>
    <row r="3751" spans="1:16" x14ac:dyDescent="0.3">
      <c r="A3751" t="s">
        <v>3910</v>
      </c>
      <c r="B3751">
        <v>5</v>
      </c>
      <c r="C3751" s="4">
        <v>4914</v>
      </c>
      <c r="D3751" t="s">
        <v>3911</v>
      </c>
      <c r="E3751" t="s">
        <v>3912</v>
      </c>
      <c r="F3751" t="s">
        <v>6740</v>
      </c>
      <c r="G3751">
        <v>123</v>
      </c>
      <c r="H3751">
        <v>2</v>
      </c>
      <c r="I3751" t="s">
        <v>16</v>
      </c>
      <c r="J3751" t="s">
        <v>17</v>
      </c>
      <c r="K3751" s="4">
        <v>150000</v>
      </c>
      <c r="L3751">
        <v>2015</v>
      </c>
      <c r="M3751" s="2">
        <v>7</v>
      </c>
      <c r="N3751" s="4">
        <f>IMDB_Table[[#This Row],[gross]]-IMDB_Table[[#This Row],[budget]]</f>
        <v>-145086</v>
      </c>
      <c r="O3751">
        <v>72</v>
      </c>
      <c r="P3751" s="36">
        <f>IMDB_Table[[#This Row],[net_profit]]/IMDB_Table[[#This Row],[budget]]*100</f>
        <v>-96.724000000000004</v>
      </c>
    </row>
    <row r="3752" spans="1:16" x14ac:dyDescent="0.3">
      <c r="A3752" t="s">
        <v>3913</v>
      </c>
      <c r="B3752">
        <v>18</v>
      </c>
      <c r="C3752" s="4">
        <v>5858</v>
      </c>
      <c r="D3752" t="s">
        <v>1852</v>
      </c>
      <c r="E3752" t="s">
        <v>3914</v>
      </c>
      <c r="F3752" t="s">
        <v>6741</v>
      </c>
      <c r="G3752">
        <v>260</v>
      </c>
      <c r="H3752">
        <v>2</v>
      </c>
      <c r="I3752" t="s">
        <v>16</v>
      </c>
      <c r="J3752" t="s">
        <v>17</v>
      </c>
      <c r="K3752" s="4">
        <v>150000</v>
      </c>
      <c r="L3752">
        <v>2014</v>
      </c>
      <c r="M3752" s="2">
        <v>7.1</v>
      </c>
      <c r="N3752" s="4">
        <f>IMDB_Table[[#This Row],[gross]]-IMDB_Table[[#This Row],[budget]]</f>
        <v>-144142</v>
      </c>
      <c r="O3752">
        <v>80</v>
      </c>
      <c r="P3752" s="36">
        <f>IMDB_Table[[#This Row],[net_profit]]/IMDB_Table[[#This Row],[budget]]*100</f>
        <v>-96.094666666666654</v>
      </c>
    </row>
    <row r="3753" spans="1:16" x14ac:dyDescent="0.3">
      <c r="A3753" t="s">
        <v>2946</v>
      </c>
      <c r="B3753">
        <v>40</v>
      </c>
      <c r="C3753" s="4">
        <v>6706368</v>
      </c>
      <c r="D3753" t="s">
        <v>1852</v>
      </c>
      <c r="E3753" t="s">
        <v>2946</v>
      </c>
      <c r="F3753" t="s">
        <v>6742</v>
      </c>
      <c r="G3753">
        <v>22800</v>
      </c>
      <c r="H3753">
        <v>133</v>
      </c>
      <c r="I3753" t="s">
        <v>16</v>
      </c>
      <c r="J3753" t="s">
        <v>17</v>
      </c>
      <c r="K3753" s="4">
        <v>160000</v>
      </c>
      <c r="L3753">
        <v>1989</v>
      </c>
      <c r="M3753" s="2">
        <v>7.5</v>
      </c>
      <c r="N3753" s="4">
        <f>IMDB_Table[[#This Row],[gross]]-IMDB_Table[[#This Row],[budget]]</f>
        <v>6546368</v>
      </c>
      <c r="O3753">
        <v>91</v>
      </c>
      <c r="P3753" s="36">
        <f>IMDB_Table[[#This Row],[net_profit]]/IMDB_Table[[#This Row],[budget]]*100</f>
        <v>4091.48</v>
      </c>
    </row>
    <row r="3754" spans="1:16" x14ac:dyDescent="0.3">
      <c r="A3754" t="s">
        <v>3915</v>
      </c>
      <c r="B3754">
        <v>171</v>
      </c>
      <c r="C3754" s="4">
        <v>1573712</v>
      </c>
      <c r="D3754" t="s">
        <v>641</v>
      </c>
      <c r="E3754" t="s">
        <v>3916</v>
      </c>
      <c r="F3754" t="s">
        <v>7834</v>
      </c>
      <c r="G3754">
        <v>21618</v>
      </c>
      <c r="H3754">
        <v>62</v>
      </c>
      <c r="I3754" t="s">
        <v>16</v>
      </c>
      <c r="J3754" t="s">
        <v>17</v>
      </c>
      <c r="K3754" s="4">
        <v>125000</v>
      </c>
      <c r="L3754">
        <v>2011</v>
      </c>
      <c r="M3754" s="2">
        <v>6.7</v>
      </c>
      <c r="N3754" s="4">
        <f>IMDB_Table[[#This Row],[gross]]-IMDB_Table[[#This Row],[budget]]</f>
        <v>1448712</v>
      </c>
      <c r="O3754">
        <v>90</v>
      </c>
      <c r="P3754" s="36">
        <f>IMDB_Table[[#This Row],[net_profit]]/IMDB_Table[[#This Row],[budget]]*100</f>
        <v>1158.9695999999999</v>
      </c>
    </row>
    <row r="3755" spans="1:16" x14ac:dyDescent="0.3">
      <c r="A3755" t="s">
        <v>3283</v>
      </c>
      <c r="B3755">
        <v>31</v>
      </c>
      <c r="C3755" s="4">
        <v>10174663</v>
      </c>
      <c r="D3755" t="s">
        <v>888</v>
      </c>
      <c r="E3755" t="s">
        <v>3283</v>
      </c>
      <c r="F3755" t="s">
        <v>7835</v>
      </c>
      <c r="G3755">
        <v>12399</v>
      </c>
      <c r="H3755">
        <v>382</v>
      </c>
      <c r="I3755" t="s">
        <v>16</v>
      </c>
      <c r="J3755" t="s">
        <v>17</v>
      </c>
      <c r="K3755" s="4">
        <v>100000</v>
      </c>
      <c r="L3755">
        <v>2006</v>
      </c>
      <c r="M3755" s="2">
        <v>6.7</v>
      </c>
      <c r="N3755" s="4">
        <f>IMDB_Table[[#This Row],[gross]]-IMDB_Table[[#This Row],[budget]]</f>
        <v>10074663</v>
      </c>
      <c r="O3755">
        <v>111</v>
      </c>
      <c r="P3755" s="36">
        <f>IMDB_Table[[#This Row],[net_profit]]/IMDB_Table[[#This Row],[budget]]*100</f>
        <v>10074.663</v>
      </c>
    </row>
    <row r="3756" spans="1:16" x14ac:dyDescent="0.3">
      <c r="A3756" t="s">
        <v>3917</v>
      </c>
      <c r="B3756">
        <v>159</v>
      </c>
      <c r="C3756" s="4">
        <v>22757819</v>
      </c>
      <c r="D3756" t="s">
        <v>1440</v>
      </c>
      <c r="E3756" t="s">
        <v>3918</v>
      </c>
      <c r="F3756" t="s">
        <v>6743</v>
      </c>
      <c r="G3756">
        <v>13521</v>
      </c>
      <c r="H3756">
        <v>150</v>
      </c>
      <c r="I3756" t="s">
        <v>16</v>
      </c>
      <c r="J3756" t="s">
        <v>17</v>
      </c>
      <c r="K3756" s="4">
        <v>100000</v>
      </c>
      <c r="L3756">
        <v>2015</v>
      </c>
      <c r="M3756" s="2">
        <v>4.2</v>
      </c>
      <c r="N3756" s="4">
        <f>IMDB_Table[[#This Row],[gross]]-IMDB_Table[[#This Row],[budget]]</f>
        <v>22657819</v>
      </c>
      <c r="O3756">
        <v>81</v>
      </c>
      <c r="P3756" s="36">
        <f>IMDB_Table[[#This Row],[net_profit]]/IMDB_Table[[#This Row],[budget]]*100</f>
        <v>22657.819</v>
      </c>
    </row>
    <row r="3757" spans="1:16" x14ac:dyDescent="0.3">
      <c r="A3757" t="s">
        <v>3919</v>
      </c>
      <c r="B3757">
        <v>21</v>
      </c>
      <c r="C3757" s="4">
        <v>5228617</v>
      </c>
      <c r="D3757" t="s">
        <v>509</v>
      </c>
      <c r="E3757" t="s">
        <v>3919</v>
      </c>
      <c r="F3757" t="s">
        <v>6744</v>
      </c>
      <c r="G3757">
        <v>2770</v>
      </c>
      <c r="H3757">
        <v>32</v>
      </c>
      <c r="I3757" t="s">
        <v>16</v>
      </c>
      <c r="J3757" t="s">
        <v>17</v>
      </c>
      <c r="K3757" s="4">
        <v>100000</v>
      </c>
      <c r="L3757">
        <v>1987</v>
      </c>
      <c r="M3757" s="2">
        <v>7</v>
      </c>
      <c r="N3757" s="4">
        <f>IMDB_Table[[#This Row],[gross]]-IMDB_Table[[#This Row],[budget]]</f>
        <v>5128617</v>
      </c>
      <c r="O3757">
        <v>81</v>
      </c>
      <c r="P3757" s="36">
        <f>IMDB_Table[[#This Row],[net_profit]]/IMDB_Table[[#This Row],[budget]]*100</f>
        <v>5128.6170000000002</v>
      </c>
    </row>
    <row r="3758" spans="1:16" x14ac:dyDescent="0.3">
      <c r="A3758" t="s">
        <v>3920</v>
      </c>
      <c r="B3758">
        <v>88</v>
      </c>
      <c r="C3758" s="4">
        <v>110536</v>
      </c>
      <c r="D3758" t="s">
        <v>2469</v>
      </c>
      <c r="E3758" t="s">
        <v>3921</v>
      </c>
      <c r="F3758" t="s">
        <v>7836</v>
      </c>
      <c r="G3758">
        <v>4117</v>
      </c>
      <c r="H3758">
        <v>118</v>
      </c>
      <c r="I3758" t="s">
        <v>16</v>
      </c>
      <c r="J3758" t="s">
        <v>17</v>
      </c>
      <c r="K3758" s="4">
        <v>40000</v>
      </c>
      <c r="L3758">
        <v>2001</v>
      </c>
      <c r="M3758" s="2">
        <v>7</v>
      </c>
      <c r="N3758" s="4">
        <f>IMDB_Table[[#This Row],[gross]]-IMDB_Table[[#This Row],[budget]]</f>
        <v>70536</v>
      </c>
      <c r="O3758">
        <v>90</v>
      </c>
      <c r="P3758" s="36">
        <f>IMDB_Table[[#This Row],[net_profit]]/IMDB_Table[[#This Row],[budget]]*100</f>
        <v>176.34</v>
      </c>
    </row>
    <row r="3759" spans="1:16" x14ac:dyDescent="0.3">
      <c r="A3759" t="s">
        <v>3922</v>
      </c>
      <c r="B3759">
        <v>193</v>
      </c>
      <c r="C3759" s="4">
        <v>59379</v>
      </c>
      <c r="D3759" t="s">
        <v>3923</v>
      </c>
      <c r="E3759" t="s">
        <v>3924</v>
      </c>
      <c r="F3759" t="s">
        <v>6745</v>
      </c>
      <c r="G3759">
        <v>12796</v>
      </c>
      <c r="H3759">
        <v>52</v>
      </c>
      <c r="I3759" t="s">
        <v>16</v>
      </c>
      <c r="J3759" t="s">
        <v>17</v>
      </c>
      <c r="K3759" s="4">
        <v>200000</v>
      </c>
      <c r="L3759">
        <v>2013</v>
      </c>
      <c r="M3759" s="2">
        <v>6.8</v>
      </c>
      <c r="N3759" s="4">
        <f>IMDB_Table[[#This Row],[gross]]-IMDB_Table[[#This Row],[budget]]</f>
        <v>-140621</v>
      </c>
      <c r="O3759">
        <v>88</v>
      </c>
      <c r="P3759" s="36">
        <f>IMDB_Table[[#This Row],[net_profit]]/IMDB_Table[[#This Row],[budget]]*100</f>
        <v>-70.310500000000005</v>
      </c>
    </row>
    <row r="3760" spans="1:16" x14ac:dyDescent="0.3">
      <c r="A3760" t="s">
        <v>322</v>
      </c>
      <c r="B3760">
        <v>138</v>
      </c>
      <c r="C3760" s="4">
        <v>3216970</v>
      </c>
      <c r="D3760" t="s">
        <v>494</v>
      </c>
      <c r="E3760" t="s">
        <v>1238</v>
      </c>
      <c r="F3760" t="s">
        <v>6746</v>
      </c>
      <c r="G3760">
        <v>142619</v>
      </c>
      <c r="H3760">
        <v>586</v>
      </c>
      <c r="I3760" t="s">
        <v>16</v>
      </c>
      <c r="J3760" t="s">
        <v>17</v>
      </c>
      <c r="K3760" s="4">
        <v>60000</v>
      </c>
      <c r="L3760">
        <v>1998</v>
      </c>
      <c r="M3760" s="2">
        <v>7.5</v>
      </c>
      <c r="N3760" s="4">
        <f>IMDB_Table[[#This Row],[gross]]-IMDB_Table[[#This Row],[budget]]</f>
        <v>3156970</v>
      </c>
      <c r="O3760">
        <v>84</v>
      </c>
      <c r="P3760" s="36">
        <f>IMDB_Table[[#This Row],[net_profit]]/IMDB_Table[[#This Row],[budget]]*100</f>
        <v>5261.6166666666668</v>
      </c>
    </row>
    <row r="3761" spans="1:16" x14ac:dyDescent="0.3">
      <c r="A3761" t="s">
        <v>3925</v>
      </c>
      <c r="B3761">
        <v>32</v>
      </c>
      <c r="C3761" s="4">
        <v>536767</v>
      </c>
      <c r="D3761" t="s">
        <v>1550</v>
      </c>
      <c r="E3761" t="s">
        <v>645</v>
      </c>
      <c r="F3761" t="s">
        <v>6747</v>
      </c>
      <c r="G3761">
        <v>1622</v>
      </c>
      <c r="H3761">
        <v>83</v>
      </c>
      <c r="I3761" t="s">
        <v>16</v>
      </c>
      <c r="J3761" t="s">
        <v>17</v>
      </c>
      <c r="K3761" s="4">
        <v>60000</v>
      </c>
      <c r="L3761">
        <v>1998</v>
      </c>
      <c r="M3761" s="2">
        <v>5.3</v>
      </c>
      <c r="N3761" s="4">
        <f>IMDB_Table[[#This Row],[gross]]-IMDB_Table[[#This Row],[budget]]</f>
        <v>476767</v>
      </c>
      <c r="O3761">
        <v>87</v>
      </c>
      <c r="P3761" s="36">
        <f>IMDB_Table[[#This Row],[net_profit]]/IMDB_Table[[#This Row],[budget]]*100</f>
        <v>794.61166666666668</v>
      </c>
    </row>
    <row r="3762" spans="1:16" x14ac:dyDescent="0.3">
      <c r="A3762" t="s">
        <v>2853</v>
      </c>
      <c r="B3762">
        <v>193</v>
      </c>
      <c r="C3762" s="4">
        <v>11529368</v>
      </c>
      <c r="D3762" t="s">
        <v>3926</v>
      </c>
      <c r="E3762" t="s">
        <v>3927</v>
      </c>
      <c r="F3762" t="s">
        <v>6748</v>
      </c>
      <c r="G3762">
        <v>85028</v>
      </c>
      <c r="H3762">
        <v>404</v>
      </c>
      <c r="I3762" t="s">
        <v>16</v>
      </c>
      <c r="J3762" t="s">
        <v>17</v>
      </c>
      <c r="K3762" s="4">
        <v>65000</v>
      </c>
      <c r="L3762">
        <v>2004</v>
      </c>
      <c r="M3762" s="2">
        <v>7.3</v>
      </c>
      <c r="N3762" s="4">
        <f>IMDB_Table[[#This Row],[gross]]-IMDB_Table[[#This Row],[budget]]</f>
        <v>11464368</v>
      </c>
      <c r="O3762">
        <v>100</v>
      </c>
      <c r="P3762" s="36">
        <f>IMDB_Table[[#This Row],[net_profit]]/IMDB_Table[[#This Row],[budget]]*100</f>
        <v>17637.489230769232</v>
      </c>
    </row>
    <row r="3763" spans="1:16" x14ac:dyDescent="0.3">
      <c r="A3763" t="s">
        <v>3928</v>
      </c>
      <c r="B3763">
        <v>66</v>
      </c>
      <c r="C3763" s="4">
        <v>40557</v>
      </c>
      <c r="D3763" t="s">
        <v>509</v>
      </c>
      <c r="E3763" t="s">
        <v>1014</v>
      </c>
      <c r="F3763" t="s">
        <v>7837</v>
      </c>
      <c r="G3763">
        <v>1389</v>
      </c>
      <c r="H3763">
        <v>22</v>
      </c>
      <c r="I3763" t="s">
        <v>16</v>
      </c>
      <c r="J3763" t="s">
        <v>17</v>
      </c>
      <c r="K3763" s="4">
        <v>60000</v>
      </c>
      <c r="L3763">
        <v>2011</v>
      </c>
      <c r="M3763" s="2">
        <v>5.6</v>
      </c>
      <c r="N3763" s="4">
        <f>IMDB_Table[[#This Row],[gross]]-IMDB_Table[[#This Row],[budget]]</f>
        <v>-19443</v>
      </c>
      <c r="O3763">
        <v>82</v>
      </c>
      <c r="P3763" s="36">
        <f>IMDB_Table[[#This Row],[net_profit]]/IMDB_Table[[#This Row],[budget]]*100</f>
        <v>-32.405000000000001</v>
      </c>
    </row>
    <row r="3764" spans="1:16" x14ac:dyDescent="0.3">
      <c r="A3764" t="s">
        <v>3929</v>
      </c>
      <c r="B3764">
        <v>65</v>
      </c>
      <c r="C3764" s="4">
        <v>30084</v>
      </c>
      <c r="D3764" t="s">
        <v>641</v>
      </c>
      <c r="E3764" t="s">
        <v>625</v>
      </c>
      <c r="F3764" t="s">
        <v>6749</v>
      </c>
      <c r="G3764">
        <v>5507</v>
      </c>
      <c r="H3764">
        <v>23</v>
      </c>
      <c r="I3764" t="s">
        <v>16</v>
      </c>
      <c r="J3764" t="s">
        <v>17</v>
      </c>
      <c r="K3764" s="4">
        <v>70000</v>
      </c>
      <c r="L3764">
        <v>2014</v>
      </c>
      <c r="M3764" s="2">
        <v>5.6</v>
      </c>
      <c r="N3764" s="4">
        <f>IMDB_Table[[#This Row],[gross]]-IMDB_Table[[#This Row],[budget]]</f>
        <v>-39916</v>
      </c>
      <c r="O3764">
        <v>82</v>
      </c>
      <c r="P3764" s="36">
        <f>IMDB_Table[[#This Row],[net_profit]]/IMDB_Table[[#This Row],[budget]]*100</f>
        <v>-57.022857142857141</v>
      </c>
    </row>
    <row r="3765" spans="1:16" x14ac:dyDescent="0.3">
      <c r="A3765" t="s">
        <v>3356</v>
      </c>
      <c r="B3765">
        <v>36</v>
      </c>
      <c r="C3765" s="4">
        <v>10246600</v>
      </c>
      <c r="D3765" t="s">
        <v>369</v>
      </c>
      <c r="E3765" t="s">
        <v>3930</v>
      </c>
      <c r="F3765" t="s">
        <v>7838</v>
      </c>
      <c r="G3765">
        <v>6375</v>
      </c>
      <c r="H3765">
        <v>36</v>
      </c>
      <c r="I3765" t="s">
        <v>16</v>
      </c>
      <c r="J3765" t="s">
        <v>17</v>
      </c>
      <c r="K3765" s="4">
        <v>25000</v>
      </c>
      <c r="L3765">
        <v>1995</v>
      </c>
      <c r="M3765" s="2">
        <v>6.6</v>
      </c>
      <c r="N3765" s="4">
        <f>IMDB_Table[[#This Row],[gross]]-IMDB_Table[[#This Row],[budget]]</f>
        <v>10221600</v>
      </c>
      <c r="O3765">
        <v>98</v>
      </c>
      <c r="P3765" s="36">
        <f>IMDB_Table[[#This Row],[net_profit]]/IMDB_Table[[#This Row],[budget]]*100</f>
        <v>40886.399999999994</v>
      </c>
    </row>
    <row r="3766" spans="1:16" x14ac:dyDescent="0.3">
      <c r="A3766" t="s">
        <v>3708</v>
      </c>
      <c r="B3766">
        <v>113</v>
      </c>
      <c r="C3766" s="4">
        <v>389804</v>
      </c>
      <c r="D3766" t="s">
        <v>369</v>
      </c>
      <c r="E3766" t="s">
        <v>3708</v>
      </c>
      <c r="F3766" t="s">
        <v>6750</v>
      </c>
      <c r="G3766">
        <v>11816</v>
      </c>
      <c r="H3766">
        <v>35</v>
      </c>
      <c r="I3766" t="s">
        <v>16</v>
      </c>
      <c r="J3766" t="s">
        <v>17</v>
      </c>
      <c r="K3766" s="4">
        <v>65000</v>
      </c>
      <c r="L3766">
        <v>2010</v>
      </c>
      <c r="M3766" s="2">
        <v>6.3</v>
      </c>
      <c r="N3766" s="4">
        <f>IMDB_Table[[#This Row],[gross]]-IMDB_Table[[#This Row],[budget]]</f>
        <v>324804</v>
      </c>
      <c r="O3766">
        <v>98</v>
      </c>
      <c r="P3766" s="36">
        <f>IMDB_Table[[#This Row],[net_profit]]/IMDB_Table[[#This Row],[budget]]*100</f>
        <v>499.69846153846157</v>
      </c>
    </row>
    <row r="3767" spans="1:16" x14ac:dyDescent="0.3">
      <c r="A3767" t="s">
        <v>1207</v>
      </c>
      <c r="B3767">
        <v>75</v>
      </c>
      <c r="C3767" s="4">
        <v>241816</v>
      </c>
      <c r="D3767" t="s">
        <v>814</v>
      </c>
      <c r="E3767" t="s">
        <v>3931</v>
      </c>
      <c r="F3767" t="s">
        <v>6751</v>
      </c>
      <c r="G3767">
        <v>6246</v>
      </c>
      <c r="H3767">
        <v>76</v>
      </c>
      <c r="I3767" t="s">
        <v>16</v>
      </c>
      <c r="J3767" t="s">
        <v>17</v>
      </c>
      <c r="K3767" s="4">
        <v>42000</v>
      </c>
      <c r="L3767">
        <v>2000</v>
      </c>
      <c r="M3767" s="2">
        <v>7.5</v>
      </c>
      <c r="N3767" s="4">
        <f>IMDB_Table[[#This Row],[gross]]-IMDB_Table[[#This Row],[budget]]</f>
        <v>199816</v>
      </c>
      <c r="O3767">
        <v>90</v>
      </c>
      <c r="P3767" s="36">
        <f>IMDB_Table[[#This Row],[net_profit]]/IMDB_Table[[#This Row],[budget]]*100</f>
        <v>475.75238095238097</v>
      </c>
    </row>
    <row r="3768" spans="1:16" x14ac:dyDescent="0.3">
      <c r="A3768" t="s">
        <v>3932</v>
      </c>
      <c r="B3768">
        <v>21</v>
      </c>
      <c r="C3768" s="4">
        <v>277233</v>
      </c>
      <c r="D3768" t="s">
        <v>429</v>
      </c>
      <c r="E3768" t="s">
        <v>3933</v>
      </c>
      <c r="F3768" t="s">
        <v>7839</v>
      </c>
      <c r="G3768">
        <v>2631</v>
      </c>
      <c r="H3768">
        <v>26</v>
      </c>
      <c r="I3768" t="s">
        <v>16</v>
      </c>
      <c r="J3768" t="s">
        <v>17</v>
      </c>
      <c r="K3768" s="4">
        <v>40000</v>
      </c>
      <c r="L3768">
        <v>1999</v>
      </c>
      <c r="M3768" s="2">
        <v>7.6</v>
      </c>
      <c r="N3768" s="4">
        <f>IMDB_Table[[#This Row],[gross]]-IMDB_Table[[#This Row],[budget]]</f>
        <v>237233</v>
      </c>
      <c r="O3768">
        <v>90</v>
      </c>
      <c r="P3768" s="36">
        <f>IMDB_Table[[#This Row],[net_profit]]/IMDB_Table[[#This Row],[budget]]*100</f>
        <v>593.08249999999998</v>
      </c>
    </row>
    <row r="3769" spans="1:16" x14ac:dyDescent="0.3">
      <c r="A3769" t="s">
        <v>3934</v>
      </c>
      <c r="B3769">
        <v>3</v>
      </c>
      <c r="C3769" s="4">
        <v>243768</v>
      </c>
      <c r="D3769" t="s">
        <v>3084</v>
      </c>
      <c r="E3769" t="s">
        <v>3935</v>
      </c>
      <c r="F3769" t="s">
        <v>7840</v>
      </c>
      <c r="G3769">
        <v>143</v>
      </c>
      <c r="H3769">
        <v>9</v>
      </c>
      <c r="I3769" t="s">
        <v>16</v>
      </c>
      <c r="J3769" t="s">
        <v>17</v>
      </c>
      <c r="K3769" s="4">
        <v>30000</v>
      </c>
      <c r="L3769">
        <v>2007</v>
      </c>
      <c r="M3769" s="2">
        <v>4.0999999999999996</v>
      </c>
      <c r="N3769" s="4">
        <f>IMDB_Table[[#This Row],[gross]]-IMDB_Table[[#This Row],[budget]]</f>
        <v>213768</v>
      </c>
      <c r="O3769">
        <v>78</v>
      </c>
      <c r="P3769" s="36">
        <f>IMDB_Table[[#This Row],[net_profit]]/IMDB_Table[[#This Row],[budget]]*100</f>
        <v>712.56000000000006</v>
      </c>
    </row>
    <row r="3770" spans="1:16" x14ac:dyDescent="0.3">
      <c r="A3770" t="s">
        <v>1536</v>
      </c>
      <c r="B3770">
        <v>136</v>
      </c>
      <c r="C3770" s="4">
        <v>3151130</v>
      </c>
      <c r="D3770" t="s">
        <v>509</v>
      </c>
      <c r="E3770" t="s">
        <v>2627</v>
      </c>
      <c r="F3770" t="s">
        <v>6752</v>
      </c>
      <c r="G3770">
        <v>181749</v>
      </c>
      <c r="H3770">
        <v>615</v>
      </c>
      <c r="I3770" t="s">
        <v>16</v>
      </c>
      <c r="J3770" t="s">
        <v>17</v>
      </c>
      <c r="K3770" s="4">
        <v>230000</v>
      </c>
      <c r="L3770">
        <v>1994</v>
      </c>
      <c r="M3770" s="2">
        <v>7.8</v>
      </c>
      <c r="N3770" s="4">
        <f>IMDB_Table[[#This Row],[gross]]-IMDB_Table[[#This Row],[budget]]</f>
        <v>2921130</v>
      </c>
      <c r="O3770">
        <v>102</v>
      </c>
      <c r="P3770" s="36">
        <f>IMDB_Table[[#This Row],[net_profit]]/IMDB_Table[[#This Row],[budget]]*100</f>
        <v>1270.0565217391304</v>
      </c>
    </row>
    <row r="3771" spans="1:16" x14ac:dyDescent="0.3">
      <c r="A3771" t="s">
        <v>3936</v>
      </c>
      <c r="B3771">
        <v>8</v>
      </c>
      <c r="C3771" s="4">
        <v>8231</v>
      </c>
      <c r="D3771" t="s">
        <v>1193</v>
      </c>
      <c r="E3771" t="s">
        <v>3937</v>
      </c>
      <c r="F3771" t="s">
        <v>6753</v>
      </c>
      <c r="G3771">
        <v>803</v>
      </c>
      <c r="H3771">
        <v>16</v>
      </c>
      <c r="I3771" t="s">
        <v>16</v>
      </c>
      <c r="J3771" t="s">
        <v>17</v>
      </c>
      <c r="K3771" s="4">
        <v>27000</v>
      </c>
      <c r="L3771">
        <v>1971</v>
      </c>
      <c r="M3771" s="2">
        <v>6.7</v>
      </c>
      <c r="N3771" s="4">
        <f>IMDB_Table[[#This Row],[gross]]-IMDB_Table[[#This Row],[budget]]</f>
        <v>-18769</v>
      </c>
      <c r="O3771">
        <v>65</v>
      </c>
      <c r="P3771" s="36">
        <f>IMDB_Table[[#This Row],[net_profit]]/IMDB_Table[[#This Row],[budget]]*100</f>
        <v>-69.514814814814812</v>
      </c>
    </row>
    <row r="3772" spans="1:16" x14ac:dyDescent="0.3">
      <c r="A3772" t="s">
        <v>3997</v>
      </c>
      <c r="B3772">
        <v>80</v>
      </c>
      <c r="C3772" s="4">
        <v>2856622</v>
      </c>
      <c r="D3772" t="s">
        <v>641</v>
      </c>
      <c r="E3772" t="s">
        <v>3938</v>
      </c>
      <c r="F3772" t="s">
        <v>7841</v>
      </c>
      <c r="G3772">
        <v>11550</v>
      </c>
      <c r="H3772">
        <v>197</v>
      </c>
      <c r="I3772" t="s">
        <v>16</v>
      </c>
      <c r="J3772" t="s">
        <v>87</v>
      </c>
      <c r="K3772" s="4">
        <v>25000</v>
      </c>
      <c r="L3772">
        <v>1997</v>
      </c>
      <c r="M3772" s="2">
        <v>7.3</v>
      </c>
      <c r="N3772" s="4">
        <f>IMDB_Table[[#This Row],[gross]]-IMDB_Table[[#This Row],[budget]]</f>
        <v>2831622</v>
      </c>
      <c r="O3772">
        <v>97</v>
      </c>
      <c r="P3772" s="36">
        <f>IMDB_Table[[#This Row],[net_profit]]/IMDB_Table[[#This Row],[budget]]*100</f>
        <v>11326.488000000001</v>
      </c>
    </row>
    <row r="3773" spans="1:16" x14ac:dyDescent="0.3">
      <c r="A3773" t="s">
        <v>1882</v>
      </c>
      <c r="B3773">
        <v>61</v>
      </c>
      <c r="C3773" s="4">
        <v>1227508</v>
      </c>
      <c r="D3773" t="s">
        <v>641</v>
      </c>
      <c r="E3773" t="s">
        <v>3939</v>
      </c>
      <c r="F3773" t="s">
        <v>6754</v>
      </c>
      <c r="G3773">
        <v>15103</v>
      </c>
      <c r="H3773">
        <v>80</v>
      </c>
      <c r="I3773" t="s">
        <v>16</v>
      </c>
      <c r="J3773" t="s">
        <v>17</v>
      </c>
      <c r="K3773" s="4">
        <v>23000</v>
      </c>
      <c r="L3773">
        <v>1991</v>
      </c>
      <c r="M3773" s="2">
        <v>7.1</v>
      </c>
      <c r="N3773" s="4">
        <f>IMDB_Table[[#This Row],[gross]]-IMDB_Table[[#This Row],[budget]]</f>
        <v>1204508</v>
      </c>
      <c r="O3773">
        <v>100</v>
      </c>
      <c r="P3773" s="36">
        <f>IMDB_Table[[#This Row],[net_profit]]/IMDB_Table[[#This Row],[budget]]*100</f>
        <v>5236.9913043478264</v>
      </c>
    </row>
    <row r="3774" spans="1:16" x14ac:dyDescent="0.3">
      <c r="A3774" t="s">
        <v>2880</v>
      </c>
      <c r="B3774">
        <v>51</v>
      </c>
      <c r="C3774" s="4">
        <v>192467</v>
      </c>
      <c r="D3774" t="s">
        <v>369</v>
      </c>
      <c r="E3774" t="s">
        <v>3916</v>
      </c>
      <c r="F3774" t="s">
        <v>6755</v>
      </c>
      <c r="G3774">
        <v>4067</v>
      </c>
      <c r="H3774">
        <v>71</v>
      </c>
      <c r="I3774" t="s">
        <v>16</v>
      </c>
      <c r="J3774" t="s">
        <v>17</v>
      </c>
      <c r="K3774" s="4">
        <v>15000</v>
      </c>
      <c r="L3774">
        <v>2005</v>
      </c>
      <c r="M3774" s="2">
        <v>6.6</v>
      </c>
      <c r="N3774" s="4">
        <f>IMDB_Table[[#This Row],[gross]]-IMDB_Table[[#This Row],[budget]]</f>
        <v>177467</v>
      </c>
      <c r="O3774">
        <v>85</v>
      </c>
      <c r="P3774" s="36">
        <f>IMDB_Table[[#This Row],[net_profit]]/IMDB_Table[[#This Row],[budget]]*100</f>
        <v>1183.1133333333335</v>
      </c>
    </row>
    <row r="3775" spans="1:16" x14ac:dyDescent="0.3">
      <c r="A3775" t="s">
        <v>3940</v>
      </c>
      <c r="B3775">
        <v>22</v>
      </c>
      <c r="C3775" s="4">
        <v>76382</v>
      </c>
      <c r="D3775" t="s">
        <v>3587</v>
      </c>
      <c r="E3775" t="s">
        <v>3941</v>
      </c>
      <c r="F3775" t="s">
        <v>6756</v>
      </c>
      <c r="G3775">
        <v>1194</v>
      </c>
      <c r="H3775">
        <v>8</v>
      </c>
      <c r="I3775" t="s">
        <v>16</v>
      </c>
      <c r="J3775" t="s">
        <v>17</v>
      </c>
      <c r="K3775" s="4">
        <v>15000</v>
      </c>
      <c r="L3775">
        <v>2009</v>
      </c>
      <c r="M3775" s="2">
        <v>6.2</v>
      </c>
      <c r="N3775" s="4">
        <f>IMDB_Table[[#This Row],[gross]]-IMDB_Table[[#This Row],[budget]]</f>
        <v>61382</v>
      </c>
      <c r="O3775">
        <v>88</v>
      </c>
      <c r="P3775" s="36">
        <f>IMDB_Table[[#This Row],[net_profit]]/IMDB_Table[[#This Row],[budget]]*100</f>
        <v>409.21333333333331</v>
      </c>
    </row>
    <row r="3776" spans="1:16" x14ac:dyDescent="0.3">
      <c r="A3776" t="s">
        <v>2657</v>
      </c>
      <c r="B3776">
        <v>73</v>
      </c>
      <c r="C3776" s="4">
        <v>180483</v>
      </c>
      <c r="D3776" t="s">
        <v>3942</v>
      </c>
      <c r="E3776" t="s">
        <v>3943</v>
      </c>
      <c r="F3776" t="s">
        <v>6757</v>
      </c>
      <c r="G3776">
        <v>16792</v>
      </c>
      <c r="H3776">
        <v>183</v>
      </c>
      <c r="I3776" t="s">
        <v>16</v>
      </c>
      <c r="J3776" t="s">
        <v>17</v>
      </c>
      <c r="K3776" s="4">
        <v>10000</v>
      </c>
      <c r="L3776">
        <v>1972</v>
      </c>
      <c r="M3776" s="2">
        <v>6.1</v>
      </c>
      <c r="N3776" s="4">
        <f>IMDB_Table[[#This Row],[gross]]-IMDB_Table[[#This Row],[budget]]</f>
        <v>170483</v>
      </c>
      <c r="O3776">
        <v>108</v>
      </c>
      <c r="P3776" s="36">
        <f>IMDB_Table[[#This Row],[net_profit]]/IMDB_Table[[#This Row],[budget]]*100</f>
        <v>1704.8300000000002</v>
      </c>
    </row>
    <row r="3777" spans="1:16" x14ac:dyDescent="0.3">
      <c r="A3777" t="s">
        <v>2664</v>
      </c>
      <c r="B3777">
        <v>81</v>
      </c>
      <c r="C3777" s="4">
        <v>136007</v>
      </c>
      <c r="D3777" t="s">
        <v>1657</v>
      </c>
      <c r="E3777" t="s">
        <v>3944</v>
      </c>
      <c r="F3777" t="s">
        <v>6758</v>
      </c>
      <c r="G3777">
        <v>3924</v>
      </c>
      <c r="H3777">
        <v>39</v>
      </c>
      <c r="I3777" t="s">
        <v>708</v>
      </c>
      <c r="J3777" t="s">
        <v>490</v>
      </c>
      <c r="K3777" s="4">
        <v>4500</v>
      </c>
      <c r="L3777">
        <v>2004</v>
      </c>
      <c r="M3777" s="2">
        <v>6.9</v>
      </c>
      <c r="N3777" s="4">
        <f>IMDB_Table[[#This Row],[gross]]-IMDB_Table[[#This Row],[budget]]</f>
        <v>131507</v>
      </c>
      <c r="O3777">
        <v>110</v>
      </c>
      <c r="P3777" s="36">
        <f>IMDB_Table[[#This Row],[net_profit]]/IMDB_Table[[#This Row],[budget]]*100</f>
        <v>2922.3777777777777</v>
      </c>
    </row>
    <row r="3778" spans="1:16" x14ac:dyDescent="0.3">
      <c r="A3778" t="s">
        <v>3945</v>
      </c>
      <c r="B3778">
        <v>64</v>
      </c>
      <c r="C3778" s="4">
        <v>673780</v>
      </c>
      <c r="D3778" t="s">
        <v>814</v>
      </c>
      <c r="E3778" t="s">
        <v>3946</v>
      </c>
      <c r="F3778" t="s">
        <v>6759</v>
      </c>
      <c r="G3778">
        <v>4555</v>
      </c>
      <c r="H3778">
        <v>26</v>
      </c>
      <c r="I3778" t="s">
        <v>3735</v>
      </c>
      <c r="J3778" t="s">
        <v>2619</v>
      </c>
      <c r="K3778" s="4">
        <v>10000</v>
      </c>
      <c r="L3778">
        <v>2000</v>
      </c>
      <c r="M3778" s="2">
        <v>7.5</v>
      </c>
      <c r="N3778" s="4">
        <f>IMDB_Table[[#This Row],[gross]]-IMDB_Table[[#This Row],[budget]]</f>
        <v>663780</v>
      </c>
      <c r="O3778">
        <v>90</v>
      </c>
      <c r="P3778" s="36">
        <f>IMDB_Table[[#This Row],[net_profit]]/IMDB_Table[[#This Row],[budget]]*100</f>
        <v>6637.8</v>
      </c>
    </row>
    <row r="3779" spans="1:16" x14ac:dyDescent="0.3">
      <c r="A3779" t="s">
        <v>3947</v>
      </c>
      <c r="B3779">
        <v>78</v>
      </c>
      <c r="C3779" s="4">
        <v>94596</v>
      </c>
      <c r="D3779" t="s">
        <v>1662</v>
      </c>
      <c r="E3779" t="s">
        <v>3948</v>
      </c>
      <c r="F3779" t="s">
        <v>6760</v>
      </c>
      <c r="G3779">
        <v>6318</v>
      </c>
      <c r="H3779">
        <v>50</v>
      </c>
      <c r="I3779" t="s">
        <v>1644</v>
      </c>
      <c r="J3779" t="s">
        <v>722</v>
      </c>
      <c r="K3779" s="4">
        <v>1000000</v>
      </c>
      <c r="L3779">
        <v>1997</v>
      </c>
      <c r="M3779" s="2">
        <v>7.4</v>
      </c>
      <c r="N3779" s="4">
        <f>IMDB_Table[[#This Row],[gross]]-IMDB_Table[[#This Row],[budget]]</f>
        <v>-905404</v>
      </c>
      <c r="O3779">
        <v>111</v>
      </c>
      <c r="P3779" s="36">
        <f>IMDB_Table[[#This Row],[net_profit]]/IMDB_Table[[#This Row],[budget]]*100</f>
        <v>-90.540400000000005</v>
      </c>
    </row>
    <row r="3780" spans="1:16" x14ac:dyDescent="0.3">
      <c r="A3780" t="s">
        <v>3949</v>
      </c>
      <c r="B3780">
        <v>143</v>
      </c>
      <c r="C3780" s="4">
        <v>424760</v>
      </c>
      <c r="D3780" t="s">
        <v>664</v>
      </c>
      <c r="E3780" t="s">
        <v>3949</v>
      </c>
      <c r="F3780" t="s">
        <v>6761</v>
      </c>
      <c r="G3780">
        <v>72639</v>
      </c>
      <c r="H3780">
        <v>371</v>
      </c>
      <c r="I3780" t="s">
        <v>16</v>
      </c>
      <c r="J3780" t="s">
        <v>17</v>
      </c>
      <c r="K3780" s="4">
        <v>7000</v>
      </c>
      <c r="L3780">
        <v>2004</v>
      </c>
      <c r="M3780" s="2">
        <v>7</v>
      </c>
      <c r="N3780" s="4">
        <f>IMDB_Table[[#This Row],[gross]]-IMDB_Table[[#This Row],[budget]]</f>
        <v>417760</v>
      </c>
      <c r="O3780">
        <v>77</v>
      </c>
      <c r="P3780" s="36">
        <f>IMDB_Table[[#This Row],[net_profit]]/IMDB_Table[[#This Row],[budget]]*100</f>
        <v>5968</v>
      </c>
    </row>
    <row r="3781" spans="1:16" x14ac:dyDescent="0.3">
      <c r="A3781" t="s">
        <v>3950</v>
      </c>
      <c r="B3781">
        <v>35</v>
      </c>
      <c r="C3781" s="4">
        <v>70071</v>
      </c>
      <c r="D3781" t="s">
        <v>3705</v>
      </c>
      <c r="E3781" t="s">
        <v>3951</v>
      </c>
      <c r="F3781" t="s">
        <v>6762</v>
      </c>
      <c r="G3781">
        <v>589</v>
      </c>
      <c r="H3781">
        <v>35</v>
      </c>
      <c r="I3781" t="s">
        <v>16</v>
      </c>
      <c r="J3781" t="s">
        <v>3952</v>
      </c>
      <c r="K3781" s="4">
        <v>7000</v>
      </c>
      <c r="L3781">
        <v>2005</v>
      </c>
      <c r="M3781" s="2">
        <v>6.3</v>
      </c>
      <c r="N3781" s="4">
        <f>IMDB_Table[[#This Row],[gross]]-IMDB_Table[[#This Row],[budget]]</f>
        <v>63071</v>
      </c>
      <c r="O3781">
        <v>80</v>
      </c>
      <c r="P3781" s="36">
        <f>IMDB_Table[[#This Row],[net_profit]]/IMDB_Table[[#This Row],[budget]]*100</f>
        <v>901.01428571428562</v>
      </c>
    </row>
    <row r="3782" spans="1:16" x14ac:dyDescent="0.3">
      <c r="A3782" t="s">
        <v>1116</v>
      </c>
      <c r="B3782">
        <v>56</v>
      </c>
      <c r="C3782" s="4">
        <v>2040920</v>
      </c>
      <c r="D3782" t="s">
        <v>1269</v>
      </c>
      <c r="E3782" t="s">
        <v>3953</v>
      </c>
      <c r="F3782" t="s">
        <v>6763</v>
      </c>
      <c r="G3782">
        <v>52055</v>
      </c>
      <c r="H3782">
        <v>130</v>
      </c>
      <c r="I3782" t="s">
        <v>681</v>
      </c>
      <c r="J3782" t="s">
        <v>17</v>
      </c>
      <c r="K3782" s="4">
        <v>7000</v>
      </c>
      <c r="L3782">
        <v>1992</v>
      </c>
      <c r="M3782" s="2">
        <v>6.9</v>
      </c>
      <c r="N3782" s="4">
        <f>IMDB_Table[[#This Row],[gross]]-IMDB_Table[[#This Row],[budget]]</f>
        <v>2033920</v>
      </c>
      <c r="O3782">
        <v>81</v>
      </c>
      <c r="P3782" s="36">
        <f>IMDB_Table[[#This Row],[net_profit]]/IMDB_Table[[#This Row],[budget]]*100</f>
        <v>29056</v>
      </c>
    </row>
    <row r="3783" spans="1:16" x14ac:dyDescent="0.3">
      <c r="A3783" t="s">
        <v>3356</v>
      </c>
      <c r="B3783">
        <v>14</v>
      </c>
      <c r="C3783" s="4">
        <v>4584</v>
      </c>
      <c r="D3783" t="s">
        <v>641</v>
      </c>
      <c r="E3783" t="s">
        <v>3954</v>
      </c>
      <c r="F3783" t="s">
        <v>6764</v>
      </c>
      <c r="G3783">
        <v>1338</v>
      </c>
      <c r="H3783">
        <v>14</v>
      </c>
      <c r="I3783" t="s">
        <v>16</v>
      </c>
      <c r="J3783" t="s">
        <v>17</v>
      </c>
      <c r="K3783" s="4">
        <v>9000</v>
      </c>
      <c r="L3783">
        <v>2011</v>
      </c>
      <c r="M3783" s="2">
        <v>6.4</v>
      </c>
      <c r="N3783" s="4">
        <f>IMDB_Table[[#This Row],[gross]]-IMDB_Table[[#This Row],[budget]]</f>
        <v>-4416</v>
      </c>
      <c r="O3783">
        <v>95</v>
      </c>
      <c r="P3783" s="36">
        <f>IMDB_Table[[#This Row],[net_profit]]/IMDB_Table[[#This Row],[budget]]*100</f>
        <v>-49.066666666666663</v>
      </c>
    </row>
    <row r="3784" spans="1:16" x14ac:dyDescent="0.3">
      <c r="A3784" t="s">
        <v>3489</v>
      </c>
      <c r="B3784">
        <v>43</v>
      </c>
      <c r="C3784" s="4">
        <v>85222</v>
      </c>
      <c r="D3784" t="s">
        <v>1852</v>
      </c>
      <c r="E3784" t="s">
        <v>3955</v>
      </c>
      <c r="F3784" t="s">
        <v>7842</v>
      </c>
      <c r="G3784">
        <v>4285</v>
      </c>
      <c r="H3784">
        <v>84</v>
      </c>
      <c r="I3784" t="s">
        <v>16</v>
      </c>
      <c r="J3784" t="s">
        <v>17</v>
      </c>
      <c r="K3784" s="4">
        <v>1100</v>
      </c>
      <c r="L3784">
        <v>2004</v>
      </c>
      <c r="M3784" s="2">
        <v>6.6</v>
      </c>
      <c r="N3784" s="4">
        <f>IMDB_Table[[#This Row],[gross]]-IMDB_Table[[#This Row],[budget]]</f>
        <v>84122</v>
      </c>
      <c r="O3784">
        <v>90</v>
      </c>
      <c r="P3784" s="36">
        <f>IMDB_Table[[#This Row],[net_profit]]/IMDB_Table[[#This Row],[budget]]*100</f>
        <v>7647.454545454545</v>
      </c>
    </row>
  </sheetData>
  <sheetProtection sheet="1" objects="1" scenarios="1" selectLockedCells="1" selectUnlockedCells="1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F8AF-7E2F-47F4-88C3-F5123798E7D8}">
  <sheetPr>
    <tabColor rgb="FF00B050"/>
  </sheetPr>
  <dimension ref="A1:J11220"/>
  <sheetViews>
    <sheetView workbookViewId="0">
      <selection activeCell="F25" sqref="F25"/>
    </sheetView>
  </sheetViews>
  <sheetFormatPr defaultRowHeight="14.4" x14ac:dyDescent="0.3"/>
  <cols>
    <col min="1" max="1" width="71.88671875" bestFit="1" customWidth="1"/>
    <col min="2" max="2" width="13" bestFit="1" customWidth="1"/>
    <col min="3" max="3" width="12" bestFit="1" customWidth="1"/>
    <col min="6" max="6" width="11.21875" bestFit="1" customWidth="1"/>
    <col min="7" max="7" width="12" bestFit="1" customWidth="1"/>
    <col min="8" max="8" width="10.21875" bestFit="1" customWidth="1"/>
    <col min="9" max="9" width="11.44140625" bestFit="1" customWidth="1"/>
    <col min="10" max="10" width="10.5546875" bestFit="1" customWidth="1"/>
  </cols>
  <sheetData>
    <row r="1" spans="1:10" x14ac:dyDescent="0.3">
      <c r="A1" s="46" t="s">
        <v>7859</v>
      </c>
      <c r="B1" s="47"/>
      <c r="C1" s="47"/>
    </row>
    <row r="2" spans="1:10" x14ac:dyDescent="0.3">
      <c r="A2" s="47"/>
      <c r="B2" s="47"/>
      <c r="C2" s="47"/>
    </row>
    <row r="3" spans="1:10" x14ac:dyDescent="0.3">
      <c r="A3" s="47"/>
      <c r="B3" s="47"/>
      <c r="C3" s="47"/>
      <c r="G3" s="48" t="s">
        <v>7890</v>
      </c>
      <c r="H3" s="49"/>
      <c r="I3" s="49"/>
    </row>
    <row r="4" spans="1:10" x14ac:dyDescent="0.3">
      <c r="G4" s="50"/>
      <c r="H4" s="50"/>
      <c r="I4" s="50"/>
    </row>
    <row r="5" spans="1:10" x14ac:dyDescent="0.3">
      <c r="A5" s="5" t="s">
        <v>5</v>
      </c>
      <c r="B5" s="5" t="s">
        <v>12</v>
      </c>
      <c r="C5" s="5" t="s">
        <v>7856</v>
      </c>
      <c r="F5" s="41" t="s">
        <v>7891</v>
      </c>
      <c r="G5" s="42" t="s">
        <v>7886</v>
      </c>
      <c r="H5" s="42" t="s">
        <v>7887</v>
      </c>
      <c r="I5" s="42" t="s">
        <v>7888</v>
      </c>
      <c r="J5" s="43" t="s">
        <v>7889</v>
      </c>
    </row>
    <row r="6" spans="1:10" x14ac:dyDescent="0.3">
      <c r="A6" t="s">
        <v>4063</v>
      </c>
      <c r="B6" s="2">
        <v>7.9</v>
      </c>
      <c r="C6" t="s">
        <v>346</v>
      </c>
      <c r="F6" s="7">
        <f>COUNTA(IMDB_Table[director_name])</f>
        <v>3783</v>
      </c>
      <c r="G6" s="44">
        <f>MAX(IMDB_Table[net_profit])</f>
        <v>523505847</v>
      </c>
      <c r="H6" s="13">
        <f>AVERAGE(IMDB_Table[imdb_score])</f>
        <v>6.4615913296325518</v>
      </c>
      <c r="I6" s="45">
        <f t="array" ref="I6">AVERAGE(IMDB_Table[Duration])</f>
        <v>109.82712133227596</v>
      </c>
      <c r="J6" s="25">
        <f>COUNTA(_xlfn.UNIQUE(Movie_analysis_table[Genre]))</f>
        <v>23</v>
      </c>
    </row>
    <row r="7" spans="1:10" x14ac:dyDescent="0.3">
      <c r="A7" t="s">
        <v>4063</v>
      </c>
      <c r="B7" s="2">
        <v>7.9</v>
      </c>
      <c r="C7" t="s">
        <v>266</v>
      </c>
    </row>
    <row r="8" spans="1:10" x14ac:dyDescent="0.3">
      <c r="A8" t="s">
        <v>4063</v>
      </c>
      <c r="B8" s="2">
        <v>7.9</v>
      </c>
      <c r="C8" t="s">
        <v>7844</v>
      </c>
    </row>
    <row r="9" spans="1:10" x14ac:dyDescent="0.3">
      <c r="A9" t="s">
        <v>4063</v>
      </c>
      <c r="B9" s="2">
        <v>7.9</v>
      </c>
      <c r="C9" t="s">
        <v>3878</v>
      </c>
    </row>
    <row r="10" spans="1:10" x14ac:dyDescent="0.3">
      <c r="A10" t="s">
        <v>6765</v>
      </c>
      <c r="B10" s="2">
        <v>7.1</v>
      </c>
      <c r="C10" t="s">
        <v>346</v>
      </c>
    </row>
    <row r="11" spans="1:10" x14ac:dyDescent="0.3">
      <c r="A11" t="s">
        <v>6765</v>
      </c>
      <c r="B11" s="2">
        <v>7.1</v>
      </c>
      <c r="C11" t="s">
        <v>266</v>
      </c>
    </row>
    <row r="12" spans="1:10" x14ac:dyDescent="0.3">
      <c r="A12" t="s">
        <v>6765</v>
      </c>
      <c r="B12" s="2">
        <v>7.1</v>
      </c>
      <c r="C12" t="s">
        <v>7844</v>
      </c>
    </row>
    <row r="13" spans="1:10" x14ac:dyDescent="0.3">
      <c r="A13" t="s">
        <v>4064</v>
      </c>
      <c r="B13" s="2">
        <v>6.8</v>
      </c>
      <c r="C13" t="s">
        <v>346</v>
      </c>
    </row>
    <row r="14" spans="1:10" x14ac:dyDescent="0.3">
      <c r="A14" t="s">
        <v>4064</v>
      </c>
      <c r="B14" s="2">
        <v>6.8</v>
      </c>
      <c r="C14" t="s">
        <v>266</v>
      </c>
    </row>
    <row r="15" spans="1:10" x14ac:dyDescent="0.3">
      <c r="A15" t="s">
        <v>4064</v>
      </c>
      <c r="B15" s="2">
        <v>6.8</v>
      </c>
      <c r="C15" t="s">
        <v>3705</v>
      </c>
    </row>
    <row r="16" spans="1:10" x14ac:dyDescent="0.3">
      <c r="A16" t="s">
        <v>4065</v>
      </c>
      <c r="B16" s="2">
        <v>8.5</v>
      </c>
      <c r="C16" t="s">
        <v>346</v>
      </c>
    </row>
    <row r="17" spans="1:3" x14ac:dyDescent="0.3">
      <c r="A17" t="s">
        <v>4065</v>
      </c>
      <c r="B17" s="2">
        <v>8.5</v>
      </c>
      <c r="C17" t="s">
        <v>3705</v>
      </c>
    </row>
    <row r="18" spans="1:3" x14ac:dyDescent="0.3">
      <c r="A18" t="s">
        <v>4066</v>
      </c>
      <c r="B18" s="2">
        <v>6.6</v>
      </c>
      <c r="C18" t="s">
        <v>346</v>
      </c>
    </row>
    <row r="19" spans="1:3" x14ac:dyDescent="0.3">
      <c r="A19" t="s">
        <v>4066</v>
      </c>
      <c r="B19" s="2">
        <v>6.6</v>
      </c>
      <c r="C19" t="s">
        <v>266</v>
      </c>
    </row>
    <row r="20" spans="1:3" x14ac:dyDescent="0.3">
      <c r="A20" t="s">
        <v>4066</v>
      </c>
      <c r="B20" s="2">
        <v>6.6</v>
      </c>
      <c r="C20" t="s">
        <v>3878</v>
      </c>
    </row>
    <row r="21" spans="1:3" x14ac:dyDescent="0.3">
      <c r="A21" t="s">
        <v>4067</v>
      </c>
      <c r="B21" s="2">
        <v>6.2</v>
      </c>
      <c r="C21" t="s">
        <v>346</v>
      </c>
    </row>
    <row r="22" spans="1:3" x14ac:dyDescent="0.3">
      <c r="A22" t="s">
        <v>4067</v>
      </c>
      <c r="B22" s="2">
        <v>6.2</v>
      </c>
      <c r="C22" t="s">
        <v>266</v>
      </c>
    </row>
    <row r="23" spans="1:3" x14ac:dyDescent="0.3">
      <c r="A23" t="s">
        <v>4067</v>
      </c>
      <c r="B23" s="2">
        <v>6.2</v>
      </c>
      <c r="C23" t="s">
        <v>3587</v>
      </c>
    </row>
    <row r="24" spans="1:3" x14ac:dyDescent="0.3">
      <c r="A24" t="s">
        <v>4068</v>
      </c>
      <c r="B24" s="2">
        <v>7.8</v>
      </c>
      <c r="C24" t="s">
        <v>266</v>
      </c>
    </row>
    <row r="25" spans="1:3" x14ac:dyDescent="0.3">
      <c r="A25" t="s">
        <v>4068</v>
      </c>
      <c r="B25" s="2">
        <v>7.8</v>
      </c>
      <c r="C25" t="s">
        <v>7845</v>
      </c>
    </row>
    <row r="26" spans="1:3" x14ac:dyDescent="0.3">
      <c r="A26" t="s">
        <v>4068</v>
      </c>
      <c r="B26" s="2">
        <v>7.8</v>
      </c>
      <c r="C26" t="s">
        <v>509</v>
      </c>
    </row>
    <row r="27" spans="1:3" x14ac:dyDescent="0.3">
      <c r="A27" t="s">
        <v>4068</v>
      </c>
      <c r="B27" s="2">
        <v>7.8</v>
      </c>
      <c r="C27" t="s">
        <v>7846</v>
      </c>
    </row>
    <row r="28" spans="1:3" x14ac:dyDescent="0.3">
      <c r="A28" t="s">
        <v>4068</v>
      </c>
      <c r="B28" s="2">
        <v>7.8</v>
      </c>
      <c r="C28" t="s">
        <v>7844</v>
      </c>
    </row>
    <row r="29" spans="1:3" x14ac:dyDescent="0.3">
      <c r="A29" t="s">
        <v>4068</v>
      </c>
      <c r="B29" s="2">
        <v>7.8</v>
      </c>
      <c r="C29" t="s">
        <v>7847</v>
      </c>
    </row>
    <row r="30" spans="1:3" x14ac:dyDescent="0.3">
      <c r="A30" t="s">
        <v>4068</v>
      </c>
      <c r="B30" s="2">
        <v>7.8</v>
      </c>
      <c r="C30" t="s">
        <v>3587</v>
      </c>
    </row>
    <row r="31" spans="1:3" x14ac:dyDescent="0.3">
      <c r="A31" t="s">
        <v>6766</v>
      </c>
      <c r="B31" s="2">
        <v>7.5</v>
      </c>
      <c r="C31" t="s">
        <v>346</v>
      </c>
    </row>
    <row r="32" spans="1:3" x14ac:dyDescent="0.3">
      <c r="A32" t="s">
        <v>6766</v>
      </c>
      <c r="B32" s="2">
        <v>7.5</v>
      </c>
      <c r="C32" t="s">
        <v>266</v>
      </c>
    </row>
    <row r="33" spans="1:3" x14ac:dyDescent="0.3">
      <c r="A33" t="s">
        <v>6766</v>
      </c>
      <c r="B33" s="2">
        <v>7.5</v>
      </c>
      <c r="C33" t="s">
        <v>3878</v>
      </c>
    </row>
    <row r="34" spans="1:3" x14ac:dyDescent="0.3">
      <c r="A34" t="s">
        <v>6767</v>
      </c>
      <c r="B34" s="2">
        <v>7.5</v>
      </c>
      <c r="C34" t="s">
        <v>266</v>
      </c>
    </row>
    <row r="35" spans="1:3" x14ac:dyDescent="0.3">
      <c r="A35" t="s">
        <v>6767</v>
      </c>
      <c r="B35" s="2">
        <v>7.5</v>
      </c>
      <c r="C35" t="s">
        <v>7846</v>
      </c>
    </row>
    <row r="36" spans="1:3" x14ac:dyDescent="0.3">
      <c r="A36" t="s">
        <v>6767</v>
      </c>
      <c r="B36" s="2">
        <v>7.5</v>
      </c>
      <c r="C36" t="s">
        <v>7844</v>
      </c>
    </row>
    <row r="37" spans="1:3" x14ac:dyDescent="0.3">
      <c r="A37" t="s">
        <v>6767</v>
      </c>
      <c r="B37" s="2">
        <v>7.5</v>
      </c>
      <c r="C37" t="s">
        <v>7848</v>
      </c>
    </row>
    <row r="38" spans="1:3" x14ac:dyDescent="0.3">
      <c r="A38" t="s">
        <v>6768</v>
      </c>
      <c r="B38" s="2">
        <v>6.9</v>
      </c>
      <c r="C38" t="s">
        <v>346</v>
      </c>
    </row>
    <row r="39" spans="1:3" x14ac:dyDescent="0.3">
      <c r="A39" t="s">
        <v>6768</v>
      </c>
      <c r="B39" s="2">
        <v>6.9</v>
      </c>
      <c r="C39" t="s">
        <v>266</v>
      </c>
    </row>
    <row r="40" spans="1:3" x14ac:dyDescent="0.3">
      <c r="A40" t="s">
        <v>6768</v>
      </c>
      <c r="B40" s="2">
        <v>6.9</v>
      </c>
      <c r="C40" t="s">
        <v>3878</v>
      </c>
    </row>
    <row r="41" spans="1:3" x14ac:dyDescent="0.3">
      <c r="A41" t="s">
        <v>4069</v>
      </c>
      <c r="B41" s="2">
        <v>6.1</v>
      </c>
      <c r="C41" t="s">
        <v>346</v>
      </c>
    </row>
    <row r="42" spans="1:3" x14ac:dyDescent="0.3">
      <c r="A42" t="s">
        <v>4069</v>
      </c>
      <c r="B42" s="2">
        <v>6.1</v>
      </c>
      <c r="C42" t="s">
        <v>266</v>
      </c>
    </row>
    <row r="43" spans="1:3" x14ac:dyDescent="0.3">
      <c r="A43" t="s">
        <v>4069</v>
      </c>
      <c r="B43" s="2">
        <v>6.1</v>
      </c>
      <c r="C43" t="s">
        <v>3878</v>
      </c>
    </row>
    <row r="44" spans="1:3" x14ac:dyDescent="0.3">
      <c r="A44" t="s">
        <v>6769</v>
      </c>
      <c r="B44" s="2">
        <v>6.7</v>
      </c>
      <c r="C44" t="s">
        <v>346</v>
      </c>
    </row>
    <row r="45" spans="1:3" x14ac:dyDescent="0.3">
      <c r="A45" t="s">
        <v>6769</v>
      </c>
      <c r="B45" s="2">
        <v>6.7</v>
      </c>
      <c r="C45" t="s">
        <v>266</v>
      </c>
    </row>
    <row r="46" spans="1:3" x14ac:dyDescent="0.3">
      <c r="A46" t="s">
        <v>6770</v>
      </c>
      <c r="B46" s="2">
        <v>7.3</v>
      </c>
      <c r="C46" t="s">
        <v>346</v>
      </c>
    </row>
    <row r="47" spans="1:3" x14ac:dyDescent="0.3">
      <c r="A47" t="s">
        <v>6770</v>
      </c>
      <c r="B47" s="2">
        <v>7.3</v>
      </c>
      <c r="C47" t="s">
        <v>266</v>
      </c>
    </row>
    <row r="48" spans="1:3" x14ac:dyDescent="0.3">
      <c r="A48" t="s">
        <v>6770</v>
      </c>
      <c r="B48" s="2">
        <v>7.3</v>
      </c>
      <c r="C48" t="s">
        <v>7844</v>
      </c>
    </row>
    <row r="49" spans="1:3" x14ac:dyDescent="0.3">
      <c r="A49" t="s">
        <v>4070</v>
      </c>
      <c r="B49" s="2">
        <v>6.5</v>
      </c>
      <c r="C49" t="s">
        <v>346</v>
      </c>
    </row>
    <row r="50" spans="1:3" x14ac:dyDescent="0.3">
      <c r="A50" t="s">
        <v>4070</v>
      </c>
      <c r="B50" s="2">
        <v>6.5</v>
      </c>
      <c r="C50" t="s">
        <v>266</v>
      </c>
    </row>
    <row r="51" spans="1:3" x14ac:dyDescent="0.3">
      <c r="A51" t="s">
        <v>4070</v>
      </c>
      <c r="B51" s="2">
        <v>6.5</v>
      </c>
      <c r="C51" t="s">
        <v>3084</v>
      </c>
    </row>
    <row r="52" spans="1:3" x14ac:dyDescent="0.3">
      <c r="A52" t="s">
        <v>6771</v>
      </c>
      <c r="B52" s="2">
        <v>7.2</v>
      </c>
      <c r="C52" t="s">
        <v>346</v>
      </c>
    </row>
    <row r="53" spans="1:3" x14ac:dyDescent="0.3">
      <c r="A53" t="s">
        <v>6771</v>
      </c>
      <c r="B53" s="2">
        <v>7.2</v>
      </c>
      <c r="C53" t="s">
        <v>266</v>
      </c>
    </row>
    <row r="54" spans="1:3" x14ac:dyDescent="0.3">
      <c r="A54" t="s">
        <v>6771</v>
      </c>
      <c r="B54" s="2">
        <v>7.2</v>
      </c>
      <c r="C54" t="s">
        <v>7844</v>
      </c>
    </row>
    <row r="55" spans="1:3" x14ac:dyDescent="0.3">
      <c r="A55" t="s">
        <v>6771</v>
      </c>
      <c r="B55" s="2">
        <v>7.2</v>
      </c>
      <c r="C55" t="s">
        <v>3878</v>
      </c>
    </row>
    <row r="56" spans="1:3" x14ac:dyDescent="0.3">
      <c r="A56" t="s">
        <v>6772</v>
      </c>
      <c r="B56" s="2">
        <v>6.6</v>
      </c>
      <c r="C56" t="s">
        <v>346</v>
      </c>
    </row>
    <row r="57" spans="1:3" x14ac:dyDescent="0.3">
      <c r="A57" t="s">
        <v>6772</v>
      </c>
      <c r="B57" s="2">
        <v>6.6</v>
      </c>
      <c r="C57" t="s">
        <v>266</v>
      </c>
    </row>
    <row r="58" spans="1:3" x14ac:dyDescent="0.3">
      <c r="A58" t="s">
        <v>6772</v>
      </c>
      <c r="B58" s="2">
        <v>6.6</v>
      </c>
      <c r="C58" t="s">
        <v>7846</v>
      </c>
    </row>
    <row r="59" spans="1:3" x14ac:dyDescent="0.3">
      <c r="A59" t="s">
        <v>6772</v>
      </c>
      <c r="B59" s="2">
        <v>6.6</v>
      </c>
      <c r="C59" t="s">
        <v>7844</v>
      </c>
    </row>
    <row r="60" spans="1:3" x14ac:dyDescent="0.3">
      <c r="A60" t="s">
        <v>4071</v>
      </c>
      <c r="B60" s="2">
        <v>8.1</v>
      </c>
      <c r="C60" t="s">
        <v>346</v>
      </c>
    </row>
    <row r="61" spans="1:3" x14ac:dyDescent="0.3">
      <c r="A61" t="s">
        <v>4071</v>
      </c>
      <c r="B61" s="2">
        <v>8.1</v>
      </c>
      <c r="C61" t="s">
        <v>266</v>
      </c>
    </row>
    <row r="62" spans="1:3" x14ac:dyDescent="0.3">
      <c r="A62" t="s">
        <v>4071</v>
      </c>
      <c r="B62" s="2">
        <v>8.1</v>
      </c>
      <c r="C62" t="s">
        <v>3878</v>
      </c>
    </row>
    <row r="63" spans="1:3" x14ac:dyDescent="0.3">
      <c r="A63" t="s">
        <v>6773</v>
      </c>
      <c r="B63" s="2">
        <v>6.7</v>
      </c>
      <c r="C63" t="s">
        <v>346</v>
      </c>
    </row>
    <row r="64" spans="1:3" x14ac:dyDescent="0.3">
      <c r="A64" t="s">
        <v>6773</v>
      </c>
      <c r="B64" s="2">
        <v>6.7</v>
      </c>
      <c r="C64" t="s">
        <v>266</v>
      </c>
    </row>
    <row r="65" spans="1:3" x14ac:dyDescent="0.3">
      <c r="A65" t="s">
        <v>6773</v>
      </c>
      <c r="B65" s="2">
        <v>6.7</v>
      </c>
      <c r="C65" t="s">
        <v>7844</v>
      </c>
    </row>
    <row r="66" spans="1:3" x14ac:dyDescent="0.3">
      <c r="A66" t="s">
        <v>6774</v>
      </c>
      <c r="B66" s="2">
        <v>6.8</v>
      </c>
      <c r="C66" t="s">
        <v>346</v>
      </c>
    </row>
    <row r="67" spans="1:3" x14ac:dyDescent="0.3">
      <c r="A67" t="s">
        <v>6774</v>
      </c>
      <c r="B67" s="2">
        <v>6.8</v>
      </c>
      <c r="C67" t="s">
        <v>266</v>
      </c>
    </row>
    <row r="68" spans="1:3" x14ac:dyDescent="0.3">
      <c r="A68" t="s">
        <v>6774</v>
      </c>
      <c r="B68" s="2">
        <v>6.8</v>
      </c>
      <c r="C68" t="s">
        <v>509</v>
      </c>
    </row>
    <row r="69" spans="1:3" x14ac:dyDescent="0.3">
      <c r="A69" t="s">
        <v>6774</v>
      </c>
      <c r="B69" s="2">
        <v>6.8</v>
      </c>
      <c r="C69" t="s">
        <v>7846</v>
      </c>
    </row>
    <row r="70" spans="1:3" x14ac:dyDescent="0.3">
      <c r="A70" t="s">
        <v>6774</v>
      </c>
      <c r="B70" s="2">
        <v>6.8</v>
      </c>
      <c r="C70" t="s">
        <v>7844</v>
      </c>
    </row>
    <row r="71" spans="1:3" x14ac:dyDescent="0.3">
      <c r="A71" t="s">
        <v>6774</v>
      </c>
      <c r="B71" s="2">
        <v>6.8</v>
      </c>
      <c r="C71" t="s">
        <v>3878</v>
      </c>
    </row>
    <row r="72" spans="1:3" x14ac:dyDescent="0.3">
      <c r="A72" t="s">
        <v>6775</v>
      </c>
      <c r="B72" s="2">
        <v>7.5</v>
      </c>
      <c r="C72" t="s">
        <v>266</v>
      </c>
    </row>
    <row r="73" spans="1:3" x14ac:dyDescent="0.3">
      <c r="A73" t="s">
        <v>6775</v>
      </c>
      <c r="B73" s="2">
        <v>7.5</v>
      </c>
      <c r="C73" t="s">
        <v>7844</v>
      </c>
    </row>
    <row r="74" spans="1:3" x14ac:dyDescent="0.3">
      <c r="A74" t="s">
        <v>4072</v>
      </c>
      <c r="B74" s="2">
        <v>7</v>
      </c>
      <c r="C74" t="s">
        <v>346</v>
      </c>
    </row>
    <row r="75" spans="1:3" x14ac:dyDescent="0.3">
      <c r="A75" t="s">
        <v>4072</v>
      </c>
      <c r="B75" s="2">
        <v>7</v>
      </c>
      <c r="C75" t="s">
        <v>266</v>
      </c>
    </row>
    <row r="76" spans="1:3" x14ac:dyDescent="0.3">
      <c r="A76" t="s">
        <v>4072</v>
      </c>
      <c r="B76" s="2">
        <v>7</v>
      </c>
      <c r="C76" t="s">
        <v>7844</v>
      </c>
    </row>
    <row r="77" spans="1:3" x14ac:dyDescent="0.3">
      <c r="A77" t="s">
        <v>4073</v>
      </c>
      <c r="B77" s="2">
        <v>6.7</v>
      </c>
      <c r="C77" t="s">
        <v>346</v>
      </c>
    </row>
    <row r="78" spans="1:3" x14ac:dyDescent="0.3">
      <c r="A78" t="s">
        <v>4073</v>
      </c>
      <c r="B78" s="2">
        <v>6.7</v>
      </c>
      <c r="C78" t="s">
        <v>266</v>
      </c>
    </row>
    <row r="79" spans="1:3" x14ac:dyDescent="0.3">
      <c r="A79" t="s">
        <v>4073</v>
      </c>
      <c r="B79" s="2">
        <v>6.7</v>
      </c>
      <c r="C79" t="s">
        <v>814</v>
      </c>
    </row>
    <row r="80" spans="1:3" x14ac:dyDescent="0.3">
      <c r="A80" t="s">
        <v>4073</v>
      </c>
      <c r="B80" s="2">
        <v>6.7</v>
      </c>
      <c r="C80" t="s">
        <v>7849</v>
      </c>
    </row>
    <row r="81" spans="1:3" x14ac:dyDescent="0.3">
      <c r="A81" t="s">
        <v>6776</v>
      </c>
      <c r="B81" s="2">
        <v>7.9</v>
      </c>
      <c r="C81" t="s">
        <v>266</v>
      </c>
    </row>
    <row r="82" spans="1:3" x14ac:dyDescent="0.3">
      <c r="A82" t="s">
        <v>6776</v>
      </c>
      <c r="B82" s="2">
        <v>7.9</v>
      </c>
      <c r="C82" t="s">
        <v>7844</v>
      </c>
    </row>
    <row r="83" spans="1:3" x14ac:dyDescent="0.3">
      <c r="A83" t="s">
        <v>4074</v>
      </c>
      <c r="B83" s="2">
        <v>6.1</v>
      </c>
      <c r="C83" t="s">
        <v>266</v>
      </c>
    </row>
    <row r="84" spans="1:3" x14ac:dyDescent="0.3">
      <c r="A84" t="s">
        <v>4074</v>
      </c>
      <c r="B84" s="2">
        <v>6.1</v>
      </c>
      <c r="C84" t="s">
        <v>7846</v>
      </c>
    </row>
    <row r="85" spans="1:3" x14ac:dyDescent="0.3">
      <c r="A85" t="s">
        <v>4074</v>
      </c>
      <c r="B85" s="2">
        <v>6.1</v>
      </c>
      <c r="C85" t="s">
        <v>7844</v>
      </c>
    </row>
    <row r="86" spans="1:3" x14ac:dyDescent="0.3">
      <c r="A86" t="s">
        <v>4075</v>
      </c>
      <c r="B86" s="2">
        <v>7.2</v>
      </c>
      <c r="C86" t="s">
        <v>346</v>
      </c>
    </row>
    <row r="87" spans="1:3" x14ac:dyDescent="0.3">
      <c r="A87" t="s">
        <v>4075</v>
      </c>
      <c r="B87" s="2">
        <v>7.2</v>
      </c>
      <c r="C87" t="s">
        <v>266</v>
      </c>
    </row>
    <row r="88" spans="1:3" x14ac:dyDescent="0.3">
      <c r="A88" t="s">
        <v>4075</v>
      </c>
      <c r="B88" s="2">
        <v>7.2</v>
      </c>
      <c r="C88" t="s">
        <v>814</v>
      </c>
    </row>
    <row r="89" spans="1:3" x14ac:dyDescent="0.3">
      <c r="A89" t="s">
        <v>4075</v>
      </c>
      <c r="B89" s="2">
        <v>7.2</v>
      </c>
      <c r="C89" t="s">
        <v>3587</v>
      </c>
    </row>
    <row r="90" spans="1:3" x14ac:dyDescent="0.3">
      <c r="A90" t="s">
        <v>4076</v>
      </c>
      <c r="B90" s="2">
        <v>7.7</v>
      </c>
      <c r="C90" t="s">
        <v>814</v>
      </c>
    </row>
    <row r="91" spans="1:3" x14ac:dyDescent="0.3">
      <c r="A91" t="s">
        <v>4076</v>
      </c>
      <c r="B91" s="2">
        <v>7.7</v>
      </c>
      <c r="C91" t="s">
        <v>3587</v>
      </c>
    </row>
    <row r="92" spans="1:3" x14ac:dyDescent="0.3">
      <c r="A92" t="s">
        <v>4077</v>
      </c>
      <c r="B92" s="2">
        <v>8.1999999999999993</v>
      </c>
      <c r="C92" t="s">
        <v>346</v>
      </c>
    </row>
    <row r="93" spans="1:3" x14ac:dyDescent="0.3">
      <c r="A93" t="s">
        <v>4077</v>
      </c>
      <c r="B93" s="2">
        <v>8.1999999999999993</v>
      </c>
      <c r="C93" t="s">
        <v>266</v>
      </c>
    </row>
    <row r="94" spans="1:3" x14ac:dyDescent="0.3">
      <c r="A94" t="s">
        <v>4077</v>
      </c>
      <c r="B94" s="2">
        <v>8.1999999999999993</v>
      </c>
      <c r="C94" t="s">
        <v>3878</v>
      </c>
    </row>
    <row r="95" spans="1:3" x14ac:dyDescent="0.3">
      <c r="A95" t="s">
        <v>4078</v>
      </c>
      <c r="B95" s="2">
        <v>5.9</v>
      </c>
      <c r="C95" t="s">
        <v>346</v>
      </c>
    </row>
    <row r="96" spans="1:3" x14ac:dyDescent="0.3">
      <c r="A96" t="s">
        <v>4078</v>
      </c>
      <c r="B96" s="2">
        <v>5.9</v>
      </c>
      <c r="C96" t="s">
        <v>266</v>
      </c>
    </row>
    <row r="97" spans="1:3" x14ac:dyDescent="0.3">
      <c r="A97" t="s">
        <v>4078</v>
      </c>
      <c r="B97" s="2">
        <v>5.9</v>
      </c>
      <c r="C97" t="s">
        <v>3878</v>
      </c>
    </row>
    <row r="98" spans="1:3" x14ac:dyDescent="0.3">
      <c r="A98" t="s">
        <v>4078</v>
      </c>
      <c r="B98" s="2">
        <v>5.9</v>
      </c>
      <c r="C98" t="s">
        <v>3705</v>
      </c>
    </row>
    <row r="99" spans="1:3" x14ac:dyDescent="0.3">
      <c r="A99" t="s">
        <v>4079</v>
      </c>
      <c r="B99" s="2">
        <v>7</v>
      </c>
      <c r="C99" t="s">
        <v>346</v>
      </c>
    </row>
    <row r="100" spans="1:3" x14ac:dyDescent="0.3">
      <c r="A100" t="s">
        <v>4079</v>
      </c>
      <c r="B100" s="2">
        <v>7</v>
      </c>
      <c r="C100" t="s">
        <v>266</v>
      </c>
    </row>
    <row r="101" spans="1:3" x14ac:dyDescent="0.3">
      <c r="A101" t="s">
        <v>4079</v>
      </c>
      <c r="B101" s="2">
        <v>7</v>
      </c>
      <c r="C101" t="s">
        <v>3878</v>
      </c>
    </row>
    <row r="102" spans="1:3" x14ac:dyDescent="0.3">
      <c r="A102" t="s">
        <v>4079</v>
      </c>
      <c r="B102" s="2">
        <v>7</v>
      </c>
      <c r="C102" t="s">
        <v>3705</v>
      </c>
    </row>
    <row r="103" spans="1:3" x14ac:dyDescent="0.3">
      <c r="A103" t="s">
        <v>4080</v>
      </c>
      <c r="B103" s="2">
        <v>7.8</v>
      </c>
      <c r="C103" t="s">
        <v>346</v>
      </c>
    </row>
    <row r="104" spans="1:3" x14ac:dyDescent="0.3">
      <c r="A104" t="s">
        <v>4080</v>
      </c>
      <c r="B104" s="2">
        <v>7.8</v>
      </c>
      <c r="C104" t="s">
        <v>266</v>
      </c>
    </row>
    <row r="105" spans="1:3" x14ac:dyDescent="0.3">
      <c r="A105" t="s">
        <v>4080</v>
      </c>
      <c r="B105" s="2">
        <v>7.8</v>
      </c>
      <c r="C105" t="s">
        <v>3705</v>
      </c>
    </row>
    <row r="106" spans="1:3" x14ac:dyDescent="0.3">
      <c r="A106" t="s">
        <v>4081</v>
      </c>
      <c r="B106" s="2">
        <v>7.3</v>
      </c>
      <c r="C106" t="s">
        <v>346</v>
      </c>
    </row>
    <row r="107" spans="1:3" x14ac:dyDescent="0.3">
      <c r="A107" t="s">
        <v>4081</v>
      </c>
      <c r="B107" s="2">
        <v>7.3</v>
      </c>
      <c r="C107" t="s">
        <v>266</v>
      </c>
    </row>
    <row r="108" spans="1:3" x14ac:dyDescent="0.3">
      <c r="A108" t="s">
        <v>4081</v>
      </c>
      <c r="B108" s="2">
        <v>7.3</v>
      </c>
      <c r="C108" t="s">
        <v>7844</v>
      </c>
    </row>
    <row r="109" spans="1:3" x14ac:dyDescent="0.3">
      <c r="A109" t="s">
        <v>4081</v>
      </c>
      <c r="B109" s="2">
        <v>7.3</v>
      </c>
      <c r="C109" t="s">
        <v>3587</v>
      </c>
    </row>
    <row r="110" spans="1:3" x14ac:dyDescent="0.3">
      <c r="A110" t="s">
        <v>4082</v>
      </c>
      <c r="B110" s="2">
        <v>7.2</v>
      </c>
      <c r="C110" t="s">
        <v>346</v>
      </c>
    </row>
    <row r="111" spans="1:3" x14ac:dyDescent="0.3">
      <c r="A111" t="s">
        <v>4082</v>
      </c>
      <c r="B111" s="2">
        <v>7.2</v>
      </c>
      <c r="C111" t="s">
        <v>266</v>
      </c>
    </row>
    <row r="112" spans="1:3" x14ac:dyDescent="0.3">
      <c r="A112" t="s">
        <v>4082</v>
      </c>
      <c r="B112" s="2">
        <v>7.2</v>
      </c>
      <c r="C112" t="s">
        <v>3878</v>
      </c>
    </row>
    <row r="113" spans="1:3" x14ac:dyDescent="0.3">
      <c r="A113" t="s">
        <v>6777</v>
      </c>
      <c r="B113" s="2">
        <v>6.5</v>
      </c>
      <c r="C113" t="s">
        <v>266</v>
      </c>
    </row>
    <row r="114" spans="1:3" x14ac:dyDescent="0.3">
      <c r="A114" t="s">
        <v>6777</v>
      </c>
      <c r="B114" s="2">
        <v>6.5</v>
      </c>
      <c r="C114" t="s">
        <v>7846</v>
      </c>
    </row>
    <row r="115" spans="1:3" x14ac:dyDescent="0.3">
      <c r="A115" t="s">
        <v>6777</v>
      </c>
      <c r="B115" s="2">
        <v>6.5</v>
      </c>
      <c r="C115" t="s">
        <v>7844</v>
      </c>
    </row>
    <row r="116" spans="1:3" x14ac:dyDescent="0.3">
      <c r="A116" t="s">
        <v>4083</v>
      </c>
      <c r="B116" s="2">
        <v>6.8</v>
      </c>
      <c r="C116" t="s">
        <v>346</v>
      </c>
    </row>
    <row r="117" spans="1:3" x14ac:dyDescent="0.3">
      <c r="A117" t="s">
        <v>4083</v>
      </c>
      <c r="B117" s="2">
        <v>6.8</v>
      </c>
      <c r="C117" t="s">
        <v>266</v>
      </c>
    </row>
    <row r="118" spans="1:3" x14ac:dyDescent="0.3">
      <c r="A118" t="s">
        <v>4083</v>
      </c>
      <c r="B118" s="2">
        <v>6.8</v>
      </c>
      <c r="C118" t="s">
        <v>7844</v>
      </c>
    </row>
    <row r="119" spans="1:3" x14ac:dyDescent="0.3">
      <c r="A119" t="s">
        <v>4083</v>
      </c>
      <c r="B119" s="2">
        <v>6.8</v>
      </c>
      <c r="C119" t="s">
        <v>3878</v>
      </c>
    </row>
    <row r="120" spans="1:3" x14ac:dyDescent="0.3">
      <c r="A120" t="s">
        <v>4083</v>
      </c>
      <c r="B120" s="2">
        <v>6.8</v>
      </c>
      <c r="C120" t="s">
        <v>3705</v>
      </c>
    </row>
    <row r="121" spans="1:3" x14ac:dyDescent="0.3">
      <c r="A121" t="s">
        <v>4084</v>
      </c>
      <c r="B121" s="2">
        <v>7.3</v>
      </c>
      <c r="C121" t="s">
        <v>266</v>
      </c>
    </row>
    <row r="122" spans="1:3" x14ac:dyDescent="0.3">
      <c r="A122" t="s">
        <v>4084</v>
      </c>
      <c r="B122" s="2">
        <v>7.3</v>
      </c>
      <c r="C122" t="s">
        <v>7845</v>
      </c>
    </row>
    <row r="123" spans="1:3" x14ac:dyDescent="0.3">
      <c r="A123" t="s">
        <v>4084</v>
      </c>
      <c r="B123" s="2">
        <v>7.3</v>
      </c>
      <c r="C123" t="s">
        <v>509</v>
      </c>
    </row>
    <row r="124" spans="1:3" x14ac:dyDescent="0.3">
      <c r="A124" t="s">
        <v>4084</v>
      </c>
      <c r="B124" s="2">
        <v>7.3</v>
      </c>
      <c r="C124" t="s">
        <v>7846</v>
      </c>
    </row>
    <row r="125" spans="1:3" x14ac:dyDescent="0.3">
      <c r="A125" t="s">
        <v>4084</v>
      </c>
      <c r="B125" s="2">
        <v>7.3</v>
      </c>
      <c r="C125" t="s">
        <v>7844</v>
      </c>
    </row>
    <row r="126" spans="1:3" x14ac:dyDescent="0.3">
      <c r="A126" t="s">
        <v>6778</v>
      </c>
      <c r="B126" s="2">
        <v>6</v>
      </c>
      <c r="C126" t="s">
        <v>346</v>
      </c>
    </row>
    <row r="127" spans="1:3" x14ac:dyDescent="0.3">
      <c r="A127" t="s">
        <v>6778</v>
      </c>
      <c r="B127" s="2">
        <v>6</v>
      </c>
      <c r="C127" t="s">
        <v>266</v>
      </c>
    </row>
    <row r="128" spans="1:3" x14ac:dyDescent="0.3">
      <c r="A128" t="s">
        <v>6778</v>
      </c>
      <c r="B128" s="2">
        <v>6</v>
      </c>
      <c r="C128" t="s">
        <v>3878</v>
      </c>
    </row>
    <row r="129" spans="1:3" x14ac:dyDescent="0.3">
      <c r="A129" t="s">
        <v>6779</v>
      </c>
      <c r="B129" s="2">
        <v>5.7</v>
      </c>
      <c r="C129" t="s">
        <v>346</v>
      </c>
    </row>
    <row r="130" spans="1:3" x14ac:dyDescent="0.3">
      <c r="A130" t="s">
        <v>6779</v>
      </c>
      <c r="B130" s="2">
        <v>5.7</v>
      </c>
      <c r="C130" t="s">
        <v>266</v>
      </c>
    </row>
    <row r="131" spans="1:3" x14ac:dyDescent="0.3">
      <c r="A131" t="s">
        <v>6779</v>
      </c>
      <c r="B131" s="2">
        <v>5.7</v>
      </c>
      <c r="C131" t="s">
        <v>3878</v>
      </c>
    </row>
    <row r="132" spans="1:3" x14ac:dyDescent="0.3">
      <c r="A132" t="s">
        <v>6780</v>
      </c>
      <c r="B132" s="2">
        <v>6.4</v>
      </c>
      <c r="C132" t="s">
        <v>266</v>
      </c>
    </row>
    <row r="133" spans="1:3" x14ac:dyDescent="0.3">
      <c r="A133" t="s">
        <v>6780</v>
      </c>
      <c r="B133" s="2">
        <v>6.4</v>
      </c>
      <c r="C133" t="s">
        <v>7846</v>
      </c>
    </row>
    <row r="134" spans="1:3" x14ac:dyDescent="0.3">
      <c r="A134" t="s">
        <v>6780</v>
      </c>
      <c r="B134" s="2">
        <v>6.4</v>
      </c>
      <c r="C134" t="s">
        <v>7844</v>
      </c>
    </row>
    <row r="135" spans="1:3" x14ac:dyDescent="0.3">
      <c r="A135" t="s">
        <v>4085</v>
      </c>
      <c r="B135" s="2">
        <v>6.7</v>
      </c>
      <c r="C135" t="s">
        <v>346</v>
      </c>
    </row>
    <row r="136" spans="1:3" x14ac:dyDescent="0.3">
      <c r="A136" t="s">
        <v>4085</v>
      </c>
      <c r="B136" s="2">
        <v>6.7</v>
      </c>
      <c r="C136" t="s">
        <v>266</v>
      </c>
    </row>
    <row r="137" spans="1:3" x14ac:dyDescent="0.3">
      <c r="A137" t="s">
        <v>4085</v>
      </c>
      <c r="B137" s="2">
        <v>6.7</v>
      </c>
      <c r="C137" t="s">
        <v>7844</v>
      </c>
    </row>
    <row r="138" spans="1:3" x14ac:dyDescent="0.3">
      <c r="A138" t="s">
        <v>4085</v>
      </c>
      <c r="B138" s="2">
        <v>6.7</v>
      </c>
      <c r="C138" t="s">
        <v>3878</v>
      </c>
    </row>
    <row r="139" spans="1:3" x14ac:dyDescent="0.3">
      <c r="A139" t="s">
        <v>6781</v>
      </c>
      <c r="B139" s="2">
        <v>6.8</v>
      </c>
      <c r="C139" t="s">
        <v>346</v>
      </c>
    </row>
    <row r="140" spans="1:3" x14ac:dyDescent="0.3">
      <c r="A140" t="s">
        <v>6781</v>
      </c>
      <c r="B140" s="2">
        <v>6.8</v>
      </c>
      <c r="C140" t="s">
        <v>266</v>
      </c>
    </row>
    <row r="141" spans="1:3" x14ac:dyDescent="0.3">
      <c r="A141" t="s">
        <v>6781</v>
      </c>
      <c r="B141" s="2">
        <v>6.8</v>
      </c>
      <c r="C141" t="s">
        <v>3878</v>
      </c>
    </row>
    <row r="142" spans="1:3" x14ac:dyDescent="0.3">
      <c r="A142" t="s">
        <v>4086</v>
      </c>
      <c r="B142" s="2">
        <v>6.3</v>
      </c>
      <c r="C142" t="s">
        <v>266</v>
      </c>
    </row>
    <row r="143" spans="1:3" x14ac:dyDescent="0.3">
      <c r="A143" t="s">
        <v>4086</v>
      </c>
      <c r="B143" s="2">
        <v>6.3</v>
      </c>
      <c r="C143" t="s">
        <v>7845</v>
      </c>
    </row>
    <row r="144" spans="1:3" x14ac:dyDescent="0.3">
      <c r="A144" t="s">
        <v>4086</v>
      </c>
      <c r="B144" s="2">
        <v>6.3</v>
      </c>
      <c r="C144" t="s">
        <v>509</v>
      </c>
    </row>
    <row r="145" spans="1:3" x14ac:dyDescent="0.3">
      <c r="A145" t="s">
        <v>4086</v>
      </c>
      <c r="B145" s="2">
        <v>6.3</v>
      </c>
      <c r="C145" t="s">
        <v>7846</v>
      </c>
    </row>
    <row r="146" spans="1:3" x14ac:dyDescent="0.3">
      <c r="A146" t="s">
        <v>4086</v>
      </c>
      <c r="B146" s="2">
        <v>6.3</v>
      </c>
      <c r="C146" t="s">
        <v>7850</v>
      </c>
    </row>
    <row r="147" spans="1:3" x14ac:dyDescent="0.3">
      <c r="A147" t="s">
        <v>4087</v>
      </c>
      <c r="B147" s="2">
        <v>5.6</v>
      </c>
      <c r="C147" t="s">
        <v>346</v>
      </c>
    </row>
    <row r="148" spans="1:3" x14ac:dyDescent="0.3">
      <c r="A148" t="s">
        <v>4087</v>
      </c>
      <c r="B148" s="2">
        <v>5.6</v>
      </c>
      <c r="C148" t="s">
        <v>266</v>
      </c>
    </row>
    <row r="149" spans="1:3" x14ac:dyDescent="0.3">
      <c r="A149" t="s">
        <v>4087</v>
      </c>
      <c r="B149" s="2">
        <v>5.6</v>
      </c>
      <c r="C149" t="s">
        <v>3878</v>
      </c>
    </row>
    <row r="150" spans="1:3" x14ac:dyDescent="0.3">
      <c r="A150" t="s">
        <v>4088</v>
      </c>
      <c r="B150" s="2">
        <v>8.3000000000000007</v>
      </c>
      <c r="C150" t="s">
        <v>266</v>
      </c>
    </row>
    <row r="151" spans="1:3" x14ac:dyDescent="0.3">
      <c r="A151" t="s">
        <v>4088</v>
      </c>
      <c r="B151" s="2">
        <v>8.3000000000000007</v>
      </c>
      <c r="C151" t="s">
        <v>7845</v>
      </c>
    </row>
    <row r="152" spans="1:3" x14ac:dyDescent="0.3">
      <c r="A152" t="s">
        <v>4088</v>
      </c>
      <c r="B152" s="2">
        <v>8.3000000000000007</v>
      </c>
      <c r="C152" t="s">
        <v>509</v>
      </c>
    </row>
    <row r="153" spans="1:3" x14ac:dyDescent="0.3">
      <c r="A153" t="s">
        <v>4088</v>
      </c>
      <c r="B153" s="2">
        <v>8.3000000000000007</v>
      </c>
      <c r="C153" t="s">
        <v>7846</v>
      </c>
    </row>
    <row r="154" spans="1:3" x14ac:dyDescent="0.3">
      <c r="A154" t="s">
        <v>4088</v>
      </c>
      <c r="B154" s="2">
        <v>8.3000000000000007</v>
      </c>
      <c r="C154" t="s">
        <v>7844</v>
      </c>
    </row>
    <row r="155" spans="1:3" x14ac:dyDescent="0.3">
      <c r="A155" t="s">
        <v>4089</v>
      </c>
      <c r="B155" s="2">
        <v>6.6</v>
      </c>
      <c r="C155" t="s">
        <v>346</v>
      </c>
    </row>
    <row r="156" spans="1:3" x14ac:dyDescent="0.3">
      <c r="A156" t="s">
        <v>4089</v>
      </c>
      <c r="B156" s="2">
        <v>6.6</v>
      </c>
      <c r="C156" t="s">
        <v>266</v>
      </c>
    </row>
    <row r="157" spans="1:3" x14ac:dyDescent="0.3">
      <c r="A157" t="s">
        <v>4089</v>
      </c>
      <c r="B157" s="2">
        <v>6.6</v>
      </c>
      <c r="C157" t="s">
        <v>3878</v>
      </c>
    </row>
    <row r="158" spans="1:3" x14ac:dyDescent="0.3">
      <c r="A158" t="s">
        <v>4090</v>
      </c>
      <c r="B158" s="2">
        <v>7.2</v>
      </c>
      <c r="C158" t="s">
        <v>346</v>
      </c>
    </row>
    <row r="159" spans="1:3" x14ac:dyDescent="0.3">
      <c r="A159" t="s">
        <v>4090</v>
      </c>
      <c r="B159" s="2">
        <v>7.2</v>
      </c>
      <c r="C159" t="s">
        <v>7851</v>
      </c>
    </row>
    <row r="160" spans="1:3" x14ac:dyDescent="0.3">
      <c r="A160" t="s">
        <v>4090</v>
      </c>
      <c r="B160" s="2">
        <v>7.2</v>
      </c>
      <c r="C160" t="s">
        <v>3705</v>
      </c>
    </row>
    <row r="161" spans="1:3" x14ac:dyDescent="0.3">
      <c r="A161" t="s">
        <v>4091</v>
      </c>
      <c r="B161" s="2">
        <v>7</v>
      </c>
      <c r="C161" t="s">
        <v>346</v>
      </c>
    </row>
    <row r="162" spans="1:3" x14ac:dyDescent="0.3">
      <c r="A162" t="s">
        <v>4091</v>
      </c>
      <c r="B162" s="2">
        <v>7</v>
      </c>
      <c r="C162" t="s">
        <v>266</v>
      </c>
    </row>
    <row r="163" spans="1:3" x14ac:dyDescent="0.3">
      <c r="A163" t="s">
        <v>4091</v>
      </c>
      <c r="B163" s="2">
        <v>7</v>
      </c>
      <c r="C163" t="s">
        <v>1390</v>
      </c>
    </row>
    <row r="164" spans="1:3" x14ac:dyDescent="0.3">
      <c r="A164" t="s">
        <v>4091</v>
      </c>
      <c r="B164" s="2">
        <v>7</v>
      </c>
      <c r="C164" t="s">
        <v>3878</v>
      </c>
    </row>
    <row r="165" spans="1:3" x14ac:dyDescent="0.3">
      <c r="A165" t="s">
        <v>4091</v>
      </c>
      <c r="B165" s="2">
        <v>7</v>
      </c>
      <c r="C165" t="s">
        <v>3705</v>
      </c>
    </row>
    <row r="166" spans="1:3" x14ac:dyDescent="0.3">
      <c r="A166" t="s">
        <v>6782</v>
      </c>
      <c r="B166" s="2">
        <v>8</v>
      </c>
      <c r="C166" t="s">
        <v>346</v>
      </c>
    </row>
    <row r="167" spans="1:3" x14ac:dyDescent="0.3">
      <c r="A167" t="s">
        <v>6782</v>
      </c>
      <c r="B167" s="2">
        <v>8</v>
      </c>
      <c r="C167" t="s">
        <v>266</v>
      </c>
    </row>
    <row r="168" spans="1:3" x14ac:dyDescent="0.3">
      <c r="A168" t="s">
        <v>6782</v>
      </c>
      <c r="B168" s="2">
        <v>8</v>
      </c>
      <c r="C168" t="s">
        <v>7844</v>
      </c>
    </row>
    <row r="169" spans="1:3" x14ac:dyDescent="0.3">
      <c r="A169" t="s">
        <v>6782</v>
      </c>
      <c r="B169" s="2">
        <v>8</v>
      </c>
      <c r="C169" t="s">
        <v>3878</v>
      </c>
    </row>
    <row r="170" spans="1:3" x14ac:dyDescent="0.3">
      <c r="A170" t="s">
        <v>6782</v>
      </c>
      <c r="B170" s="2">
        <v>8</v>
      </c>
      <c r="C170" t="s">
        <v>3705</v>
      </c>
    </row>
    <row r="171" spans="1:3" x14ac:dyDescent="0.3">
      <c r="A171" t="s">
        <v>4092</v>
      </c>
      <c r="B171" s="2">
        <v>7.8</v>
      </c>
      <c r="C171" t="s">
        <v>346</v>
      </c>
    </row>
    <row r="172" spans="1:3" x14ac:dyDescent="0.3">
      <c r="A172" t="s">
        <v>4092</v>
      </c>
      <c r="B172" s="2">
        <v>7.8</v>
      </c>
      <c r="C172" t="s">
        <v>266</v>
      </c>
    </row>
    <row r="173" spans="1:3" x14ac:dyDescent="0.3">
      <c r="A173" t="s">
        <v>4092</v>
      </c>
      <c r="B173" s="2">
        <v>7.8</v>
      </c>
      <c r="C173" t="s">
        <v>3878</v>
      </c>
    </row>
    <row r="174" spans="1:3" x14ac:dyDescent="0.3">
      <c r="A174" t="s">
        <v>6783</v>
      </c>
      <c r="B174" s="2">
        <v>6.3</v>
      </c>
      <c r="C174" t="s">
        <v>266</v>
      </c>
    </row>
    <row r="175" spans="1:3" x14ac:dyDescent="0.3">
      <c r="A175" t="s">
        <v>6783</v>
      </c>
      <c r="B175" s="2">
        <v>6.3</v>
      </c>
      <c r="C175" t="s">
        <v>7844</v>
      </c>
    </row>
    <row r="176" spans="1:3" x14ac:dyDescent="0.3">
      <c r="A176" t="s">
        <v>4093</v>
      </c>
      <c r="B176" s="2">
        <v>7.3</v>
      </c>
      <c r="C176" t="s">
        <v>814</v>
      </c>
    </row>
    <row r="177" spans="1:3" x14ac:dyDescent="0.3">
      <c r="A177" t="s">
        <v>4093</v>
      </c>
      <c r="B177" s="2">
        <v>7.3</v>
      </c>
      <c r="C177" t="s">
        <v>3587</v>
      </c>
    </row>
    <row r="178" spans="1:3" x14ac:dyDescent="0.3">
      <c r="A178" t="s">
        <v>6784</v>
      </c>
      <c r="B178" s="2">
        <v>6.6</v>
      </c>
      <c r="C178" t="s">
        <v>346</v>
      </c>
    </row>
    <row r="179" spans="1:3" x14ac:dyDescent="0.3">
      <c r="A179" t="s">
        <v>6784</v>
      </c>
      <c r="B179" s="2">
        <v>6.6</v>
      </c>
      <c r="C179" t="s">
        <v>266</v>
      </c>
    </row>
    <row r="180" spans="1:3" x14ac:dyDescent="0.3">
      <c r="A180" t="s">
        <v>6784</v>
      </c>
      <c r="B180" s="2">
        <v>6.6</v>
      </c>
      <c r="C180" t="s">
        <v>7844</v>
      </c>
    </row>
    <row r="181" spans="1:3" x14ac:dyDescent="0.3">
      <c r="A181" t="s">
        <v>6784</v>
      </c>
      <c r="B181" s="2">
        <v>6.6</v>
      </c>
      <c r="C181" t="s">
        <v>3587</v>
      </c>
    </row>
    <row r="182" spans="1:3" x14ac:dyDescent="0.3">
      <c r="A182" t="s">
        <v>4094</v>
      </c>
      <c r="B182" s="2">
        <v>7</v>
      </c>
      <c r="C182" t="s">
        <v>346</v>
      </c>
    </row>
    <row r="183" spans="1:3" x14ac:dyDescent="0.3">
      <c r="A183" t="s">
        <v>4094</v>
      </c>
      <c r="B183" s="2">
        <v>7</v>
      </c>
      <c r="C183" t="s">
        <v>266</v>
      </c>
    </row>
    <row r="184" spans="1:3" x14ac:dyDescent="0.3">
      <c r="A184" t="s">
        <v>4094</v>
      </c>
      <c r="B184" s="2">
        <v>7</v>
      </c>
      <c r="C184" t="s">
        <v>3878</v>
      </c>
    </row>
    <row r="185" spans="1:3" x14ac:dyDescent="0.3">
      <c r="A185" t="s">
        <v>6785</v>
      </c>
      <c r="B185" s="2">
        <v>6.3</v>
      </c>
      <c r="C185" t="s">
        <v>346</v>
      </c>
    </row>
    <row r="186" spans="1:3" x14ac:dyDescent="0.3">
      <c r="A186" t="s">
        <v>6785</v>
      </c>
      <c r="B186" s="2">
        <v>6.3</v>
      </c>
      <c r="C186" t="s">
        <v>266</v>
      </c>
    </row>
    <row r="187" spans="1:3" x14ac:dyDescent="0.3">
      <c r="A187" t="s">
        <v>6785</v>
      </c>
      <c r="B187" s="2">
        <v>6.3</v>
      </c>
      <c r="C187" t="s">
        <v>3878</v>
      </c>
    </row>
    <row r="188" spans="1:3" x14ac:dyDescent="0.3">
      <c r="A188" t="s">
        <v>6786</v>
      </c>
      <c r="B188" s="2">
        <v>6.2</v>
      </c>
      <c r="C188" t="s">
        <v>346</v>
      </c>
    </row>
    <row r="189" spans="1:3" x14ac:dyDescent="0.3">
      <c r="A189" t="s">
        <v>6786</v>
      </c>
      <c r="B189" s="2">
        <v>6.2</v>
      </c>
      <c r="C189" t="s">
        <v>266</v>
      </c>
    </row>
    <row r="190" spans="1:3" x14ac:dyDescent="0.3">
      <c r="A190" t="s">
        <v>6786</v>
      </c>
      <c r="B190" s="2">
        <v>6.2</v>
      </c>
      <c r="C190" t="s">
        <v>7844</v>
      </c>
    </row>
    <row r="191" spans="1:3" x14ac:dyDescent="0.3">
      <c r="A191" t="s">
        <v>4095</v>
      </c>
      <c r="B191" s="2">
        <v>7.2</v>
      </c>
      <c r="C191" t="s">
        <v>266</v>
      </c>
    </row>
    <row r="192" spans="1:3" x14ac:dyDescent="0.3">
      <c r="A192" t="s">
        <v>4095</v>
      </c>
      <c r="B192" s="2">
        <v>7.2</v>
      </c>
      <c r="C192" t="s">
        <v>7845</v>
      </c>
    </row>
    <row r="193" spans="1:3" x14ac:dyDescent="0.3">
      <c r="A193" t="s">
        <v>4095</v>
      </c>
      <c r="B193" s="2">
        <v>7.2</v>
      </c>
      <c r="C193" t="s">
        <v>509</v>
      </c>
    </row>
    <row r="194" spans="1:3" x14ac:dyDescent="0.3">
      <c r="A194" t="s">
        <v>4095</v>
      </c>
      <c r="B194" s="2">
        <v>7.2</v>
      </c>
      <c r="C194" t="s">
        <v>7846</v>
      </c>
    </row>
    <row r="195" spans="1:3" x14ac:dyDescent="0.3">
      <c r="A195" t="s">
        <v>4095</v>
      </c>
      <c r="B195" s="2">
        <v>7.2</v>
      </c>
      <c r="C195" t="s">
        <v>7844</v>
      </c>
    </row>
    <row r="196" spans="1:3" x14ac:dyDescent="0.3">
      <c r="A196" t="s">
        <v>4096</v>
      </c>
      <c r="B196" s="2">
        <v>7.5</v>
      </c>
      <c r="C196" t="s">
        <v>346</v>
      </c>
    </row>
    <row r="197" spans="1:3" x14ac:dyDescent="0.3">
      <c r="A197" t="s">
        <v>4096</v>
      </c>
      <c r="B197" s="2">
        <v>7.5</v>
      </c>
      <c r="C197" t="s">
        <v>266</v>
      </c>
    </row>
    <row r="198" spans="1:3" x14ac:dyDescent="0.3">
      <c r="A198" t="s">
        <v>4096</v>
      </c>
      <c r="B198" s="2">
        <v>7.5</v>
      </c>
      <c r="C198" t="s">
        <v>3878</v>
      </c>
    </row>
    <row r="199" spans="1:3" x14ac:dyDescent="0.3">
      <c r="A199" t="s">
        <v>4096</v>
      </c>
      <c r="B199" s="2">
        <v>7.5</v>
      </c>
      <c r="C199" t="s">
        <v>3705</v>
      </c>
    </row>
    <row r="200" spans="1:3" x14ac:dyDescent="0.3">
      <c r="A200" t="s">
        <v>6787</v>
      </c>
      <c r="B200" s="2">
        <v>8.4</v>
      </c>
      <c r="C200" t="s">
        <v>266</v>
      </c>
    </row>
    <row r="201" spans="1:3" x14ac:dyDescent="0.3">
      <c r="A201" t="s">
        <v>6787</v>
      </c>
      <c r="B201" s="2">
        <v>8.4</v>
      </c>
      <c r="C201" t="s">
        <v>7845</v>
      </c>
    </row>
    <row r="202" spans="1:3" x14ac:dyDescent="0.3">
      <c r="A202" t="s">
        <v>6787</v>
      </c>
      <c r="B202" s="2">
        <v>8.4</v>
      </c>
      <c r="C202" t="s">
        <v>7846</v>
      </c>
    </row>
    <row r="203" spans="1:3" x14ac:dyDescent="0.3">
      <c r="A203" t="s">
        <v>6787</v>
      </c>
      <c r="B203" s="2">
        <v>8.4</v>
      </c>
      <c r="C203" t="s">
        <v>3878</v>
      </c>
    </row>
    <row r="204" spans="1:3" x14ac:dyDescent="0.3">
      <c r="A204" t="s">
        <v>4097</v>
      </c>
      <c r="B204" s="2">
        <v>6.2</v>
      </c>
      <c r="C204" t="s">
        <v>346</v>
      </c>
    </row>
    <row r="205" spans="1:3" x14ac:dyDescent="0.3">
      <c r="A205" t="s">
        <v>4097</v>
      </c>
      <c r="B205" s="2">
        <v>6.2</v>
      </c>
      <c r="C205" t="s">
        <v>509</v>
      </c>
    </row>
    <row r="206" spans="1:3" x14ac:dyDescent="0.3">
      <c r="A206" t="s">
        <v>4097</v>
      </c>
      <c r="B206" s="2">
        <v>6.2</v>
      </c>
      <c r="C206" t="s">
        <v>7851</v>
      </c>
    </row>
    <row r="207" spans="1:3" x14ac:dyDescent="0.3">
      <c r="A207" t="s">
        <v>4097</v>
      </c>
      <c r="B207" s="2">
        <v>6.2</v>
      </c>
      <c r="C207" t="s">
        <v>3705</v>
      </c>
    </row>
    <row r="208" spans="1:3" x14ac:dyDescent="0.3">
      <c r="A208" t="s">
        <v>6788</v>
      </c>
      <c r="B208" s="2">
        <v>5.8</v>
      </c>
      <c r="C208" t="s">
        <v>346</v>
      </c>
    </row>
    <row r="209" spans="1:3" x14ac:dyDescent="0.3">
      <c r="A209" t="s">
        <v>6788</v>
      </c>
      <c r="B209" s="2">
        <v>5.8</v>
      </c>
      <c r="C209" t="s">
        <v>266</v>
      </c>
    </row>
    <row r="210" spans="1:3" x14ac:dyDescent="0.3">
      <c r="A210" t="s">
        <v>6788</v>
      </c>
      <c r="B210" s="2">
        <v>5.8</v>
      </c>
      <c r="C210" t="s">
        <v>3878</v>
      </c>
    </row>
    <row r="211" spans="1:3" x14ac:dyDescent="0.3">
      <c r="A211" t="s">
        <v>4098</v>
      </c>
      <c r="B211" s="2">
        <v>6.8</v>
      </c>
      <c r="C211" t="s">
        <v>7845</v>
      </c>
    </row>
    <row r="212" spans="1:3" x14ac:dyDescent="0.3">
      <c r="A212" t="s">
        <v>4098</v>
      </c>
      <c r="B212" s="2">
        <v>6.8</v>
      </c>
      <c r="C212" t="s">
        <v>814</v>
      </c>
    </row>
    <row r="213" spans="1:3" x14ac:dyDescent="0.3">
      <c r="A213" t="s">
        <v>4098</v>
      </c>
      <c r="B213" s="2">
        <v>6.8</v>
      </c>
      <c r="C213" t="s">
        <v>7846</v>
      </c>
    </row>
    <row r="214" spans="1:3" x14ac:dyDescent="0.3">
      <c r="A214" t="s">
        <v>4098</v>
      </c>
      <c r="B214" s="2">
        <v>6.8</v>
      </c>
      <c r="C214" t="s">
        <v>7844</v>
      </c>
    </row>
    <row r="215" spans="1:3" x14ac:dyDescent="0.3">
      <c r="A215" t="s">
        <v>4099</v>
      </c>
      <c r="B215" s="2">
        <v>5.4</v>
      </c>
      <c r="C215" t="s">
        <v>346</v>
      </c>
    </row>
    <row r="216" spans="1:3" x14ac:dyDescent="0.3">
      <c r="A216" t="s">
        <v>4099</v>
      </c>
      <c r="B216" s="2">
        <v>5.4</v>
      </c>
      <c r="C216" t="s">
        <v>266</v>
      </c>
    </row>
    <row r="217" spans="1:3" x14ac:dyDescent="0.3">
      <c r="A217" t="s">
        <v>4099</v>
      </c>
      <c r="B217" s="2">
        <v>5.4</v>
      </c>
      <c r="C217" t="s">
        <v>3878</v>
      </c>
    </row>
    <row r="218" spans="1:3" x14ac:dyDescent="0.3">
      <c r="A218" t="s">
        <v>6789</v>
      </c>
      <c r="B218" s="2">
        <v>6.6</v>
      </c>
      <c r="C218" t="s">
        <v>346</v>
      </c>
    </row>
    <row r="219" spans="1:3" x14ac:dyDescent="0.3">
      <c r="A219" t="s">
        <v>6789</v>
      </c>
      <c r="B219" s="2">
        <v>6.6</v>
      </c>
      <c r="C219" t="s">
        <v>266</v>
      </c>
    </row>
    <row r="220" spans="1:3" x14ac:dyDescent="0.3">
      <c r="A220" t="s">
        <v>6789</v>
      </c>
      <c r="B220" s="2">
        <v>6.6</v>
      </c>
      <c r="C220" t="s">
        <v>814</v>
      </c>
    </row>
    <row r="221" spans="1:3" x14ac:dyDescent="0.3">
      <c r="A221" t="s">
        <v>6789</v>
      </c>
      <c r="B221" s="2">
        <v>6.6</v>
      </c>
      <c r="C221" t="s">
        <v>3587</v>
      </c>
    </row>
    <row r="222" spans="1:3" x14ac:dyDescent="0.3">
      <c r="A222" t="s">
        <v>6790</v>
      </c>
      <c r="B222" s="2">
        <v>6.9</v>
      </c>
      <c r="C222" t="s">
        <v>266</v>
      </c>
    </row>
    <row r="223" spans="1:3" x14ac:dyDescent="0.3">
      <c r="A223" t="s">
        <v>6790</v>
      </c>
      <c r="B223" s="2">
        <v>6.9</v>
      </c>
      <c r="C223" t="s">
        <v>7846</v>
      </c>
    </row>
    <row r="224" spans="1:3" x14ac:dyDescent="0.3">
      <c r="A224" t="s">
        <v>6790</v>
      </c>
      <c r="B224" s="2">
        <v>6.9</v>
      </c>
      <c r="C224" t="s">
        <v>7844</v>
      </c>
    </row>
    <row r="225" spans="1:3" x14ac:dyDescent="0.3">
      <c r="A225" t="s">
        <v>4100</v>
      </c>
      <c r="B225" s="2">
        <v>7.3</v>
      </c>
      <c r="C225" t="s">
        <v>346</v>
      </c>
    </row>
    <row r="226" spans="1:3" x14ac:dyDescent="0.3">
      <c r="A226" t="s">
        <v>4100</v>
      </c>
      <c r="B226" s="2">
        <v>7.3</v>
      </c>
      <c r="C226" t="s">
        <v>266</v>
      </c>
    </row>
    <row r="227" spans="1:3" x14ac:dyDescent="0.3">
      <c r="A227" t="s">
        <v>4100</v>
      </c>
      <c r="B227" s="2">
        <v>7.3</v>
      </c>
      <c r="C227" t="s">
        <v>3878</v>
      </c>
    </row>
    <row r="228" spans="1:3" x14ac:dyDescent="0.3">
      <c r="A228" t="s">
        <v>4101</v>
      </c>
      <c r="B228" s="2">
        <v>9</v>
      </c>
      <c r="C228" t="s">
        <v>346</v>
      </c>
    </row>
    <row r="229" spans="1:3" x14ac:dyDescent="0.3">
      <c r="A229" t="s">
        <v>4101</v>
      </c>
      <c r="B229" s="2">
        <v>9</v>
      </c>
      <c r="C229" t="s">
        <v>7851</v>
      </c>
    </row>
    <row r="230" spans="1:3" x14ac:dyDescent="0.3">
      <c r="A230" t="s">
        <v>4101</v>
      </c>
      <c r="B230" s="2">
        <v>9</v>
      </c>
      <c r="C230" t="s">
        <v>814</v>
      </c>
    </row>
    <row r="231" spans="1:3" x14ac:dyDescent="0.3">
      <c r="A231" t="s">
        <v>4101</v>
      </c>
      <c r="B231" s="2">
        <v>9</v>
      </c>
      <c r="C231" t="s">
        <v>3705</v>
      </c>
    </row>
    <row r="232" spans="1:3" x14ac:dyDescent="0.3">
      <c r="A232" t="s">
        <v>4102</v>
      </c>
      <c r="B232" s="2">
        <v>8.3000000000000007</v>
      </c>
      <c r="C232" t="s">
        <v>266</v>
      </c>
    </row>
    <row r="233" spans="1:3" x14ac:dyDescent="0.3">
      <c r="A233" t="s">
        <v>4102</v>
      </c>
      <c r="B233" s="2">
        <v>8.3000000000000007</v>
      </c>
      <c r="C233" t="s">
        <v>7845</v>
      </c>
    </row>
    <row r="234" spans="1:3" x14ac:dyDescent="0.3">
      <c r="A234" t="s">
        <v>4102</v>
      </c>
      <c r="B234" s="2">
        <v>8.3000000000000007</v>
      </c>
      <c r="C234" t="s">
        <v>509</v>
      </c>
    </row>
    <row r="235" spans="1:3" x14ac:dyDescent="0.3">
      <c r="A235" t="s">
        <v>4102</v>
      </c>
      <c r="B235" s="2">
        <v>8.3000000000000007</v>
      </c>
      <c r="C235" t="s">
        <v>7846</v>
      </c>
    </row>
    <row r="236" spans="1:3" x14ac:dyDescent="0.3">
      <c r="A236" t="s">
        <v>6791</v>
      </c>
      <c r="B236" s="2">
        <v>6.5</v>
      </c>
      <c r="C236" t="s">
        <v>346</v>
      </c>
    </row>
    <row r="237" spans="1:3" x14ac:dyDescent="0.3">
      <c r="A237" t="s">
        <v>6791</v>
      </c>
      <c r="B237" s="2">
        <v>6.5</v>
      </c>
      <c r="C237" t="s">
        <v>266</v>
      </c>
    </row>
    <row r="238" spans="1:3" x14ac:dyDescent="0.3">
      <c r="A238" t="s">
        <v>6791</v>
      </c>
      <c r="B238" s="2">
        <v>6.5</v>
      </c>
      <c r="C238" t="s">
        <v>7845</v>
      </c>
    </row>
    <row r="239" spans="1:3" x14ac:dyDescent="0.3">
      <c r="A239" t="s">
        <v>6791</v>
      </c>
      <c r="B239" s="2">
        <v>6.5</v>
      </c>
      <c r="C239" t="s">
        <v>509</v>
      </c>
    </row>
    <row r="240" spans="1:3" x14ac:dyDescent="0.3">
      <c r="A240" t="s">
        <v>6791</v>
      </c>
      <c r="B240" s="2">
        <v>6.5</v>
      </c>
      <c r="C240" t="s">
        <v>7846</v>
      </c>
    </row>
    <row r="241" spans="1:3" x14ac:dyDescent="0.3">
      <c r="A241" t="s">
        <v>6791</v>
      </c>
      <c r="B241" s="2">
        <v>6.5</v>
      </c>
      <c r="C241" t="s">
        <v>3878</v>
      </c>
    </row>
    <row r="242" spans="1:3" x14ac:dyDescent="0.3">
      <c r="A242" t="s">
        <v>4103</v>
      </c>
      <c r="B242" s="2">
        <v>7.9</v>
      </c>
      <c r="C242" t="s">
        <v>346</v>
      </c>
    </row>
    <row r="243" spans="1:3" x14ac:dyDescent="0.3">
      <c r="A243" t="s">
        <v>4103</v>
      </c>
      <c r="B243" s="2">
        <v>7.9</v>
      </c>
      <c r="C243" t="s">
        <v>266</v>
      </c>
    </row>
    <row r="244" spans="1:3" x14ac:dyDescent="0.3">
      <c r="A244" t="s">
        <v>4103</v>
      </c>
      <c r="B244" s="2">
        <v>7.9</v>
      </c>
      <c r="C244" t="s">
        <v>3878</v>
      </c>
    </row>
    <row r="245" spans="1:3" x14ac:dyDescent="0.3">
      <c r="A245" t="s">
        <v>4104</v>
      </c>
      <c r="B245" s="2">
        <v>7.5</v>
      </c>
      <c r="C245" t="s">
        <v>266</v>
      </c>
    </row>
    <row r="246" spans="1:3" x14ac:dyDescent="0.3">
      <c r="A246" t="s">
        <v>4104</v>
      </c>
      <c r="B246" s="2">
        <v>7.5</v>
      </c>
      <c r="C246" t="s">
        <v>814</v>
      </c>
    </row>
    <row r="247" spans="1:3" x14ac:dyDescent="0.3">
      <c r="A247" t="s">
        <v>4104</v>
      </c>
      <c r="B247" s="2">
        <v>7.5</v>
      </c>
      <c r="C247" t="s">
        <v>7846</v>
      </c>
    </row>
    <row r="248" spans="1:3" x14ac:dyDescent="0.3">
      <c r="A248" t="s">
        <v>4104</v>
      </c>
      <c r="B248" s="2">
        <v>7.5</v>
      </c>
      <c r="C248" t="s">
        <v>7848</v>
      </c>
    </row>
    <row r="249" spans="1:3" x14ac:dyDescent="0.3">
      <c r="A249" t="s">
        <v>4105</v>
      </c>
      <c r="B249" s="2">
        <v>4.8</v>
      </c>
      <c r="C249" t="s">
        <v>346</v>
      </c>
    </row>
    <row r="250" spans="1:3" x14ac:dyDescent="0.3">
      <c r="A250" t="s">
        <v>4105</v>
      </c>
      <c r="B250" s="2">
        <v>4.8</v>
      </c>
      <c r="C250" t="s">
        <v>509</v>
      </c>
    </row>
    <row r="251" spans="1:3" x14ac:dyDescent="0.3">
      <c r="A251" t="s">
        <v>4105</v>
      </c>
      <c r="B251" s="2">
        <v>4.8</v>
      </c>
      <c r="C251" t="s">
        <v>3878</v>
      </c>
    </row>
    <row r="252" spans="1:3" x14ac:dyDescent="0.3">
      <c r="A252" t="s">
        <v>4105</v>
      </c>
      <c r="B252" s="2">
        <v>4.8</v>
      </c>
      <c r="C252" t="s">
        <v>3084</v>
      </c>
    </row>
    <row r="253" spans="1:3" x14ac:dyDescent="0.3">
      <c r="A253" t="s">
        <v>6792</v>
      </c>
      <c r="B253" s="2">
        <v>5.2</v>
      </c>
      <c r="C253" t="s">
        <v>346</v>
      </c>
    </row>
    <row r="254" spans="1:3" x14ac:dyDescent="0.3">
      <c r="A254" t="s">
        <v>6792</v>
      </c>
      <c r="B254" s="2">
        <v>5.2</v>
      </c>
      <c r="C254" t="s">
        <v>266</v>
      </c>
    </row>
    <row r="255" spans="1:3" x14ac:dyDescent="0.3">
      <c r="A255" t="s">
        <v>6792</v>
      </c>
      <c r="B255" s="2">
        <v>5.2</v>
      </c>
      <c r="C255" t="s">
        <v>7844</v>
      </c>
    </row>
    <row r="256" spans="1:3" x14ac:dyDescent="0.3">
      <c r="A256" t="s">
        <v>6792</v>
      </c>
      <c r="B256" s="2">
        <v>5.2</v>
      </c>
      <c r="C256" t="s">
        <v>1390</v>
      </c>
    </row>
    <row r="257" spans="1:3" x14ac:dyDescent="0.3">
      <c r="A257" t="s">
        <v>6792</v>
      </c>
      <c r="B257" s="2">
        <v>5.2</v>
      </c>
      <c r="C257" t="s">
        <v>3705</v>
      </c>
    </row>
    <row r="258" spans="1:3" x14ac:dyDescent="0.3">
      <c r="A258" t="s">
        <v>4106</v>
      </c>
      <c r="B258" s="2">
        <v>6.9</v>
      </c>
      <c r="C258" t="s">
        <v>346</v>
      </c>
    </row>
    <row r="259" spans="1:3" x14ac:dyDescent="0.3">
      <c r="A259" t="s">
        <v>4106</v>
      </c>
      <c r="B259" s="2">
        <v>6.9</v>
      </c>
      <c r="C259" t="s">
        <v>266</v>
      </c>
    </row>
    <row r="260" spans="1:3" x14ac:dyDescent="0.3">
      <c r="A260" t="s">
        <v>4106</v>
      </c>
      <c r="B260" s="2">
        <v>6.9</v>
      </c>
      <c r="C260" t="s">
        <v>509</v>
      </c>
    </row>
    <row r="261" spans="1:3" x14ac:dyDescent="0.3">
      <c r="A261" t="s">
        <v>4106</v>
      </c>
      <c r="B261" s="2">
        <v>6.9</v>
      </c>
      <c r="C261" t="s">
        <v>3878</v>
      </c>
    </row>
    <row r="262" spans="1:3" x14ac:dyDescent="0.3">
      <c r="A262" t="s">
        <v>4107</v>
      </c>
      <c r="B262" s="2">
        <v>5.4</v>
      </c>
      <c r="C262" t="s">
        <v>509</v>
      </c>
    </row>
    <row r="263" spans="1:3" x14ac:dyDescent="0.3">
      <c r="A263" t="s">
        <v>4107</v>
      </c>
      <c r="B263" s="2">
        <v>5.4</v>
      </c>
      <c r="C263" t="s">
        <v>7846</v>
      </c>
    </row>
    <row r="264" spans="1:3" x14ac:dyDescent="0.3">
      <c r="A264" t="s">
        <v>4107</v>
      </c>
      <c r="B264" s="2">
        <v>5.4</v>
      </c>
      <c r="C264" t="s">
        <v>7844</v>
      </c>
    </row>
    <row r="265" spans="1:3" x14ac:dyDescent="0.3">
      <c r="A265" t="s">
        <v>6793</v>
      </c>
      <c r="B265" s="2">
        <v>7.9</v>
      </c>
      <c r="C265" t="s">
        <v>346</v>
      </c>
    </row>
    <row r="266" spans="1:3" x14ac:dyDescent="0.3">
      <c r="A266" t="s">
        <v>6793</v>
      </c>
      <c r="B266" s="2">
        <v>7.9</v>
      </c>
      <c r="C266" t="s">
        <v>266</v>
      </c>
    </row>
    <row r="267" spans="1:3" x14ac:dyDescent="0.3">
      <c r="A267" t="s">
        <v>6793</v>
      </c>
      <c r="B267" s="2">
        <v>7.9</v>
      </c>
      <c r="C267" t="s">
        <v>3878</v>
      </c>
    </row>
    <row r="268" spans="1:3" x14ac:dyDescent="0.3">
      <c r="A268" t="s">
        <v>4108</v>
      </c>
      <c r="B268" s="2">
        <v>6.1</v>
      </c>
      <c r="C268" t="s">
        <v>346</v>
      </c>
    </row>
    <row r="269" spans="1:3" x14ac:dyDescent="0.3">
      <c r="A269" t="s">
        <v>4108</v>
      </c>
      <c r="B269" s="2">
        <v>6.1</v>
      </c>
      <c r="C269" t="s">
        <v>266</v>
      </c>
    </row>
    <row r="270" spans="1:3" x14ac:dyDescent="0.3">
      <c r="A270" t="s">
        <v>4108</v>
      </c>
      <c r="B270" s="2">
        <v>6.1</v>
      </c>
      <c r="C270" t="s">
        <v>3878</v>
      </c>
    </row>
    <row r="271" spans="1:3" x14ac:dyDescent="0.3">
      <c r="A271" t="s">
        <v>4108</v>
      </c>
      <c r="B271" s="2">
        <v>6.1</v>
      </c>
      <c r="C271" t="s">
        <v>3705</v>
      </c>
    </row>
    <row r="272" spans="1:3" x14ac:dyDescent="0.3">
      <c r="A272" t="s">
        <v>6794</v>
      </c>
      <c r="B272" s="2">
        <v>5.8</v>
      </c>
      <c r="C272" t="s">
        <v>346</v>
      </c>
    </row>
    <row r="273" spans="1:3" x14ac:dyDescent="0.3">
      <c r="A273" t="s">
        <v>6794</v>
      </c>
      <c r="B273" s="2">
        <v>5.8</v>
      </c>
      <c r="C273" t="s">
        <v>266</v>
      </c>
    </row>
    <row r="274" spans="1:3" x14ac:dyDescent="0.3">
      <c r="A274" t="s">
        <v>6794</v>
      </c>
      <c r="B274" s="2">
        <v>5.8</v>
      </c>
      <c r="C274" t="s">
        <v>3878</v>
      </c>
    </row>
    <row r="275" spans="1:3" x14ac:dyDescent="0.3">
      <c r="A275" t="s">
        <v>6794</v>
      </c>
      <c r="B275" s="2">
        <v>5.8</v>
      </c>
      <c r="C275" t="s">
        <v>3705</v>
      </c>
    </row>
    <row r="276" spans="1:3" x14ac:dyDescent="0.3">
      <c r="A276" t="s">
        <v>4109</v>
      </c>
      <c r="B276" s="2">
        <v>8.3000000000000007</v>
      </c>
      <c r="C276" t="s">
        <v>266</v>
      </c>
    </row>
    <row r="277" spans="1:3" x14ac:dyDescent="0.3">
      <c r="A277" t="s">
        <v>4109</v>
      </c>
      <c r="B277" s="2">
        <v>8.3000000000000007</v>
      </c>
      <c r="C277" t="s">
        <v>7845</v>
      </c>
    </row>
    <row r="278" spans="1:3" x14ac:dyDescent="0.3">
      <c r="A278" t="s">
        <v>4109</v>
      </c>
      <c r="B278" s="2">
        <v>8.3000000000000007</v>
      </c>
      <c r="C278" t="s">
        <v>509</v>
      </c>
    </row>
    <row r="279" spans="1:3" x14ac:dyDescent="0.3">
      <c r="A279" t="s">
        <v>4109</v>
      </c>
      <c r="B279" s="2">
        <v>8.3000000000000007</v>
      </c>
      <c r="C279" t="s">
        <v>814</v>
      </c>
    </row>
    <row r="280" spans="1:3" x14ac:dyDescent="0.3">
      <c r="A280" t="s">
        <v>4109</v>
      </c>
      <c r="B280" s="2">
        <v>8.3000000000000007</v>
      </c>
      <c r="C280" t="s">
        <v>7846</v>
      </c>
    </row>
    <row r="281" spans="1:3" x14ac:dyDescent="0.3">
      <c r="A281" t="s">
        <v>4109</v>
      </c>
      <c r="B281" s="2">
        <v>8.3000000000000007</v>
      </c>
      <c r="C281" t="s">
        <v>7844</v>
      </c>
    </row>
    <row r="282" spans="1:3" x14ac:dyDescent="0.3">
      <c r="A282" t="s">
        <v>4110</v>
      </c>
      <c r="B282" s="2">
        <v>7.8</v>
      </c>
      <c r="C282" t="s">
        <v>266</v>
      </c>
    </row>
    <row r="283" spans="1:3" x14ac:dyDescent="0.3">
      <c r="A283" t="s">
        <v>4110</v>
      </c>
      <c r="B283" s="2">
        <v>7.8</v>
      </c>
      <c r="C283" t="s">
        <v>814</v>
      </c>
    </row>
    <row r="284" spans="1:3" x14ac:dyDescent="0.3">
      <c r="A284" t="s">
        <v>4110</v>
      </c>
      <c r="B284" s="2">
        <v>7.8</v>
      </c>
      <c r="C284" t="s">
        <v>7846</v>
      </c>
    </row>
    <row r="285" spans="1:3" x14ac:dyDescent="0.3">
      <c r="A285" t="s">
        <v>4110</v>
      </c>
      <c r="B285" s="2">
        <v>7.8</v>
      </c>
      <c r="C285" t="s">
        <v>7844</v>
      </c>
    </row>
    <row r="286" spans="1:3" x14ac:dyDescent="0.3">
      <c r="A286" t="s">
        <v>4111</v>
      </c>
      <c r="B286" s="2">
        <v>7</v>
      </c>
      <c r="C286" t="s">
        <v>346</v>
      </c>
    </row>
    <row r="287" spans="1:3" x14ac:dyDescent="0.3">
      <c r="A287" t="s">
        <v>4111</v>
      </c>
      <c r="B287" s="2">
        <v>7</v>
      </c>
      <c r="C287" t="s">
        <v>266</v>
      </c>
    </row>
    <row r="288" spans="1:3" x14ac:dyDescent="0.3">
      <c r="A288" t="s">
        <v>4111</v>
      </c>
      <c r="B288" s="2">
        <v>7</v>
      </c>
      <c r="C288" t="s">
        <v>3878</v>
      </c>
    </row>
    <row r="289" spans="1:3" x14ac:dyDescent="0.3">
      <c r="A289" t="s">
        <v>6795</v>
      </c>
      <c r="B289" s="2">
        <v>6.1</v>
      </c>
      <c r="C289" t="s">
        <v>346</v>
      </c>
    </row>
    <row r="290" spans="1:3" x14ac:dyDescent="0.3">
      <c r="A290" t="s">
        <v>6795</v>
      </c>
      <c r="B290" s="2">
        <v>6.1</v>
      </c>
      <c r="C290" t="s">
        <v>266</v>
      </c>
    </row>
    <row r="291" spans="1:3" x14ac:dyDescent="0.3">
      <c r="A291" t="s">
        <v>6795</v>
      </c>
      <c r="B291" s="2">
        <v>6.1</v>
      </c>
      <c r="C291" t="s">
        <v>814</v>
      </c>
    </row>
    <row r="292" spans="1:3" x14ac:dyDescent="0.3">
      <c r="A292" t="s">
        <v>6795</v>
      </c>
      <c r="B292" s="2">
        <v>6.1</v>
      </c>
      <c r="C292" t="s">
        <v>7844</v>
      </c>
    </row>
    <row r="293" spans="1:3" x14ac:dyDescent="0.3">
      <c r="A293" t="s">
        <v>4112</v>
      </c>
      <c r="B293" s="2">
        <v>7</v>
      </c>
      <c r="C293" t="s">
        <v>346</v>
      </c>
    </row>
    <row r="294" spans="1:3" x14ac:dyDescent="0.3">
      <c r="A294" t="s">
        <v>4112</v>
      </c>
      <c r="B294" s="2">
        <v>7</v>
      </c>
      <c r="C294" t="s">
        <v>266</v>
      </c>
    </row>
    <row r="295" spans="1:3" x14ac:dyDescent="0.3">
      <c r="A295" t="s">
        <v>4112</v>
      </c>
      <c r="B295" s="2">
        <v>7</v>
      </c>
      <c r="C295" t="s">
        <v>7846</v>
      </c>
    </row>
    <row r="296" spans="1:3" x14ac:dyDescent="0.3">
      <c r="A296" t="s">
        <v>4112</v>
      </c>
      <c r="B296" s="2">
        <v>7</v>
      </c>
      <c r="C296" t="s">
        <v>7844</v>
      </c>
    </row>
    <row r="297" spans="1:3" x14ac:dyDescent="0.3">
      <c r="A297" t="s">
        <v>4112</v>
      </c>
      <c r="B297" s="2">
        <v>7</v>
      </c>
      <c r="C297" t="s">
        <v>3587</v>
      </c>
    </row>
    <row r="298" spans="1:3" x14ac:dyDescent="0.3">
      <c r="A298" t="s">
        <v>6796</v>
      </c>
      <c r="B298" s="2">
        <v>7.6</v>
      </c>
      <c r="C298" t="s">
        <v>346</v>
      </c>
    </row>
    <row r="299" spans="1:3" x14ac:dyDescent="0.3">
      <c r="A299" t="s">
        <v>6796</v>
      </c>
      <c r="B299" s="2">
        <v>7.6</v>
      </c>
      <c r="C299" t="s">
        <v>266</v>
      </c>
    </row>
    <row r="300" spans="1:3" x14ac:dyDescent="0.3">
      <c r="A300" t="s">
        <v>6796</v>
      </c>
      <c r="B300" s="2">
        <v>7.6</v>
      </c>
      <c r="C300" t="s">
        <v>814</v>
      </c>
    </row>
    <row r="301" spans="1:3" x14ac:dyDescent="0.3">
      <c r="A301" t="s">
        <v>6796</v>
      </c>
      <c r="B301" s="2">
        <v>7.6</v>
      </c>
      <c r="C301" t="s">
        <v>3878</v>
      </c>
    </row>
    <row r="302" spans="1:3" x14ac:dyDescent="0.3">
      <c r="A302" t="s">
        <v>4113</v>
      </c>
      <c r="B302" s="2">
        <v>6.3</v>
      </c>
      <c r="C302" t="s">
        <v>346</v>
      </c>
    </row>
    <row r="303" spans="1:3" x14ac:dyDescent="0.3">
      <c r="A303" t="s">
        <v>4113</v>
      </c>
      <c r="B303" s="2">
        <v>6.3</v>
      </c>
      <c r="C303" t="s">
        <v>266</v>
      </c>
    </row>
    <row r="304" spans="1:3" x14ac:dyDescent="0.3">
      <c r="A304" t="s">
        <v>4113</v>
      </c>
      <c r="B304" s="2">
        <v>6.3</v>
      </c>
      <c r="C304" t="s">
        <v>814</v>
      </c>
    </row>
    <row r="305" spans="1:3" x14ac:dyDescent="0.3">
      <c r="A305" t="s">
        <v>4113</v>
      </c>
      <c r="B305" s="2">
        <v>6.3</v>
      </c>
      <c r="C305" t="s">
        <v>7844</v>
      </c>
    </row>
    <row r="306" spans="1:3" x14ac:dyDescent="0.3">
      <c r="A306" t="s">
        <v>4114</v>
      </c>
      <c r="B306" s="2">
        <v>7.8</v>
      </c>
      <c r="C306" t="s">
        <v>346</v>
      </c>
    </row>
    <row r="307" spans="1:3" x14ac:dyDescent="0.3">
      <c r="A307" t="s">
        <v>4114</v>
      </c>
      <c r="B307" s="2">
        <v>7.8</v>
      </c>
      <c r="C307" t="s">
        <v>266</v>
      </c>
    </row>
    <row r="308" spans="1:3" x14ac:dyDescent="0.3">
      <c r="A308" t="s">
        <v>4114</v>
      </c>
      <c r="B308" s="2">
        <v>7.8</v>
      </c>
      <c r="C308" t="s">
        <v>3878</v>
      </c>
    </row>
    <row r="309" spans="1:3" x14ac:dyDescent="0.3">
      <c r="A309" t="s">
        <v>4115</v>
      </c>
      <c r="B309" s="2">
        <v>6.4</v>
      </c>
      <c r="C309" t="s">
        <v>266</v>
      </c>
    </row>
    <row r="310" spans="1:3" x14ac:dyDescent="0.3">
      <c r="A310" t="s">
        <v>4115</v>
      </c>
      <c r="B310" s="2">
        <v>6.4</v>
      </c>
      <c r="C310" t="s">
        <v>7845</v>
      </c>
    </row>
    <row r="311" spans="1:3" x14ac:dyDescent="0.3">
      <c r="A311" t="s">
        <v>4115</v>
      </c>
      <c r="B311" s="2">
        <v>6.4</v>
      </c>
      <c r="C311" t="s">
        <v>509</v>
      </c>
    </row>
    <row r="312" spans="1:3" x14ac:dyDescent="0.3">
      <c r="A312" t="s">
        <v>4115</v>
      </c>
      <c r="B312" s="2">
        <v>6.4</v>
      </c>
      <c r="C312" t="s">
        <v>7846</v>
      </c>
    </row>
    <row r="313" spans="1:3" x14ac:dyDescent="0.3">
      <c r="A313" t="s">
        <v>4115</v>
      </c>
      <c r="B313" s="2">
        <v>6.4</v>
      </c>
      <c r="C313" t="s">
        <v>7844</v>
      </c>
    </row>
    <row r="314" spans="1:3" x14ac:dyDescent="0.3">
      <c r="A314" t="s">
        <v>4116</v>
      </c>
      <c r="B314" s="2">
        <v>6.5</v>
      </c>
      <c r="C314" t="s">
        <v>346</v>
      </c>
    </row>
    <row r="315" spans="1:3" x14ac:dyDescent="0.3">
      <c r="A315" t="s">
        <v>4116</v>
      </c>
      <c r="B315" s="2">
        <v>6.5</v>
      </c>
      <c r="C315" t="s">
        <v>266</v>
      </c>
    </row>
    <row r="316" spans="1:3" x14ac:dyDescent="0.3">
      <c r="A316" t="s">
        <v>4116</v>
      </c>
      <c r="B316" s="2">
        <v>6.5</v>
      </c>
      <c r="C316" t="s">
        <v>7846</v>
      </c>
    </row>
    <row r="317" spans="1:3" x14ac:dyDescent="0.3">
      <c r="A317" t="s">
        <v>4116</v>
      </c>
      <c r="B317" s="2">
        <v>6.5</v>
      </c>
      <c r="C317" t="s">
        <v>7848</v>
      </c>
    </row>
    <row r="318" spans="1:3" x14ac:dyDescent="0.3">
      <c r="A318" t="s">
        <v>4116</v>
      </c>
      <c r="B318" s="2">
        <v>6.5</v>
      </c>
      <c r="C318" t="s">
        <v>3878</v>
      </c>
    </row>
    <row r="319" spans="1:3" x14ac:dyDescent="0.3">
      <c r="A319" t="s">
        <v>4117</v>
      </c>
      <c r="B319" s="2">
        <v>7.9</v>
      </c>
      <c r="C319" t="s">
        <v>346</v>
      </c>
    </row>
    <row r="320" spans="1:3" x14ac:dyDescent="0.3">
      <c r="A320" t="s">
        <v>4117</v>
      </c>
      <c r="B320" s="2">
        <v>7.9</v>
      </c>
      <c r="C320" t="s">
        <v>266</v>
      </c>
    </row>
    <row r="321" spans="1:3" x14ac:dyDescent="0.3">
      <c r="A321" t="s">
        <v>4117</v>
      </c>
      <c r="B321" s="2">
        <v>7.9</v>
      </c>
      <c r="C321" t="s">
        <v>7845</v>
      </c>
    </row>
    <row r="322" spans="1:3" x14ac:dyDescent="0.3">
      <c r="A322" t="s">
        <v>4117</v>
      </c>
      <c r="B322" s="2">
        <v>7.9</v>
      </c>
      <c r="C322" t="s">
        <v>509</v>
      </c>
    </row>
    <row r="323" spans="1:3" x14ac:dyDescent="0.3">
      <c r="A323" t="s">
        <v>4117</v>
      </c>
      <c r="B323" s="2">
        <v>7.9</v>
      </c>
      <c r="C323" t="s">
        <v>814</v>
      </c>
    </row>
    <row r="324" spans="1:3" x14ac:dyDescent="0.3">
      <c r="A324" t="s">
        <v>4117</v>
      </c>
      <c r="B324" s="2">
        <v>7.9</v>
      </c>
      <c r="C324" t="s">
        <v>7846</v>
      </c>
    </row>
    <row r="325" spans="1:3" x14ac:dyDescent="0.3">
      <c r="A325" t="s">
        <v>4117</v>
      </c>
      <c r="B325" s="2">
        <v>7.9</v>
      </c>
      <c r="C325" t="s">
        <v>3878</v>
      </c>
    </row>
    <row r="326" spans="1:3" x14ac:dyDescent="0.3">
      <c r="A326" t="s">
        <v>4118</v>
      </c>
      <c r="B326" s="2">
        <v>7.8</v>
      </c>
      <c r="C326" t="s">
        <v>266</v>
      </c>
    </row>
    <row r="327" spans="1:3" x14ac:dyDescent="0.3">
      <c r="A327" t="s">
        <v>4118</v>
      </c>
      <c r="B327" s="2">
        <v>7.8</v>
      </c>
      <c r="C327" t="s">
        <v>7845</v>
      </c>
    </row>
    <row r="328" spans="1:3" x14ac:dyDescent="0.3">
      <c r="A328" t="s">
        <v>4118</v>
      </c>
      <c r="B328" s="2">
        <v>7.8</v>
      </c>
      <c r="C328" t="s">
        <v>509</v>
      </c>
    </row>
    <row r="329" spans="1:3" x14ac:dyDescent="0.3">
      <c r="A329" t="s">
        <v>4118</v>
      </c>
      <c r="B329" s="2">
        <v>7.8</v>
      </c>
      <c r="C329" t="s">
        <v>7846</v>
      </c>
    </row>
    <row r="330" spans="1:3" x14ac:dyDescent="0.3">
      <c r="A330" t="s">
        <v>4118</v>
      </c>
      <c r="B330" s="2">
        <v>7.8</v>
      </c>
      <c r="C330" t="s">
        <v>3878</v>
      </c>
    </row>
    <row r="331" spans="1:3" x14ac:dyDescent="0.3">
      <c r="A331" t="s">
        <v>4119</v>
      </c>
      <c r="B331" s="2">
        <v>6.6</v>
      </c>
      <c r="C331" t="s">
        <v>266</v>
      </c>
    </row>
    <row r="332" spans="1:3" x14ac:dyDescent="0.3">
      <c r="A332" t="s">
        <v>4119</v>
      </c>
      <c r="B332" s="2">
        <v>6.6</v>
      </c>
      <c r="C332" t="s">
        <v>7845</v>
      </c>
    </row>
    <row r="333" spans="1:3" x14ac:dyDescent="0.3">
      <c r="A333" t="s">
        <v>4119</v>
      </c>
      <c r="B333" s="2">
        <v>6.6</v>
      </c>
      <c r="C333" t="s">
        <v>7846</v>
      </c>
    </row>
    <row r="334" spans="1:3" x14ac:dyDescent="0.3">
      <c r="A334" t="s">
        <v>4119</v>
      </c>
      <c r="B334" s="2">
        <v>6.6</v>
      </c>
      <c r="C334" t="s">
        <v>7844</v>
      </c>
    </row>
    <row r="335" spans="1:3" x14ac:dyDescent="0.3">
      <c r="A335" t="s">
        <v>4120</v>
      </c>
      <c r="B335" s="2">
        <v>5.5</v>
      </c>
      <c r="C335" t="s">
        <v>346</v>
      </c>
    </row>
    <row r="336" spans="1:3" x14ac:dyDescent="0.3">
      <c r="A336" t="s">
        <v>4120</v>
      </c>
      <c r="B336" s="2">
        <v>5.5</v>
      </c>
      <c r="C336" t="s">
        <v>266</v>
      </c>
    </row>
    <row r="337" spans="1:3" x14ac:dyDescent="0.3">
      <c r="A337" t="s">
        <v>4120</v>
      </c>
      <c r="B337" s="2">
        <v>5.5</v>
      </c>
      <c r="C337" t="s">
        <v>3878</v>
      </c>
    </row>
    <row r="338" spans="1:3" x14ac:dyDescent="0.3">
      <c r="A338" t="s">
        <v>6797</v>
      </c>
      <c r="B338" s="2">
        <v>8.1999999999999993</v>
      </c>
      <c r="C338" t="s">
        <v>266</v>
      </c>
    </row>
    <row r="339" spans="1:3" x14ac:dyDescent="0.3">
      <c r="A339" t="s">
        <v>6797</v>
      </c>
      <c r="B339" s="2">
        <v>8.1999999999999993</v>
      </c>
      <c r="C339" t="s">
        <v>7845</v>
      </c>
    </row>
    <row r="340" spans="1:3" x14ac:dyDescent="0.3">
      <c r="A340" t="s">
        <v>6797</v>
      </c>
      <c r="B340" s="2">
        <v>8.1999999999999993</v>
      </c>
      <c r="C340" t="s">
        <v>7846</v>
      </c>
    </row>
    <row r="341" spans="1:3" x14ac:dyDescent="0.3">
      <c r="A341" t="s">
        <v>6797</v>
      </c>
      <c r="B341" s="2">
        <v>8.1999999999999993</v>
      </c>
      <c r="C341" t="s">
        <v>7844</v>
      </c>
    </row>
    <row r="342" spans="1:3" x14ac:dyDescent="0.3">
      <c r="A342" t="s">
        <v>6798</v>
      </c>
      <c r="B342" s="2">
        <v>6.4</v>
      </c>
      <c r="C342" t="s">
        <v>346</v>
      </c>
    </row>
    <row r="343" spans="1:3" x14ac:dyDescent="0.3">
      <c r="A343" t="s">
        <v>6798</v>
      </c>
      <c r="B343" s="2">
        <v>6.4</v>
      </c>
      <c r="C343" t="s">
        <v>3878</v>
      </c>
    </row>
    <row r="344" spans="1:3" x14ac:dyDescent="0.3">
      <c r="A344" t="s">
        <v>6799</v>
      </c>
      <c r="B344" s="2">
        <v>8.1</v>
      </c>
      <c r="C344" t="s">
        <v>346</v>
      </c>
    </row>
    <row r="345" spans="1:3" x14ac:dyDescent="0.3">
      <c r="A345" t="s">
        <v>6799</v>
      </c>
      <c r="B345" s="2">
        <v>8.1</v>
      </c>
      <c r="C345" t="s">
        <v>266</v>
      </c>
    </row>
    <row r="346" spans="1:3" x14ac:dyDescent="0.3">
      <c r="A346" t="s">
        <v>6799</v>
      </c>
      <c r="B346" s="2">
        <v>8.1</v>
      </c>
      <c r="C346" t="s">
        <v>3878</v>
      </c>
    </row>
    <row r="347" spans="1:3" x14ac:dyDescent="0.3">
      <c r="A347" t="s">
        <v>4121</v>
      </c>
      <c r="B347" s="2">
        <v>8.6</v>
      </c>
      <c r="C347" t="s">
        <v>266</v>
      </c>
    </row>
    <row r="348" spans="1:3" x14ac:dyDescent="0.3">
      <c r="A348" t="s">
        <v>4121</v>
      </c>
      <c r="B348" s="2">
        <v>8.6</v>
      </c>
      <c r="C348" t="s">
        <v>814</v>
      </c>
    </row>
    <row r="349" spans="1:3" x14ac:dyDescent="0.3">
      <c r="A349" t="s">
        <v>4121</v>
      </c>
      <c r="B349" s="2">
        <v>8.6</v>
      </c>
      <c r="C349" t="s">
        <v>3878</v>
      </c>
    </row>
    <row r="350" spans="1:3" x14ac:dyDescent="0.3">
      <c r="A350" t="s">
        <v>4122</v>
      </c>
      <c r="B350" s="2">
        <v>8.8000000000000007</v>
      </c>
      <c r="C350" t="s">
        <v>346</v>
      </c>
    </row>
    <row r="351" spans="1:3" x14ac:dyDescent="0.3">
      <c r="A351" t="s">
        <v>4122</v>
      </c>
      <c r="B351" s="2">
        <v>8.8000000000000007</v>
      </c>
      <c r="C351" t="s">
        <v>266</v>
      </c>
    </row>
    <row r="352" spans="1:3" x14ac:dyDescent="0.3">
      <c r="A352" t="s">
        <v>4122</v>
      </c>
      <c r="B352" s="2">
        <v>8.8000000000000007</v>
      </c>
      <c r="C352" t="s">
        <v>3878</v>
      </c>
    </row>
    <row r="353" spans="1:3" x14ac:dyDescent="0.3">
      <c r="A353" t="s">
        <v>4122</v>
      </c>
      <c r="B353" s="2">
        <v>8.8000000000000007</v>
      </c>
      <c r="C353" t="s">
        <v>3705</v>
      </c>
    </row>
    <row r="354" spans="1:3" x14ac:dyDescent="0.3">
      <c r="A354" t="s">
        <v>4123</v>
      </c>
      <c r="B354" s="2">
        <v>7.9</v>
      </c>
      <c r="C354" t="s">
        <v>266</v>
      </c>
    </row>
    <row r="355" spans="1:3" x14ac:dyDescent="0.3">
      <c r="A355" t="s">
        <v>4123</v>
      </c>
      <c r="B355" s="2">
        <v>7.9</v>
      </c>
      <c r="C355" t="s">
        <v>7844</v>
      </c>
    </row>
    <row r="356" spans="1:3" x14ac:dyDescent="0.3">
      <c r="A356" t="s">
        <v>6800</v>
      </c>
      <c r="B356" s="2">
        <v>6.7</v>
      </c>
      <c r="C356" t="s">
        <v>346</v>
      </c>
    </row>
    <row r="357" spans="1:3" x14ac:dyDescent="0.3">
      <c r="A357" t="s">
        <v>6800</v>
      </c>
      <c r="B357" s="2">
        <v>6.7</v>
      </c>
      <c r="C357" t="s">
        <v>7851</v>
      </c>
    </row>
    <row r="358" spans="1:3" x14ac:dyDescent="0.3">
      <c r="A358" t="s">
        <v>6800</v>
      </c>
      <c r="B358" s="2">
        <v>6.7</v>
      </c>
      <c r="C358" t="s">
        <v>3705</v>
      </c>
    </row>
    <row r="359" spans="1:3" x14ac:dyDescent="0.3">
      <c r="A359" t="s">
        <v>6801</v>
      </c>
      <c r="B359" s="2">
        <v>7.8</v>
      </c>
      <c r="C359" t="s">
        <v>814</v>
      </c>
    </row>
    <row r="360" spans="1:3" x14ac:dyDescent="0.3">
      <c r="A360" t="s">
        <v>6801</v>
      </c>
      <c r="B360" s="2">
        <v>7.8</v>
      </c>
      <c r="C360" t="s">
        <v>7844</v>
      </c>
    </row>
    <row r="361" spans="1:3" x14ac:dyDescent="0.3">
      <c r="A361" t="s">
        <v>6801</v>
      </c>
      <c r="B361" s="2">
        <v>7.8</v>
      </c>
      <c r="C361" t="s">
        <v>3587</v>
      </c>
    </row>
    <row r="362" spans="1:3" x14ac:dyDescent="0.3">
      <c r="A362" t="s">
        <v>4124</v>
      </c>
      <c r="B362" s="2">
        <v>7.8</v>
      </c>
      <c r="C362" t="s">
        <v>346</v>
      </c>
    </row>
    <row r="363" spans="1:3" x14ac:dyDescent="0.3">
      <c r="A363" t="s">
        <v>4124</v>
      </c>
      <c r="B363" s="2">
        <v>7.8</v>
      </c>
      <c r="C363" t="s">
        <v>266</v>
      </c>
    </row>
    <row r="364" spans="1:3" x14ac:dyDescent="0.3">
      <c r="A364" t="s">
        <v>4124</v>
      </c>
      <c r="B364" s="2">
        <v>7.8</v>
      </c>
      <c r="C364" t="s">
        <v>3878</v>
      </c>
    </row>
    <row r="365" spans="1:3" x14ac:dyDescent="0.3">
      <c r="A365" t="s">
        <v>4125</v>
      </c>
      <c r="B365" s="2">
        <v>6.6</v>
      </c>
      <c r="C365" t="s">
        <v>266</v>
      </c>
    </row>
    <row r="366" spans="1:3" x14ac:dyDescent="0.3">
      <c r="A366" t="s">
        <v>4125</v>
      </c>
      <c r="B366" s="2">
        <v>6.6</v>
      </c>
      <c r="C366" t="s">
        <v>3878</v>
      </c>
    </row>
    <row r="367" spans="1:3" x14ac:dyDescent="0.3">
      <c r="A367" t="s">
        <v>6802</v>
      </c>
      <c r="B367" s="2">
        <v>6.1</v>
      </c>
      <c r="C367" t="s">
        <v>346</v>
      </c>
    </row>
    <row r="368" spans="1:3" x14ac:dyDescent="0.3">
      <c r="A368" t="s">
        <v>6802</v>
      </c>
      <c r="B368" s="2">
        <v>6.1</v>
      </c>
      <c r="C368" t="s">
        <v>266</v>
      </c>
    </row>
    <row r="369" spans="1:3" x14ac:dyDescent="0.3">
      <c r="A369" t="s">
        <v>6802</v>
      </c>
      <c r="B369" s="2">
        <v>6.1</v>
      </c>
      <c r="C369" t="s">
        <v>7846</v>
      </c>
    </row>
    <row r="370" spans="1:3" x14ac:dyDescent="0.3">
      <c r="A370" t="s">
        <v>6802</v>
      </c>
      <c r="B370" s="2">
        <v>6.1</v>
      </c>
      <c r="C370" t="s">
        <v>7844</v>
      </c>
    </row>
    <row r="371" spans="1:3" x14ac:dyDescent="0.3">
      <c r="A371" t="s">
        <v>4126</v>
      </c>
      <c r="B371" s="2">
        <v>5.6</v>
      </c>
      <c r="C371" t="s">
        <v>346</v>
      </c>
    </row>
    <row r="372" spans="1:3" x14ac:dyDescent="0.3">
      <c r="A372" t="s">
        <v>4126</v>
      </c>
      <c r="B372" s="2">
        <v>5.6</v>
      </c>
      <c r="C372" t="s">
        <v>266</v>
      </c>
    </row>
    <row r="373" spans="1:3" x14ac:dyDescent="0.3">
      <c r="A373" t="s">
        <v>4126</v>
      </c>
      <c r="B373" s="2">
        <v>5.6</v>
      </c>
      <c r="C373" t="s">
        <v>814</v>
      </c>
    </row>
    <row r="374" spans="1:3" x14ac:dyDescent="0.3">
      <c r="A374" t="s">
        <v>4126</v>
      </c>
      <c r="B374" s="2">
        <v>5.6</v>
      </c>
      <c r="C374" t="s">
        <v>3705</v>
      </c>
    </row>
    <row r="375" spans="1:3" x14ac:dyDescent="0.3">
      <c r="A375" t="s">
        <v>6803</v>
      </c>
      <c r="B375" s="2">
        <v>6.4</v>
      </c>
      <c r="C375" t="s">
        <v>266</v>
      </c>
    </row>
    <row r="376" spans="1:3" x14ac:dyDescent="0.3">
      <c r="A376" t="s">
        <v>6803</v>
      </c>
      <c r="B376" s="2">
        <v>6.4</v>
      </c>
      <c r="C376" t="s">
        <v>7846</v>
      </c>
    </row>
    <row r="377" spans="1:3" x14ac:dyDescent="0.3">
      <c r="A377" t="s">
        <v>6803</v>
      </c>
      <c r="B377" s="2">
        <v>6.4</v>
      </c>
      <c r="C377" t="s">
        <v>7844</v>
      </c>
    </row>
    <row r="378" spans="1:3" x14ac:dyDescent="0.3">
      <c r="A378" t="s">
        <v>6804</v>
      </c>
      <c r="B378" s="2">
        <v>6.1</v>
      </c>
      <c r="C378" t="s">
        <v>266</v>
      </c>
    </row>
    <row r="379" spans="1:3" x14ac:dyDescent="0.3">
      <c r="A379" t="s">
        <v>6804</v>
      </c>
      <c r="B379" s="2">
        <v>6.1</v>
      </c>
      <c r="C379" t="s">
        <v>7845</v>
      </c>
    </row>
    <row r="380" spans="1:3" x14ac:dyDescent="0.3">
      <c r="A380" t="s">
        <v>6804</v>
      </c>
      <c r="B380" s="2">
        <v>6.1</v>
      </c>
      <c r="C380" t="s">
        <v>509</v>
      </c>
    </row>
    <row r="381" spans="1:3" x14ac:dyDescent="0.3">
      <c r="A381" t="s">
        <v>6804</v>
      </c>
      <c r="B381" s="2">
        <v>6.1</v>
      </c>
      <c r="C381" t="s">
        <v>7846</v>
      </c>
    </row>
    <row r="382" spans="1:3" x14ac:dyDescent="0.3">
      <c r="A382" t="s">
        <v>6804</v>
      </c>
      <c r="B382" s="2">
        <v>6.1</v>
      </c>
      <c r="C382" t="s">
        <v>7844</v>
      </c>
    </row>
    <row r="383" spans="1:3" x14ac:dyDescent="0.3">
      <c r="A383" t="s">
        <v>4127</v>
      </c>
      <c r="B383" s="2">
        <v>7.3</v>
      </c>
      <c r="C383" t="s">
        <v>346</v>
      </c>
    </row>
    <row r="384" spans="1:3" x14ac:dyDescent="0.3">
      <c r="A384" t="s">
        <v>4127</v>
      </c>
      <c r="B384" s="2">
        <v>7.3</v>
      </c>
      <c r="C384" t="s">
        <v>266</v>
      </c>
    </row>
    <row r="385" spans="1:3" x14ac:dyDescent="0.3">
      <c r="A385" t="s">
        <v>4127</v>
      </c>
      <c r="B385" s="2">
        <v>7.3</v>
      </c>
      <c r="C385" t="s">
        <v>7844</v>
      </c>
    </row>
    <row r="386" spans="1:3" x14ac:dyDescent="0.3">
      <c r="A386" t="s">
        <v>4128</v>
      </c>
      <c r="B386" s="2">
        <v>6.6</v>
      </c>
      <c r="C386" t="s">
        <v>346</v>
      </c>
    </row>
    <row r="387" spans="1:3" x14ac:dyDescent="0.3">
      <c r="A387" t="s">
        <v>4128</v>
      </c>
      <c r="B387" s="2">
        <v>6.6</v>
      </c>
      <c r="C387" t="s">
        <v>266</v>
      </c>
    </row>
    <row r="388" spans="1:3" x14ac:dyDescent="0.3">
      <c r="A388" t="s">
        <v>4128</v>
      </c>
      <c r="B388" s="2">
        <v>6.6</v>
      </c>
      <c r="C388" t="s">
        <v>3878</v>
      </c>
    </row>
    <row r="389" spans="1:3" x14ac:dyDescent="0.3">
      <c r="A389" t="s">
        <v>6805</v>
      </c>
      <c r="B389" s="2">
        <v>6.3</v>
      </c>
      <c r="C389" t="s">
        <v>266</v>
      </c>
    </row>
    <row r="390" spans="1:3" x14ac:dyDescent="0.3">
      <c r="A390" t="s">
        <v>6805</v>
      </c>
      <c r="B390" s="2">
        <v>6.3</v>
      </c>
      <c r="C390" t="s">
        <v>7846</v>
      </c>
    </row>
    <row r="391" spans="1:3" x14ac:dyDescent="0.3">
      <c r="A391" t="s">
        <v>6805</v>
      </c>
      <c r="B391" s="2">
        <v>6.3</v>
      </c>
      <c r="C391" t="s">
        <v>7844</v>
      </c>
    </row>
    <row r="392" spans="1:3" x14ac:dyDescent="0.3">
      <c r="A392" t="s">
        <v>4129</v>
      </c>
      <c r="B392" s="2">
        <v>6.1</v>
      </c>
      <c r="C392" t="s">
        <v>346</v>
      </c>
    </row>
    <row r="393" spans="1:3" x14ac:dyDescent="0.3">
      <c r="A393" t="s">
        <v>4129</v>
      </c>
      <c r="B393" s="2">
        <v>6.1</v>
      </c>
      <c r="C393" t="s">
        <v>814</v>
      </c>
    </row>
    <row r="394" spans="1:3" x14ac:dyDescent="0.3">
      <c r="A394" t="s">
        <v>4129</v>
      </c>
      <c r="B394" s="2">
        <v>6.1</v>
      </c>
      <c r="C394" t="s">
        <v>7849</v>
      </c>
    </row>
    <row r="395" spans="1:3" x14ac:dyDescent="0.3">
      <c r="A395" t="s">
        <v>4129</v>
      </c>
      <c r="B395" s="2">
        <v>6.1</v>
      </c>
      <c r="C395" t="s">
        <v>3587</v>
      </c>
    </row>
    <row r="396" spans="1:3" x14ac:dyDescent="0.3">
      <c r="A396" t="s">
        <v>4129</v>
      </c>
      <c r="B396" s="2">
        <v>6.1</v>
      </c>
      <c r="C396" t="s">
        <v>5364</v>
      </c>
    </row>
    <row r="397" spans="1:3" x14ac:dyDescent="0.3">
      <c r="A397" t="s">
        <v>4130</v>
      </c>
      <c r="B397" s="2">
        <v>7.1</v>
      </c>
      <c r="C397" t="s">
        <v>346</v>
      </c>
    </row>
    <row r="398" spans="1:3" x14ac:dyDescent="0.3">
      <c r="A398" t="s">
        <v>4130</v>
      </c>
      <c r="B398" s="2">
        <v>7.1</v>
      </c>
      <c r="C398" t="s">
        <v>266</v>
      </c>
    </row>
    <row r="399" spans="1:3" x14ac:dyDescent="0.3">
      <c r="A399" t="s">
        <v>4130</v>
      </c>
      <c r="B399" s="2">
        <v>7.1</v>
      </c>
      <c r="C399" t="s">
        <v>3878</v>
      </c>
    </row>
    <row r="400" spans="1:3" x14ac:dyDescent="0.3">
      <c r="A400" t="s">
        <v>4131</v>
      </c>
      <c r="B400" s="2">
        <v>5.5</v>
      </c>
      <c r="C400" t="s">
        <v>346</v>
      </c>
    </row>
    <row r="401" spans="1:3" x14ac:dyDescent="0.3">
      <c r="A401" t="s">
        <v>4131</v>
      </c>
      <c r="B401" s="2">
        <v>5.5</v>
      </c>
      <c r="C401" t="s">
        <v>266</v>
      </c>
    </row>
    <row r="402" spans="1:3" x14ac:dyDescent="0.3">
      <c r="A402" t="s">
        <v>4131</v>
      </c>
      <c r="B402" s="2">
        <v>5.5</v>
      </c>
      <c r="C402" t="s">
        <v>7852</v>
      </c>
    </row>
    <row r="403" spans="1:3" x14ac:dyDescent="0.3">
      <c r="A403" t="s">
        <v>4131</v>
      </c>
      <c r="B403" s="2">
        <v>5.5</v>
      </c>
      <c r="C403" t="s">
        <v>814</v>
      </c>
    </row>
    <row r="404" spans="1:3" x14ac:dyDescent="0.3">
      <c r="A404" t="s">
        <v>4131</v>
      </c>
      <c r="B404" s="2">
        <v>5.5</v>
      </c>
      <c r="C404" t="s">
        <v>7849</v>
      </c>
    </row>
    <row r="405" spans="1:3" x14ac:dyDescent="0.3">
      <c r="A405" t="s">
        <v>4131</v>
      </c>
      <c r="B405" s="2">
        <v>5.5</v>
      </c>
      <c r="C405" t="s">
        <v>3587</v>
      </c>
    </row>
    <row r="406" spans="1:3" x14ac:dyDescent="0.3">
      <c r="A406" t="s">
        <v>4131</v>
      </c>
      <c r="B406" s="2">
        <v>5.5</v>
      </c>
      <c r="C406" t="s">
        <v>5364</v>
      </c>
    </row>
    <row r="407" spans="1:3" x14ac:dyDescent="0.3">
      <c r="A407" t="s">
        <v>6806</v>
      </c>
      <c r="B407" s="2">
        <v>7.5</v>
      </c>
      <c r="C407" t="s">
        <v>266</v>
      </c>
    </row>
    <row r="408" spans="1:3" x14ac:dyDescent="0.3">
      <c r="A408" t="s">
        <v>6806</v>
      </c>
      <c r="B408" s="2">
        <v>7.5</v>
      </c>
      <c r="C408" t="s">
        <v>7846</v>
      </c>
    </row>
    <row r="409" spans="1:3" x14ac:dyDescent="0.3">
      <c r="A409" t="s">
        <v>6806</v>
      </c>
      <c r="B409" s="2">
        <v>7.5</v>
      </c>
      <c r="C409" t="s">
        <v>7844</v>
      </c>
    </row>
    <row r="410" spans="1:3" x14ac:dyDescent="0.3">
      <c r="A410" t="s">
        <v>6806</v>
      </c>
      <c r="B410" s="2">
        <v>7.5</v>
      </c>
      <c r="C410" t="s">
        <v>7848</v>
      </c>
    </row>
    <row r="411" spans="1:3" x14ac:dyDescent="0.3">
      <c r="A411" t="s">
        <v>6807</v>
      </c>
      <c r="B411" s="2">
        <v>7.6</v>
      </c>
      <c r="C411" t="s">
        <v>266</v>
      </c>
    </row>
    <row r="412" spans="1:3" x14ac:dyDescent="0.3">
      <c r="A412" t="s">
        <v>6807</v>
      </c>
      <c r="B412" s="2">
        <v>7.6</v>
      </c>
      <c r="C412" t="s">
        <v>7846</v>
      </c>
    </row>
    <row r="413" spans="1:3" x14ac:dyDescent="0.3">
      <c r="A413" t="s">
        <v>6807</v>
      </c>
      <c r="B413" s="2">
        <v>7.6</v>
      </c>
      <c r="C413" t="s">
        <v>7844</v>
      </c>
    </row>
    <row r="414" spans="1:3" x14ac:dyDescent="0.3">
      <c r="A414" t="s">
        <v>6807</v>
      </c>
      <c r="B414" s="2">
        <v>7.6</v>
      </c>
      <c r="C414" t="s">
        <v>7848</v>
      </c>
    </row>
    <row r="415" spans="1:3" x14ac:dyDescent="0.3">
      <c r="A415" t="s">
        <v>4132</v>
      </c>
      <c r="B415" s="2">
        <v>6.4</v>
      </c>
      <c r="C415" t="s">
        <v>346</v>
      </c>
    </row>
    <row r="416" spans="1:3" x14ac:dyDescent="0.3">
      <c r="A416" t="s">
        <v>4132</v>
      </c>
      <c r="B416" s="2">
        <v>6.4</v>
      </c>
      <c r="C416" t="s">
        <v>814</v>
      </c>
    </row>
    <row r="417" spans="1:3" x14ac:dyDescent="0.3">
      <c r="A417" t="s">
        <v>4133</v>
      </c>
      <c r="B417" s="2">
        <v>7.2</v>
      </c>
      <c r="C417" t="s">
        <v>814</v>
      </c>
    </row>
    <row r="418" spans="1:3" x14ac:dyDescent="0.3">
      <c r="A418" t="s">
        <v>4133</v>
      </c>
      <c r="B418" s="2">
        <v>7.2</v>
      </c>
      <c r="C418" t="s">
        <v>1390</v>
      </c>
    </row>
    <row r="419" spans="1:3" x14ac:dyDescent="0.3">
      <c r="A419" t="s">
        <v>4133</v>
      </c>
      <c r="B419" s="2">
        <v>7.2</v>
      </c>
      <c r="C419" t="s">
        <v>3878</v>
      </c>
    </row>
    <row r="420" spans="1:3" x14ac:dyDescent="0.3">
      <c r="A420" t="s">
        <v>6808</v>
      </c>
      <c r="B420" s="2">
        <v>6.7</v>
      </c>
      <c r="C420" t="s">
        <v>266</v>
      </c>
    </row>
    <row r="421" spans="1:3" x14ac:dyDescent="0.3">
      <c r="A421" t="s">
        <v>6808</v>
      </c>
      <c r="B421" s="2">
        <v>6.7</v>
      </c>
      <c r="C421" t="s">
        <v>509</v>
      </c>
    </row>
    <row r="422" spans="1:3" x14ac:dyDescent="0.3">
      <c r="A422" t="s">
        <v>6808</v>
      </c>
      <c r="B422" s="2">
        <v>6.7</v>
      </c>
      <c r="C422" t="s">
        <v>7846</v>
      </c>
    </row>
    <row r="423" spans="1:3" x14ac:dyDescent="0.3">
      <c r="A423" t="s">
        <v>6808</v>
      </c>
      <c r="B423" s="2">
        <v>6.7</v>
      </c>
      <c r="C423" t="s">
        <v>7844</v>
      </c>
    </row>
    <row r="424" spans="1:3" x14ac:dyDescent="0.3">
      <c r="A424" t="s">
        <v>4134</v>
      </c>
      <c r="B424" s="2">
        <v>8</v>
      </c>
      <c r="C424" t="s">
        <v>7845</v>
      </c>
    </row>
    <row r="425" spans="1:3" x14ac:dyDescent="0.3">
      <c r="A425" t="s">
        <v>4134</v>
      </c>
      <c r="B425" s="2">
        <v>8</v>
      </c>
      <c r="C425" t="s">
        <v>509</v>
      </c>
    </row>
    <row r="426" spans="1:3" x14ac:dyDescent="0.3">
      <c r="A426" t="s">
        <v>4134</v>
      </c>
      <c r="B426" s="2">
        <v>8</v>
      </c>
      <c r="C426" t="s">
        <v>7846</v>
      </c>
    </row>
    <row r="427" spans="1:3" x14ac:dyDescent="0.3">
      <c r="A427" t="s">
        <v>4134</v>
      </c>
      <c r="B427" s="2">
        <v>8</v>
      </c>
      <c r="C427" t="s">
        <v>7844</v>
      </c>
    </row>
    <row r="428" spans="1:3" x14ac:dyDescent="0.3">
      <c r="A428" t="s">
        <v>4135</v>
      </c>
      <c r="B428" s="2">
        <v>8.3000000000000007</v>
      </c>
      <c r="C428" t="s">
        <v>346</v>
      </c>
    </row>
    <row r="429" spans="1:3" x14ac:dyDescent="0.3">
      <c r="A429" t="s">
        <v>4135</v>
      </c>
      <c r="B429" s="2">
        <v>8.3000000000000007</v>
      </c>
      <c r="C429" t="s">
        <v>266</v>
      </c>
    </row>
    <row r="430" spans="1:3" x14ac:dyDescent="0.3">
      <c r="A430" t="s">
        <v>4136</v>
      </c>
      <c r="B430" s="2">
        <v>6.7</v>
      </c>
      <c r="C430" t="s">
        <v>346</v>
      </c>
    </row>
    <row r="431" spans="1:3" x14ac:dyDescent="0.3">
      <c r="A431" t="s">
        <v>4136</v>
      </c>
      <c r="B431" s="2">
        <v>6.7</v>
      </c>
      <c r="C431" t="s">
        <v>266</v>
      </c>
    </row>
    <row r="432" spans="1:3" x14ac:dyDescent="0.3">
      <c r="A432" t="s">
        <v>4136</v>
      </c>
      <c r="B432" s="2">
        <v>6.7</v>
      </c>
      <c r="C432" t="s">
        <v>7845</v>
      </c>
    </row>
    <row r="433" spans="1:3" x14ac:dyDescent="0.3">
      <c r="A433" t="s">
        <v>4136</v>
      </c>
      <c r="B433" s="2">
        <v>6.7</v>
      </c>
      <c r="C433" t="s">
        <v>509</v>
      </c>
    </row>
    <row r="434" spans="1:3" x14ac:dyDescent="0.3">
      <c r="A434" t="s">
        <v>4136</v>
      </c>
      <c r="B434" s="2">
        <v>6.7</v>
      </c>
      <c r="C434" t="s">
        <v>7846</v>
      </c>
    </row>
    <row r="435" spans="1:3" x14ac:dyDescent="0.3">
      <c r="A435" t="s">
        <v>6809</v>
      </c>
      <c r="B435" s="2">
        <v>5.9</v>
      </c>
      <c r="C435" t="s">
        <v>266</v>
      </c>
    </row>
    <row r="436" spans="1:3" x14ac:dyDescent="0.3">
      <c r="A436" t="s">
        <v>6809</v>
      </c>
      <c r="B436" s="2">
        <v>5.9</v>
      </c>
      <c r="C436" t="s">
        <v>509</v>
      </c>
    </row>
    <row r="437" spans="1:3" x14ac:dyDescent="0.3">
      <c r="A437" t="s">
        <v>6809</v>
      </c>
      <c r="B437" s="2">
        <v>5.9</v>
      </c>
      <c r="C437" t="s">
        <v>7846</v>
      </c>
    </row>
    <row r="438" spans="1:3" x14ac:dyDescent="0.3">
      <c r="A438" t="s">
        <v>6809</v>
      </c>
      <c r="B438" s="2">
        <v>5.9</v>
      </c>
      <c r="C438" t="s">
        <v>7844</v>
      </c>
    </row>
    <row r="439" spans="1:3" x14ac:dyDescent="0.3">
      <c r="A439" t="s">
        <v>4137</v>
      </c>
      <c r="B439" s="2">
        <v>6.7</v>
      </c>
      <c r="C439" t="s">
        <v>346</v>
      </c>
    </row>
    <row r="440" spans="1:3" x14ac:dyDescent="0.3">
      <c r="A440" t="s">
        <v>4137</v>
      </c>
      <c r="B440" s="2">
        <v>6.7</v>
      </c>
      <c r="C440" t="s">
        <v>266</v>
      </c>
    </row>
    <row r="441" spans="1:3" x14ac:dyDescent="0.3">
      <c r="A441" t="s">
        <v>4137</v>
      </c>
      <c r="B441" s="2">
        <v>6.7</v>
      </c>
      <c r="C441" t="s">
        <v>7844</v>
      </c>
    </row>
    <row r="442" spans="1:3" x14ac:dyDescent="0.3">
      <c r="A442" t="s">
        <v>4137</v>
      </c>
      <c r="B442" s="2">
        <v>6.7</v>
      </c>
      <c r="C442" t="s">
        <v>3878</v>
      </c>
    </row>
    <row r="443" spans="1:3" x14ac:dyDescent="0.3">
      <c r="A443" t="s">
        <v>4137</v>
      </c>
      <c r="B443" s="2">
        <v>6.7</v>
      </c>
      <c r="C443" t="s">
        <v>3705</v>
      </c>
    </row>
    <row r="444" spans="1:3" x14ac:dyDescent="0.3">
      <c r="A444" t="s">
        <v>4138</v>
      </c>
      <c r="B444" s="2">
        <v>6.7</v>
      </c>
      <c r="C444" t="s">
        <v>346</v>
      </c>
    </row>
    <row r="445" spans="1:3" x14ac:dyDescent="0.3">
      <c r="A445" t="s">
        <v>4138</v>
      </c>
      <c r="B445" s="2">
        <v>6.7</v>
      </c>
      <c r="C445" t="s">
        <v>3878</v>
      </c>
    </row>
    <row r="446" spans="1:3" x14ac:dyDescent="0.3">
      <c r="A446" t="s">
        <v>4139</v>
      </c>
      <c r="B446" s="2">
        <v>7.6</v>
      </c>
      <c r="C446" t="s">
        <v>266</v>
      </c>
    </row>
    <row r="447" spans="1:3" x14ac:dyDescent="0.3">
      <c r="A447" t="s">
        <v>4139</v>
      </c>
      <c r="B447" s="2">
        <v>7.6</v>
      </c>
      <c r="C447" t="s">
        <v>7845</v>
      </c>
    </row>
    <row r="448" spans="1:3" x14ac:dyDescent="0.3">
      <c r="A448" t="s">
        <v>4139</v>
      </c>
      <c r="B448" s="2">
        <v>7.6</v>
      </c>
      <c r="C448" t="s">
        <v>509</v>
      </c>
    </row>
    <row r="449" spans="1:3" x14ac:dyDescent="0.3">
      <c r="A449" t="s">
        <v>4139</v>
      </c>
      <c r="B449" s="2">
        <v>7.6</v>
      </c>
      <c r="C449" t="s">
        <v>7846</v>
      </c>
    </row>
    <row r="450" spans="1:3" x14ac:dyDescent="0.3">
      <c r="A450" t="s">
        <v>4139</v>
      </c>
      <c r="B450" s="2">
        <v>7.6</v>
      </c>
      <c r="C450" t="s">
        <v>7844</v>
      </c>
    </row>
    <row r="451" spans="1:3" x14ac:dyDescent="0.3">
      <c r="A451" t="s">
        <v>4139</v>
      </c>
      <c r="B451" s="2">
        <v>7.6</v>
      </c>
      <c r="C451" t="s">
        <v>7847</v>
      </c>
    </row>
    <row r="452" spans="1:3" x14ac:dyDescent="0.3">
      <c r="A452" t="s">
        <v>4140</v>
      </c>
      <c r="B452" s="2">
        <v>7.2</v>
      </c>
      <c r="C452" t="s">
        <v>346</v>
      </c>
    </row>
    <row r="453" spans="1:3" x14ac:dyDescent="0.3">
      <c r="A453" t="s">
        <v>4140</v>
      </c>
      <c r="B453" s="2">
        <v>7.2</v>
      </c>
      <c r="C453" t="s">
        <v>3878</v>
      </c>
    </row>
    <row r="454" spans="1:3" x14ac:dyDescent="0.3">
      <c r="A454" t="s">
        <v>4141</v>
      </c>
      <c r="B454" s="2">
        <v>7.1</v>
      </c>
      <c r="C454" t="s">
        <v>346</v>
      </c>
    </row>
    <row r="455" spans="1:3" x14ac:dyDescent="0.3">
      <c r="A455" t="s">
        <v>4141</v>
      </c>
      <c r="B455" s="2">
        <v>7.1</v>
      </c>
      <c r="C455" t="s">
        <v>266</v>
      </c>
    </row>
    <row r="456" spans="1:3" x14ac:dyDescent="0.3">
      <c r="A456" t="s">
        <v>4141</v>
      </c>
      <c r="B456" s="2">
        <v>7.1</v>
      </c>
      <c r="C456" t="s">
        <v>7844</v>
      </c>
    </row>
    <row r="457" spans="1:3" x14ac:dyDescent="0.3">
      <c r="A457" t="s">
        <v>4142</v>
      </c>
      <c r="B457" s="2">
        <v>8.1</v>
      </c>
      <c r="C457" t="s">
        <v>346</v>
      </c>
    </row>
    <row r="458" spans="1:3" x14ac:dyDescent="0.3">
      <c r="A458" t="s">
        <v>4142</v>
      </c>
      <c r="B458" s="2">
        <v>8.1</v>
      </c>
      <c r="C458" t="s">
        <v>266</v>
      </c>
    </row>
    <row r="459" spans="1:3" x14ac:dyDescent="0.3">
      <c r="A459" t="s">
        <v>4142</v>
      </c>
      <c r="B459" s="2">
        <v>8.1</v>
      </c>
      <c r="C459" t="s">
        <v>3878</v>
      </c>
    </row>
    <row r="460" spans="1:3" x14ac:dyDescent="0.3">
      <c r="A460" t="s">
        <v>4142</v>
      </c>
      <c r="B460" s="2">
        <v>8.1</v>
      </c>
      <c r="C460" t="s">
        <v>3705</v>
      </c>
    </row>
    <row r="461" spans="1:3" x14ac:dyDescent="0.3">
      <c r="A461" t="s">
        <v>4143</v>
      </c>
      <c r="B461" s="2">
        <v>6.7</v>
      </c>
      <c r="C461" t="s">
        <v>7848</v>
      </c>
    </row>
    <row r="462" spans="1:3" x14ac:dyDescent="0.3">
      <c r="A462" t="s">
        <v>4143</v>
      </c>
      <c r="B462" s="2">
        <v>6.7</v>
      </c>
      <c r="C462" t="s">
        <v>3705</v>
      </c>
    </row>
    <row r="463" spans="1:3" x14ac:dyDescent="0.3">
      <c r="A463" t="s">
        <v>4144</v>
      </c>
      <c r="B463" s="2">
        <v>7</v>
      </c>
      <c r="C463" t="s">
        <v>346</v>
      </c>
    </row>
    <row r="464" spans="1:3" x14ac:dyDescent="0.3">
      <c r="A464" t="s">
        <v>4144</v>
      </c>
      <c r="B464" s="2">
        <v>7</v>
      </c>
      <c r="C464" t="s">
        <v>266</v>
      </c>
    </row>
    <row r="465" spans="1:3" x14ac:dyDescent="0.3">
      <c r="A465" t="s">
        <v>4144</v>
      </c>
      <c r="B465" s="2">
        <v>7</v>
      </c>
      <c r="C465" t="s">
        <v>7844</v>
      </c>
    </row>
    <row r="466" spans="1:3" x14ac:dyDescent="0.3">
      <c r="A466" t="s">
        <v>4145</v>
      </c>
      <c r="B466" s="2">
        <v>6.9</v>
      </c>
      <c r="C466" t="s">
        <v>266</v>
      </c>
    </row>
    <row r="467" spans="1:3" x14ac:dyDescent="0.3">
      <c r="A467" t="s">
        <v>4145</v>
      </c>
      <c r="B467" s="2">
        <v>6.9</v>
      </c>
      <c r="C467" t="s">
        <v>7845</v>
      </c>
    </row>
    <row r="468" spans="1:3" x14ac:dyDescent="0.3">
      <c r="A468" t="s">
        <v>4145</v>
      </c>
      <c r="B468" s="2">
        <v>6.9</v>
      </c>
      <c r="C468" t="s">
        <v>509</v>
      </c>
    </row>
    <row r="469" spans="1:3" x14ac:dyDescent="0.3">
      <c r="A469" t="s">
        <v>4145</v>
      </c>
      <c r="B469" s="2">
        <v>6.9</v>
      </c>
      <c r="C469" t="s">
        <v>814</v>
      </c>
    </row>
    <row r="470" spans="1:3" x14ac:dyDescent="0.3">
      <c r="A470" t="s">
        <v>4145</v>
      </c>
      <c r="B470" s="2">
        <v>6.9</v>
      </c>
      <c r="C470" t="s">
        <v>7846</v>
      </c>
    </row>
    <row r="471" spans="1:3" x14ac:dyDescent="0.3">
      <c r="A471" t="s">
        <v>4146</v>
      </c>
      <c r="B471" s="2">
        <v>5.0999999999999996</v>
      </c>
      <c r="C471" t="s">
        <v>346</v>
      </c>
    </row>
    <row r="472" spans="1:3" x14ac:dyDescent="0.3">
      <c r="A472" t="s">
        <v>4146</v>
      </c>
      <c r="B472" s="2">
        <v>5.0999999999999996</v>
      </c>
      <c r="C472" t="s">
        <v>266</v>
      </c>
    </row>
    <row r="473" spans="1:3" x14ac:dyDescent="0.3">
      <c r="A473" t="s">
        <v>4146</v>
      </c>
      <c r="B473" s="2">
        <v>5.0999999999999996</v>
      </c>
      <c r="C473" t="s">
        <v>7845</v>
      </c>
    </row>
    <row r="474" spans="1:3" x14ac:dyDescent="0.3">
      <c r="A474" t="s">
        <v>4146</v>
      </c>
      <c r="B474" s="2">
        <v>5.0999999999999996</v>
      </c>
      <c r="C474" t="s">
        <v>509</v>
      </c>
    </row>
    <row r="475" spans="1:3" x14ac:dyDescent="0.3">
      <c r="A475" t="s">
        <v>4146</v>
      </c>
      <c r="B475" s="2">
        <v>5.0999999999999996</v>
      </c>
      <c r="C475" t="s">
        <v>7846</v>
      </c>
    </row>
    <row r="476" spans="1:3" x14ac:dyDescent="0.3">
      <c r="A476" t="s">
        <v>4146</v>
      </c>
      <c r="B476" s="2">
        <v>5.0999999999999996</v>
      </c>
      <c r="C476" t="s">
        <v>7844</v>
      </c>
    </row>
    <row r="477" spans="1:3" x14ac:dyDescent="0.3">
      <c r="A477" t="s">
        <v>4146</v>
      </c>
      <c r="B477" s="2">
        <v>5.0999999999999996</v>
      </c>
      <c r="C477" t="s">
        <v>3878</v>
      </c>
    </row>
    <row r="478" spans="1:3" x14ac:dyDescent="0.3">
      <c r="A478" t="s">
        <v>6810</v>
      </c>
      <c r="B478" s="2">
        <v>5.8</v>
      </c>
      <c r="C478" t="s">
        <v>346</v>
      </c>
    </row>
    <row r="479" spans="1:3" x14ac:dyDescent="0.3">
      <c r="A479" t="s">
        <v>6810</v>
      </c>
      <c r="B479" s="2">
        <v>5.8</v>
      </c>
      <c r="C479" t="s">
        <v>266</v>
      </c>
    </row>
    <row r="480" spans="1:3" x14ac:dyDescent="0.3">
      <c r="A480" t="s">
        <v>6810</v>
      </c>
      <c r="B480" s="2">
        <v>5.8</v>
      </c>
      <c r="C480" t="s">
        <v>7844</v>
      </c>
    </row>
    <row r="481" spans="1:3" x14ac:dyDescent="0.3">
      <c r="A481" t="s">
        <v>4147</v>
      </c>
      <c r="B481" s="2">
        <v>6.2</v>
      </c>
      <c r="C481" t="s">
        <v>509</v>
      </c>
    </row>
    <row r="482" spans="1:3" x14ac:dyDescent="0.3">
      <c r="A482" t="s">
        <v>4147</v>
      </c>
      <c r="B482" s="2">
        <v>6.2</v>
      </c>
      <c r="C482" t="s">
        <v>7844</v>
      </c>
    </row>
    <row r="483" spans="1:3" x14ac:dyDescent="0.3">
      <c r="A483" t="s">
        <v>4147</v>
      </c>
      <c r="B483" s="2">
        <v>6.2</v>
      </c>
      <c r="C483" t="s">
        <v>1390</v>
      </c>
    </row>
    <row r="484" spans="1:3" x14ac:dyDescent="0.3">
      <c r="A484" t="s">
        <v>4148</v>
      </c>
      <c r="B484" s="2">
        <v>7.4</v>
      </c>
      <c r="C484" t="s">
        <v>346</v>
      </c>
    </row>
    <row r="485" spans="1:3" x14ac:dyDescent="0.3">
      <c r="A485" t="s">
        <v>4148</v>
      </c>
      <c r="B485" s="2">
        <v>7.4</v>
      </c>
      <c r="C485" t="s">
        <v>266</v>
      </c>
    </row>
    <row r="486" spans="1:3" x14ac:dyDescent="0.3">
      <c r="A486" t="s">
        <v>4148</v>
      </c>
      <c r="B486" s="2">
        <v>7.4</v>
      </c>
      <c r="C486" t="s">
        <v>3705</v>
      </c>
    </row>
    <row r="487" spans="1:3" x14ac:dyDescent="0.3">
      <c r="A487" t="s">
        <v>4149</v>
      </c>
      <c r="B487" s="2">
        <v>5.8</v>
      </c>
      <c r="C487" t="s">
        <v>814</v>
      </c>
    </row>
    <row r="488" spans="1:3" x14ac:dyDescent="0.3">
      <c r="A488" t="s">
        <v>4149</v>
      </c>
      <c r="B488" s="2">
        <v>5.8</v>
      </c>
      <c r="C488" t="s">
        <v>7844</v>
      </c>
    </row>
    <row r="489" spans="1:3" x14ac:dyDescent="0.3">
      <c r="A489" t="s">
        <v>4149</v>
      </c>
      <c r="B489" s="2">
        <v>5.8</v>
      </c>
      <c r="C489" t="s">
        <v>1390</v>
      </c>
    </row>
    <row r="490" spans="1:3" x14ac:dyDescent="0.3">
      <c r="A490" t="s">
        <v>4149</v>
      </c>
      <c r="B490" s="2">
        <v>5.8</v>
      </c>
      <c r="C490" t="s">
        <v>3705</v>
      </c>
    </row>
    <row r="491" spans="1:3" x14ac:dyDescent="0.3">
      <c r="A491" t="s">
        <v>4150</v>
      </c>
      <c r="B491" s="2">
        <v>6.2</v>
      </c>
      <c r="C491" t="s">
        <v>266</v>
      </c>
    </row>
    <row r="492" spans="1:3" x14ac:dyDescent="0.3">
      <c r="A492" t="s">
        <v>4150</v>
      </c>
      <c r="B492" s="2">
        <v>6.2</v>
      </c>
      <c r="C492" t="s">
        <v>7845</v>
      </c>
    </row>
    <row r="493" spans="1:3" x14ac:dyDescent="0.3">
      <c r="A493" t="s">
        <v>4150</v>
      </c>
      <c r="B493" s="2">
        <v>6.2</v>
      </c>
      <c r="C493" t="s">
        <v>509</v>
      </c>
    </row>
    <row r="494" spans="1:3" x14ac:dyDescent="0.3">
      <c r="A494" t="s">
        <v>4150</v>
      </c>
      <c r="B494" s="2">
        <v>6.2</v>
      </c>
      <c r="C494" t="s">
        <v>7846</v>
      </c>
    </row>
    <row r="495" spans="1:3" x14ac:dyDescent="0.3">
      <c r="A495" t="s">
        <v>4151</v>
      </c>
      <c r="B495" s="2">
        <v>7.3</v>
      </c>
      <c r="C495" t="s">
        <v>346</v>
      </c>
    </row>
    <row r="496" spans="1:3" x14ac:dyDescent="0.3">
      <c r="A496" t="s">
        <v>4151</v>
      </c>
      <c r="B496" s="2">
        <v>7.3</v>
      </c>
      <c r="C496" t="s">
        <v>266</v>
      </c>
    </row>
    <row r="497" spans="1:3" x14ac:dyDescent="0.3">
      <c r="A497" t="s">
        <v>4151</v>
      </c>
      <c r="B497" s="2">
        <v>7.3</v>
      </c>
      <c r="C497" t="s">
        <v>7845</v>
      </c>
    </row>
    <row r="498" spans="1:3" x14ac:dyDescent="0.3">
      <c r="A498" t="s">
        <v>4151</v>
      </c>
      <c r="B498" s="2">
        <v>7.3</v>
      </c>
      <c r="C498" t="s">
        <v>509</v>
      </c>
    </row>
    <row r="499" spans="1:3" x14ac:dyDescent="0.3">
      <c r="A499" t="s">
        <v>4151</v>
      </c>
      <c r="B499" s="2">
        <v>7.3</v>
      </c>
      <c r="C499" t="s">
        <v>7846</v>
      </c>
    </row>
    <row r="500" spans="1:3" x14ac:dyDescent="0.3">
      <c r="A500" t="s">
        <v>4152</v>
      </c>
      <c r="B500" s="2">
        <v>4.2</v>
      </c>
      <c r="C500" t="s">
        <v>346</v>
      </c>
    </row>
    <row r="501" spans="1:3" x14ac:dyDescent="0.3">
      <c r="A501" t="s">
        <v>4152</v>
      </c>
      <c r="B501" s="2">
        <v>4.2</v>
      </c>
      <c r="C501" t="s">
        <v>266</v>
      </c>
    </row>
    <row r="502" spans="1:3" x14ac:dyDescent="0.3">
      <c r="A502" t="s">
        <v>4152</v>
      </c>
      <c r="B502" s="2">
        <v>4.2</v>
      </c>
      <c r="C502" t="s">
        <v>7846</v>
      </c>
    </row>
    <row r="503" spans="1:3" x14ac:dyDescent="0.3">
      <c r="A503" t="s">
        <v>4152</v>
      </c>
      <c r="B503" s="2">
        <v>4.2</v>
      </c>
      <c r="C503" t="s">
        <v>7844</v>
      </c>
    </row>
    <row r="504" spans="1:3" x14ac:dyDescent="0.3">
      <c r="A504" t="s">
        <v>6811</v>
      </c>
      <c r="B504" s="2">
        <v>6.9</v>
      </c>
      <c r="C504" t="s">
        <v>346</v>
      </c>
    </row>
    <row r="505" spans="1:3" x14ac:dyDescent="0.3">
      <c r="A505" t="s">
        <v>6811</v>
      </c>
      <c r="B505" s="2">
        <v>6.9</v>
      </c>
      <c r="C505" t="s">
        <v>266</v>
      </c>
    </row>
    <row r="506" spans="1:3" x14ac:dyDescent="0.3">
      <c r="A506" t="s">
        <v>6811</v>
      </c>
      <c r="B506" s="2">
        <v>6.9</v>
      </c>
      <c r="C506" t="s">
        <v>3705</v>
      </c>
    </row>
    <row r="507" spans="1:3" x14ac:dyDescent="0.3">
      <c r="A507" t="s">
        <v>4153</v>
      </c>
      <c r="B507" s="2">
        <v>6.4</v>
      </c>
      <c r="C507" t="s">
        <v>346</v>
      </c>
    </row>
    <row r="508" spans="1:3" x14ac:dyDescent="0.3">
      <c r="A508" t="s">
        <v>4153</v>
      </c>
      <c r="B508" s="2">
        <v>6.4</v>
      </c>
      <c r="C508" t="s">
        <v>814</v>
      </c>
    </row>
    <row r="509" spans="1:3" x14ac:dyDescent="0.3">
      <c r="A509" t="s">
        <v>4153</v>
      </c>
      <c r="B509" s="2">
        <v>6.4</v>
      </c>
      <c r="C509" t="s">
        <v>3705</v>
      </c>
    </row>
    <row r="510" spans="1:3" x14ac:dyDescent="0.3">
      <c r="A510" t="s">
        <v>4154</v>
      </c>
      <c r="B510" s="2">
        <v>5.4</v>
      </c>
      <c r="C510" t="s">
        <v>346</v>
      </c>
    </row>
    <row r="511" spans="1:3" x14ac:dyDescent="0.3">
      <c r="A511" t="s">
        <v>4154</v>
      </c>
      <c r="B511" s="2">
        <v>5.4</v>
      </c>
      <c r="C511" t="s">
        <v>266</v>
      </c>
    </row>
    <row r="512" spans="1:3" x14ac:dyDescent="0.3">
      <c r="A512" t="s">
        <v>4154</v>
      </c>
      <c r="B512" s="2">
        <v>5.4</v>
      </c>
      <c r="C512" t="s">
        <v>7845</v>
      </c>
    </row>
    <row r="513" spans="1:3" x14ac:dyDescent="0.3">
      <c r="A513" t="s">
        <v>4154</v>
      </c>
      <c r="B513" s="2">
        <v>5.4</v>
      </c>
      <c r="C513" t="s">
        <v>509</v>
      </c>
    </row>
    <row r="514" spans="1:3" x14ac:dyDescent="0.3">
      <c r="A514" t="s">
        <v>4154</v>
      </c>
      <c r="B514" s="2">
        <v>5.4</v>
      </c>
      <c r="C514" t="s">
        <v>7846</v>
      </c>
    </row>
    <row r="515" spans="1:3" x14ac:dyDescent="0.3">
      <c r="A515" t="s">
        <v>4154</v>
      </c>
      <c r="B515" s="2">
        <v>5.4</v>
      </c>
      <c r="C515" t="s">
        <v>3878</v>
      </c>
    </row>
    <row r="516" spans="1:3" x14ac:dyDescent="0.3">
      <c r="A516" t="s">
        <v>4155</v>
      </c>
      <c r="B516" s="2">
        <v>6.7</v>
      </c>
      <c r="C516" t="s">
        <v>266</v>
      </c>
    </row>
    <row r="517" spans="1:3" x14ac:dyDescent="0.3">
      <c r="A517" t="s">
        <v>4155</v>
      </c>
      <c r="B517" s="2">
        <v>6.7</v>
      </c>
      <c r="C517" t="s">
        <v>7845</v>
      </c>
    </row>
    <row r="518" spans="1:3" x14ac:dyDescent="0.3">
      <c r="A518" t="s">
        <v>4155</v>
      </c>
      <c r="B518" s="2">
        <v>6.7</v>
      </c>
      <c r="C518" t="s">
        <v>509</v>
      </c>
    </row>
    <row r="519" spans="1:3" x14ac:dyDescent="0.3">
      <c r="A519" t="s">
        <v>4155</v>
      </c>
      <c r="B519" s="2">
        <v>6.7</v>
      </c>
      <c r="C519" t="s">
        <v>7846</v>
      </c>
    </row>
    <row r="520" spans="1:3" x14ac:dyDescent="0.3">
      <c r="A520" t="s">
        <v>4156</v>
      </c>
      <c r="B520" s="2">
        <v>5.8</v>
      </c>
      <c r="C520" t="s">
        <v>266</v>
      </c>
    </row>
    <row r="521" spans="1:3" x14ac:dyDescent="0.3">
      <c r="A521" t="s">
        <v>4156</v>
      </c>
      <c r="B521" s="2">
        <v>5.8</v>
      </c>
      <c r="C521" t="s">
        <v>7846</v>
      </c>
    </row>
    <row r="522" spans="1:3" x14ac:dyDescent="0.3">
      <c r="A522" t="s">
        <v>4156</v>
      </c>
      <c r="B522" s="2">
        <v>5.8</v>
      </c>
      <c r="C522" t="s">
        <v>7844</v>
      </c>
    </row>
    <row r="523" spans="1:3" x14ac:dyDescent="0.3">
      <c r="A523" t="s">
        <v>4157</v>
      </c>
      <c r="B523" s="2">
        <v>6.9</v>
      </c>
      <c r="C523" t="s">
        <v>266</v>
      </c>
    </row>
    <row r="524" spans="1:3" x14ac:dyDescent="0.3">
      <c r="A524" t="s">
        <v>4157</v>
      </c>
      <c r="B524" s="2">
        <v>6.9</v>
      </c>
      <c r="C524" t="s">
        <v>7845</v>
      </c>
    </row>
    <row r="525" spans="1:3" x14ac:dyDescent="0.3">
      <c r="A525" t="s">
        <v>4157</v>
      </c>
      <c r="B525" s="2">
        <v>6.9</v>
      </c>
      <c r="C525" t="s">
        <v>509</v>
      </c>
    </row>
    <row r="526" spans="1:3" x14ac:dyDescent="0.3">
      <c r="A526" t="s">
        <v>4157</v>
      </c>
      <c r="B526" s="2">
        <v>6.9</v>
      </c>
      <c r="C526" t="s">
        <v>7846</v>
      </c>
    </row>
    <row r="527" spans="1:3" x14ac:dyDescent="0.3">
      <c r="A527" t="s">
        <v>4157</v>
      </c>
      <c r="B527" s="2">
        <v>6.9</v>
      </c>
      <c r="C527" t="s">
        <v>3878</v>
      </c>
    </row>
    <row r="528" spans="1:3" x14ac:dyDescent="0.3">
      <c r="A528" t="s">
        <v>4158</v>
      </c>
      <c r="B528" s="2">
        <v>7.2</v>
      </c>
      <c r="C528" t="s">
        <v>266</v>
      </c>
    </row>
    <row r="529" spans="1:3" x14ac:dyDescent="0.3">
      <c r="A529" t="s">
        <v>6812</v>
      </c>
      <c r="B529" s="2">
        <v>6.9</v>
      </c>
      <c r="C529" t="s">
        <v>266</v>
      </c>
    </row>
    <row r="530" spans="1:3" x14ac:dyDescent="0.3">
      <c r="A530" t="s">
        <v>6812</v>
      </c>
      <c r="B530" s="2">
        <v>6.9</v>
      </c>
      <c r="C530" t="s">
        <v>7845</v>
      </c>
    </row>
    <row r="531" spans="1:3" x14ac:dyDescent="0.3">
      <c r="A531" t="s">
        <v>6812</v>
      </c>
      <c r="B531" s="2">
        <v>6.9</v>
      </c>
      <c r="C531" t="s">
        <v>509</v>
      </c>
    </row>
    <row r="532" spans="1:3" x14ac:dyDescent="0.3">
      <c r="A532" t="s">
        <v>6812</v>
      </c>
      <c r="B532" s="2">
        <v>6.9</v>
      </c>
      <c r="C532" t="s">
        <v>7846</v>
      </c>
    </row>
    <row r="533" spans="1:3" x14ac:dyDescent="0.3">
      <c r="A533" t="s">
        <v>4159</v>
      </c>
      <c r="B533" s="2">
        <v>6.1</v>
      </c>
      <c r="C533" t="s">
        <v>346</v>
      </c>
    </row>
    <row r="534" spans="1:3" x14ac:dyDescent="0.3">
      <c r="A534" t="s">
        <v>4159</v>
      </c>
      <c r="B534" s="2">
        <v>6.1</v>
      </c>
      <c r="C534" t="s">
        <v>266</v>
      </c>
    </row>
    <row r="535" spans="1:3" x14ac:dyDescent="0.3">
      <c r="A535" t="s">
        <v>4159</v>
      </c>
      <c r="B535" s="2">
        <v>6.1</v>
      </c>
      <c r="C535" t="s">
        <v>3705</v>
      </c>
    </row>
    <row r="536" spans="1:3" x14ac:dyDescent="0.3">
      <c r="A536" t="s">
        <v>4160</v>
      </c>
      <c r="B536" s="2">
        <v>5.5</v>
      </c>
      <c r="C536" t="s">
        <v>346</v>
      </c>
    </row>
    <row r="537" spans="1:3" x14ac:dyDescent="0.3">
      <c r="A537" t="s">
        <v>4160</v>
      </c>
      <c r="B537" s="2">
        <v>5.5</v>
      </c>
      <c r="C537" t="s">
        <v>509</v>
      </c>
    </row>
    <row r="538" spans="1:3" x14ac:dyDescent="0.3">
      <c r="A538" t="s">
        <v>4160</v>
      </c>
      <c r="B538" s="2">
        <v>5.5</v>
      </c>
      <c r="C538" t="s">
        <v>7844</v>
      </c>
    </row>
    <row r="539" spans="1:3" x14ac:dyDescent="0.3">
      <c r="A539" t="s">
        <v>4160</v>
      </c>
      <c r="B539" s="2">
        <v>5.5</v>
      </c>
      <c r="C539" t="s">
        <v>3878</v>
      </c>
    </row>
    <row r="540" spans="1:3" x14ac:dyDescent="0.3">
      <c r="A540" t="s">
        <v>4161</v>
      </c>
      <c r="B540" s="2">
        <v>6.6</v>
      </c>
      <c r="C540" t="s">
        <v>346</v>
      </c>
    </row>
    <row r="541" spans="1:3" x14ac:dyDescent="0.3">
      <c r="A541" t="s">
        <v>4161</v>
      </c>
      <c r="B541" s="2">
        <v>6.6</v>
      </c>
      <c r="C541" t="s">
        <v>266</v>
      </c>
    </row>
    <row r="542" spans="1:3" x14ac:dyDescent="0.3">
      <c r="A542" t="s">
        <v>4161</v>
      </c>
      <c r="B542" s="2">
        <v>6.6</v>
      </c>
      <c r="C542" t="s">
        <v>3878</v>
      </c>
    </row>
    <row r="543" spans="1:3" x14ac:dyDescent="0.3">
      <c r="A543" t="s">
        <v>4161</v>
      </c>
      <c r="B543" s="2">
        <v>6.6</v>
      </c>
      <c r="C543" t="s">
        <v>3705</v>
      </c>
    </row>
    <row r="544" spans="1:3" x14ac:dyDescent="0.3">
      <c r="A544" t="s">
        <v>6813</v>
      </c>
      <c r="B544" s="2">
        <v>6.1</v>
      </c>
      <c r="C544" t="s">
        <v>346</v>
      </c>
    </row>
    <row r="545" spans="1:3" x14ac:dyDescent="0.3">
      <c r="A545" t="s">
        <v>6813</v>
      </c>
      <c r="B545" s="2">
        <v>6.1</v>
      </c>
      <c r="C545" t="s">
        <v>266</v>
      </c>
    </row>
    <row r="546" spans="1:3" x14ac:dyDescent="0.3">
      <c r="A546" t="s">
        <v>6813</v>
      </c>
      <c r="B546" s="2">
        <v>6.1</v>
      </c>
      <c r="C546" t="s">
        <v>509</v>
      </c>
    </row>
    <row r="547" spans="1:3" x14ac:dyDescent="0.3">
      <c r="A547" t="s">
        <v>6813</v>
      </c>
      <c r="B547" s="2">
        <v>6.1</v>
      </c>
      <c r="C547" t="s">
        <v>7846</v>
      </c>
    </row>
    <row r="548" spans="1:3" x14ac:dyDescent="0.3">
      <c r="A548" t="s">
        <v>6813</v>
      </c>
      <c r="B548" s="2">
        <v>6.1</v>
      </c>
      <c r="C548" t="s">
        <v>7844</v>
      </c>
    </row>
    <row r="549" spans="1:3" x14ac:dyDescent="0.3">
      <c r="A549" t="s">
        <v>6813</v>
      </c>
      <c r="B549" s="2">
        <v>6.1</v>
      </c>
      <c r="C549" t="s">
        <v>7848</v>
      </c>
    </row>
    <row r="550" spans="1:3" x14ac:dyDescent="0.3">
      <c r="A550" t="s">
        <v>6813</v>
      </c>
      <c r="B550" s="2">
        <v>6.1</v>
      </c>
      <c r="C550" t="s">
        <v>3878</v>
      </c>
    </row>
    <row r="551" spans="1:3" x14ac:dyDescent="0.3">
      <c r="A551" t="s">
        <v>4162</v>
      </c>
      <c r="B551" s="2">
        <v>6.3</v>
      </c>
      <c r="C551" t="s">
        <v>346</v>
      </c>
    </row>
    <row r="552" spans="1:3" x14ac:dyDescent="0.3">
      <c r="A552" t="s">
        <v>4162</v>
      </c>
      <c r="B552" s="2">
        <v>6.3</v>
      </c>
      <c r="C552" t="s">
        <v>266</v>
      </c>
    </row>
    <row r="553" spans="1:3" x14ac:dyDescent="0.3">
      <c r="A553" t="s">
        <v>4162</v>
      </c>
      <c r="B553" s="2">
        <v>6.3</v>
      </c>
      <c r="C553" t="s">
        <v>7845</v>
      </c>
    </row>
    <row r="554" spans="1:3" x14ac:dyDescent="0.3">
      <c r="A554" t="s">
        <v>4162</v>
      </c>
      <c r="B554" s="2">
        <v>6.3</v>
      </c>
      <c r="C554" t="s">
        <v>7844</v>
      </c>
    </row>
    <row r="555" spans="1:3" x14ac:dyDescent="0.3">
      <c r="A555" t="s">
        <v>4163</v>
      </c>
      <c r="B555" s="2">
        <v>7.2</v>
      </c>
      <c r="C555" t="s">
        <v>346</v>
      </c>
    </row>
    <row r="556" spans="1:3" x14ac:dyDescent="0.3">
      <c r="A556" t="s">
        <v>4163</v>
      </c>
      <c r="B556" s="2">
        <v>7.2</v>
      </c>
      <c r="C556" t="s">
        <v>266</v>
      </c>
    </row>
    <row r="557" spans="1:3" x14ac:dyDescent="0.3">
      <c r="A557" t="s">
        <v>4163</v>
      </c>
      <c r="B557" s="2">
        <v>7.2</v>
      </c>
      <c r="C557" t="s">
        <v>7845</v>
      </c>
    </row>
    <row r="558" spans="1:3" x14ac:dyDescent="0.3">
      <c r="A558" t="s">
        <v>4163</v>
      </c>
      <c r="B558" s="2">
        <v>7.2</v>
      </c>
      <c r="C558" t="s">
        <v>509</v>
      </c>
    </row>
    <row r="559" spans="1:3" x14ac:dyDescent="0.3">
      <c r="A559" t="s">
        <v>4163</v>
      </c>
      <c r="B559" s="2">
        <v>7.2</v>
      </c>
      <c r="C559" t="s">
        <v>7846</v>
      </c>
    </row>
    <row r="560" spans="1:3" x14ac:dyDescent="0.3">
      <c r="A560" t="s">
        <v>4164</v>
      </c>
      <c r="B560" s="2">
        <v>7.4</v>
      </c>
      <c r="C560" t="s">
        <v>346</v>
      </c>
    </row>
    <row r="561" spans="1:3" x14ac:dyDescent="0.3">
      <c r="A561" t="s">
        <v>4164</v>
      </c>
      <c r="B561" s="2">
        <v>7.4</v>
      </c>
      <c r="C561" t="s">
        <v>266</v>
      </c>
    </row>
    <row r="562" spans="1:3" x14ac:dyDescent="0.3">
      <c r="A562" t="s">
        <v>4164</v>
      </c>
      <c r="B562" s="2">
        <v>7.4</v>
      </c>
      <c r="C562" t="s">
        <v>3705</v>
      </c>
    </row>
    <row r="563" spans="1:3" x14ac:dyDescent="0.3">
      <c r="A563" t="s">
        <v>6814</v>
      </c>
      <c r="B563" s="2">
        <v>7.3</v>
      </c>
      <c r="C563" t="s">
        <v>266</v>
      </c>
    </row>
    <row r="564" spans="1:3" x14ac:dyDescent="0.3">
      <c r="A564" t="s">
        <v>6814</v>
      </c>
      <c r="B564" s="2">
        <v>7.3</v>
      </c>
      <c r="C564" t="s">
        <v>7845</v>
      </c>
    </row>
    <row r="565" spans="1:3" x14ac:dyDescent="0.3">
      <c r="A565" t="s">
        <v>6814</v>
      </c>
      <c r="B565" s="2">
        <v>7.3</v>
      </c>
      <c r="C565" t="s">
        <v>7846</v>
      </c>
    </row>
    <row r="566" spans="1:3" x14ac:dyDescent="0.3">
      <c r="A566" t="s">
        <v>6814</v>
      </c>
      <c r="B566" s="2">
        <v>7.3</v>
      </c>
      <c r="C566" t="s">
        <v>7844</v>
      </c>
    </row>
    <row r="567" spans="1:3" x14ac:dyDescent="0.3">
      <c r="A567" t="s">
        <v>6815</v>
      </c>
      <c r="B567" s="2">
        <v>6.1</v>
      </c>
      <c r="C567" t="s">
        <v>509</v>
      </c>
    </row>
    <row r="568" spans="1:3" x14ac:dyDescent="0.3">
      <c r="A568" t="s">
        <v>6815</v>
      </c>
      <c r="B568" s="2">
        <v>6.1</v>
      </c>
      <c r="C568" t="s">
        <v>7851</v>
      </c>
    </row>
    <row r="569" spans="1:3" x14ac:dyDescent="0.3">
      <c r="A569" t="s">
        <v>4165</v>
      </c>
      <c r="B569" s="2">
        <v>7.7</v>
      </c>
      <c r="C569" t="s">
        <v>346</v>
      </c>
    </row>
    <row r="570" spans="1:3" x14ac:dyDescent="0.3">
      <c r="A570" t="s">
        <v>4165</v>
      </c>
      <c r="B570" s="2">
        <v>7.7</v>
      </c>
      <c r="C570" t="s">
        <v>814</v>
      </c>
    </row>
    <row r="571" spans="1:3" x14ac:dyDescent="0.3">
      <c r="A571" t="s">
        <v>4165</v>
      </c>
      <c r="B571" s="2">
        <v>7.7</v>
      </c>
      <c r="C571" t="s">
        <v>7849</v>
      </c>
    </row>
    <row r="572" spans="1:3" x14ac:dyDescent="0.3">
      <c r="A572" t="s">
        <v>4165</v>
      </c>
      <c r="B572" s="2">
        <v>7.7</v>
      </c>
      <c r="C572" t="s">
        <v>5364</v>
      </c>
    </row>
    <row r="573" spans="1:3" x14ac:dyDescent="0.3">
      <c r="A573" t="s">
        <v>6816</v>
      </c>
      <c r="B573" s="2">
        <v>6.1</v>
      </c>
      <c r="C573" t="s">
        <v>346</v>
      </c>
    </row>
    <row r="574" spans="1:3" x14ac:dyDescent="0.3">
      <c r="A574" t="s">
        <v>6816</v>
      </c>
      <c r="B574" s="2">
        <v>6.1</v>
      </c>
      <c r="C574" t="s">
        <v>266</v>
      </c>
    </row>
    <row r="575" spans="1:3" x14ac:dyDescent="0.3">
      <c r="A575" t="s">
        <v>6816</v>
      </c>
      <c r="B575" s="2">
        <v>6.1</v>
      </c>
      <c r="C575" t="s">
        <v>814</v>
      </c>
    </row>
    <row r="576" spans="1:3" x14ac:dyDescent="0.3">
      <c r="A576" t="s">
        <v>4166</v>
      </c>
      <c r="B576" s="2">
        <v>8</v>
      </c>
      <c r="C576" t="s">
        <v>346</v>
      </c>
    </row>
    <row r="577" spans="1:3" x14ac:dyDescent="0.3">
      <c r="A577" t="s">
        <v>4166</v>
      </c>
      <c r="B577" s="2">
        <v>8</v>
      </c>
      <c r="C577" t="s">
        <v>266</v>
      </c>
    </row>
    <row r="578" spans="1:3" x14ac:dyDescent="0.3">
      <c r="A578" t="s">
        <v>4166</v>
      </c>
      <c r="B578" s="2">
        <v>8</v>
      </c>
      <c r="C578" t="s">
        <v>3878</v>
      </c>
    </row>
    <row r="579" spans="1:3" x14ac:dyDescent="0.3">
      <c r="A579" t="s">
        <v>4167</v>
      </c>
      <c r="B579" s="2">
        <v>7.3</v>
      </c>
      <c r="C579" t="s">
        <v>346</v>
      </c>
    </row>
    <row r="580" spans="1:3" x14ac:dyDescent="0.3">
      <c r="A580" t="s">
        <v>4167</v>
      </c>
      <c r="B580" s="2">
        <v>7.3</v>
      </c>
      <c r="C580" t="s">
        <v>266</v>
      </c>
    </row>
    <row r="581" spans="1:3" x14ac:dyDescent="0.3">
      <c r="A581" t="s">
        <v>4167</v>
      </c>
      <c r="B581" s="2">
        <v>7.3</v>
      </c>
      <c r="C581" t="s">
        <v>7844</v>
      </c>
    </row>
    <row r="582" spans="1:3" x14ac:dyDescent="0.3">
      <c r="A582" t="s">
        <v>4167</v>
      </c>
      <c r="B582" s="2">
        <v>7.3</v>
      </c>
      <c r="C582" t="s">
        <v>3587</v>
      </c>
    </row>
    <row r="583" spans="1:3" x14ac:dyDescent="0.3">
      <c r="A583" t="s">
        <v>6817</v>
      </c>
      <c r="B583" s="2">
        <v>7.9</v>
      </c>
      <c r="C583" t="s">
        <v>346</v>
      </c>
    </row>
    <row r="584" spans="1:3" x14ac:dyDescent="0.3">
      <c r="A584" t="s">
        <v>6817</v>
      </c>
      <c r="B584" s="2">
        <v>7.9</v>
      </c>
      <c r="C584" t="s">
        <v>266</v>
      </c>
    </row>
    <row r="585" spans="1:3" x14ac:dyDescent="0.3">
      <c r="A585" t="s">
        <v>6817</v>
      </c>
      <c r="B585" s="2">
        <v>7.9</v>
      </c>
      <c r="C585" t="s">
        <v>7845</v>
      </c>
    </row>
    <row r="586" spans="1:3" x14ac:dyDescent="0.3">
      <c r="A586" t="s">
        <v>6817</v>
      </c>
      <c r="B586" s="2">
        <v>7.9</v>
      </c>
      <c r="C586" t="s">
        <v>509</v>
      </c>
    </row>
    <row r="587" spans="1:3" x14ac:dyDescent="0.3">
      <c r="A587" t="s">
        <v>6817</v>
      </c>
      <c r="B587" s="2">
        <v>7.9</v>
      </c>
      <c r="C587" t="s">
        <v>7846</v>
      </c>
    </row>
    <row r="588" spans="1:3" x14ac:dyDescent="0.3">
      <c r="A588" t="s">
        <v>6817</v>
      </c>
      <c r="B588" s="2">
        <v>7.9</v>
      </c>
      <c r="C588" t="s">
        <v>7844</v>
      </c>
    </row>
    <row r="589" spans="1:3" x14ac:dyDescent="0.3">
      <c r="A589" t="s">
        <v>6818</v>
      </c>
      <c r="B589" s="2">
        <v>5.5</v>
      </c>
      <c r="C589" t="s">
        <v>346</v>
      </c>
    </row>
    <row r="590" spans="1:3" x14ac:dyDescent="0.3">
      <c r="A590" t="s">
        <v>6818</v>
      </c>
      <c r="B590" s="2">
        <v>5.5</v>
      </c>
      <c r="C590" t="s">
        <v>266</v>
      </c>
    </row>
    <row r="591" spans="1:3" x14ac:dyDescent="0.3">
      <c r="A591" t="s">
        <v>6818</v>
      </c>
      <c r="B591" s="2">
        <v>5.5</v>
      </c>
      <c r="C591" t="s">
        <v>7844</v>
      </c>
    </row>
    <row r="592" spans="1:3" x14ac:dyDescent="0.3">
      <c r="A592" t="s">
        <v>4168</v>
      </c>
      <c r="B592" s="2">
        <v>5</v>
      </c>
      <c r="C592" t="s">
        <v>346</v>
      </c>
    </row>
    <row r="593" spans="1:3" x14ac:dyDescent="0.3">
      <c r="A593" t="s">
        <v>4168</v>
      </c>
      <c r="B593" s="2">
        <v>5</v>
      </c>
      <c r="C593" t="s">
        <v>266</v>
      </c>
    </row>
    <row r="594" spans="1:3" x14ac:dyDescent="0.3">
      <c r="A594" t="s">
        <v>4168</v>
      </c>
      <c r="B594" s="2">
        <v>5</v>
      </c>
      <c r="C594" t="s">
        <v>3878</v>
      </c>
    </row>
    <row r="595" spans="1:3" x14ac:dyDescent="0.3">
      <c r="A595" t="s">
        <v>4168</v>
      </c>
      <c r="B595" s="2">
        <v>5</v>
      </c>
      <c r="C595" t="s">
        <v>3705</v>
      </c>
    </row>
    <row r="596" spans="1:3" x14ac:dyDescent="0.3">
      <c r="A596" t="s">
        <v>4169</v>
      </c>
      <c r="B596" s="2">
        <v>7.7</v>
      </c>
      <c r="C596" t="s">
        <v>346</v>
      </c>
    </row>
    <row r="597" spans="1:3" x14ac:dyDescent="0.3">
      <c r="A597" t="s">
        <v>4169</v>
      </c>
      <c r="B597" s="2">
        <v>7.7</v>
      </c>
      <c r="C597" t="s">
        <v>814</v>
      </c>
    </row>
    <row r="598" spans="1:3" x14ac:dyDescent="0.3">
      <c r="A598" t="s">
        <v>4169</v>
      </c>
      <c r="B598" s="2">
        <v>7.7</v>
      </c>
      <c r="C598" t="s">
        <v>7848</v>
      </c>
    </row>
    <row r="599" spans="1:3" x14ac:dyDescent="0.3">
      <c r="A599" t="s">
        <v>4169</v>
      </c>
      <c r="B599" s="2">
        <v>7.7</v>
      </c>
      <c r="C599" t="s">
        <v>3878</v>
      </c>
    </row>
    <row r="600" spans="1:3" x14ac:dyDescent="0.3">
      <c r="A600" t="s">
        <v>4170</v>
      </c>
      <c r="B600" s="2">
        <v>6.6</v>
      </c>
      <c r="C600" t="s">
        <v>346</v>
      </c>
    </row>
    <row r="601" spans="1:3" x14ac:dyDescent="0.3">
      <c r="A601" t="s">
        <v>4170</v>
      </c>
      <c r="B601" s="2">
        <v>6.6</v>
      </c>
      <c r="C601" t="s">
        <v>7851</v>
      </c>
    </row>
    <row r="602" spans="1:3" x14ac:dyDescent="0.3">
      <c r="A602" t="s">
        <v>4170</v>
      </c>
      <c r="B602" s="2">
        <v>6.6</v>
      </c>
      <c r="C602" t="s">
        <v>3705</v>
      </c>
    </row>
    <row r="603" spans="1:3" x14ac:dyDescent="0.3">
      <c r="A603" t="s">
        <v>4171</v>
      </c>
      <c r="B603" s="2">
        <v>5.7</v>
      </c>
      <c r="C603" t="s">
        <v>346</v>
      </c>
    </row>
    <row r="604" spans="1:3" x14ac:dyDescent="0.3">
      <c r="A604" t="s">
        <v>4171</v>
      </c>
      <c r="B604" s="2">
        <v>5.7</v>
      </c>
      <c r="C604" t="s">
        <v>3878</v>
      </c>
    </row>
    <row r="605" spans="1:3" x14ac:dyDescent="0.3">
      <c r="A605" t="s">
        <v>4172</v>
      </c>
      <c r="B605" s="2">
        <v>5.8</v>
      </c>
      <c r="C605" t="s">
        <v>346</v>
      </c>
    </row>
    <row r="606" spans="1:3" x14ac:dyDescent="0.3">
      <c r="A606" t="s">
        <v>4172</v>
      </c>
      <c r="B606" s="2">
        <v>5.8</v>
      </c>
      <c r="C606" t="s">
        <v>266</v>
      </c>
    </row>
    <row r="607" spans="1:3" x14ac:dyDescent="0.3">
      <c r="A607" t="s">
        <v>4172</v>
      </c>
      <c r="B607" s="2">
        <v>5.8</v>
      </c>
      <c r="C607" t="s">
        <v>3878</v>
      </c>
    </row>
    <row r="608" spans="1:3" x14ac:dyDescent="0.3">
      <c r="A608" t="s">
        <v>4172</v>
      </c>
      <c r="B608" s="2">
        <v>5.8</v>
      </c>
      <c r="C608" t="s">
        <v>3705</v>
      </c>
    </row>
    <row r="609" spans="1:3" x14ac:dyDescent="0.3">
      <c r="A609" t="s">
        <v>4173</v>
      </c>
      <c r="B609" s="2">
        <v>6</v>
      </c>
      <c r="C609" t="s">
        <v>346</v>
      </c>
    </row>
    <row r="610" spans="1:3" x14ac:dyDescent="0.3">
      <c r="A610" t="s">
        <v>4173</v>
      </c>
      <c r="B610" s="2">
        <v>6</v>
      </c>
      <c r="C610" t="s">
        <v>266</v>
      </c>
    </row>
    <row r="611" spans="1:3" x14ac:dyDescent="0.3">
      <c r="A611" t="s">
        <v>4173</v>
      </c>
      <c r="B611" s="2">
        <v>6</v>
      </c>
      <c r="C611" t="s">
        <v>509</v>
      </c>
    </row>
    <row r="612" spans="1:3" x14ac:dyDescent="0.3">
      <c r="A612" t="s">
        <v>4173</v>
      </c>
      <c r="B612" s="2">
        <v>6</v>
      </c>
      <c r="C612" t="s">
        <v>3705</v>
      </c>
    </row>
    <row r="613" spans="1:3" x14ac:dyDescent="0.3">
      <c r="A613" t="s">
        <v>4174</v>
      </c>
      <c r="B613" s="2">
        <v>6.4</v>
      </c>
      <c r="C613" t="s">
        <v>346</v>
      </c>
    </row>
    <row r="614" spans="1:3" x14ac:dyDescent="0.3">
      <c r="A614" t="s">
        <v>4174</v>
      </c>
      <c r="B614" s="2">
        <v>6.4</v>
      </c>
      <c r="C614" t="s">
        <v>266</v>
      </c>
    </row>
    <row r="615" spans="1:3" x14ac:dyDescent="0.3">
      <c r="A615" t="s">
        <v>4174</v>
      </c>
      <c r="B615" s="2">
        <v>6.4</v>
      </c>
      <c r="C615" t="s">
        <v>7845</v>
      </c>
    </row>
    <row r="616" spans="1:3" x14ac:dyDescent="0.3">
      <c r="A616" t="s">
        <v>4174</v>
      </c>
      <c r="B616" s="2">
        <v>6.4</v>
      </c>
      <c r="C616" t="s">
        <v>7844</v>
      </c>
    </row>
    <row r="617" spans="1:3" x14ac:dyDescent="0.3">
      <c r="A617" t="s">
        <v>4174</v>
      </c>
      <c r="B617" s="2">
        <v>6.4</v>
      </c>
      <c r="C617" t="s">
        <v>3587</v>
      </c>
    </row>
    <row r="618" spans="1:3" x14ac:dyDescent="0.3">
      <c r="A618" t="s">
        <v>4174</v>
      </c>
      <c r="B618" s="2">
        <v>6.4</v>
      </c>
      <c r="C618" t="s">
        <v>3878</v>
      </c>
    </row>
    <row r="619" spans="1:3" x14ac:dyDescent="0.3">
      <c r="A619" t="s">
        <v>4175</v>
      </c>
      <c r="B619" s="2">
        <v>6.9</v>
      </c>
      <c r="C619" t="s">
        <v>346</v>
      </c>
    </row>
    <row r="620" spans="1:3" x14ac:dyDescent="0.3">
      <c r="A620" t="s">
        <v>4175</v>
      </c>
      <c r="B620" s="2">
        <v>6.9</v>
      </c>
      <c r="C620" t="s">
        <v>266</v>
      </c>
    </row>
    <row r="621" spans="1:3" x14ac:dyDescent="0.3">
      <c r="A621" t="s">
        <v>4175</v>
      </c>
      <c r="B621" s="2">
        <v>6.9</v>
      </c>
      <c r="C621" t="s">
        <v>3878</v>
      </c>
    </row>
    <row r="622" spans="1:3" x14ac:dyDescent="0.3">
      <c r="A622" t="s">
        <v>4176</v>
      </c>
      <c r="B622" s="2">
        <v>6.4</v>
      </c>
      <c r="C622" t="s">
        <v>346</v>
      </c>
    </row>
    <row r="623" spans="1:3" x14ac:dyDescent="0.3">
      <c r="A623" t="s">
        <v>4176</v>
      </c>
      <c r="B623" s="2">
        <v>6.4</v>
      </c>
      <c r="C623" t="s">
        <v>266</v>
      </c>
    </row>
    <row r="624" spans="1:3" x14ac:dyDescent="0.3">
      <c r="A624" t="s">
        <v>4176</v>
      </c>
      <c r="B624" s="2">
        <v>6.4</v>
      </c>
      <c r="C624" t="s">
        <v>3705</v>
      </c>
    </row>
    <row r="625" spans="1:3" x14ac:dyDescent="0.3">
      <c r="A625" t="s">
        <v>6819</v>
      </c>
      <c r="B625" s="2">
        <v>7.4</v>
      </c>
      <c r="C625" t="s">
        <v>346</v>
      </c>
    </row>
    <row r="626" spans="1:3" x14ac:dyDescent="0.3">
      <c r="A626" t="s">
        <v>6819</v>
      </c>
      <c r="B626" s="2">
        <v>7.4</v>
      </c>
      <c r="C626" t="s">
        <v>266</v>
      </c>
    </row>
    <row r="627" spans="1:3" x14ac:dyDescent="0.3">
      <c r="A627" t="s">
        <v>6819</v>
      </c>
      <c r="B627" s="2">
        <v>7.4</v>
      </c>
      <c r="C627" t="s">
        <v>814</v>
      </c>
    </row>
    <row r="628" spans="1:3" x14ac:dyDescent="0.3">
      <c r="A628" t="s">
        <v>6819</v>
      </c>
      <c r="B628" s="2">
        <v>7.4</v>
      </c>
      <c r="C628" t="s">
        <v>7849</v>
      </c>
    </row>
    <row r="629" spans="1:3" x14ac:dyDescent="0.3">
      <c r="A629" t="s">
        <v>6819</v>
      </c>
      <c r="B629" s="2">
        <v>7.4</v>
      </c>
      <c r="C629" t="s">
        <v>5364</v>
      </c>
    </row>
    <row r="630" spans="1:3" x14ac:dyDescent="0.3">
      <c r="A630" t="s">
        <v>4177</v>
      </c>
      <c r="B630" s="2">
        <v>5.5</v>
      </c>
      <c r="C630" t="s">
        <v>266</v>
      </c>
    </row>
    <row r="631" spans="1:3" x14ac:dyDescent="0.3">
      <c r="A631" t="s">
        <v>4177</v>
      </c>
      <c r="B631" s="2">
        <v>5.5</v>
      </c>
      <c r="C631" t="s">
        <v>814</v>
      </c>
    </row>
    <row r="632" spans="1:3" x14ac:dyDescent="0.3">
      <c r="A632" t="s">
        <v>4177</v>
      </c>
      <c r="B632" s="2">
        <v>5.5</v>
      </c>
      <c r="C632" t="s">
        <v>7844</v>
      </c>
    </row>
    <row r="633" spans="1:3" x14ac:dyDescent="0.3">
      <c r="A633" t="s">
        <v>4177</v>
      </c>
      <c r="B633" s="2">
        <v>5.5</v>
      </c>
      <c r="C633" t="s">
        <v>3587</v>
      </c>
    </row>
    <row r="634" spans="1:3" x14ac:dyDescent="0.3">
      <c r="A634" t="s">
        <v>4178</v>
      </c>
      <c r="B634" s="2">
        <v>5.9</v>
      </c>
      <c r="C634" t="s">
        <v>7845</v>
      </c>
    </row>
    <row r="635" spans="1:3" x14ac:dyDescent="0.3">
      <c r="A635" t="s">
        <v>4178</v>
      </c>
      <c r="B635" s="2">
        <v>5.9</v>
      </c>
      <c r="C635" t="s">
        <v>509</v>
      </c>
    </row>
    <row r="636" spans="1:3" x14ac:dyDescent="0.3">
      <c r="A636" t="s">
        <v>4178</v>
      </c>
      <c r="B636" s="2">
        <v>5.9</v>
      </c>
      <c r="C636" t="s">
        <v>7846</v>
      </c>
    </row>
    <row r="637" spans="1:3" x14ac:dyDescent="0.3">
      <c r="A637" t="s">
        <v>4178</v>
      </c>
      <c r="B637" s="2">
        <v>5.9</v>
      </c>
      <c r="C637" t="s">
        <v>7847</v>
      </c>
    </row>
    <row r="638" spans="1:3" x14ac:dyDescent="0.3">
      <c r="A638" t="s">
        <v>4179</v>
      </c>
      <c r="B638" s="2">
        <v>6.8</v>
      </c>
      <c r="C638" t="s">
        <v>346</v>
      </c>
    </row>
    <row r="639" spans="1:3" x14ac:dyDescent="0.3">
      <c r="A639" t="s">
        <v>4179</v>
      </c>
      <c r="B639" s="2">
        <v>6.8</v>
      </c>
      <c r="C639" t="s">
        <v>266</v>
      </c>
    </row>
    <row r="640" spans="1:3" x14ac:dyDescent="0.3">
      <c r="A640" t="s">
        <v>4179</v>
      </c>
      <c r="B640" s="2">
        <v>6.8</v>
      </c>
      <c r="C640" t="s">
        <v>3878</v>
      </c>
    </row>
    <row r="641" spans="1:3" x14ac:dyDescent="0.3">
      <c r="A641" t="s">
        <v>6820</v>
      </c>
      <c r="B641" s="2">
        <v>6.8</v>
      </c>
      <c r="C641" t="s">
        <v>266</v>
      </c>
    </row>
    <row r="642" spans="1:3" x14ac:dyDescent="0.3">
      <c r="A642" t="s">
        <v>6820</v>
      </c>
      <c r="B642" s="2">
        <v>6.8</v>
      </c>
      <c r="C642" t="s">
        <v>7846</v>
      </c>
    </row>
    <row r="643" spans="1:3" x14ac:dyDescent="0.3">
      <c r="A643" t="s">
        <v>6820</v>
      </c>
      <c r="B643" s="2">
        <v>6.8</v>
      </c>
      <c r="C643" t="s">
        <v>7844</v>
      </c>
    </row>
    <row r="644" spans="1:3" x14ac:dyDescent="0.3">
      <c r="A644" t="s">
        <v>4180</v>
      </c>
      <c r="B644" s="2">
        <v>8.1</v>
      </c>
      <c r="C644" t="s">
        <v>266</v>
      </c>
    </row>
    <row r="645" spans="1:3" x14ac:dyDescent="0.3">
      <c r="A645" t="s">
        <v>4180</v>
      </c>
      <c r="B645" s="2">
        <v>8.1</v>
      </c>
      <c r="C645" t="s">
        <v>814</v>
      </c>
    </row>
    <row r="646" spans="1:3" x14ac:dyDescent="0.3">
      <c r="A646" t="s">
        <v>4180</v>
      </c>
      <c r="B646" s="2">
        <v>8.1</v>
      </c>
      <c r="C646" t="s">
        <v>3705</v>
      </c>
    </row>
    <row r="647" spans="1:3" x14ac:dyDescent="0.3">
      <c r="A647" t="s">
        <v>4180</v>
      </c>
      <c r="B647" s="2">
        <v>8.1</v>
      </c>
      <c r="C647" t="s">
        <v>3084</v>
      </c>
    </row>
    <row r="648" spans="1:3" x14ac:dyDescent="0.3">
      <c r="A648" t="s">
        <v>4181</v>
      </c>
      <c r="B648" s="2">
        <v>6.5</v>
      </c>
      <c r="C648" t="s">
        <v>266</v>
      </c>
    </row>
    <row r="649" spans="1:3" x14ac:dyDescent="0.3">
      <c r="A649" t="s">
        <v>4181</v>
      </c>
      <c r="B649" s="2">
        <v>6.5</v>
      </c>
      <c r="C649" t="s">
        <v>7845</v>
      </c>
    </row>
    <row r="650" spans="1:3" x14ac:dyDescent="0.3">
      <c r="A650" t="s">
        <v>4181</v>
      </c>
      <c r="B650" s="2">
        <v>6.5</v>
      </c>
      <c r="C650" t="s">
        <v>509</v>
      </c>
    </row>
    <row r="651" spans="1:3" x14ac:dyDescent="0.3">
      <c r="A651" t="s">
        <v>4181</v>
      </c>
      <c r="B651" s="2">
        <v>6.5</v>
      </c>
      <c r="C651" t="s">
        <v>7846</v>
      </c>
    </row>
    <row r="652" spans="1:3" x14ac:dyDescent="0.3">
      <c r="A652" t="s">
        <v>4181</v>
      </c>
      <c r="B652" s="2">
        <v>6.5</v>
      </c>
      <c r="C652" t="s">
        <v>7850</v>
      </c>
    </row>
    <row r="653" spans="1:3" x14ac:dyDescent="0.3">
      <c r="A653" t="s">
        <v>4182</v>
      </c>
      <c r="B653" s="2">
        <v>7.2</v>
      </c>
      <c r="C653" t="s">
        <v>266</v>
      </c>
    </row>
    <row r="654" spans="1:3" x14ac:dyDescent="0.3">
      <c r="A654" t="s">
        <v>4182</v>
      </c>
      <c r="B654" s="2">
        <v>7.2</v>
      </c>
      <c r="C654" t="s">
        <v>7845</v>
      </c>
    </row>
    <row r="655" spans="1:3" x14ac:dyDescent="0.3">
      <c r="A655" t="s">
        <v>4182</v>
      </c>
      <c r="B655" s="2">
        <v>7.2</v>
      </c>
      <c r="C655" t="s">
        <v>509</v>
      </c>
    </row>
    <row r="656" spans="1:3" x14ac:dyDescent="0.3">
      <c r="A656" t="s">
        <v>4182</v>
      </c>
      <c r="B656" s="2">
        <v>7.2</v>
      </c>
      <c r="C656" t="s">
        <v>7846</v>
      </c>
    </row>
    <row r="657" spans="1:3" x14ac:dyDescent="0.3">
      <c r="A657" t="s">
        <v>4182</v>
      </c>
      <c r="B657" s="2">
        <v>7.2</v>
      </c>
      <c r="C657" t="s">
        <v>3084</v>
      </c>
    </row>
    <row r="658" spans="1:3" x14ac:dyDescent="0.3">
      <c r="A658" t="s">
        <v>6821</v>
      </c>
      <c r="B658" s="2">
        <v>6.7</v>
      </c>
      <c r="C658" t="s">
        <v>266</v>
      </c>
    </row>
    <row r="659" spans="1:3" x14ac:dyDescent="0.3">
      <c r="A659" t="s">
        <v>6821</v>
      </c>
      <c r="B659" s="2">
        <v>6.7</v>
      </c>
      <c r="C659" t="s">
        <v>7845</v>
      </c>
    </row>
    <row r="660" spans="1:3" x14ac:dyDescent="0.3">
      <c r="A660" t="s">
        <v>6821</v>
      </c>
      <c r="B660" s="2">
        <v>6.7</v>
      </c>
      <c r="C660" t="s">
        <v>509</v>
      </c>
    </row>
    <row r="661" spans="1:3" x14ac:dyDescent="0.3">
      <c r="A661" t="s">
        <v>6821</v>
      </c>
      <c r="B661" s="2">
        <v>6.7</v>
      </c>
      <c r="C661" t="s">
        <v>7846</v>
      </c>
    </row>
    <row r="662" spans="1:3" x14ac:dyDescent="0.3">
      <c r="A662" t="s">
        <v>4183</v>
      </c>
      <c r="B662" s="2">
        <v>8.1</v>
      </c>
      <c r="C662" t="s">
        <v>346</v>
      </c>
    </row>
    <row r="663" spans="1:3" x14ac:dyDescent="0.3">
      <c r="A663" t="s">
        <v>4183</v>
      </c>
      <c r="B663" s="2">
        <v>8.1</v>
      </c>
      <c r="C663" t="s">
        <v>7848</v>
      </c>
    </row>
    <row r="664" spans="1:3" x14ac:dyDescent="0.3">
      <c r="A664" t="s">
        <v>4183</v>
      </c>
      <c r="B664" s="2">
        <v>8.1</v>
      </c>
      <c r="C664" t="s">
        <v>3705</v>
      </c>
    </row>
    <row r="665" spans="1:3" x14ac:dyDescent="0.3">
      <c r="A665" t="s">
        <v>4184</v>
      </c>
      <c r="B665" s="2">
        <v>7.6</v>
      </c>
      <c r="C665" t="s">
        <v>346</v>
      </c>
    </row>
    <row r="666" spans="1:3" x14ac:dyDescent="0.3">
      <c r="A666" t="s">
        <v>4184</v>
      </c>
      <c r="B666" s="2">
        <v>7.6</v>
      </c>
      <c r="C666" t="s">
        <v>266</v>
      </c>
    </row>
    <row r="667" spans="1:3" x14ac:dyDescent="0.3">
      <c r="A667" t="s">
        <v>4184</v>
      </c>
      <c r="B667" s="2">
        <v>7.6</v>
      </c>
      <c r="C667" t="s">
        <v>7845</v>
      </c>
    </row>
    <row r="668" spans="1:3" x14ac:dyDescent="0.3">
      <c r="A668" t="s">
        <v>4184</v>
      </c>
      <c r="B668" s="2">
        <v>7.6</v>
      </c>
      <c r="C668" t="s">
        <v>509</v>
      </c>
    </row>
    <row r="669" spans="1:3" x14ac:dyDescent="0.3">
      <c r="A669" t="s">
        <v>4184</v>
      </c>
      <c r="B669" s="2">
        <v>7.6</v>
      </c>
      <c r="C669" t="s">
        <v>7846</v>
      </c>
    </row>
    <row r="670" spans="1:3" x14ac:dyDescent="0.3">
      <c r="A670" t="s">
        <v>4185</v>
      </c>
      <c r="B670" s="2">
        <v>7.4</v>
      </c>
      <c r="C670" t="s">
        <v>346</v>
      </c>
    </row>
    <row r="671" spans="1:3" x14ac:dyDescent="0.3">
      <c r="A671" t="s">
        <v>4185</v>
      </c>
      <c r="B671" s="2">
        <v>7.4</v>
      </c>
      <c r="C671" t="s">
        <v>266</v>
      </c>
    </row>
    <row r="672" spans="1:3" x14ac:dyDescent="0.3">
      <c r="A672" t="s">
        <v>4185</v>
      </c>
      <c r="B672" s="2">
        <v>7.4</v>
      </c>
      <c r="C672" t="s">
        <v>509</v>
      </c>
    </row>
    <row r="673" spans="1:3" x14ac:dyDescent="0.3">
      <c r="A673" t="s">
        <v>4185</v>
      </c>
      <c r="B673" s="2">
        <v>7.4</v>
      </c>
      <c r="C673" t="s">
        <v>3878</v>
      </c>
    </row>
    <row r="674" spans="1:3" x14ac:dyDescent="0.3">
      <c r="A674" t="s">
        <v>4186</v>
      </c>
      <c r="B674" s="2">
        <v>7.6</v>
      </c>
      <c r="C674" t="s">
        <v>266</v>
      </c>
    </row>
    <row r="675" spans="1:3" x14ac:dyDescent="0.3">
      <c r="A675" t="s">
        <v>4186</v>
      </c>
      <c r="B675" s="2">
        <v>7.6</v>
      </c>
      <c r="C675" t="s">
        <v>3878</v>
      </c>
    </row>
    <row r="676" spans="1:3" x14ac:dyDescent="0.3">
      <c r="A676" t="s">
        <v>4186</v>
      </c>
      <c r="B676" s="2">
        <v>7.6</v>
      </c>
      <c r="C676" t="s">
        <v>3705</v>
      </c>
    </row>
    <row r="677" spans="1:3" x14ac:dyDescent="0.3">
      <c r="A677" t="s">
        <v>4187</v>
      </c>
      <c r="B677" s="2">
        <v>6.7</v>
      </c>
      <c r="C677" t="s">
        <v>266</v>
      </c>
    </row>
    <row r="678" spans="1:3" x14ac:dyDescent="0.3">
      <c r="A678" t="s">
        <v>4187</v>
      </c>
      <c r="B678" s="2">
        <v>6.7</v>
      </c>
      <c r="C678" t="s">
        <v>7845</v>
      </c>
    </row>
    <row r="679" spans="1:3" x14ac:dyDescent="0.3">
      <c r="A679" t="s">
        <v>4187</v>
      </c>
      <c r="B679" s="2">
        <v>6.7</v>
      </c>
      <c r="C679" t="s">
        <v>509</v>
      </c>
    </row>
    <row r="680" spans="1:3" x14ac:dyDescent="0.3">
      <c r="A680" t="s">
        <v>4187</v>
      </c>
      <c r="B680" s="2">
        <v>6.7</v>
      </c>
      <c r="C680" t="s">
        <v>7846</v>
      </c>
    </row>
    <row r="681" spans="1:3" x14ac:dyDescent="0.3">
      <c r="A681" t="s">
        <v>4187</v>
      </c>
      <c r="B681" s="2">
        <v>6.7</v>
      </c>
      <c r="C681" t="s">
        <v>7844</v>
      </c>
    </row>
    <row r="682" spans="1:3" x14ac:dyDescent="0.3">
      <c r="A682" t="s">
        <v>4187</v>
      </c>
      <c r="B682" s="2">
        <v>6.7</v>
      </c>
      <c r="C682" t="s">
        <v>3878</v>
      </c>
    </row>
    <row r="683" spans="1:3" x14ac:dyDescent="0.3">
      <c r="A683" t="s">
        <v>6822</v>
      </c>
      <c r="B683" s="2">
        <v>6.5</v>
      </c>
      <c r="C683" t="s">
        <v>266</v>
      </c>
    </row>
    <row r="684" spans="1:3" x14ac:dyDescent="0.3">
      <c r="A684" t="s">
        <v>6822</v>
      </c>
      <c r="B684" s="2">
        <v>6.5</v>
      </c>
      <c r="C684" t="s">
        <v>3878</v>
      </c>
    </row>
    <row r="685" spans="1:3" x14ac:dyDescent="0.3">
      <c r="A685" t="s">
        <v>6822</v>
      </c>
      <c r="B685" s="2">
        <v>6.5</v>
      </c>
      <c r="C685" t="s">
        <v>3705</v>
      </c>
    </row>
    <row r="686" spans="1:3" x14ac:dyDescent="0.3">
      <c r="A686" t="s">
        <v>6823</v>
      </c>
      <c r="B686" s="2">
        <v>6.6</v>
      </c>
      <c r="C686" t="s">
        <v>346</v>
      </c>
    </row>
    <row r="687" spans="1:3" x14ac:dyDescent="0.3">
      <c r="A687" t="s">
        <v>6823</v>
      </c>
      <c r="B687" s="2">
        <v>6.6</v>
      </c>
      <c r="C687" t="s">
        <v>509</v>
      </c>
    </row>
    <row r="688" spans="1:3" x14ac:dyDescent="0.3">
      <c r="A688" t="s">
        <v>6823</v>
      </c>
      <c r="B688" s="2">
        <v>6.6</v>
      </c>
      <c r="C688" t="s">
        <v>7851</v>
      </c>
    </row>
    <row r="689" spans="1:3" x14ac:dyDescent="0.3">
      <c r="A689" t="s">
        <v>6823</v>
      </c>
      <c r="B689" s="2">
        <v>6.6</v>
      </c>
      <c r="C689" t="s">
        <v>3705</v>
      </c>
    </row>
    <row r="690" spans="1:3" x14ac:dyDescent="0.3">
      <c r="A690" t="s">
        <v>6824</v>
      </c>
      <c r="B690" s="2">
        <v>6.7</v>
      </c>
      <c r="C690" t="s">
        <v>346</v>
      </c>
    </row>
    <row r="691" spans="1:3" x14ac:dyDescent="0.3">
      <c r="A691" t="s">
        <v>6824</v>
      </c>
      <c r="B691" s="2">
        <v>6.7</v>
      </c>
      <c r="C691" t="s">
        <v>266</v>
      </c>
    </row>
    <row r="692" spans="1:3" x14ac:dyDescent="0.3">
      <c r="A692" t="s">
        <v>6824</v>
      </c>
      <c r="B692" s="2">
        <v>6.7</v>
      </c>
      <c r="C692" t="s">
        <v>7845</v>
      </c>
    </row>
    <row r="693" spans="1:3" x14ac:dyDescent="0.3">
      <c r="A693" t="s">
        <v>6824</v>
      </c>
      <c r="B693" s="2">
        <v>6.7</v>
      </c>
      <c r="C693" t="s">
        <v>509</v>
      </c>
    </row>
    <row r="694" spans="1:3" x14ac:dyDescent="0.3">
      <c r="A694" t="s">
        <v>6824</v>
      </c>
      <c r="B694" s="2">
        <v>6.7</v>
      </c>
      <c r="C694" t="s">
        <v>7846</v>
      </c>
    </row>
    <row r="695" spans="1:3" x14ac:dyDescent="0.3">
      <c r="A695" t="s">
        <v>6824</v>
      </c>
      <c r="B695" s="2">
        <v>6.7</v>
      </c>
      <c r="C695" t="s">
        <v>7844</v>
      </c>
    </row>
    <row r="696" spans="1:3" x14ac:dyDescent="0.3">
      <c r="A696" t="s">
        <v>4188</v>
      </c>
      <c r="B696" s="2">
        <v>6.4</v>
      </c>
      <c r="C696" t="s">
        <v>346</v>
      </c>
    </row>
    <row r="697" spans="1:3" x14ac:dyDescent="0.3">
      <c r="A697" t="s">
        <v>4188</v>
      </c>
      <c r="B697" s="2">
        <v>6.4</v>
      </c>
      <c r="C697" t="s">
        <v>7851</v>
      </c>
    </row>
    <row r="698" spans="1:3" x14ac:dyDescent="0.3">
      <c r="A698" t="s">
        <v>4188</v>
      </c>
      <c r="B698" s="2">
        <v>6.4</v>
      </c>
      <c r="C698" t="s">
        <v>7848</v>
      </c>
    </row>
    <row r="699" spans="1:3" x14ac:dyDescent="0.3">
      <c r="A699" t="s">
        <v>4188</v>
      </c>
      <c r="B699" s="2">
        <v>6.4</v>
      </c>
      <c r="C699" t="s">
        <v>3705</v>
      </c>
    </row>
    <row r="700" spans="1:3" x14ac:dyDescent="0.3">
      <c r="A700" t="s">
        <v>4189</v>
      </c>
      <c r="B700" s="2">
        <v>5.8</v>
      </c>
      <c r="C700" t="s">
        <v>346</v>
      </c>
    </row>
    <row r="701" spans="1:3" x14ac:dyDescent="0.3">
      <c r="A701" t="s">
        <v>4189</v>
      </c>
      <c r="B701" s="2">
        <v>5.8</v>
      </c>
      <c r="C701" t="s">
        <v>266</v>
      </c>
    </row>
    <row r="702" spans="1:3" x14ac:dyDescent="0.3">
      <c r="A702" t="s">
        <v>4189</v>
      </c>
      <c r="B702" s="2">
        <v>5.8</v>
      </c>
      <c r="C702" t="s">
        <v>814</v>
      </c>
    </row>
    <row r="703" spans="1:3" x14ac:dyDescent="0.3">
      <c r="A703" t="s">
        <v>6825</v>
      </c>
      <c r="B703" s="2">
        <v>7.4</v>
      </c>
      <c r="C703" t="s">
        <v>346</v>
      </c>
    </row>
    <row r="704" spans="1:3" x14ac:dyDescent="0.3">
      <c r="A704" t="s">
        <v>6825</v>
      </c>
      <c r="B704" s="2">
        <v>7.4</v>
      </c>
      <c r="C704" t="s">
        <v>266</v>
      </c>
    </row>
    <row r="705" spans="1:3" x14ac:dyDescent="0.3">
      <c r="A705" t="s">
        <v>6825</v>
      </c>
      <c r="B705" s="2">
        <v>7.4</v>
      </c>
      <c r="C705" t="s">
        <v>7846</v>
      </c>
    </row>
    <row r="706" spans="1:3" x14ac:dyDescent="0.3">
      <c r="A706" t="s">
        <v>6825</v>
      </c>
      <c r="B706" s="2">
        <v>7.4</v>
      </c>
      <c r="C706" t="s">
        <v>7848</v>
      </c>
    </row>
    <row r="707" spans="1:3" x14ac:dyDescent="0.3">
      <c r="A707" t="s">
        <v>6826</v>
      </c>
      <c r="B707" s="2">
        <v>7.8</v>
      </c>
      <c r="C707" t="s">
        <v>266</v>
      </c>
    </row>
    <row r="708" spans="1:3" x14ac:dyDescent="0.3">
      <c r="A708" t="s">
        <v>6826</v>
      </c>
      <c r="B708" s="2">
        <v>7.8</v>
      </c>
      <c r="C708" t="s">
        <v>7846</v>
      </c>
    </row>
    <row r="709" spans="1:3" x14ac:dyDescent="0.3">
      <c r="A709" t="s">
        <v>6826</v>
      </c>
      <c r="B709" s="2">
        <v>7.8</v>
      </c>
      <c r="C709" t="s">
        <v>7844</v>
      </c>
    </row>
    <row r="710" spans="1:3" x14ac:dyDescent="0.3">
      <c r="A710" t="s">
        <v>6826</v>
      </c>
      <c r="B710" s="2">
        <v>7.8</v>
      </c>
      <c r="C710" t="s">
        <v>7848</v>
      </c>
    </row>
    <row r="711" spans="1:3" x14ac:dyDescent="0.3">
      <c r="A711" t="s">
        <v>115</v>
      </c>
      <c r="B711" s="2">
        <v>6.6</v>
      </c>
      <c r="C711" t="s">
        <v>266</v>
      </c>
    </row>
    <row r="712" spans="1:3" x14ac:dyDescent="0.3">
      <c r="A712" t="s">
        <v>115</v>
      </c>
      <c r="B712" s="2">
        <v>6.6</v>
      </c>
      <c r="C712" t="s">
        <v>814</v>
      </c>
    </row>
    <row r="713" spans="1:3" x14ac:dyDescent="0.3">
      <c r="A713" t="s">
        <v>115</v>
      </c>
      <c r="B713" s="2">
        <v>6.6</v>
      </c>
      <c r="C713" t="s">
        <v>3587</v>
      </c>
    </row>
    <row r="714" spans="1:3" x14ac:dyDescent="0.3">
      <c r="A714" t="s">
        <v>115</v>
      </c>
      <c r="B714" s="2">
        <v>6.6</v>
      </c>
      <c r="C714" t="s">
        <v>5364</v>
      </c>
    </row>
    <row r="715" spans="1:3" x14ac:dyDescent="0.3">
      <c r="A715" t="s">
        <v>4190</v>
      </c>
      <c r="B715" s="2">
        <v>4.9000000000000004</v>
      </c>
      <c r="C715" t="s">
        <v>346</v>
      </c>
    </row>
    <row r="716" spans="1:3" x14ac:dyDescent="0.3">
      <c r="A716" t="s">
        <v>4190</v>
      </c>
      <c r="B716" s="2">
        <v>4.9000000000000004</v>
      </c>
      <c r="C716" t="s">
        <v>266</v>
      </c>
    </row>
    <row r="717" spans="1:3" x14ac:dyDescent="0.3">
      <c r="A717" t="s">
        <v>4190</v>
      </c>
      <c r="B717" s="2">
        <v>4.9000000000000004</v>
      </c>
      <c r="C717" t="s">
        <v>3878</v>
      </c>
    </row>
    <row r="718" spans="1:3" x14ac:dyDescent="0.3">
      <c r="A718" t="s">
        <v>4191</v>
      </c>
      <c r="B718" s="2">
        <v>6.5</v>
      </c>
      <c r="C718" t="s">
        <v>266</v>
      </c>
    </row>
    <row r="719" spans="1:3" x14ac:dyDescent="0.3">
      <c r="A719" t="s">
        <v>4191</v>
      </c>
      <c r="B719" s="2">
        <v>6.5</v>
      </c>
      <c r="C719" t="s">
        <v>7845</v>
      </c>
    </row>
    <row r="720" spans="1:3" x14ac:dyDescent="0.3">
      <c r="A720" t="s">
        <v>4191</v>
      </c>
      <c r="B720" s="2">
        <v>6.5</v>
      </c>
      <c r="C720" t="s">
        <v>7846</v>
      </c>
    </row>
    <row r="721" spans="1:3" x14ac:dyDescent="0.3">
      <c r="A721" t="s">
        <v>4191</v>
      </c>
      <c r="B721" s="2">
        <v>6.5</v>
      </c>
      <c r="C721" t="s">
        <v>3705</v>
      </c>
    </row>
    <row r="722" spans="1:3" x14ac:dyDescent="0.3">
      <c r="A722" t="s">
        <v>6827</v>
      </c>
      <c r="B722" s="2">
        <v>6.2</v>
      </c>
      <c r="C722" t="s">
        <v>266</v>
      </c>
    </row>
    <row r="723" spans="1:3" x14ac:dyDescent="0.3">
      <c r="A723" t="s">
        <v>6827</v>
      </c>
      <c r="B723" s="2">
        <v>6.2</v>
      </c>
      <c r="C723" t="s">
        <v>509</v>
      </c>
    </row>
    <row r="724" spans="1:3" x14ac:dyDescent="0.3">
      <c r="A724" t="s">
        <v>6827</v>
      </c>
      <c r="B724" s="2">
        <v>6.2</v>
      </c>
      <c r="C724" t="s">
        <v>7846</v>
      </c>
    </row>
    <row r="725" spans="1:3" x14ac:dyDescent="0.3">
      <c r="A725" t="s">
        <v>6827</v>
      </c>
      <c r="B725" s="2">
        <v>6.2</v>
      </c>
      <c r="C725" t="s">
        <v>7844</v>
      </c>
    </row>
    <row r="726" spans="1:3" x14ac:dyDescent="0.3">
      <c r="A726" t="s">
        <v>4192</v>
      </c>
      <c r="B726" s="2">
        <v>7.3</v>
      </c>
      <c r="C726" t="s">
        <v>346</v>
      </c>
    </row>
    <row r="727" spans="1:3" x14ac:dyDescent="0.3">
      <c r="A727" t="s">
        <v>4192</v>
      </c>
      <c r="B727" s="2">
        <v>7.3</v>
      </c>
      <c r="C727" t="s">
        <v>7845</v>
      </c>
    </row>
    <row r="728" spans="1:3" x14ac:dyDescent="0.3">
      <c r="A728" t="s">
        <v>4192</v>
      </c>
      <c r="B728" s="2">
        <v>7.3</v>
      </c>
      <c r="C728" t="s">
        <v>509</v>
      </c>
    </row>
    <row r="729" spans="1:3" x14ac:dyDescent="0.3">
      <c r="A729" t="s">
        <v>4192</v>
      </c>
      <c r="B729" s="2">
        <v>7.3</v>
      </c>
      <c r="C729" t="s">
        <v>7846</v>
      </c>
    </row>
    <row r="730" spans="1:3" x14ac:dyDescent="0.3">
      <c r="A730" t="s">
        <v>4192</v>
      </c>
      <c r="B730" s="2">
        <v>7.3</v>
      </c>
      <c r="C730" t="s">
        <v>3878</v>
      </c>
    </row>
    <row r="731" spans="1:3" x14ac:dyDescent="0.3">
      <c r="A731" t="s">
        <v>6828</v>
      </c>
      <c r="B731" s="2">
        <v>7.5</v>
      </c>
      <c r="C731" t="s">
        <v>266</v>
      </c>
    </row>
    <row r="732" spans="1:3" x14ac:dyDescent="0.3">
      <c r="A732" t="s">
        <v>6828</v>
      </c>
      <c r="B732" s="2">
        <v>7.5</v>
      </c>
      <c r="C732" t="s">
        <v>7846</v>
      </c>
    </row>
    <row r="733" spans="1:3" x14ac:dyDescent="0.3">
      <c r="A733" t="s">
        <v>6828</v>
      </c>
      <c r="B733" s="2">
        <v>7.5</v>
      </c>
      <c r="C733" t="s">
        <v>7844</v>
      </c>
    </row>
    <row r="734" spans="1:3" x14ac:dyDescent="0.3">
      <c r="A734" t="s">
        <v>4193</v>
      </c>
      <c r="B734" s="2">
        <v>5.6</v>
      </c>
      <c r="C734" t="s">
        <v>346</v>
      </c>
    </row>
    <row r="735" spans="1:3" x14ac:dyDescent="0.3">
      <c r="A735" t="s">
        <v>4193</v>
      </c>
      <c r="B735" s="2">
        <v>5.6</v>
      </c>
      <c r="C735" t="s">
        <v>509</v>
      </c>
    </row>
    <row r="736" spans="1:3" x14ac:dyDescent="0.3">
      <c r="A736" t="s">
        <v>4193</v>
      </c>
      <c r="B736" s="2">
        <v>5.6</v>
      </c>
      <c r="C736" t="s">
        <v>7844</v>
      </c>
    </row>
    <row r="737" spans="1:3" x14ac:dyDescent="0.3">
      <c r="A737" t="s">
        <v>6829</v>
      </c>
      <c r="B737" s="2">
        <v>8.1</v>
      </c>
      <c r="C737" t="s">
        <v>346</v>
      </c>
    </row>
    <row r="738" spans="1:3" x14ac:dyDescent="0.3">
      <c r="A738" t="s">
        <v>6829</v>
      </c>
      <c r="B738" s="2">
        <v>8.1</v>
      </c>
      <c r="C738" t="s">
        <v>266</v>
      </c>
    </row>
    <row r="739" spans="1:3" x14ac:dyDescent="0.3">
      <c r="A739" t="s">
        <v>6829</v>
      </c>
      <c r="B739" s="2">
        <v>8.1</v>
      </c>
      <c r="C739" t="s">
        <v>7844</v>
      </c>
    </row>
    <row r="740" spans="1:3" x14ac:dyDescent="0.3">
      <c r="A740" t="s">
        <v>4194</v>
      </c>
      <c r="B740" s="2">
        <v>6.7</v>
      </c>
      <c r="C740" t="s">
        <v>266</v>
      </c>
    </row>
    <row r="741" spans="1:3" x14ac:dyDescent="0.3">
      <c r="A741" t="s">
        <v>4194</v>
      </c>
      <c r="B741" s="2">
        <v>6.7</v>
      </c>
      <c r="C741" t="s">
        <v>3878</v>
      </c>
    </row>
    <row r="742" spans="1:3" x14ac:dyDescent="0.3">
      <c r="A742" t="s">
        <v>4194</v>
      </c>
      <c r="B742" s="2">
        <v>6.7</v>
      </c>
      <c r="C742" t="s">
        <v>3705</v>
      </c>
    </row>
    <row r="743" spans="1:3" x14ac:dyDescent="0.3">
      <c r="A743" t="s">
        <v>4195</v>
      </c>
      <c r="B743" s="2">
        <v>6.6</v>
      </c>
      <c r="C743" t="s">
        <v>7848</v>
      </c>
    </row>
    <row r="744" spans="1:3" x14ac:dyDescent="0.3">
      <c r="A744" t="s">
        <v>4195</v>
      </c>
      <c r="B744" s="2">
        <v>6.6</v>
      </c>
      <c r="C744" t="s">
        <v>3705</v>
      </c>
    </row>
    <row r="745" spans="1:3" x14ac:dyDescent="0.3">
      <c r="A745" t="s">
        <v>4196</v>
      </c>
      <c r="B745" s="2">
        <v>6.4</v>
      </c>
      <c r="C745" t="s">
        <v>266</v>
      </c>
    </row>
    <row r="746" spans="1:3" x14ac:dyDescent="0.3">
      <c r="A746" t="s">
        <v>4196</v>
      </c>
      <c r="B746" s="2">
        <v>6.4</v>
      </c>
      <c r="C746" t="s">
        <v>7845</v>
      </c>
    </row>
    <row r="747" spans="1:3" x14ac:dyDescent="0.3">
      <c r="A747" t="s">
        <v>4196</v>
      </c>
      <c r="B747" s="2">
        <v>6.4</v>
      </c>
      <c r="C747" t="s">
        <v>509</v>
      </c>
    </row>
    <row r="748" spans="1:3" x14ac:dyDescent="0.3">
      <c r="A748" t="s">
        <v>4196</v>
      </c>
      <c r="B748" s="2">
        <v>6.4</v>
      </c>
      <c r="C748" t="s">
        <v>7846</v>
      </c>
    </row>
    <row r="749" spans="1:3" x14ac:dyDescent="0.3">
      <c r="A749" t="s">
        <v>4196</v>
      </c>
      <c r="B749" s="2">
        <v>6.4</v>
      </c>
      <c r="C749" t="s">
        <v>7847</v>
      </c>
    </row>
    <row r="750" spans="1:3" x14ac:dyDescent="0.3">
      <c r="A750" t="s">
        <v>4197</v>
      </c>
      <c r="B750" s="2">
        <v>7.5</v>
      </c>
      <c r="C750" t="s">
        <v>346</v>
      </c>
    </row>
    <row r="751" spans="1:3" x14ac:dyDescent="0.3">
      <c r="A751" t="s">
        <v>4197</v>
      </c>
      <c r="B751" s="2">
        <v>7.5</v>
      </c>
      <c r="C751" t="s">
        <v>266</v>
      </c>
    </row>
    <row r="752" spans="1:3" x14ac:dyDescent="0.3">
      <c r="A752" t="s">
        <v>4197</v>
      </c>
      <c r="B752" s="2">
        <v>7.5</v>
      </c>
      <c r="C752" t="s">
        <v>7844</v>
      </c>
    </row>
    <row r="753" spans="1:3" x14ac:dyDescent="0.3">
      <c r="A753" t="s">
        <v>4197</v>
      </c>
      <c r="B753" s="2">
        <v>7.5</v>
      </c>
      <c r="C753" t="s">
        <v>3878</v>
      </c>
    </row>
    <row r="754" spans="1:3" x14ac:dyDescent="0.3">
      <c r="A754" t="s">
        <v>4197</v>
      </c>
      <c r="B754" s="2">
        <v>7.5</v>
      </c>
      <c r="C754" t="s">
        <v>3705</v>
      </c>
    </row>
    <row r="755" spans="1:3" x14ac:dyDescent="0.3">
      <c r="A755" t="s">
        <v>4198</v>
      </c>
      <c r="B755" s="2">
        <v>7.3</v>
      </c>
      <c r="C755" t="s">
        <v>346</v>
      </c>
    </row>
    <row r="756" spans="1:3" x14ac:dyDescent="0.3">
      <c r="A756" t="s">
        <v>4198</v>
      </c>
      <c r="B756" s="2">
        <v>7.3</v>
      </c>
      <c r="C756" t="s">
        <v>7851</v>
      </c>
    </row>
    <row r="757" spans="1:3" x14ac:dyDescent="0.3">
      <c r="A757" t="s">
        <v>4198</v>
      </c>
      <c r="B757" s="2">
        <v>7.3</v>
      </c>
      <c r="C757" t="s">
        <v>3705</v>
      </c>
    </row>
    <row r="758" spans="1:3" x14ac:dyDescent="0.3">
      <c r="A758" t="s">
        <v>6830</v>
      </c>
      <c r="B758" s="2">
        <v>7.5</v>
      </c>
      <c r="C758" t="s">
        <v>346</v>
      </c>
    </row>
    <row r="759" spans="1:3" x14ac:dyDescent="0.3">
      <c r="A759" t="s">
        <v>6830</v>
      </c>
      <c r="B759" s="2">
        <v>7.5</v>
      </c>
      <c r="C759" t="s">
        <v>266</v>
      </c>
    </row>
    <row r="760" spans="1:3" x14ac:dyDescent="0.3">
      <c r="A760" t="s">
        <v>6830</v>
      </c>
      <c r="B760" s="2">
        <v>7.5</v>
      </c>
      <c r="C760" t="s">
        <v>7851</v>
      </c>
    </row>
    <row r="761" spans="1:3" x14ac:dyDescent="0.3">
      <c r="A761" t="s">
        <v>6830</v>
      </c>
      <c r="B761" s="2">
        <v>7.5</v>
      </c>
      <c r="C761" t="s">
        <v>7848</v>
      </c>
    </row>
    <row r="762" spans="1:3" x14ac:dyDescent="0.3">
      <c r="A762" t="s">
        <v>6830</v>
      </c>
      <c r="B762" s="2">
        <v>7.5</v>
      </c>
      <c r="C762" t="s">
        <v>3705</v>
      </c>
    </row>
    <row r="763" spans="1:3" x14ac:dyDescent="0.3">
      <c r="A763" t="s">
        <v>6831</v>
      </c>
      <c r="B763" s="2">
        <v>5.8</v>
      </c>
      <c r="C763" t="s">
        <v>346</v>
      </c>
    </row>
    <row r="764" spans="1:3" x14ac:dyDescent="0.3">
      <c r="A764" t="s">
        <v>6831</v>
      </c>
      <c r="B764" s="2">
        <v>5.8</v>
      </c>
      <c r="C764" t="s">
        <v>266</v>
      </c>
    </row>
    <row r="765" spans="1:3" x14ac:dyDescent="0.3">
      <c r="A765" t="s">
        <v>6831</v>
      </c>
      <c r="B765" s="2">
        <v>5.8</v>
      </c>
      <c r="C765" t="s">
        <v>7844</v>
      </c>
    </row>
    <row r="766" spans="1:3" x14ac:dyDescent="0.3">
      <c r="A766" t="s">
        <v>4199</v>
      </c>
      <c r="B766" s="2">
        <v>7.5</v>
      </c>
      <c r="C766" t="s">
        <v>346</v>
      </c>
    </row>
    <row r="767" spans="1:3" x14ac:dyDescent="0.3">
      <c r="A767" t="s">
        <v>4199</v>
      </c>
      <c r="B767" s="2">
        <v>7.5</v>
      </c>
      <c r="C767" t="s">
        <v>3878</v>
      </c>
    </row>
    <row r="768" spans="1:3" x14ac:dyDescent="0.3">
      <c r="A768" t="s">
        <v>6832</v>
      </c>
      <c r="B768" s="2">
        <v>6.6</v>
      </c>
      <c r="C768" t="s">
        <v>346</v>
      </c>
    </row>
    <row r="769" spans="1:3" x14ac:dyDescent="0.3">
      <c r="A769" t="s">
        <v>6832</v>
      </c>
      <c r="B769" s="2">
        <v>6.6</v>
      </c>
      <c r="C769" t="s">
        <v>266</v>
      </c>
    </row>
    <row r="770" spans="1:3" x14ac:dyDescent="0.3">
      <c r="A770" t="s">
        <v>6832</v>
      </c>
      <c r="B770" s="2">
        <v>6.6</v>
      </c>
      <c r="C770" t="s">
        <v>7849</v>
      </c>
    </row>
    <row r="771" spans="1:3" x14ac:dyDescent="0.3">
      <c r="A771" t="s">
        <v>4200</v>
      </c>
      <c r="B771" s="2">
        <v>6.7</v>
      </c>
      <c r="C771" t="s">
        <v>346</v>
      </c>
    </row>
    <row r="772" spans="1:3" x14ac:dyDescent="0.3">
      <c r="A772" t="s">
        <v>4200</v>
      </c>
      <c r="B772" s="2">
        <v>6.7</v>
      </c>
      <c r="C772" t="s">
        <v>266</v>
      </c>
    </row>
    <row r="773" spans="1:3" x14ac:dyDescent="0.3">
      <c r="A773" t="s">
        <v>4200</v>
      </c>
      <c r="B773" s="2">
        <v>6.7</v>
      </c>
      <c r="C773" t="s">
        <v>3705</v>
      </c>
    </row>
    <row r="774" spans="1:3" x14ac:dyDescent="0.3">
      <c r="A774" t="s">
        <v>4201</v>
      </c>
      <c r="B774" s="2">
        <v>3.7</v>
      </c>
      <c r="C774" t="s">
        <v>346</v>
      </c>
    </row>
    <row r="775" spans="1:3" x14ac:dyDescent="0.3">
      <c r="A775" t="s">
        <v>6833</v>
      </c>
      <c r="B775" s="2">
        <v>6</v>
      </c>
      <c r="C775" t="s">
        <v>509</v>
      </c>
    </row>
    <row r="776" spans="1:3" x14ac:dyDescent="0.3">
      <c r="A776" t="s">
        <v>6833</v>
      </c>
      <c r="B776" s="2">
        <v>6</v>
      </c>
      <c r="C776" t="s">
        <v>7846</v>
      </c>
    </row>
    <row r="777" spans="1:3" x14ac:dyDescent="0.3">
      <c r="A777" t="s">
        <v>6833</v>
      </c>
      <c r="B777" s="2">
        <v>6</v>
      </c>
      <c r="C777" t="s">
        <v>7844</v>
      </c>
    </row>
    <row r="778" spans="1:3" x14ac:dyDescent="0.3">
      <c r="A778" t="s">
        <v>4202</v>
      </c>
      <c r="B778" s="2">
        <v>6.4</v>
      </c>
      <c r="C778" t="s">
        <v>346</v>
      </c>
    </row>
    <row r="779" spans="1:3" x14ac:dyDescent="0.3">
      <c r="A779" t="s">
        <v>4202</v>
      </c>
      <c r="B779" s="2">
        <v>6.4</v>
      </c>
      <c r="C779" t="s">
        <v>266</v>
      </c>
    </row>
    <row r="780" spans="1:3" x14ac:dyDescent="0.3">
      <c r="A780" t="s">
        <v>4202</v>
      </c>
      <c r="B780" s="2">
        <v>6.4</v>
      </c>
      <c r="C780" t="s">
        <v>3878</v>
      </c>
    </row>
    <row r="781" spans="1:3" x14ac:dyDescent="0.3">
      <c r="A781" t="s">
        <v>4202</v>
      </c>
      <c r="B781" s="2">
        <v>6.4</v>
      </c>
      <c r="C781" t="s">
        <v>3705</v>
      </c>
    </row>
    <row r="782" spans="1:3" x14ac:dyDescent="0.3">
      <c r="A782" t="s">
        <v>6834</v>
      </c>
      <c r="B782" s="2">
        <v>6.1</v>
      </c>
      <c r="C782" t="s">
        <v>346</v>
      </c>
    </row>
    <row r="783" spans="1:3" x14ac:dyDescent="0.3">
      <c r="A783" t="s">
        <v>6834</v>
      </c>
      <c r="B783" s="2">
        <v>6.1</v>
      </c>
      <c r="C783" t="s">
        <v>266</v>
      </c>
    </row>
    <row r="784" spans="1:3" x14ac:dyDescent="0.3">
      <c r="A784" t="s">
        <v>6834</v>
      </c>
      <c r="B784" s="2">
        <v>6.1</v>
      </c>
      <c r="C784" t="s">
        <v>3705</v>
      </c>
    </row>
    <row r="785" spans="1:3" x14ac:dyDescent="0.3">
      <c r="A785" t="s">
        <v>4203</v>
      </c>
      <c r="B785" s="2">
        <v>6.4</v>
      </c>
      <c r="C785" t="s">
        <v>346</v>
      </c>
    </row>
    <row r="786" spans="1:3" x14ac:dyDescent="0.3">
      <c r="A786" t="s">
        <v>4203</v>
      </c>
      <c r="B786" s="2">
        <v>6.4</v>
      </c>
      <c r="C786" t="s">
        <v>266</v>
      </c>
    </row>
    <row r="787" spans="1:3" x14ac:dyDescent="0.3">
      <c r="A787" t="s">
        <v>4203</v>
      </c>
      <c r="B787" s="2">
        <v>6.4</v>
      </c>
      <c r="C787" t="s">
        <v>814</v>
      </c>
    </row>
    <row r="788" spans="1:3" x14ac:dyDescent="0.3">
      <c r="A788" t="s">
        <v>4203</v>
      </c>
      <c r="B788" s="2">
        <v>6.4</v>
      </c>
      <c r="C788" t="s">
        <v>3705</v>
      </c>
    </row>
    <row r="789" spans="1:3" x14ac:dyDescent="0.3">
      <c r="A789" t="s">
        <v>6835</v>
      </c>
      <c r="B789" s="2">
        <v>5.6</v>
      </c>
      <c r="C789" t="s">
        <v>346</v>
      </c>
    </row>
    <row r="790" spans="1:3" x14ac:dyDescent="0.3">
      <c r="A790" t="s">
        <v>6835</v>
      </c>
      <c r="B790" s="2">
        <v>5.6</v>
      </c>
      <c r="C790" t="s">
        <v>266</v>
      </c>
    </row>
    <row r="791" spans="1:3" x14ac:dyDescent="0.3">
      <c r="A791" t="s">
        <v>6835</v>
      </c>
      <c r="B791" s="2">
        <v>5.6</v>
      </c>
      <c r="C791" t="s">
        <v>3878</v>
      </c>
    </row>
    <row r="792" spans="1:3" x14ac:dyDescent="0.3">
      <c r="A792" t="s">
        <v>6835</v>
      </c>
      <c r="B792" s="2">
        <v>5.6</v>
      </c>
      <c r="C792" t="s">
        <v>3705</v>
      </c>
    </row>
    <row r="793" spans="1:3" x14ac:dyDescent="0.3">
      <c r="A793" t="s">
        <v>6836</v>
      </c>
      <c r="B793" s="2">
        <v>8</v>
      </c>
      <c r="C793" t="s">
        <v>266</v>
      </c>
    </row>
    <row r="794" spans="1:3" x14ac:dyDescent="0.3">
      <c r="A794" t="s">
        <v>6836</v>
      </c>
      <c r="B794" s="2">
        <v>8</v>
      </c>
      <c r="C794" t="s">
        <v>814</v>
      </c>
    </row>
    <row r="795" spans="1:3" x14ac:dyDescent="0.3">
      <c r="A795" t="s">
        <v>6836</v>
      </c>
      <c r="B795" s="2">
        <v>8</v>
      </c>
      <c r="C795" t="s">
        <v>7844</v>
      </c>
    </row>
    <row r="796" spans="1:3" x14ac:dyDescent="0.3">
      <c r="A796" t="s">
        <v>4204</v>
      </c>
      <c r="B796" s="2">
        <v>5.2</v>
      </c>
      <c r="C796" t="s">
        <v>346</v>
      </c>
    </row>
    <row r="797" spans="1:3" x14ac:dyDescent="0.3">
      <c r="A797" t="s">
        <v>4204</v>
      </c>
      <c r="B797" s="2">
        <v>5.2</v>
      </c>
      <c r="C797" t="s">
        <v>7844</v>
      </c>
    </row>
    <row r="798" spans="1:3" x14ac:dyDescent="0.3">
      <c r="A798" t="s">
        <v>4204</v>
      </c>
      <c r="B798" s="2">
        <v>5.2</v>
      </c>
      <c r="C798" t="s">
        <v>3705</v>
      </c>
    </row>
    <row r="799" spans="1:3" x14ac:dyDescent="0.3">
      <c r="A799" t="s">
        <v>4205</v>
      </c>
      <c r="B799" s="2">
        <v>7.1</v>
      </c>
      <c r="C799" t="s">
        <v>346</v>
      </c>
    </row>
    <row r="800" spans="1:3" x14ac:dyDescent="0.3">
      <c r="A800" t="s">
        <v>4205</v>
      </c>
      <c r="B800" s="2">
        <v>7.1</v>
      </c>
      <c r="C800" t="s">
        <v>3705</v>
      </c>
    </row>
    <row r="801" spans="1:3" x14ac:dyDescent="0.3">
      <c r="A801" t="s">
        <v>6837</v>
      </c>
      <c r="B801" s="2">
        <v>4.8</v>
      </c>
      <c r="C801" t="s">
        <v>346</v>
      </c>
    </row>
    <row r="802" spans="1:3" x14ac:dyDescent="0.3">
      <c r="A802" t="s">
        <v>6837</v>
      </c>
      <c r="B802" s="2">
        <v>4.8</v>
      </c>
      <c r="C802" t="s">
        <v>266</v>
      </c>
    </row>
    <row r="803" spans="1:3" x14ac:dyDescent="0.3">
      <c r="A803" t="s">
        <v>6837</v>
      </c>
      <c r="B803" s="2">
        <v>4.8</v>
      </c>
      <c r="C803" t="s">
        <v>509</v>
      </c>
    </row>
    <row r="804" spans="1:3" x14ac:dyDescent="0.3">
      <c r="A804" t="s">
        <v>6837</v>
      </c>
      <c r="B804" s="2">
        <v>4.8</v>
      </c>
      <c r="C804" t="s">
        <v>7851</v>
      </c>
    </row>
    <row r="805" spans="1:3" x14ac:dyDescent="0.3">
      <c r="A805" t="s">
        <v>4206</v>
      </c>
      <c r="B805" s="2">
        <v>7</v>
      </c>
      <c r="C805" t="s">
        <v>266</v>
      </c>
    </row>
    <row r="806" spans="1:3" x14ac:dyDescent="0.3">
      <c r="A806" t="s">
        <v>4206</v>
      </c>
      <c r="B806" s="2">
        <v>7</v>
      </c>
      <c r="C806" t="s">
        <v>7848</v>
      </c>
    </row>
    <row r="807" spans="1:3" x14ac:dyDescent="0.3">
      <c r="A807" t="s">
        <v>4206</v>
      </c>
      <c r="B807" s="2">
        <v>7</v>
      </c>
      <c r="C807" t="s">
        <v>3878</v>
      </c>
    </row>
    <row r="808" spans="1:3" x14ac:dyDescent="0.3">
      <c r="A808" t="s">
        <v>4207</v>
      </c>
      <c r="B808" s="2">
        <v>5.4</v>
      </c>
      <c r="C808" t="s">
        <v>266</v>
      </c>
    </row>
    <row r="809" spans="1:3" x14ac:dyDescent="0.3">
      <c r="A809" t="s">
        <v>4207</v>
      </c>
      <c r="B809" s="2">
        <v>5.4</v>
      </c>
      <c r="C809" t="s">
        <v>7845</v>
      </c>
    </row>
    <row r="810" spans="1:3" x14ac:dyDescent="0.3">
      <c r="A810" t="s">
        <v>4207</v>
      </c>
      <c r="B810" s="2">
        <v>5.4</v>
      </c>
      <c r="C810" t="s">
        <v>509</v>
      </c>
    </row>
    <row r="811" spans="1:3" x14ac:dyDescent="0.3">
      <c r="A811" t="s">
        <v>4207</v>
      </c>
      <c r="B811" s="2">
        <v>5.4</v>
      </c>
      <c r="C811" t="s">
        <v>7846</v>
      </c>
    </row>
    <row r="812" spans="1:3" x14ac:dyDescent="0.3">
      <c r="A812" t="s">
        <v>4207</v>
      </c>
      <c r="B812" s="2">
        <v>5.4</v>
      </c>
      <c r="C812" t="s">
        <v>7844</v>
      </c>
    </row>
    <row r="813" spans="1:3" x14ac:dyDescent="0.3">
      <c r="A813" t="s">
        <v>4208</v>
      </c>
      <c r="B813" s="2">
        <v>6.6</v>
      </c>
      <c r="C813" t="s">
        <v>346</v>
      </c>
    </row>
    <row r="814" spans="1:3" x14ac:dyDescent="0.3">
      <c r="A814" t="s">
        <v>4208</v>
      </c>
      <c r="B814" s="2">
        <v>6.6</v>
      </c>
      <c r="C814" t="s">
        <v>814</v>
      </c>
    </row>
    <row r="815" spans="1:3" x14ac:dyDescent="0.3">
      <c r="A815" t="s">
        <v>4208</v>
      </c>
      <c r="B815" s="2">
        <v>6.6</v>
      </c>
      <c r="C815" t="s">
        <v>3878</v>
      </c>
    </row>
    <row r="816" spans="1:3" x14ac:dyDescent="0.3">
      <c r="A816" t="s">
        <v>4208</v>
      </c>
      <c r="B816" s="2">
        <v>6.6</v>
      </c>
      <c r="C816" t="s">
        <v>3705</v>
      </c>
    </row>
    <row r="817" spans="1:3" x14ac:dyDescent="0.3">
      <c r="A817" t="s">
        <v>6838</v>
      </c>
      <c r="B817" s="2">
        <v>6.7</v>
      </c>
      <c r="C817" t="s">
        <v>346</v>
      </c>
    </row>
    <row r="818" spans="1:3" x14ac:dyDescent="0.3">
      <c r="A818" t="s">
        <v>6838</v>
      </c>
      <c r="B818" s="2">
        <v>6.7</v>
      </c>
      <c r="C818" t="s">
        <v>266</v>
      </c>
    </row>
    <row r="819" spans="1:3" x14ac:dyDescent="0.3">
      <c r="A819" t="s">
        <v>6838</v>
      </c>
      <c r="B819" s="2">
        <v>6.7</v>
      </c>
      <c r="C819" t="s">
        <v>3878</v>
      </c>
    </row>
    <row r="820" spans="1:3" x14ac:dyDescent="0.3">
      <c r="A820" t="s">
        <v>6838</v>
      </c>
      <c r="B820" s="2">
        <v>6.7</v>
      </c>
      <c r="C820" t="s">
        <v>3705</v>
      </c>
    </row>
    <row r="821" spans="1:3" x14ac:dyDescent="0.3">
      <c r="A821" t="s">
        <v>6839</v>
      </c>
      <c r="B821" s="2">
        <v>6.2</v>
      </c>
      <c r="C821" t="s">
        <v>346</v>
      </c>
    </row>
    <row r="822" spans="1:3" x14ac:dyDescent="0.3">
      <c r="A822" t="s">
        <v>6839</v>
      </c>
      <c r="B822" s="2">
        <v>6.2</v>
      </c>
      <c r="C822" t="s">
        <v>7851</v>
      </c>
    </row>
    <row r="823" spans="1:3" x14ac:dyDescent="0.3">
      <c r="A823" t="s">
        <v>6839</v>
      </c>
      <c r="B823" s="2">
        <v>6.2</v>
      </c>
      <c r="C823" t="s">
        <v>3878</v>
      </c>
    </row>
    <row r="824" spans="1:3" x14ac:dyDescent="0.3">
      <c r="A824" t="s">
        <v>6839</v>
      </c>
      <c r="B824" s="2">
        <v>6.2</v>
      </c>
      <c r="C824" t="s">
        <v>3705</v>
      </c>
    </row>
    <row r="825" spans="1:3" x14ac:dyDescent="0.3">
      <c r="A825" t="s">
        <v>4209</v>
      </c>
      <c r="B825" s="2">
        <v>6.1</v>
      </c>
      <c r="C825" t="s">
        <v>346</v>
      </c>
    </row>
    <row r="826" spans="1:3" x14ac:dyDescent="0.3">
      <c r="A826" t="s">
        <v>4209</v>
      </c>
      <c r="B826" s="2">
        <v>6.1</v>
      </c>
      <c r="C826" t="s">
        <v>7846</v>
      </c>
    </row>
    <row r="827" spans="1:3" x14ac:dyDescent="0.3">
      <c r="A827" t="s">
        <v>4209</v>
      </c>
      <c r="B827" s="2">
        <v>6.1</v>
      </c>
      <c r="C827" t="s">
        <v>7850</v>
      </c>
    </row>
    <row r="828" spans="1:3" x14ac:dyDescent="0.3">
      <c r="A828" t="s">
        <v>4210</v>
      </c>
      <c r="B828" s="2">
        <v>5.3</v>
      </c>
      <c r="C828" t="s">
        <v>509</v>
      </c>
    </row>
    <row r="829" spans="1:3" x14ac:dyDescent="0.3">
      <c r="A829" t="s">
        <v>4210</v>
      </c>
      <c r="B829" s="2">
        <v>5.3</v>
      </c>
      <c r="C829" t="s">
        <v>814</v>
      </c>
    </row>
    <row r="830" spans="1:3" x14ac:dyDescent="0.3">
      <c r="A830" t="s">
        <v>4210</v>
      </c>
      <c r="B830" s="2">
        <v>5.3</v>
      </c>
      <c r="C830" t="s">
        <v>3587</v>
      </c>
    </row>
    <row r="831" spans="1:3" x14ac:dyDescent="0.3">
      <c r="A831" t="s">
        <v>6840</v>
      </c>
      <c r="B831" s="2">
        <v>6.3</v>
      </c>
      <c r="C831" t="s">
        <v>346</v>
      </c>
    </row>
    <row r="832" spans="1:3" x14ac:dyDescent="0.3">
      <c r="A832" t="s">
        <v>6840</v>
      </c>
      <c r="B832" s="2">
        <v>6.3</v>
      </c>
      <c r="C832" t="s">
        <v>509</v>
      </c>
    </row>
    <row r="833" spans="1:3" x14ac:dyDescent="0.3">
      <c r="A833" t="s">
        <v>6840</v>
      </c>
      <c r="B833" s="2">
        <v>6.3</v>
      </c>
      <c r="C833" t="s">
        <v>3587</v>
      </c>
    </row>
    <row r="834" spans="1:3" x14ac:dyDescent="0.3">
      <c r="A834" t="s">
        <v>4211</v>
      </c>
      <c r="B834" s="2">
        <v>7</v>
      </c>
      <c r="C834" t="s">
        <v>346</v>
      </c>
    </row>
    <row r="835" spans="1:3" x14ac:dyDescent="0.3">
      <c r="A835" t="s">
        <v>4211</v>
      </c>
      <c r="B835" s="2">
        <v>7</v>
      </c>
      <c r="C835" t="s">
        <v>266</v>
      </c>
    </row>
    <row r="836" spans="1:3" x14ac:dyDescent="0.3">
      <c r="A836" t="s">
        <v>4211</v>
      </c>
      <c r="B836" s="2">
        <v>7</v>
      </c>
      <c r="C836" t="s">
        <v>7848</v>
      </c>
    </row>
    <row r="837" spans="1:3" x14ac:dyDescent="0.3">
      <c r="A837" t="s">
        <v>4211</v>
      </c>
      <c r="B837" s="2">
        <v>7</v>
      </c>
      <c r="C837" t="s">
        <v>3878</v>
      </c>
    </row>
    <row r="838" spans="1:3" x14ac:dyDescent="0.3">
      <c r="A838" t="s">
        <v>6841</v>
      </c>
      <c r="B838" s="2">
        <v>7.6</v>
      </c>
      <c r="C838" t="s">
        <v>346</v>
      </c>
    </row>
    <row r="839" spans="1:3" x14ac:dyDescent="0.3">
      <c r="A839" t="s">
        <v>6841</v>
      </c>
      <c r="B839" s="2">
        <v>7.6</v>
      </c>
      <c r="C839" t="s">
        <v>266</v>
      </c>
    </row>
    <row r="840" spans="1:3" x14ac:dyDescent="0.3">
      <c r="A840" t="s">
        <v>6841</v>
      </c>
      <c r="B840" s="2">
        <v>7.6</v>
      </c>
      <c r="C840" t="s">
        <v>7844</v>
      </c>
    </row>
    <row r="841" spans="1:3" x14ac:dyDescent="0.3">
      <c r="A841" t="s">
        <v>6841</v>
      </c>
      <c r="B841" s="2">
        <v>7.6</v>
      </c>
      <c r="C841" t="s">
        <v>3878</v>
      </c>
    </row>
    <row r="842" spans="1:3" x14ac:dyDescent="0.3">
      <c r="A842" t="s">
        <v>6842</v>
      </c>
      <c r="B842" s="2">
        <v>6.7</v>
      </c>
      <c r="C842" t="s">
        <v>346</v>
      </c>
    </row>
    <row r="843" spans="1:3" x14ac:dyDescent="0.3">
      <c r="A843" t="s">
        <v>6842</v>
      </c>
      <c r="B843" s="2">
        <v>6.7</v>
      </c>
      <c r="C843" t="s">
        <v>266</v>
      </c>
    </row>
    <row r="844" spans="1:3" x14ac:dyDescent="0.3">
      <c r="A844" t="s">
        <v>6842</v>
      </c>
      <c r="B844" s="2">
        <v>6.7</v>
      </c>
      <c r="C844" t="s">
        <v>7844</v>
      </c>
    </row>
    <row r="845" spans="1:3" x14ac:dyDescent="0.3">
      <c r="A845" t="s">
        <v>6842</v>
      </c>
      <c r="B845" s="2">
        <v>6.7</v>
      </c>
      <c r="C845" t="s">
        <v>3878</v>
      </c>
    </row>
    <row r="846" spans="1:3" x14ac:dyDescent="0.3">
      <c r="A846" t="s">
        <v>4212</v>
      </c>
      <c r="B846" s="2">
        <v>8.1</v>
      </c>
      <c r="C846" t="s">
        <v>266</v>
      </c>
    </row>
    <row r="847" spans="1:3" x14ac:dyDescent="0.3">
      <c r="A847" t="s">
        <v>4212</v>
      </c>
      <c r="B847" s="2">
        <v>8.1</v>
      </c>
      <c r="C847" t="s">
        <v>7845</v>
      </c>
    </row>
    <row r="848" spans="1:3" x14ac:dyDescent="0.3">
      <c r="A848" t="s">
        <v>4212</v>
      </c>
      <c r="B848" s="2">
        <v>8.1</v>
      </c>
      <c r="C848" t="s">
        <v>509</v>
      </c>
    </row>
    <row r="849" spans="1:3" x14ac:dyDescent="0.3">
      <c r="A849" t="s">
        <v>4212</v>
      </c>
      <c r="B849" s="2">
        <v>8.1</v>
      </c>
      <c r="C849" t="s">
        <v>7846</v>
      </c>
    </row>
    <row r="850" spans="1:3" x14ac:dyDescent="0.3">
      <c r="A850" t="s">
        <v>4212</v>
      </c>
      <c r="B850" s="2">
        <v>8.1</v>
      </c>
      <c r="C850" t="s">
        <v>7844</v>
      </c>
    </row>
    <row r="851" spans="1:3" x14ac:dyDescent="0.3">
      <c r="A851" t="s">
        <v>4213</v>
      </c>
      <c r="B851" s="2">
        <v>6.7</v>
      </c>
      <c r="C851" t="s">
        <v>346</v>
      </c>
    </row>
    <row r="852" spans="1:3" x14ac:dyDescent="0.3">
      <c r="A852" t="s">
        <v>4213</v>
      </c>
      <c r="B852" s="2">
        <v>6.7</v>
      </c>
      <c r="C852" t="s">
        <v>266</v>
      </c>
    </row>
    <row r="853" spans="1:3" x14ac:dyDescent="0.3">
      <c r="A853" t="s">
        <v>4213</v>
      </c>
      <c r="B853" s="2">
        <v>6.7</v>
      </c>
      <c r="C853" t="s">
        <v>3878</v>
      </c>
    </row>
    <row r="854" spans="1:3" x14ac:dyDescent="0.3">
      <c r="A854" t="s">
        <v>4213</v>
      </c>
      <c r="B854" s="2">
        <v>6.7</v>
      </c>
      <c r="C854" t="s">
        <v>3705</v>
      </c>
    </row>
    <row r="855" spans="1:3" x14ac:dyDescent="0.3">
      <c r="A855" t="s">
        <v>4214</v>
      </c>
      <c r="B855" s="2">
        <v>6.5</v>
      </c>
      <c r="C855" t="s">
        <v>346</v>
      </c>
    </row>
    <row r="856" spans="1:3" x14ac:dyDescent="0.3">
      <c r="A856" t="s">
        <v>4214</v>
      </c>
      <c r="B856" s="2">
        <v>6.5</v>
      </c>
      <c r="C856" t="s">
        <v>266</v>
      </c>
    </row>
    <row r="857" spans="1:3" x14ac:dyDescent="0.3">
      <c r="A857" t="s">
        <v>4214</v>
      </c>
      <c r="B857" s="2">
        <v>6.5</v>
      </c>
      <c r="C857" t="s">
        <v>7844</v>
      </c>
    </row>
    <row r="858" spans="1:3" x14ac:dyDescent="0.3">
      <c r="A858" t="s">
        <v>4214</v>
      </c>
      <c r="B858" s="2">
        <v>6.5</v>
      </c>
      <c r="C858" t="s">
        <v>3878</v>
      </c>
    </row>
    <row r="859" spans="1:3" x14ac:dyDescent="0.3">
      <c r="A859" t="s">
        <v>4215</v>
      </c>
      <c r="B859" s="2">
        <v>7.3</v>
      </c>
      <c r="C859" t="s">
        <v>266</v>
      </c>
    </row>
    <row r="860" spans="1:3" x14ac:dyDescent="0.3">
      <c r="A860" t="s">
        <v>4215</v>
      </c>
      <c r="B860" s="2">
        <v>7.3</v>
      </c>
      <c r="C860" t="s">
        <v>7845</v>
      </c>
    </row>
    <row r="861" spans="1:3" x14ac:dyDescent="0.3">
      <c r="A861" t="s">
        <v>4215</v>
      </c>
      <c r="B861" s="2">
        <v>7.3</v>
      </c>
      <c r="C861" t="s">
        <v>509</v>
      </c>
    </row>
    <row r="862" spans="1:3" x14ac:dyDescent="0.3">
      <c r="A862" t="s">
        <v>4215</v>
      </c>
      <c r="B862" s="2">
        <v>7.3</v>
      </c>
      <c r="C862" t="s">
        <v>7846</v>
      </c>
    </row>
    <row r="863" spans="1:3" x14ac:dyDescent="0.3">
      <c r="A863" t="s">
        <v>4215</v>
      </c>
      <c r="B863" s="2">
        <v>7.3</v>
      </c>
      <c r="C863" t="s">
        <v>7844</v>
      </c>
    </row>
    <row r="864" spans="1:3" x14ac:dyDescent="0.3">
      <c r="A864" t="s">
        <v>4216</v>
      </c>
      <c r="B864" s="2">
        <v>6</v>
      </c>
      <c r="C864" t="s">
        <v>346</v>
      </c>
    </row>
    <row r="865" spans="1:3" x14ac:dyDescent="0.3">
      <c r="A865" t="s">
        <v>4216</v>
      </c>
      <c r="B865" s="2">
        <v>6</v>
      </c>
      <c r="C865" t="s">
        <v>814</v>
      </c>
    </row>
    <row r="866" spans="1:3" x14ac:dyDescent="0.3">
      <c r="A866" t="s">
        <v>4216</v>
      </c>
      <c r="B866" s="2">
        <v>6</v>
      </c>
      <c r="C866" t="s">
        <v>5364</v>
      </c>
    </row>
    <row r="867" spans="1:3" x14ac:dyDescent="0.3">
      <c r="A867" t="s">
        <v>6843</v>
      </c>
      <c r="B867" s="2">
        <v>6.1</v>
      </c>
      <c r="C867" t="s">
        <v>346</v>
      </c>
    </row>
    <row r="868" spans="1:3" x14ac:dyDescent="0.3">
      <c r="A868" t="s">
        <v>6843</v>
      </c>
      <c r="B868" s="2">
        <v>6.1</v>
      </c>
      <c r="C868" t="s">
        <v>266</v>
      </c>
    </row>
    <row r="869" spans="1:3" x14ac:dyDescent="0.3">
      <c r="A869" t="s">
        <v>6843</v>
      </c>
      <c r="B869" s="2">
        <v>6.1</v>
      </c>
      <c r="C869" t="s">
        <v>814</v>
      </c>
    </row>
    <row r="870" spans="1:3" x14ac:dyDescent="0.3">
      <c r="A870" t="s">
        <v>6843</v>
      </c>
      <c r="B870" s="2">
        <v>6.1</v>
      </c>
      <c r="C870" t="s">
        <v>7844</v>
      </c>
    </row>
    <row r="871" spans="1:3" x14ac:dyDescent="0.3">
      <c r="A871" t="s">
        <v>4217</v>
      </c>
      <c r="B871" s="2">
        <v>5.9</v>
      </c>
      <c r="C871" t="s">
        <v>346</v>
      </c>
    </row>
    <row r="872" spans="1:3" x14ac:dyDescent="0.3">
      <c r="A872" t="s">
        <v>4217</v>
      </c>
      <c r="B872" s="2">
        <v>5.9</v>
      </c>
      <c r="C872" t="s">
        <v>266</v>
      </c>
    </row>
    <row r="873" spans="1:3" x14ac:dyDescent="0.3">
      <c r="A873" t="s">
        <v>4217</v>
      </c>
      <c r="B873" s="2">
        <v>5.9</v>
      </c>
      <c r="C873" t="s">
        <v>509</v>
      </c>
    </row>
    <row r="874" spans="1:3" x14ac:dyDescent="0.3">
      <c r="A874" t="s">
        <v>4217</v>
      </c>
      <c r="B874" s="2">
        <v>5.9</v>
      </c>
      <c r="C874" t="s">
        <v>3878</v>
      </c>
    </row>
    <row r="875" spans="1:3" x14ac:dyDescent="0.3">
      <c r="A875" t="s">
        <v>4218</v>
      </c>
      <c r="B875" s="2">
        <v>7.8</v>
      </c>
      <c r="C875" t="s">
        <v>266</v>
      </c>
    </row>
    <row r="876" spans="1:3" x14ac:dyDescent="0.3">
      <c r="A876" t="s">
        <v>4218</v>
      </c>
      <c r="B876" s="2">
        <v>7.8</v>
      </c>
      <c r="C876" t="s">
        <v>814</v>
      </c>
    </row>
    <row r="877" spans="1:3" x14ac:dyDescent="0.3">
      <c r="A877" t="s">
        <v>4218</v>
      </c>
      <c r="B877" s="2">
        <v>7.8</v>
      </c>
      <c r="C877" t="s">
        <v>3878</v>
      </c>
    </row>
    <row r="878" spans="1:3" x14ac:dyDescent="0.3">
      <c r="A878" t="s">
        <v>4218</v>
      </c>
      <c r="B878" s="2">
        <v>7.8</v>
      </c>
      <c r="C878" t="s">
        <v>3705</v>
      </c>
    </row>
    <row r="879" spans="1:3" x14ac:dyDescent="0.3">
      <c r="A879" t="s">
        <v>6844</v>
      </c>
      <c r="B879" s="2">
        <v>5.8</v>
      </c>
      <c r="C879" t="s">
        <v>346</v>
      </c>
    </row>
    <row r="880" spans="1:3" x14ac:dyDescent="0.3">
      <c r="A880" t="s">
        <v>6844</v>
      </c>
      <c r="B880" s="2">
        <v>5.8</v>
      </c>
      <c r="C880" t="s">
        <v>266</v>
      </c>
    </row>
    <row r="881" spans="1:3" x14ac:dyDescent="0.3">
      <c r="A881" t="s">
        <v>6844</v>
      </c>
      <c r="B881" s="2">
        <v>5.8</v>
      </c>
      <c r="C881" t="s">
        <v>3705</v>
      </c>
    </row>
    <row r="882" spans="1:3" x14ac:dyDescent="0.3">
      <c r="A882" t="s">
        <v>6845</v>
      </c>
      <c r="B882" s="2">
        <v>6.3</v>
      </c>
      <c r="C882" t="s">
        <v>346</v>
      </c>
    </row>
    <row r="883" spans="1:3" x14ac:dyDescent="0.3">
      <c r="A883" t="s">
        <v>6845</v>
      </c>
      <c r="B883" s="2">
        <v>6.3</v>
      </c>
      <c r="C883" t="s">
        <v>266</v>
      </c>
    </row>
    <row r="884" spans="1:3" x14ac:dyDescent="0.3">
      <c r="A884" t="s">
        <v>6845</v>
      </c>
      <c r="B884" s="2">
        <v>6.3</v>
      </c>
      <c r="C884" t="s">
        <v>509</v>
      </c>
    </row>
    <row r="885" spans="1:3" x14ac:dyDescent="0.3">
      <c r="A885" t="s">
        <v>6845</v>
      </c>
      <c r="B885" s="2">
        <v>6.3</v>
      </c>
      <c r="C885" t="s">
        <v>3878</v>
      </c>
    </row>
    <row r="886" spans="1:3" x14ac:dyDescent="0.3">
      <c r="A886" t="s">
        <v>4219</v>
      </c>
      <c r="B886" s="2">
        <v>4.3</v>
      </c>
      <c r="C886" t="s">
        <v>346</v>
      </c>
    </row>
    <row r="887" spans="1:3" x14ac:dyDescent="0.3">
      <c r="A887" t="s">
        <v>4219</v>
      </c>
      <c r="B887" s="2">
        <v>4.3</v>
      </c>
      <c r="C887" t="s">
        <v>266</v>
      </c>
    </row>
    <row r="888" spans="1:3" x14ac:dyDescent="0.3">
      <c r="A888" t="s">
        <v>4219</v>
      </c>
      <c r="B888" s="2">
        <v>4.3</v>
      </c>
      <c r="C888" t="s">
        <v>3878</v>
      </c>
    </row>
    <row r="889" spans="1:3" x14ac:dyDescent="0.3">
      <c r="A889" t="s">
        <v>6846</v>
      </c>
      <c r="B889" s="2">
        <v>6.4</v>
      </c>
      <c r="C889" t="s">
        <v>346</v>
      </c>
    </row>
    <row r="890" spans="1:3" x14ac:dyDescent="0.3">
      <c r="A890" t="s">
        <v>6846</v>
      </c>
      <c r="B890" s="2">
        <v>6.4</v>
      </c>
      <c r="C890" t="s">
        <v>266</v>
      </c>
    </row>
    <row r="891" spans="1:3" x14ac:dyDescent="0.3">
      <c r="A891" t="s">
        <v>6846</v>
      </c>
      <c r="B891" s="2">
        <v>6.4</v>
      </c>
      <c r="C891" t="s">
        <v>509</v>
      </c>
    </row>
    <row r="892" spans="1:3" x14ac:dyDescent="0.3">
      <c r="A892" t="s">
        <v>6846</v>
      </c>
      <c r="B892" s="2">
        <v>6.4</v>
      </c>
      <c r="C892" t="s">
        <v>7846</v>
      </c>
    </row>
    <row r="893" spans="1:3" x14ac:dyDescent="0.3">
      <c r="A893" t="s">
        <v>6846</v>
      </c>
      <c r="B893" s="2">
        <v>6.4</v>
      </c>
      <c r="C893" t="s">
        <v>7844</v>
      </c>
    </row>
    <row r="894" spans="1:3" x14ac:dyDescent="0.3">
      <c r="A894" t="s">
        <v>4220</v>
      </c>
      <c r="B894" s="2">
        <v>6.1</v>
      </c>
      <c r="C894" t="s">
        <v>346</v>
      </c>
    </row>
    <row r="895" spans="1:3" x14ac:dyDescent="0.3">
      <c r="A895" t="s">
        <v>4220</v>
      </c>
      <c r="B895" s="2">
        <v>6.1</v>
      </c>
      <c r="C895" t="s">
        <v>266</v>
      </c>
    </row>
    <row r="896" spans="1:3" x14ac:dyDescent="0.3">
      <c r="A896" t="s">
        <v>4220</v>
      </c>
      <c r="B896" s="2">
        <v>6.1</v>
      </c>
      <c r="C896" t="s">
        <v>814</v>
      </c>
    </row>
    <row r="897" spans="1:3" x14ac:dyDescent="0.3">
      <c r="A897" t="s">
        <v>4220</v>
      </c>
      <c r="B897" s="2">
        <v>6.1</v>
      </c>
      <c r="C897" t="s">
        <v>3705</v>
      </c>
    </row>
    <row r="898" spans="1:3" x14ac:dyDescent="0.3">
      <c r="A898" t="s">
        <v>4221</v>
      </c>
      <c r="B898" s="2">
        <v>6.5</v>
      </c>
      <c r="C898" t="s">
        <v>346</v>
      </c>
    </row>
    <row r="899" spans="1:3" x14ac:dyDescent="0.3">
      <c r="A899" t="s">
        <v>4221</v>
      </c>
      <c r="B899" s="2">
        <v>6.5</v>
      </c>
      <c r="C899" t="s">
        <v>266</v>
      </c>
    </row>
    <row r="900" spans="1:3" x14ac:dyDescent="0.3">
      <c r="A900" t="s">
        <v>4221</v>
      </c>
      <c r="B900" s="2">
        <v>6.5</v>
      </c>
      <c r="C900" t="s">
        <v>3705</v>
      </c>
    </row>
    <row r="901" spans="1:3" x14ac:dyDescent="0.3">
      <c r="A901" t="s">
        <v>4222</v>
      </c>
      <c r="B901" s="2">
        <v>7.1</v>
      </c>
      <c r="C901" t="s">
        <v>346</v>
      </c>
    </row>
    <row r="902" spans="1:3" x14ac:dyDescent="0.3">
      <c r="A902" t="s">
        <v>4222</v>
      </c>
      <c r="B902" s="2">
        <v>7.1</v>
      </c>
      <c r="C902" t="s">
        <v>814</v>
      </c>
    </row>
    <row r="903" spans="1:3" x14ac:dyDescent="0.3">
      <c r="A903" t="s">
        <v>4222</v>
      </c>
      <c r="B903" s="2">
        <v>7.1</v>
      </c>
      <c r="C903" t="s">
        <v>7849</v>
      </c>
    </row>
    <row r="904" spans="1:3" x14ac:dyDescent="0.3">
      <c r="A904" t="s">
        <v>4222</v>
      </c>
      <c r="B904" s="2">
        <v>7.1</v>
      </c>
      <c r="C904" t="s">
        <v>5364</v>
      </c>
    </row>
    <row r="905" spans="1:3" x14ac:dyDescent="0.3">
      <c r="A905" t="s">
        <v>6847</v>
      </c>
      <c r="B905" s="2">
        <v>6.4</v>
      </c>
      <c r="C905" t="s">
        <v>7851</v>
      </c>
    </row>
    <row r="906" spans="1:3" x14ac:dyDescent="0.3">
      <c r="A906" t="s">
        <v>6847</v>
      </c>
      <c r="B906" s="2">
        <v>6.4</v>
      </c>
      <c r="C906" t="s">
        <v>3705</v>
      </c>
    </row>
    <row r="907" spans="1:3" x14ac:dyDescent="0.3">
      <c r="A907" t="s">
        <v>4223</v>
      </c>
      <c r="B907" s="2">
        <v>6.5</v>
      </c>
      <c r="C907" t="s">
        <v>346</v>
      </c>
    </row>
    <row r="908" spans="1:3" x14ac:dyDescent="0.3">
      <c r="A908" t="s">
        <v>4223</v>
      </c>
      <c r="B908" s="2">
        <v>6.5</v>
      </c>
      <c r="C908" t="s">
        <v>509</v>
      </c>
    </row>
    <row r="909" spans="1:3" x14ac:dyDescent="0.3">
      <c r="A909" t="s">
        <v>4223</v>
      </c>
      <c r="B909" s="2">
        <v>6.5</v>
      </c>
      <c r="C909" t="s">
        <v>7851</v>
      </c>
    </row>
    <row r="910" spans="1:3" x14ac:dyDescent="0.3">
      <c r="A910" t="s">
        <v>4223</v>
      </c>
      <c r="B910" s="2">
        <v>6.5</v>
      </c>
      <c r="C910" t="s">
        <v>3587</v>
      </c>
    </row>
    <row r="911" spans="1:3" x14ac:dyDescent="0.3">
      <c r="A911" t="s">
        <v>4223</v>
      </c>
      <c r="B911" s="2">
        <v>6.5</v>
      </c>
      <c r="C911" t="s">
        <v>3705</v>
      </c>
    </row>
    <row r="912" spans="1:3" x14ac:dyDescent="0.3">
      <c r="A912" t="s">
        <v>4224</v>
      </c>
      <c r="B912" s="2">
        <v>6.3</v>
      </c>
      <c r="C912" t="s">
        <v>266</v>
      </c>
    </row>
    <row r="913" spans="1:3" x14ac:dyDescent="0.3">
      <c r="A913" t="s">
        <v>4224</v>
      </c>
      <c r="B913" s="2">
        <v>6.3</v>
      </c>
      <c r="C913" t="s">
        <v>3878</v>
      </c>
    </row>
    <row r="914" spans="1:3" x14ac:dyDescent="0.3">
      <c r="A914" t="s">
        <v>4224</v>
      </c>
      <c r="B914" s="2">
        <v>6.3</v>
      </c>
      <c r="C914" t="s">
        <v>3705</v>
      </c>
    </row>
    <row r="915" spans="1:3" x14ac:dyDescent="0.3">
      <c r="A915" t="s">
        <v>4225</v>
      </c>
      <c r="B915" s="2">
        <v>7.5</v>
      </c>
      <c r="C915" t="s">
        <v>7852</v>
      </c>
    </row>
    <row r="916" spans="1:3" x14ac:dyDescent="0.3">
      <c r="A916" t="s">
        <v>4225</v>
      </c>
      <c r="B916" s="2">
        <v>7.5</v>
      </c>
      <c r="C916" t="s">
        <v>814</v>
      </c>
    </row>
    <row r="917" spans="1:3" x14ac:dyDescent="0.3">
      <c r="A917" t="s">
        <v>6848</v>
      </c>
      <c r="B917" s="2">
        <v>4.9000000000000004</v>
      </c>
      <c r="C917" t="s">
        <v>266</v>
      </c>
    </row>
    <row r="918" spans="1:3" x14ac:dyDescent="0.3">
      <c r="A918" t="s">
        <v>6848</v>
      </c>
      <c r="B918" s="2">
        <v>4.9000000000000004</v>
      </c>
      <c r="C918" t="s">
        <v>509</v>
      </c>
    </row>
    <row r="919" spans="1:3" x14ac:dyDescent="0.3">
      <c r="A919" t="s">
        <v>6848</v>
      </c>
      <c r="B919" s="2">
        <v>4.9000000000000004</v>
      </c>
      <c r="C919" t="s">
        <v>7846</v>
      </c>
    </row>
    <row r="920" spans="1:3" x14ac:dyDescent="0.3">
      <c r="A920" t="s">
        <v>6848</v>
      </c>
      <c r="B920" s="2">
        <v>4.9000000000000004</v>
      </c>
      <c r="C920" t="s">
        <v>7844</v>
      </c>
    </row>
    <row r="921" spans="1:3" x14ac:dyDescent="0.3">
      <c r="A921" t="s">
        <v>4226</v>
      </c>
      <c r="B921" s="2">
        <v>5.8</v>
      </c>
      <c r="C921" t="s">
        <v>346</v>
      </c>
    </row>
    <row r="922" spans="1:3" x14ac:dyDescent="0.3">
      <c r="A922" t="s">
        <v>4226</v>
      </c>
      <c r="B922" s="2">
        <v>5.8</v>
      </c>
      <c r="C922" t="s">
        <v>509</v>
      </c>
    </row>
    <row r="923" spans="1:3" x14ac:dyDescent="0.3">
      <c r="A923" t="s">
        <v>4226</v>
      </c>
      <c r="B923" s="2">
        <v>5.8</v>
      </c>
      <c r="C923" t="s">
        <v>7851</v>
      </c>
    </row>
    <row r="924" spans="1:3" x14ac:dyDescent="0.3">
      <c r="A924" t="s">
        <v>4226</v>
      </c>
      <c r="B924" s="2">
        <v>5.8</v>
      </c>
      <c r="C924" t="s">
        <v>3878</v>
      </c>
    </row>
    <row r="925" spans="1:3" x14ac:dyDescent="0.3">
      <c r="A925" t="s">
        <v>4226</v>
      </c>
      <c r="B925" s="2">
        <v>5.8</v>
      </c>
      <c r="C925" t="s">
        <v>3705</v>
      </c>
    </row>
    <row r="926" spans="1:3" x14ac:dyDescent="0.3">
      <c r="A926" t="s">
        <v>6849</v>
      </c>
      <c r="B926" s="2">
        <v>6.2</v>
      </c>
      <c r="C926" t="s">
        <v>346</v>
      </c>
    </row>
    <row r="927" spans="1:3" x14ac:dyDescent="0.3">
      <c r="A927" t="s">
        <v>6849</v>
      </c>
      <c r="B927" s="2">
        <v>6.2</v>
      </c>
      <c r="C927" t="s">
        <v>814</v>
      </c>
    </row>
    <row r="928" spans="1:3" x14ac:dyDescent="0.3">
      <c r="A928" t="s">
        <v>6849</v>
      </c>
      <c r="B928" s="2">
        <v>6.2</v>
      </c>
      <c r="C928" t="s">
        <v>7844</v>
      </c>
    </row>
    <row r="929" spans="1:3" x14ac:dyDescent="0.3">
      <c r="A929" t="s">
        <v>6849</v>
      </c>
      <c r="B929" s="2">
        <v>6.2</v>
      </c>
      <c r="C929" t="s">
        <v>5364</v>
      </c>
    </row>
    <row r="930" spans="1:3" x14ac:dyDescent="0.3">
      <c r="A930" t="s">
        <v>4227</v>
      </c>
      <c r="B930" s="2">
        <v>5.5</v>
      </c>
      <c r="C930" t="s">
        <v>266</v>
      </c>
    </row>
    <row r="931" spans="1:3" x14ac:dyDescent="0.3">
      <c r="A931" t="s">
        <v>4227</v>
      </c>
      <c r="B931" s="2">
        <v>5.5</v>
      </c>
      <c r="C931" t="s">
        <v>7845</v>
      </c>
    </row>
    <row r="932" spans="1:3" x14ac:dyDescent="0.3">
      <c r="A932" t="s">
        <v>4227</v>
      </c>
      <c r="B932" s="2">
        <v>5.5</v>
      </c>
      <c r="C932" t="s">
        <v>509</v>
      </c>
    </row>
    <row r="933" spans="1:3" x14ac:dyDescent="0.3">
      <c r="A933" t="s">
        <v>4227</v>
      </c>
      <c r="B933" s="2">
        <v>5.5</v>
      </c>
      <c r="C933" t="s">
        <v>7846</v>
      </c>
    </row>
    <row r="934" spans="1:3" x14ac:dyDescent="0.3">
      <c r="A934" t="s">
        <v>4227</v>
      </c>
      <c r="B934" s="2">
        <v>5.5</v>
      </c>
      <c r="C934" t="s">
        <v>7844</v>
      </c>
    </row>
    <row r="935" spans="1:3" x14ac:dyDescent="0.3">
      <c r="A935" t="s">
        <v>6850</v>
      </c>
      <c r="B935" s="2">
        <v>5.4</v>
      </c>
      <c r="C935" t="s">
        <v>7845</v>
      </c>
    </row>
    <row r="936" spans="1:3" x14ac:dyDescent="0.3">
      <c r="A936" t="s">
        <v>6850</v>
      </c>
      <c r="B936" s="2">
        <v>5.4</v>
      </c>
      <c r="C936" t="s">
        <v>509</v>
      </c>
    </row>
    <row r="937" spans="1:3" x14ac:dyDescent="0.3">
      <c r="A937" t="s">
        <v>6850</v>
      </c>
      <c r="B937" s="2">
        <v>5.4</v>
      </c>
      <c r="C937" t="s">
        <v>7846</v>
      </c>
    </row>
    <row r="938" spans="1:3" x14ac:dyDescent="0.3">
      <c r="A938" t="s">
        <v>6850</v>
      </c>
      <c r="B938" s="2">
        <v>5.4</v>
      </c>
      <c r="C938" t="s">
        <v>7853</v>
      </c>
    </row>
    <row r="939" spans="1:3" x14ac:dyDescent="0.3">
      <c r="A939" t="s">
        <v>6850</v>
      </c>
      <c r="B939" s="2">
        <v>5.4</v>
      </c>
      <c r="C939" t="s">
        <v>3084</v>
      </c>
    </row>
    <row r="940" spans="1:3" x14ac:dyDescent="0.3">
      <c r="A940" t="s">
        <v>4228</v>
      </c>
      <c r="B940" s="2">
        <v>5.8</v>
      </c>
      <c r="C940" t="s">
        <v>346</v>
      </c>
    </row>
    <row r="941" spans="1:3" x14ac:dyDescent="0.3">
      <c r="A941" t="s">
        <v>4228</v>
      </c>
      <c r="B941" s="2">
        <v>5.8</v>
      </c>
      <c r="C941" t="s">
        <v>266</v>
      </c>
    </row>
    <row r="942" spans="1:3" x14ac:dyDescent="0.3">
      <c r="A942" t="s">
        <v>4228</v>
      </c>
      <c r="B942" s="2">
        <v>5.8</v>
      </c>
      <c r="C942" t="s">
        <v>7848</v>
      </c>
    </row>
    <row r="943" spans="1:3" x14ac:dyDescent="0.3">
      <c r="A943" t="s">
        <v>4228</v>
      </c>
      <c r="B943" s="2">
        <v>5.8</v>
      </c>
      <c r="C943" t="s">
        <v>3878</v>
      </c>
    </row>
    <row r="944" spans="1:3" x14ac:dyDescent="0.3">
      <c r="A944" t="s">
        <v>4228</v>
      </c>
      <c r="B944" s="2">
        <v>5.8</v>
      </c>
      <c r="C944" t="s">
        <v>3705</v>
      </c>
    </row>
    <row r="945" spans="1:3" x14ac:dyDescent="0.3">
      <c r="A945" t="s">
        <v>4229</v>
      </c>
      <c r="B945" s="2">
        <v>7.1</v>
      </c>
      <c r="C945" t="s">
        <v>346</v>
      </c>
    </row>
    <row r="946" spans="1:3" x14ac:dyDescent="0.3">
      <c r="A946" t="s">
        <v>4229</v>
      </c>
      <c r="B946" s="2">
        <v>7.1</v>
      </c>
      <c r="C946" t="s">
        <v>814</v>
      </c>
    </row>
    <row r="947" spans="1:3" x14ac:dyDescent="0.3">
      <c r="A947" t="s">
        <v>4229</v>
      </c>
      <c r="B947" s="2">
        <v>7.1</v>
      </c>
      <c r="C947" t="s">
        <v>3878</v>
      </c>
    </row>
    <row r="948" spans="1:3" x14ac:dyDescent="0.3">
      <c r="A948" t="s">
        <v>4229</v>
      </c>
      <c r="B948" s="2">
        <v>7.1</v>
      </c>
      <c r="C948" t="s">
        <v>7850</v>
      </c>
    </row>
    <row r="949" spans="1:3" x14ac:dyDescent="0.3">
      <c r="A949" t="s">
        <v>4230</v>
      </c>
      <c r="B949" s="2">
        <v>5.4</v>
      </c>
      <c r="C949" t="s">
        <v>266</v>
      </c>
    </row>
    <row r="950" spans="1:3" x14ac:dyDescent="0.3">
      <c r="A950" t="s">
        <v>4230</v>
      </c>
      <c r="B950" s="2">
        <v>5.4</v>
      </c>
      <c r="C950" t="s">
        <v>7845</v>
      </c>
    </row>
    <row r="951" spans="1:3" x14ac:dyDescent="0.3">
      <c r="A951" t="s">
        <v>4230</v>
      </c>
      <c r="B951" s="2">
        <v>5.4</v>
      </c>
      <c r="C951" t="s">
        <v>509</v>
      </c>
    </row>
    <row r="952" spans="1:3" x14ac:dyDescent="0.3">
      <c r="A952" t="s">
        <v>4230</v>
      </c>
      <c r="B952" s="2">
        <v>5.4</v>
      </c>
      <c r="C952" t="s">
        <v>7846</v>
      </c>
    </row>
    <row r="953" spans="1:3" x14ac:dyDescent="0.3">
      <c r="A953" t="s">
        <v>4230</v>
      </c>
      <c r="B953" s="2">
        <v>5.4</v>
      </c>
      <c r="C953" t="s">
        <v>7844</v>
      </c>
    </row>
    <row r="954" spans="1:3" x14ac:dyDescent="0.3">
      <c r="A954" t="s">
        <v>4231</v>
      </c>
      <c r="B954" s="2">
        <v>3.7</v>
      </c>
      <c r="C954" t="s">
        <v>346</v>
      </c>
    </row>
    <row r="955" spans="1:3" x14ac:dyDescent="0.3">
      <c r="A955" t="s">
        <v>4231</v>
      </c>
      <c r="B955" s="2">
        <v>3.7</v>
      </c>
      <c r="C955" t="s">
        <v>7851</v>
      </c>
    </row>
    <row r="956" spans="1:3" x14ac:dyDescent="0.3">
      <c r="A956" t="s">
        <v>4231</v>
      </c>
      <c r="B956" s="2">
        <v>3.7</v>
      </c>
      <c r="C956" t="s">
        <v>3587</v>
      </c>
    </row>
    <row r="957" spans="1:3" x14ac:dyDescent="0.3">
      <c r="A957" t="s">
        <v>4231</v>
      </c>
      <c r="B957" s="2">
        <v>3.7</v>
      </c>
      <c r="C957" t="s">
        <v>3705</v>
      </c>
    </row>
    <row r="958" spans="1:3" x14ac:dyDescent="0.3">
      <c r="A958" t="s">
        <v>6851</v>
      </c>
      <c r="B958" s="2">
        <v>6.7</v>
      </c>
      <c r="C958" t="s">
        <v>346</v>
      </c>
    </row>
    <row r="959" spans="1:3" x14ac:dyDescent="0.3">
      <c r="A959" t="s">
        <v>6851</v>
      </c>
      <c r="B959" s="2">
        <v>6.7</v>
      </c>
      <c r="C959" t="s">
        <v>3878</v>
      </c>
    </row>
    <row r="960" spans="1:3" x14ac:dyDescent="0.3">
      <c r="A960" t="s">
        <v>6852</v>
      </c>
      <c r="B960" s="2">
        <v>7.2</v>
      </c>
      <c r="C960" t="s">
        <v>346</v>
      </c>
    </row>
    <row r="961" spans="1:3" x14ac:dyDescent="0.3">
      <c r="A961" t="s">
        <v>6852</v>
      </c>
      <c r="B961" s="2">
        <v>7.2</v>
      </c>
      <c r="C961" t="s">
        <v>266</v>
      </c>
    </row>
    <row r="962" spans="1:3" x14ac:dyDescent="0.3">
      <c r="A962" t="s">
        <v>6852</v>
      </c>
      <c r="B962" s="2">
        <v>7.2</v>
      </c>
      <c r="C962" t="s">
        <v>3705</v>
      </c>
    </row>
    <row r="963" spans="1:3" x14ac:dyDescent="0.3">
      <c r="A963" t="s">
        <v>6853</v>
      </c>
      <c r="B963" s="2">
        <v>8.8000000000000007</v>
      </c>
      <c r="C963" t="s">
        <v>346</v>
      </c>
    </row>
    <row r="964" spans="1:3" x14ac:dyDescent="0.3">
      <c r="A964" t="s">
        <v>6853</v>
      </c>
      <c r="B964" s="2">
        <v>8.8000000000000007</v>
      </c>
      <c r="C964" t="s">
        <v>266</v>
      </c>
    </row>
    <row r="965" spans="1:3" x14ac:dyDescent="0.3">
      <c r="A965" t="s">
        <v>6853</v>
      </c>
      <c r="B965" s="2">
        <v>8.8000000000000007</v>
      </c>
      <c r="C965" t="s">
        <v>814</v>
      </c>
    </row>
    <row r="966" spans="1:3" x14ac:dyDescent="0.3">
      <c r="A966" t="s">
        <v>6853</v>
      </c>
      <c r="B966" s="2">
        <v>8.8000000000000007</v>
      </c>
      <c r="C966" t="s">
        <v>7844</v>
      </c>
    </row>
    <row r="967" spans="1:3" x14ac:dyDescent="0.3">
      <c r="A967" t="s">
        <v>6854</v>
      </c>
      <c r="B967" s="2">
        <v>5.8</v>
      </c>
      <c r="C967" t="s">
        <v>346</v>
      </c>
    </row>
    <row r="968" spans="1:3" x14ac:dyDescent="0.3">
      <c r="A968" t="s">
        <v>6854</v>
      </c>
      <c r="B968" s="2">
        <v>5.8</v>
      </c>
      <c r="C968" t="s">
        <v>266</v>
      </c>
    </row>
    <row r="969" spans="1:3" x14ac:dyDescent="0.3">
      <c r="A969" t="s">
        <v>6854</v>
      </c>
      <c r="B969" s="2">
        <v>5.8</v>
      </c>
      <c r="C969" t="s">
        <v>509</v>
      </c>
    </row>
    <row r="970" spans="1:3" x14ac:dyDescent="0.3">
      <c r="A970" t="s">
        <v>4232</v>
      </c>
      <c r="B970" s="2">
        <v>6.8</v>
      </c>
      <c r="C970" t="s">
        <v>7852</v>
      </c>
    </row>
    <row r="971" spans="1:3" x14ac:dyDescent="0.3">
      <c r="A971" t="s">
        <v>4232</v>
      </c>
      <c r="B971" s="2">
        <v>6.8</v>
      </c>
      <c r="C971" t="s">
        <v>814</v>
      </c>
    </row>
    <row r="972" spans="1:3" x14ac:dyDescent="0.3">
      <c r="A972" t="s">
        <v>4232</v>
      </c>
      <c r="B972" s="2">
        <v>6.8</v>
      </c>
      <c r="C972" t="s">
        <v>7850</v>
      </c>
    </row>
    <row r="973" spans="1:3" x14ac:dyDescent="0.3">
      <c r="A973" t="s">
        <v>6855</v>
      </c>
      <c r="B973" s="2">
        <v>3.8</v>
      </c>
      <c r="C973" t="s">
        <v>266</v>
      </c>
    </row>
    <row r="974" spans="1:3" x14ac:dyDescent="0.3">
      <c r="A974" t="s">
        <v>6855</v>
      </c>
      <c r="B974" s="2">
        <v>3.8</v>
      </c>
      <c r="C974" t="s">
        <v>509</v>
      </c>
    </row>
    <row r="975" spans="1:3" x14ac:dyDescent="0.3">
      <c r="A975" t="s">
        <v>6855</v>
      </c>
      <c r="B975" s="2">
        <v>3.8</v>
      </c>
      <c r="C975" t="s">
        <v>7846</v>
      </c>
    </row>
    <row r="976" spans="1:3" x14ac:dyDescent="0.3">
      <c r="A976" t="s">
        <v>6855</v>
      </c>
      <c r="B976" s="2">
        <v>3.8</v>
      </c>
      <c r="C976" t="s">
        <v>7844</v>
      </c>
    </row>
    <row r="977" spans="1:3" x14ac:dyDescent="0.3">
      <c r="A977" t="s">
        <v>4233</v>
      </c>
      <c r="B977" s="2">
        <v>7.1</v>
      </c>
      <c r="C977" t="s">
        <v>346</v>
      </c>
    </row>
    <row r="978" spans="1:3" x14ac:dyDescent="0.3">
      <c r="A978" t="s">
        <v>4233</v>
      </c>
      <c r="B978" s="2">
        <v>7.1</v>
      </c>
      <c r="C978" t="s">
        <v>7848</v>
      </c>
    </row>
    <row r="979" spans="1:3" x14ac:dyDescent="0.3">
      <c r="A979" t="s">
        <v>4233</v>
      </c>
      <c r="B979" s="2">
        <v>7.1</v>
      </c>
      <c r="C979" t="s">
        <v>3878</v>
      </c>
    </row>
    <row r="980" spans="1:3" x14ac:dyDescent="0.3">
      <c r="A980" t="s">
        <v>4233</v>
      </c>
      <c r="B980" s="2">
        <v>7.1</v>
      </c>
      <c r="C980" t="s">
        <v>3705</v>
      </c>
    </row>
    <row r="981" spans="1:3" x14ac:dyDescent="0.3">
      <c r="A981" t="s">
        <v>6856</v>
      </c>
      <c r="B981" s="2">
        <v>7.2</v>
      </c>
      <c r="C981" t="s">
        <v>346</v>
      </c>
    </row>
    <row r="982" spans="1:3" x14ac:dyDescent="0.3">
      <c r="A982" t="s">
        <v>6856</v>
      </c>
      <c r="B982" s="2">
        <v>7.2</v>
      </c>
      <c r="C982" t="s">
        <v>266</v>
      </c>
    </row>
    <row r="983" spans="1:3" x14ac:dyDescent="0.3">
      <c r="A983" t="s">
        <v>6856</v>
      </c>
      <c r="B983" s="2">
        <v>7.2</v>
      </c>
      <c r="C983" t="s">
        <v>814</v>
      </c>
    </row>
    <row r="984" spans="1:3" x14ac:dyDescent="0.3">
      <c r="A984" t="s">
        <v>6856</v>
      </c>
      <c r="B984" s="2">
        <v>7.2</v>
      </c>
      <c r="C984" t="s">
        <v>7849</v>
      </c>
    </row>
    <row r="985" spans="1:3" x14ac:dyDescent="0.3">
      <c r="A985" t="s">
        <v>6856</v>
      </c>
      <c r="B985" s="2">
        <v>7.2</v>
      </c>
      <c r="C985" t="s">
        <v>5364</v>
      </c>
    </row>
    <row r="986" spans="1:3" x14ac:dyDescent="0.3">
      <c r="A986" t="s">
        <v>4234</v>
      </c>
      <c r="B986" s="2">
        <v>5.9</v>
      </c>
      <c r="C986" t="s">
        <v>266</v>
      </c>
    </row>
    <row r="987" spans="1:3" x14ac:dyDescent="0.3">
      <c r="A987" t="s">
        <v>4234</v>
      </c>
      <c r="B987" s="2">
        <v>5.9</v>
      </c>
      <c r="C987" t="s">
        <v>509</v>
      </c>
    </row>
    <row r="988" spans="1:3" x14ac:dyDescent="0.3">
      <c r="A988" t="s">
        <v>4234</v>
      </c>
      <c r="B988" s="2">
        <v>5.9</v>
      </c>
      <c r="C988" t="s">
        <v>7846</v>
      </c>
    </row>
    <row r="989" spans="1:3" x14ac:dyDescent="0.3">
      <c r="A989" t="s">
        <v>4234</v>
      </c>
      <c r="B989" s="2">
        <v>5.9</v>
      </c>
      <c r="C989" t="s">
        <v>7844</v>
      </c>
    </row>
    <row r="990" spans="1:3" x14ac:dyDescent="0.3">
      <c r="A990" t="s">
        <v>6857</v>
      </c>
      <c r="B990" s="2">
        <v>7.1</v>
      </c>
      <c r="C990" t="s">
        <v>7845</v>
      </c>
    </row>
    <row r="991" spans="1:3" x14ac:dyDescent="0.3">
      <c r="A991" t="s">
        <v>6857</v>
      </c>
      <c r="B991" s="2">
        <v>7.1</v>
      </c>
      <c r="C991" t="s">
        <v>7846</v>
      </c>
    </row>
    <row r="992" spans="1:3" x14ac:dyDescent="0.3">
      <c r="A992" t="s">
        <v>6857</v>
      </c>
      <c r="B992" s="2">
        <v>7.1</v>
      </c>
      <c r="C992" t="s">
        <v>7844</v>
      </c>
    </row>
    <row r="993" spans="1:3" x14ac:dyDescent="0.3">
      <c r="A993" t="s">
        <v>6857</v>
      </c>
      <c r="B993" s="2">
        <v>7.1</v>
      </c>
      <c r="C993" t="s">
        <v>7847</v>
      </c>
    </row>
    <row r="994" spans="1:3" x14ac:dyDescent="0.3">
      <c r="A994" t="s">
        <v>6857</v>
      </c>
      <c r="B994" s="2">
        <v>7.1</v>
      </c>
      <c r="C994" t="s">
        <v>3587</v>
      </c>
    </row>
    <row r="995" spans="1:3" x14ac:dyDescent="0.3">
      <c r="A995" t="s">
        <v>4235</v>
      </c>
      <c r="B995" s="2">
        <v>8.1</v>
      </c>
      <c r="C995" t="s">
        <v>266</v>
      </c>
    </row>
    <row r="996" spans="1:3" x14ac:dyDescent="0.3">
      <c r="A996" t="s">
        <v>4235</v>
      </c>
      <c r="B996" s="2">
        <v>8.1</v>
      </c>
      <c r="C996" t="s">
        <v>814</v>
      </c>
    </row>
    <row r="997" spans="1:3" x14ac:dyDescent="0.3">
      <c r="A997" t="s">
        <v>4235</v>
      </c>
      <c r="B997" s="2">
        <v>8.1</v>
      </c>
      <c r="C997" t="s">
        <v>3878</v>
      </c>
    </row>
    <row r="998" spans="1:3" x14ac:dyDescent="0.3">
      <c r="A998" t="s">
        <v>4236</v>
      </c>
      <c r="B998" s="2">
        <v>6.9</v>
      </c>
      <c r="C998" t="s">
        <v>346</v>
      </c>
    </row>
    <row r="999" spans="1:3" x14ac:dyDescent="0.3">
      <c r="A999" t="s">
        <v>4236</v>
      </c>
      <c r="B999" s="2">
        <v>6.9</v>
      </c>
      <c r="C999" t="s">
        <v>266</v>
      </c>
    </row>
    <row r="1000" spans="1:3" x14ac:dyDescent="0.3">
      <c r="A1000" t="s">
        <v>4236</v>
      </c>
      <c r="B1000" s="2">
        <v>6.9</v>
      </c>
      <c r="C1000" t="s">
        <v>3587</v>
      </c>
    </row>
    <row r="1001" spans="1:3" x14ac:dyDescent="0.3">
      <c r="A1001" t="s">
        <v>4236</v>
      </c>
      <c r="B1001" s="2">
        <v>6.9</v>
      </c>
      <c r="C1001" t="s">
        <v>3878</v>
      </c>
    </row>
    <row r="1002" spans="1:3" x14ac:dyDescent="0.3">
      <c r="A1002" t="s">
        <v>4236</v>
      </c>
      <c r="B1002" s="2">
        <v>6.9</v>
      </c>
      <c r="C1002" t="s">
        <v>3705</v>
      </c>
    </row>
    <row r="1003" spans="1:3" x14ac:dyDescent="0.3">
      <c r="A1003" t="s">
        <v>4237</v>
      </c>
      <c r="B1003" s="2">
        <v>4.4000000000000004</v>
      </c>
      <c r="C1003" t="s">
        <v>509</v>
      </c>
    </row>
    <row r="1004" spans="1:3" x14ac:dyDescent="0.3">
      <c r="A1004" t="s">
        <v>4237</v>
      </c>
      <c r="B1004" s="2">
        <v>4.4000000000000004</v>
      </c>
      <c r="C1004" t="s">
        <v>3587</v>
      </c>
    </row>
    <row r="1005" spans="1:3" x14ac:dyDescent="0.3">
      <c r="A1005" t="s">
        <v>6858</v>
      </c>
      <c r="B1005" s="2">
        <v>6.5</v>
      </c>
      <c r="C1005" t="s">
        <v>346</v>
      </c>
    </row>
    <row r="1006" spans="1:3" x14ac:dyDescent="0.3">
      <c r="A1006" t="s">
        <v>6858</v>
      </c>
      <c r="B1006" s="2">
        <v>6.5</v>
      </c>
      <c r="C1006" t="s">
        <v>7851</v>
      </c>
    </row>
    <row r="1007" spans="1:3" x14ac:dyDescent="0.3">
      <c r="A1007" t="s">
        <v>6858</v>
      </c>
      <c r="B1007" s="2">
        <v>6.5</v>
      </c>
      <c r="C1007" t="s">
        <v>3705</v>
      </c>
    </row>
    <row r="1008" spans="1:3" x14ac:dyDescent="0.3">
      <c r="A1008" t="s">
        <v>4238</v>
      </c>
      <c r="B1008" s="2">
        <v>8.5</v>
      </c>
      <c r="C1008" t="s">
        <v>346</v>
      </c>
    </row>
    <row r="1009" spans="1:3" x14ac:dyDescent="0.3">
      <c r="A1009" t="s">
        <v>4238</v>
      </c>
      <c r="B1009" s="2">
        <v>8.5</v>
      </c>
      <c r="C1009" t="s">
        <v>814</v>
      </c>
    </row>
    <row r="1010" spans="1:3" x14ac:dyDescent="0.3">
      <c r="A1010" t="s">
        <v>4238</v>
      </c>
      <c r="B1010" s="2">
        <v>8.5</v>
      </c>
      <c r="C1010" t="s">
        <v>3587</v>
      </c>
    </row>
    <row r="1011" spans="1:3" x14ac:dyDescent="0.3">
      <c r="A1011" t="s">
        <v>4239</v>
      </c>
      <c r="B1011" s="2">
        <v>7.7</v>
      </c>
      <c r="C1011" t="s">
        <v>346</v>
      </c>
    </row>
    <row r="1012" spans="1:3" x14ac:dyDescent="0.3">
      <c r="A1012" t="s">
        <v>4239</v>
      </c>
      <c r="B1012" s="2">
        <v>7.7</v>
      </c>
      <c r="C1012" t="s">
        <v>7848</v>
      </c>
    </row>
    <row r="1013" spans="1:3" x14ac:dyDescent="0.3">
      <c r="A1013" t="s">
        <v>4239</v>
      </c>
      <c r="B1013" s="2">
        <v>7.7</v>
      </c>
      <c r="C1013" t="s">
        <v>3878</v>
      </c>
    </row>
    <row r="1014" spans="1:3" x14ac:dyDescent="0.3">
      <c r="A1014" t="s">
        <v>4239</v>
      </c>
      <c r="B1014" s="2">
        <v>7.7</v>
      </c>
      <c r="C1014" t="s">
        <v>3705</v>
      </c>
    </row>
    <row r="1015" spans="1:3" x14ac:dyDescent="0.3">
      <c r="A1015" t="s">
        <v>6859</v>
      </c>
      <c r="B1015" s="2">
        <v>7.4</v>
      </c>
      <c r="C1015" t="s">
        <v>266</v>
      </c>
    </row>
    <row r="1016" spans="1:3" x14ac:dyDescent="0.3">
      <c r="A1016" t="s">
        <v>6859</v>
      </c>
      <c r="B1016" s="2">
        <v>7.4</v>
      </c>
      <c r="C1016" t="s">
        <v>7846</v>
      </c>
    </row>
    <row r="1017" spans="1:3" x14ac:dyDescent="0.3">
      <c r="A1017" t="s">
        <v>6859</v>
      </c>
      <c r="B1017" s="2">
        <v>7.4</v>
      </c>
      <c r="C1017" t="s">
        <v>7844</v>
      </c>
    </row>
    <row r="1018" spans="1:3" x14ac:dyDescent="0.3">
      <c r="A1018" t="s">
        <v>6859</v>
      </c>
      <c r="B1018" s="2">
        <v>7.4</v>
      </c>
      <c r="C1018" t="s">
        <v>7848</v>
      </c>
    </row>
    <row r="1019" spans="1:3" x14ac:dyDescent="0.3">
      <c r="A1019" t="s">
        <v>4240</v>
      </c>
      <c r="B1019" s="2">
        <v>8</v>
      </c>
      <c r="C1019" t="s">
        <v>346</v>
      </c>
    </row>
    <row r="1020" spans="1:3" x14ac:dyDescent="0.3">
      <c r="A1020" t="s">
        <v>4240</v>
      </c>
      <c r="B1020" s="2">
        <v>8</v>
      </c>
      <c r="C1020" t="s">
        <v>266</v>
      </c>
    </row>
    <row r="1021" spans="1:3" x14ac:dyDescent="0.3">
      <c r="A1021" t="s">
        <v>4240</v>
      </c>
      <c r="B1021" s="2">
        <v>8</v>
      </c>
      <c r="C1021" t="s">
        <v>3705</v>
      </c>
    </row>
    <row r="1022" spans="1:3" x14ac:dyDescent="0.3">
      <c r="A1022" t="s">
        <v>6860</v>
      </c>
      <c r="B1022" s="2">
        <v>5.7</v>
      </c>
      <c r="C1022" t="s">
        <v>346</v>
      </c>
    </row>
    <row r="1023" spans="1:3" x14ac:dyDescent="0.3">
      <c r="A1023" t="s">
        <v>6860</v>
      </c>
      <c r="B1023" s="2">
        <v>5.7</v>
      </c>
      <c r="C1023" t="s">
        <v>266</v>
      </c>
    </row>
    <row r="1024" spans="1:3" x14ac:dyDescent="0.3">
      <c r="A1024" t="s">
        <v>6860</v>
      </c>
      <c r="B1024" s="2">
        <v>5.7</v>
      </c>
      <c r="C1024" t="s">
        <v>3878</v>
      </c>
    </row>
    <row r="1025" spans="1:3" x14ac:dyDescent="0.3">
      <c r="A1025" t="s">
        <v>6860</v>
      </c>
      <c r="B1025" s="2">
        <v>5.7</v>
      </c>
      <c r="C1025" t="s">
        <v>3705</v>
      </c>
    </row>
    <row r="1026" spans="1:3" x14ac:dyDescent="0.3">
      <c r="A1026" t="s">
        <v>4241</v>
      </c>
      <c r="B1026" s="2">
        <v>8.5</v>
      </c>
      <c r="C1026" t="s">
        <v>346</v>
      </c>
    </row>
    <row r="1027" spans="1:3" x14ac:dyDescent="0.3">
      <c r="A1027" t="s">
        <v>4241</v>
      </c>
      <c r="B1027" s="2">
        <v>8.5</v>
      </c>
      <c r="C1027" t="s">
        <v>3878</v>
      </c>
    </row>
    <row r="1028" spans="1:3" x14ac:dyDescent="0.3">
      <c r="A1028" t="s">
        <v>4242</v>
      </c>
      <c r="B1028" s="2">
        <v>7</v>
      </c>
      <c r="C1028" t="s">
        <v>7852</v>
      </c>
    </row>
    <row r="1029" spans="1:3" x14ac:dyDescent="0.3">
      <c r="A1029" t="s">
        <v>4242</v>
      </c>
      <c r="B1029" s="2">
        <v>7</v>
      </c>
      <c r="C1029" t="s">
        <v>7851</v>
      </c>
    </row>
    <row r="1030" spans="1:3" x14ac:dyDescent="0.3">
      <c r="A1030" t="s">
        <v>4242</v>
      </c>
      <c r="B1030" s="2">
        <v>7</v>
      </c>
      <c r="C1030" t="s">
        <v>814</v>
      </c>
    </row>
    <row r="1031" spans="1:3" x14ac:dyDescent="0.3">
      <c r="A1031" t="s">
        <v>4242</v>
      </c>
      <c r="B1031" s="2">
        <v>7</v>
      </c>
      <c r="C1031" t="s">
        <v>7849</v>
      </c>
    </row>
    <row r="1032" spans="1:3" x14ac:dyDescent="0.3">
      <c r="A1032" t="s">
        <v>4242</v>
      </c>
      <c r="B1032" s="2">
        <v>7</v>
      </c>
      <c r="C1032" t="s">
        <v>3587</v>
      </c>
    </row>
    <row r="1033" spans="1:3" x14ac:dyDescent="0.3">
      <c r="A1033" t="s">
        <v>4243</v>
      </c>
      <c r="B1033" s="2">
        <v>7.8</v>
      </c>
      <c r="C1033" t="s">
        <v>7852</v>
      </c>
    </row>
    <row r="1034" spans="1:3" x14ac:dyDescent="0.3">
      <c r="A1034" t="s">
        <v>4243</v>
      </c>
      <c r="B1034" s="2">
        <v>7.8</v>
      </c>
      <c r="C1034" t="s">
        <v>7851</v>
      </c>
    </row>
    <row r="1035" spans="1:3" x14ac:dyDescent="0.3">
      <c r="A1035" t="s">
        <v>4243</v>
      </c>
      <c r="B1035" s="2">
        <v>7.8</v>
      </c>
      <c r="C1035" t="s">
        <v>814</v>
      </c>
    </row>
    <row r="1036" spans="1:3" x14ac:dyDescent="0.3">
      <c r="A1036" t="s">
        <v>4244</v>
      </c>
      <c r="B1036" s="2">
        <v>7.2</v>
      </c>
      <c r="C1036" t="s">
        <v>346</v>
      </c>
    </row>
    <row r="1037" spans="1:3" x14ac:dyDescent="0.3">
      <c r="A1037" t="s">
        <v>4244</v>
      </c>
      <c r="B1037" s="2">
        <v>7.2</v>
      </c>
      <c r="C1037" t="s">
        <v>509</v>
      </c>
    </row>
    <row r="1038" spans="1:3" x14ac:dyDescent="0.3">
      <c r="A1038" t="s">
        <v>4244</v>
      </c>
      <c r="B1038" s="2">
        <v>7.2</v>
      </c>
      <c r="C1038" t="s">
        <v>3705</v>
      </c>
    </row>
    <row r="1039" spans="1:3" x14ac:dyDescent="0.3">
      <c r="A1039" t="s">
        <v>6861</v>
      </c>
      <c r="B1039" s="2">
        <v>6.4</v>
      </c>
      <c r="C1039" t="s">
        <v>346</v>
      </c>
    </row>
    <row r="1040" spans="1:3" x14ac:dyDescent="0.3">
      <c r="A1040" t="s">
        <v>6861</v>
      </c>
      <c r="B1040" s="2">
        <v>6.4</v>
      </c>
      <c r="C1040" t="s">
        <v>7851</v>
      </c>
    </row>
    <row r="1041" spans="1:3" x14ac:dyDescent="0.3">
      <c r="A1041" t="s">
        <v>6861</v>
      </c>
      <c r="B1041" s="2">
        <v>6.4</v>
      </c>
      <c r="C1041" t="s">
        <v>3705</v>
      </c>
    </row>
    <row r="1042" spans="1:3" x14ac:dyDescent="0.3">
      <c r="A1042" t="s">
        <v>4245</v>
      </c>
      <c r="B1042" s="2">
        <v>5.5</v>
      </c>
      <c r="C1042" t="s">
        <v>509</v>
      </c>
    </row>
    <row r="1043" spans="1:3" x14ac:dyDescent="0.3">
      <c r="A1043" t="s">
        <v>4245</v>
      </c>
      <c r="B1043" s="2">
        <v>5.5</v>
      </c>
      <c r="C1043" t="s">
        <v>3587</v>
      </c>
    </row>
    <row r="1044" spans="1:3" x14ac:dyDescent="0.3">
      <c r="A1044" t="s">
        <v>4246</v>
      </c>
      <c r="B1044" s="2">
        <v>6.7</v>
      </c>
      <c r="C1044" t="s">
        <v>346</v>
      </c>
    </row>
    <row r="1045" spans="1:3" x14ac:dyDescent="0.3">
      <c r="A1045" t="s">
        <v>4246</v>
      </c>
      <c r="B1045" s="2">
        <v>6.7</v>
      </c>
      <c r="C1045" t="s">
        <v>509</v>
      </c>
    </row>
    <row r="1046" spans="1:3" x14ac:dyDescent="0.3">
      <c r="A1046" t="s">
        <v>4246</v>
      </c>
      <c r="B1046" s="2">
        <v>6.7</v>
      </c>
      <c r="C1046" t="s">
        <v>7851</v>
      </c>
    </row>
    <row r="1047" spans="1:3" x14ac:dyDescent="0.3">
      <c r="A1047" t="s">
        <v>4247</v>
      </c>
      <c r="B1047" s="2">
        <v>6.1</v>
      </c>
      <c r="C1047" t="s">
        <v>346</v>
      </c>
    </row>
    <row r="1048" spans="1:3" x14ac:dyDescent="0.3">
      <c r="A1048" t="s">
        <v>4247</v>
      </c>
      <c r="B1048" s="2">
        <v>6.1</v>
      </c>
      <c r="C1048" t="s">
        <v>814</v>
      </c>
    </row>
    <row r="1049" spans="1:3" x14ac:dyDescent="0.3">
      <c r="A1049" t="s">
        <v>4247</v>
      </c>
      <c r="B1049" s="2">
        <v>6.1</v>
      </c>
      <c r="C1049" t="s">
        <v>7848</v>
      </c>
    </row>
    <row r="1050" spans="1:3" x14ac:dyDescent="0.3">
      <c r="A1050" t="s">
        <v>4247</v>
      </c>
      <c r="B1050" s="2">
        <v>6.1</v>
      </c>
      <c r="C1050" t="s">
        <v>3705</v>
      </c>
    </row>
    <row r="1051" spans="1:3" x14ac:dyDescent="0.3">
      <c r="A1051" t="s">
        <v>4248</v>
      </c>
      <c r="B1051" s="2">
        <v>8.5</v>
      </c>
      <c r="C1051" t="s">
        <v>814</v>
      </c>
    </row>
    <row r="1052" spans="1:3" x14ac:dyDescent="0.3">
      <c r="A1052" t="s">
        <v>4248</v>
      </c>
      <c r="B1052" s="2">
        <v>8.5</v>
      </c>
      <c r="C1052" t="s">
        <v>3084</v>
      </c>
    </row>
    <row r="1053" spans="1:3" x14ac:dyDescent="0.3">
      <c r="A1053" t="s">
        <v>6862</v>
      </c>
      <c r="B1053" s="2">
        <v>6.9</v>
      </c>
      <c r="C1053" t="s">
        <v>7845</v>
      </c>
    </row>
    <row r="1054" spans="1:3" x14ac:dyDescent="0.3">
      <c r="A1054" t="s">
        <v>6862</v>
      </c>
      <c r="B1054" s="2">
        <v>6.9</v>
      </c>
      <c r="C1054" t="s">
        <v>814</v>
      </c>
    </row>
    <row r="1055" spans="1:3" x14ac:dyDescent="0.3">
      <c r="A1055" t="s">
        <v>6862</v>
      </c>
      <c r="B1055" s="2">
        <v>6.9</v>
      </c>
      <c r="C1055" t="s">
        <v>7846</v>
      </c>
    </row>
    <row r="1056" spans="1:3" x14ac:dyDescent="0.3">
      <c r="A1056" t="s">
        <v>6862</v>
      </c>
      <c r="B1056" s="2">
        <v>6.9</v>
      </c>
      <c r="C1056" t="s">
        <v>7847</v>
      </c>
    </row>
    <row r="1057" spans="1:3" x14ac:dyDescent="0.3">
      <c r="A1057" t="s">
        <v>6862</v>
      </c>
      <c r="B1057" s="2">
        <v>6.9</v>
      </c>
      <c r="C1057" t="s">
        <v>3587</v>
      </c>
    </row>
    <row r="1058" spans="1:3" x14ac:dyDescent="0.3">
      <c r="A1058" t="s">
        <v>6863</v>
      </c>
      <c r="B1058" s="2">
        <v>7.3</v>
      </c>
      <c r="C1058" t="s">
        <v>266</v>
      </c>
    </row>
    <row r="1059" spans="1:3" x14ac:dyDescent="0.3">
      <c r="A1059" t="s">
        <v>6863</v>
      </c>
      <c r="B1059" s="2">
        <v>7.3</v>
      </c>
      <c r="C1059" t="s">
        <v>7845</v>
      </c>
    </row>
    <row r="1060" spans="1:3" x14ac:dyDescent="0.3">
      <c r="A1060" t="s">
        <v>6863</v>
      </c>
      <c r="B1060" s="2">
        <v>7.3</v>
      </c>
      <c r="C1060" t="s">
        <v>509</v>
      </c>
    </row>
    <row r="1061" spans="1:3" x14ac:dyDescent="0.3">
      <c r="A1061" t="s">
        <v>6863</v>
      </c>
      <c r="B1061" s="2">
        <v>7.3</v>
      </c>
      <c r="C1061" t="s">
        <v>7846</v>
      </c>
    </row>
    <row r="1062" spans="1:3" x14ac:dyDescent="0.3">
      <c r="A1062" t="s">
        <v>6863</v>
      </c>
      <c r="B1062" s="2">
        <v>7.3</v>
      </c>
      <c r="C1062" t="s">
        <v>7844</v>
      </c>
    </row>
    <row r="1063" spans="1:3" x14ac:dyDescent="0.3">
      <c r="A1063" t="s">
        <v>4249</v>
      </c>
      <c r="B1063" s="2">
        <v>6.7</v>
      </c>
      <c r="C1063" t="s">
        <v>346</v>
      </c>
    </row>
    <row r="1064" spans="1:3" x14ac:dyDescent="0.3">
      <c r="A1064" t="s">
        <v>4249</v>
      </c>
      <c r="B1064" s="2">
        <v>6.7</v>
      </c>
      <c r="C1064" t="s">
        <v>266</v>
      </c>
    </row>
    <row r="1065" spans="1:3" x14ac:dyDescent="0.3">
      <c r="A1065" t="s">
        <v>4249</v>
      </c>
      <c r="B1065" s="2">
        <v>6.7</v>
      </c>
      <c r="C1065" t="s">
        <v>3705</v>
      </c>
    </row>
    <row r="1066" spans="1:3" x14ac:dyDescent="0.3">
      <c r="A1066" t="s">
        <v>4250</v>
      </c>
      <c r="B1066" s="2">
        <v>6.9</v>
      </c>
      <c r="C1066" t="s">
        <v>346</v>
      </c>
    </row>
    <row r="1067" spans="1:3" x14ac:dyDescent="0.3">
      <c r="A1067" t="s">
        <v>4250</v>
      </c>
      <c r="B1067" s="2">
        <v>6.9</v>
      </c>
      <c r="C1067" t="s">
        <v>266</v>
      </c>
    </row>
    <row r="1068" spans="1:3" x14ac:dyDescent="0.3">
      <c r="A1068" t="s">
        <v>4250</v>
      </c>
      <c r="B1068" s="2">
        <v>6.9</v>
      </c>
      <c r="C1068" t="s">
        <v>509</v>
      </c>
    </row>
    <row r="1069" spans="1:3" x14ac:dyDescent="0.3">
      <c r="A1069" t="s">
        <v>4250</v>
      </c>
      <c r="B1069" s="2">
        <v>6.9</v>
      </c>
      <c r="C1069" t="s">
        <v>7846</v>
      </c>
    </row>
    <row r="1070" spans="1:3" x14ac:dyDescent="0.3">
      <c r="A1070" t="s">
        <v>4250</v>
      </c>
      <c r="B1070" s="2">
        <v>6.9</v>
      </c>
      <c r="C1070" t="s">
        <v>7848</v>
      </c>
    </row>
    <row r="1071" spans="1:3" x14ac:dyDescent="0.3">
      <c r="A1071" t="s">
        <v>4251</v>
      </c>
      <c r="B1071" s="2">
        <v>5.0999999999999996</v>
      </c>
      <c r="C1071" t="s">
        <v>346</v>
      </c>
    </row>
    <row r="1072" spans="1:3" x14ac:dyDescent="0.3">
      <c r="A1072" t="s">
        <v>4251</v>
      </c>
      <c r="B1072" s="2">
        <v>5.0999999999999996</v>
      </c>
      <c r="C1072" t="s">
        <v>266</v>
      </c>
    </row>
    <row r="1073" spans="1:3" x14ac:dyDescent="0.3">
      <c r="A1073" t="s">
        <v>4251</v>
      </c>
      <c r="B1073" s="2">
        <v>5.0999999999999996</v>
      </c>
      <c r="C1073" t="s">
        <v>7846</v>
      </c>
    </row>
    <row r="1074" spans="1:3" x14ac:dyDescent="0.3">
      <c r="A1074" t="s">
        <v>4251</v>
      </c>
      <c r="B1074" s="2">
        <v>5.0999999999999996</v>
      </c>
      <c r="C1074" t="s">
        <v>7844</v>
      </c>
    </row>
    <row r="1075" spans="1:3" x14ac:dyDescent="0.3">
      <c r="A1075" t="s">
        <v>6864</v>
      </c>
      <c r="B1075" s="2">
        <v>6.8</v>
      </c>
      <c r="C1075" t="s">
        <v>266</v>
      </c>
    </row>
    <row r="1076" spans="1:3" x14ac:dyDescent="0.3">
      <c r="A1076" t="s">
        <v>6864</v>
      </c>
      <c r="B1076" s="2">
        <v>6.8</v>
      </c>
      <c r="C1076" t="s">
        <v>814</v>
      </c>
    </row>
    <row r="1077" spans="1:3" x14ac:dyDescent="0.3">
      <c r="A1077" t="s">
        <v>6864</v>
      </c>
      <c r="B1077" s="2">
        <v>6.8</v>
      </c>
      <c r="C1077" t="s">
        <v>7846</v>
      </c>
    </row>
    <row r="1078" spans="1:3" x14ac:dyDescent="0.3">
      <c r="A1078" t="s">
        <v>6864</v>
      </c>
      <c r="B1078" s="2">
        <v>6.8</v>
      </c>
      <c r="C1078" t="s">
        <v>7844</v>
      </c>
    </row>
    <row r="1079" spans="1:3" x14ac:dyDescent="0.3">
      <c r="A1079" t="s">
        <v>4252</v>
      </c>
      <c r="B1079" s="2">
        <v>6.7</v>
      </c>
      <c r="C1079" t="s">
        <v>266</v>
      </c>
    </row>
    <row r="1080" spans="1:3" x14ac:dyDescent="0.3">
      <c r="A1080" t="s">
        <v>4252</v>
      </c>
      <c r="B1080" s="2">
        <v>6.7</v>
      </c>
      <c r="C1080" t="s">
        <v>7845</v>
      </c>
    </row>
    <row r="1081" spans="1:3" x14ac:dyDescent="0.3">
      <c r="A1081" t="s">
        <v>4252</v>
      </c>
      <c r="B1081" s="2">
        <v>6.7</v>
      </c>
      <c r="C1081" t="s">
        <v>7846</v>
      </c>
    </row>
    <row r="1082" spans="1:3" x14ac:dyDescent="0.3">
      <c r="A1082" t="s">
        <v>4252</v>
      </c>
      <c r="B1082" s="2">
        <v>6.7</v>
      </c>
      <c r="C1082" t="s">
        <v>7844</v>
      </c>
    </row>
    <row r="1083" spans="1:3" x14ac:dyDescent="0.3">
      <c r="A1083" t="s">
        <v>4253</v>
      </c>
      <c r="B1083" s="2">
        <v>6</v>
      </c>
      <c r="C1083" t="s">
        <v>346</v>
      </c>
    </row>
    <row r="1084" spans="1:3" x14ac:dyDescent="0.3">
      <c r="A1084" t="s">
        <v>4253</v>
      </c>
      <c r="B1084" s="2">
        <v>6</v>
      </c>
      <c r="C1084" t="s">
        <v>3587</v>
      </c>
    </row>
    <row r="1085" spans="1:3" x14ac:dyDescent="0.3">
      <c r="A1085" t="s">
        <v>4253</v>
      </c>
      <c r="B1085" s="2">
        <v>6</v>
      </c>
      <c r="C1085" t="s">
        <v>3705</v>
      </c>
    </row>
    <row r="1086" spans="1:3" x14ac:dyDescent="0.3">
      <c r="A1086" t="s">
        <v>6865</v>
      </c>
      <c r="B1086" s="2">
        <v>5.7</v>
      </c>
      <c r="C1086" t="s">
        <v>346</v>
      </c>
    </row>
    <row r="1087" spans="1:3" x14ac:dyDescent="0.3">
      <c r="A1087" t="s">
        <v>6865</v>
      </c>
      <c r="B1087" s="2">
        <v>5.7</v>
      </c>
      <c r="C1087" t="s">
        <v>7844</v>
      </c>
    </row>
    <row r="1088" spans="1:3" x14ac:dyDescent="0.3">
      <c r="A1088" t="s">
        <v>6865</v>
      </c>
      <c r="B1088" s="2">
        <v>5.7</v>
      </c>
      <c r="C1088" t="s">
        <v>1390</v>
      </c>
    </row>
    <row r="1089" spans="1:3" x14ac:dyDescent="0.3">
      <c r="A1089" t="s">
        <v>6865</v>
      </c>
      <c r="B1089" s="2">
        <v>5.7</v>
      </c>
      <c r="C1089" t="s">
        <v>7848</v>
      </c>
    </row>
    <row r="1090" spans="1:3" x14ac:dyDescent="0.3">
      <c r="A1090" t="s">
        <v>4254</v>
      </c>
      <c r="B1090" s="2">
        <v>8</v>
      </c>
      <c r="C1090" t="s">
        <v>266</v>
      </c>
    </row>
    <row r="1091" spans="1:3" x14ac:dyDescent="0.3">
      <c r="A1091" t="s">
        <v>4254</v>
      </c>
      <c r="B1091" s="2">
        <v>8</v>
      </c>
      <c r="C1091" t="s">
        <v>814</v>
      </c>
    </row>
    <row r="1092" spans="1:3" x14ac:dyDescent="0.3">
      <c r="A1092" t="s">
        <v>4254</v>
      </c>
      <c r="B1092" s="2">
        <v>8</v>
      </c>
      <c r="C1092" t="s">
        <v>3705</v>
      </c>
    </row>
    <row r="1093" spans="1:3" x14ac:dyDescent="0.3">
      <c r="A1093" t="s">
        <v>6866</v>
      </c>
      <c r="B1093" s="2">
        <v>8.1999999999999993</v>
      </c>
      <c r="C1093" t="s">
        <v>7852</v>
      </c>
    </row>
    <row r="1094" spans="1:3" x14ac:dyDescent="0.3">
      <c r="A1094" t="s">
        <v>6866</v>
      </c>
      <c r="B1094" s="2">
        <v>8.1999999999999993</v>
      </c>
      <c r="C1094" t="s">
        <v>509</v>
      </c>
    </row>
    <row r="1095" spans="1:3" x14ac:dyDescent="0.3">
      <c r="A1095" t="s">
        <v>6866</v>
      </c>
      <c r="B1095" s="2">
        <v>8.1999999999999993</v>
      </c>
      <c r="C1095" t="s">
        <v>7851</v>
      </c>
    </row>
    <row r="1096" spans="1:3" x14ac:dyDescent="0.3">
      <c r="A1096" t="s">
        <v>6866</v>
      </c>
      <c r="B1096" s="2">
        <v>8.1999999999999993</v>
      </c>
      <c r="C1096" t="s">
        <v>814</v>
      </c>
    </row>
    <row r="1097" spans="1:3" x14ac:dyDescent="0.3">
      <c r="A1097" t="s">
        <v>4255</v>
      </c>
      <c r="B1097" s="2">
        <v>5.4</v>
      </c>
      <c r="C1097" t="s">
        <v>346</v>
      </c>
    </row>
    <row r="1098" spans="1:3" x14ac:dyDescent="0.3">
      <c r="A1098" t="s">
        <v>4255</v>
      </c>
      <c r="B1098" s="2">
        <v>5.4</v>
      </c>
      <c r="C1098" t="s">
        <v>266</v>
      </c>
    </row>
    <row r="1099" spans="1:3" x14ac:dyDescent="0.3">
      <c r="A1099" t="s">
        <v>4255</v>
      </c>
      <c r="B1099" s="2">
        <v>5.4</v>
      </c>
      <c r="C1099" t="s">
        <v>7844</v>
      </c>
    </row>
    <row r="1100" spans="1:3" x14ac:dyDescent="0.3">
      <c r="A1100" t="s">
        <v>4256</v>
      </c>
      <c r="B1100" s="2">
        <v>7.2</v>
      </c>
      <c r="C1100" t="s">
        <v>346</v>
      </c>
    </row>
    <row r="1101" spans="1:3" x14ac:dyDescent="0.3">
      <c r="A1101" t="s">
        <v>4256</v>
      </c>
      <c r="B1101" s="2">
        <v>7.2</v>
      </c>
      <c r="C1101" t="s">
        <v>3878</v>
      </c>
    </row>
    <row r="1102" spans="1:3" x14ac:dyDescent="0.3">
      <c r="A1102" t="s">
        <v>4256</v>
      </c>
      <c r="B1102" s="2">
        <v>7.2</v>
      </c>
      <c r="C1102" t="s">
        <v>5364</v>
      </c>
    </row>
    <row r="1103" spans="1:3" x14ac:dyDescent="0.3">
      <c r="A1103" t="s">
        <v>4257</v>
      </c>
      <c r="B1103" s="2">
        <v>7.5</v>
      </c>
      <c r="C1103" t="s">
        <v>814</v>
      </c>
    </row>
    <row r="1104" spans="1:3" x14ac:dyDescent="0.3">
      <c r="A1104" t="s">
        <v>4257</v>
      </c>
      <c r="B1104" s="2">
        <v>7.5</v>
      </c>
      <c r="C1104" t="s">
        <v>3878</v>
      </c>
    </row>
    <row r="1105" spans="1:3" x14ac:dyDescent="0.3">
      <c r="A1105" t="s">
        <v>6867</v>
      </c>
      <c r="B1105" s="2">
        <v>7</v>
      </c>
      <c r="C1105" t="s">
        <v>346</v>
      </c>
    </row>
    <row r="1106" spans="1:3" x14ac:dyDescent="0.3">
      <c r="A1106" t="s">
        <v>6867</v>
      </c>
      <c r="B1106" s="2">
        <v>7</v>
      </c>
      <c r="C1106" t="s">
        <v>266</v>
      </c>
    </row>
    <row r="1107" spans="1:3" x14ac:dyDescent="0.3">
      <c r="A1107" t="s">
        <v>6867</v>
      </c>
      <c r="B1107" s="2">
        <v>7</v>
      </c>
      <c r="C1107" t="s">
        <v>7845</v>
      </c>
    </row>
    <row r="1108" spans="1:3" x14ac:dyDescent="0.3">
      <c r="A1108" t="s">
        <v>6867</v>
      </c>
      <c r="B1108" s="2">
        <v>7</v>
      </c>
      <c r="C1108" t="s">
        <v>7846</v>
      </c>
    </row>
    <row r="1109" spans="1:3" x14ac:dyDescent="0.3">
      <c r="A1109" t="s">
        <v>6867</v>
      </c>
      <c r="B1109" s="2">
        <v>7</v>
      </c>
      <c r="C1109" t="s">
        <v>7844</v>
      </c>
    </row>
    <row r="1110" spans="1:3" x14ac:dyDescent="0.3">
      <c r="A1110" t="s">
        <v>4258</v>
      </c>
      <c r="B1110" s="2">
        <v>3.3</v>
      </c>
      <c r="C1110" t="s">
        <v>346</v>
      </c>
    </row>
    <row r="1111" spans="1:3" x14ac:dyDescent="0.3">
      <c r="A1111" t="s">
        <v>4258</v>
      </c>
      <c r="B1111" s="2">
        <v>3.3</v>
      </c>
      <c r="C1111" t="s">
        <v>7851</v>
      </c>
    </row>
    <row r="1112" spans="1:3" x14ac:dyDescent="0.3">
      <c r="A1112" t="s">
        <v>4258</v>
      </c>
      <c r="B1112" s="2">
        <v>3.3</v>
      </c>
      <c r="C1112" t="s">
        <v>7844</v>
      </c>
    </row>
    <row r="1113" spans="1:3" x14ac:dyDescent="0.3">
      <c r="A1113" t="s">
        <v>4258</v>
      </c>
      <c r="B1113" s="2">
        <v>3.3</v>
      </c>
      <c r="C1113" t="s">
        <v>3587</v>
      </c>
    </row>
    <row r="1114" spans="1:3" x14ac:dyDescent="0.3">
      <c r="A1114" t="s">
        <v>4258</v>
      </c>
      <c r="B1114" s="2">
        <v>3.3</v>
      </c>
      <c r="C1114" t="s">
        <v>3705</v>
      </c>
    </row>
    <row r="1115" spans="1:3" x14ac:dyDescent="0.3">
      <c r="A1115" t="s">
        <v>4259</v>
      </c>
      <c r="B1115" s="2">
        <v>6</v>
      </c>
      <c r="C1115" t="s">
        <v>346</v>
      </c>
    </row>
    <row r="1116" spans="1:3" x14ac:dyDescent="0.3">
      <c r="A1116" t="s">
        <v>4259</v>
      </c>
      <c r="B1116" s="2">
        <v>6</v>
      </c>
      <c r="C1116" t="s">
        <v>266</v>
      </c>
    </row>
    <row r="1117" spans="1:3" x14ac:dyDescent="0.3">
      <c r="A1117" t="s">
        <v>4260</v>
      </c>
      <c r="B1117" s="2">
        <v>7.1</v>
      </c>
      <c r="C1117" t="s">
        <v>266</v>
      </c>
    </row>
    <row r="1118" spans="1:3" x14ac:dyDescent="0.3">
      <c r="A1118" t="s">
        <v>4260</v>
      </c>
      <c r="B1118" s="2">
        <v>7.1</v>
      </c>
      <c r="C1118" t="s">
        <v>7845</v>
      </c>
    </row>
    <row r="1119" spans="1:3" x14ac:dyDescent="0.3">
      <c r="A1119" t="s">
        <v>4260</v>
      </c>
      <c r="B1119" s="2">
        <v>7.1</v>
      </c>
      <c r="C1119" t="s">
        <v>7846</v>
      </c>
    </row>
    <row r="1120" spans="1:3" x14ac:dyDescent="0.3">
      <c r="A1120" t="s">
        <v>4260</v>
      </c>
      <c r="B1120" s="2">
        <v>7.1</v>
      </c>
      <c r="C1120" t="s">
        <v>3878</v>
      </c>
    </row>
    <row r="1121" spans="1:3" x14ac:dyDescent="0.3">
      <c r="A1121" t="s">
        <v>6868</v>
      </c>
      <c r="B1121" s="2">
        <v>5.4</v>
      </c>
      <c r="C1121" t="s">
        <v>266</v>
      </c>
    </row>
    <row r="1122" spans="1:3" x14ac:dyDescent="0.3">
      <c r="A1122" t="s">
        <v>6868</v>
      </c>
      <c r="B1122" s="2">
        <v>5.4</v>
      </c>
      <c r="C1122" t="s">
        <v>509</v>
      </c>
    </row>
    <row r="1123" spans="1:3" x14ac:dyDescent="0.3">
      <c r="A1123" t="s">
        <v>6868</v>
      </c>
      <c r="B1123" s="2">
        <v>5.4</v>
      </c>
      <c r="C1123" t="s">
        <v>3878</v>
      </c>
    </row>
    <row r="1124" spans="1:3" x14ac:dyDescent="0.3">
      <c r="A1124" t="s">
        <v>4261</v>
      </c>
      <c r="B1124" s="2">
        <v>6.1</v>
      </c>
      <c r="C1124" t="s">
        <v>346</v>
      </c>
    </row>
    <row r="1125" spans="1:3" x14ac:dyDescent="0.3">
      <c r="A1125" t="s">
        <v>4261</v>
      </c>
      <c r="B1125" s="2">
        <v>6.1</v>
      </c>
      <c r="C1125" t="s">
        <v>266</v>
      </c>
    </row>
    <row r="1126" spans="1:3" x14ac:dyDescent="0.3">
      <c r="A1126" t="s">
        <v>4261</v>
      </c>
      <c r="B1126" s="2">
        <v>6.1</v>
      </c>
      <c r="C1126" t="s">
        <v>3705</v>
      </c>
    </row>
    <row r="1127" spans="1:3" x14ac:dyDescent="0.3">
      <c r="A1127" t="s">
        <v>4262</v>
      </c>
      <c r="B1127" s="2">
        <v>5.3</v>
      </c>
      <c r="C1127" t="s">
        <v>346</v>
      </c>
    </row>
    <row r="1128" spans="1:3" x14ac:dyDescent="0.3">
      <c r="A1128" t="s">
        <v>4262</v>
      </c>
      <c r="B1128" s="2">
        <v>5.3</v>
      </c>
      <c r="C1128" t="s">
        <v>7851</v>
      </c>
    </row>
    <row r="1129" spans="1:3" x14ac:dyDescent="0.3">
      <c r="A1129" t="s">
        <v>4262</v>
      </c>
      <c r="B1129" s="2">
        <v>5.3</v>
      </c>
      <c r="C1129" t="s">
        <v>7850</v>
      </c>
    </row>
    <row r="1130" spans="1:3" x14ac:dyDescent="0.3">
      <c r="A1130" t="s">
        <v>4262</v>
      </c>
      <c r="B1130" s="2">
        <v>5.3</v>
      </c>
      <c r="C1130" t="s">
        <v>3705</v>
      </c>
    </row>
    <row r="1131" spans="1:3" x14ac:dyDescent="0.3">
      <c r="A1131" t="s">
        <v>6869</v>
      </c>
      <c r="B1131" s="2">
        <v>2.2000000000000002</v>
      </c>
      <c r="C1131" t="s">
        <v>509</v>
      </c>
    </row>
    <row r="1132" spans="1:3" x14ac:dyDescent="0.3">
      <c r="A1132" t="s">
        <v>6869</v>
      </c>
      <c r="B1132" s="2">
        <v>2.2000000000000002</v>
      </c>
      <c r="C1132" t="s">
        <v>7846</v>
      </c>
    </row>
    <row r="1133" spans="1:3" x14ac:dyDescent="0.3">
      <c r="A1133" t="s">
        <v>6869</v>
      </c>
      <c r="B1133" s="2">
        <v>2.2000000000000002</v>
      </c>
      <c r="C1133" t="s">
        <v>7844</v>
      </c>
    </row>
    <row r="1134" spans="1:3" x14ac:dyDescent="0.3">
      <c r="A1134" t="s">
        <v>6870</v>
      </c>
      <c r="B1134" s="2">
        <v>7</v>
      </c>
      <c r="C1134" t="s">
        <v>346</v>
      </c>
    </row>
    <row r="1135" spans="1:3" x14ac:dyDescent="0.3">
      <c r="A1135" t="s">
        <v>6870</v>
      </c>
      <c r="B1135" s="2">
        <v>7</v>
      </c>
      <c r="C1135" t="s">
        <v>266</v>
      </c>
    </row>
    <row r="1136" spans="1:3" x14ac:dyDescent="0.3">
      <c r="A1136" t="s">
        <v>6870</v>
      </c>
      <c r="B1136" s="2">
        <v>7</v>
      </c>
      <c r="C1136" t="s">
        <v>7852</v>
      </c>
    </row>
    <row r="1137" spans="1:3" x14ac:dyDescent="0.3">
      <c r="A1137" t="s">
        <v>6870</v>
      </c>
      <c r="B1137" s="2">
        <v>7</v>
      </c>
      <c r="C1137" t="s">
        <v>814</v>
      </c>
    </row>
    <row r="1138" spans="1:3" x14ac:dyDescent="0.3">
      <c r="A1138" t="s">
        <v>6870</v>
      </c>
      <c r="B1138" s="2">
        <v>7</v>
      </c>
      <c r="C1138" t="s">
        <v>7849</v>
      </c>
    </row>
    <row r="1139" spans="1:3" x14ac:dyDescent="0.3">
      <c r="A1139" t="s">
        <v>6870</v>
      </c>
      <c r="B1139" s="2">
        <v>7</v>
      </c>
      <c r="C1139" t="s">
        <v>3705</v>
      </c>
    </row>
    <row r="1140" spans="1:3" x14ac:dyDescent="0.3">
      <c r="A1140" t="s">
        <v>6871</v>
      </c>
      <c r="B1140" s="2">
        <v>3.8</v>
      </c>
      <c r="C1140" t="s">
        <v>346</v>
      </c>
    </row>
    <row r="1141" spans="1:3" x14ac:dyDescent="0.3">
      <c r="A1141" t="s">
        <v>6871</v>
      </c>
      <c r="B1141" s="2">
        <v>3.8</v>
      </c>
      <c r="C1141" t="s">
        <v>509</v>
      </c>
    </row>
    <row r="1142" spans="1:3" x14ac:dyDescent="0.3">
      <c r="A1142" t="s">
        <v>6871</v>
      </c>
      <c r="B1142" s="2">
        <v>3.8</v>
      </c>
      <c r="C1142" t="s">
        <v>3878</v>
      </c>
    </row>
    <row r="1143" spans="1:3" x14ac:dyDescent="0.3">
      <c r="A1143" t="s">
        <v>4263</v>
      </c>
      <c r="B1143" s="2">
        <v>6.9</v>
      </c>
      <c r="C1143" t="s">
        <v>346</v>
      </c>
    </row>
    <row r="1144" spans="1:3" x14ac:dyDescent="0.3">
      <c r="A1144" t="s">
        <v>4263</v>
      </c>
      <c r="B1144" s="2">
        <v>6.9</v>
      </c>
      <c r="C1144" t="s">
        <v>814</v>
      </c>
    </row>
    <row r="1145" spans="1:3" x14ac:dyDescent="0.3">
      <c r="A1145" t="s">
        <v>4263</v>
      </c>
      <c r="B1145" s="2">
        <v>6.9</v>
      </c>
      <c r="C1145" t="s">
        <v>3705</v>
      </c>
    </row>
    <row r="1146" spans="1:3" x14ac:dyDescent="0.3">
      <c r="A1146" t="s">
        <v>4263</v>
      </c>
      <c r="B1146" s="2">
        <v>6.9</v>
      </c>
      <c r="C1146" t="s">
        <v>5364</v>
      </c>
    </row>
    <row r="1147" spans="1:3" x14ac:dyDescent="0.3">
      <c r="A1147" t="s">
        <v>4264</v>
      </c>
      <c r="B1147" s="2">
        <v>7.2</v>
      </c>
      <c r="C1147" t="s">
        <v>266</v>
      </c>
    </row>
    <row r="1148" spans="1:3" x14ac:dyDescent="0.3">
      <c r="A1148" t="s">
        <v>4264</v>
      </c>
      <c r="B1148" s="2">
        <v>7.2</v>
      </c>
      <c r="C1148" t="s">
        <v>7845</v>
      </c>
    </row>
    <row r="1149" spans="1:3" x14ac:dyDescent="0.3">
      <c r="A1149" t="s">
        <v>4264</v>
      </c>
      <c r="B1149" s="2">
        <v>7.2</v>
      </c>
      <c r="C1149" t="s">
        <v>509</v>
      </c>
    </row>
    <row r="1150" spans="1:3" x14ac:dyDescent="0.3">
      <c r="A1150" t="s">
        <v>4264</v>
      </c>
      <c r="B1150" s="2">
        <v>7.2</v>
      </c>
      <c r="C1150" t="s">
        <v>7846</v>
      </c>
    </row>
    <row r="1151" spans="1:3" x14ac:dyDescent="0.3">
      <c r="A1151" t="s">
        <v>4265</v>
      </c>
      <c r="B1151" s="2">
        <v>7.3</v>
      </c>
      <c r="C1151" t="s">
        <v>814</v>
      </c>
    </row>
    <row r="1152" spans="1:3" x14ac:dyDescent="0.3">
      <c r="A1152" t="s">
        <v>4265</v>
      </c>
      <c r="B1152" s="2">
        <v>7.3</v>
      </c>
      <c r="C1152" t="s">
        <v>7848</v>
      </c>
    </row>
    <row r="1153" spans="1:3" x14ac:dyDescent="0.3">
      <c r="A1153" t="s">
        <v>4265</v>
      </c>
      <c r="B1153" s="2">
        <v>7.3</v>
      </c>
      <c r="C1153" t="s">
        <v>3705</v>
      </c>
    </row>
    <row r="1154" spans="1:3" x14ac:dyDescent="0.3">
      <c r="A1154" t="s">
        <v>4266</v>
      </c>
      <c r="B1154" s="2">
        <v>6.3</v>
      </c>
      <c r="C1154" t="s">
        <v>346</v>
      </c>
    </row>
    <row r="1155" spans="1:3" x14ac:dyDescent="0.3">
      <c r="A1155" t="s">
        <v>4266</v>
      </c>
      <c r="B1155" s="2">
        <v>6.3</v>
      </c>
      <c r="C1155" t="s">
        <v>266</v>
      </c>
    </row>
    <row r="1156" spans="1:3" x14ac:dyDescent="0.3">
      <c r="A1156" t="s">
        <v>4266</v>
      </c>
      <c r="B1156" s="2">
        <v>6.3</v>
      </c>
      <c r="C1156" t="s">
        <v>7844</v>
      </c>
    </row>
    <row r="1157" spans="1:3" x14ac:dyDescent="0.3">
      <c r="A1157" t="s">
        <v>4266</v>
      </c>
      <c r="B1157" s="2">
        <v>6.3</v>
      </c>
      <c r="C1157" t="s">
        <v>3705</v>
      </c>
    </row>
    <row r="1158" spans="1:3" x14ac:dyDescent="0.3">
      <c r="A1158" t="s">
        <v>6872</v>
      </c>
      <c r="B1158" s="2">
        <v>7.5</v>
      </c>
      <c r="C1158" t="s">
        <v>7851</v>
      </c>
    </row>
    <row r="1159" spans="1:3" x14ac:dyDescent="0.3">
      <c r="A1159" t="s">
        <v>6872</v>
      </c>
      <c r="B1159" s="2">
        <v>7.5</v>
      </c>
      <c r="C1159" t="s">
        <v>814</v>
      </c>
    </row>
    <row r="1160" spans="1:3" x14ac:dyDescent="0.3">
      <c r="A1160" t="s">
        <v>6873</v>
      </c>
      <c r="B1160" s="2">
        <v>7.6</v>
      </c>
      <c r="C1160" t="s">
        <v>814</v>
      </c>
    </row>
    <row r="1161" spans="1:3" x14ac:dyDescent="0.3">
      <c r="A1161" t="s">
        <v>6873</v>
      </c>
      <c r="B1161" s="2">
        <v>7.6</v>
      </c>
      <c r="C1161" t="s">
        <v>7849</v>
      </c>
    </row>
    <row r="1162" spans="1:3" x14ac:dyDescent="0.3">
      <c r="A1162" t="s">
        <v>6873</v>
      </c>
      <c r="B1162" s="2">
        <v>7.6</v>
      </c>
      <c r="C1162" t="s">
        <v>3587</v>
      </c>
    </row>
    <row r="1163" spans="1:3" x14ac:dyDescent="0.3">
      <c r="A1163" t="s">
        <v>6873</v>
      </c>
      <c r="B1163" s="2">
        <v>7.6</v>
      </c>
      <c r="C1163" t="s">
        <v>5364</v>
      </c>
    </row>
    <row r="1164" spans="1:3" x14ac:dyDescent="0.3">
      <c r="A1164" t="s">
        <v>6874</v>
      </c>
      <c r="B1164" s="2">
        <v>6.8</v>
      </c>
      <c r="C1164" t="s">
        <v>7845</v>
      </c>
    </row>
    <row r="1165" spans="1:3" x14ac:dyDescent="0.3">
      <c r="A1165" t="s">
        <v>6874</v>
      </c>
      <c r="B1165" s="2">
        <v>6.8</v>
      </c>
      <c r="C1165" t="s">
        <v>509</v>
      </c>
    </row>
    <row r="1166" spans="1:3" x14ac:dyDescent="0.3">
      <c r="A1166" t="s">
        <v>6874</v>
      </c>
      <c r="B1166" s="2">
        <v>6.8</v>
      </c>
      <c r="C1166" t="s">
        <v>7846</v>
      </c>
    </row>
    <row r="1167" spans="1:3" x14ac:dyDescent="0.3">
      <c r="A1167" t="s">
        <v>6874</v>
      </c>
      <c r="B1167" s="2">
        <v>6.8</v>
      </c>
      <c r="C1167" t="s">
        <v>7850</v>
      </c>
    </row>
    <row r="1168" spans="1:3" x14ac:dyDescent="0.3">
      <c r="A1168" t="s">
        <v>4267</v>
      </c>
      <c r="B1168" s="2">
        <v>5.2</v>
      </c>
      <c r="C1168" t="s">
        <v>509</v>
      </c>
    </row>
    <row r="1169" spans="1:3" x14ac:dyDescent="0.3">
      <c r="A1169" t="s">
        <v>4267</v>
      </c>
      <c r="B1169" s="2">
        <v>5.2</v>
      </c>
      <c r="C1169" t="s">
        <v>3878</v>
      </c>
    </row>
    <row r="1170" spans="1:3" x14ac:dyDescent="0.3">
      <c r="A1170" t="s">
        <v>4267</v>
      </c>
      <c r="B1170" s="2">
        <v>5.2</v>
      </c>
      <c r="C1170" t="s">
        <v>3705</v>
      </c>
    </row>
    <row r="1171" spans="1:3" x14ac:dyDescent="0.3">
      <c r="A1171" t="s">
        <v>4268</v>
      </c>
      <c r="B1171" s="2">
        <v>7.7</v>
      </c>
      <c r="C1171" t="s">
        <v>814</v>
      </c>
    </row>
    <row r="1172" spans="1:3" x14ac:dyDescent="0.3">
      <c r="A1172" t="s">
        <v>4268</v>
      </c>
      <c r="B1172" s="2">
        <v>7.7</v>
      </c>
      <c r="C1172" t="s">
        <v>7849</v>
      </c>
    </row>
    <row r="1173" spans="1:3" x14ac:dyDescent="0.3">
      <c r="A1173" t="s">
        <v>4268</v>
      </c>
      <c r="B1173" s="2">
        <v>7.7</v>
      </c>
      <c r="C1173" t="s">
        <v>5364</v>
      </c>
    </row>
    <row r="1174" spans="1:3" x14ac:dyDescent="0.3">
      <c r="A1174" t="s">
        <v>4269</v>
      </c>
      <c r="B1174" s="2">
        <v>6.2</v>
      </c>
      <c r="C1174" t="s">
        <v>509</v>
      </c>
    </row>
    <row r="1175" spans="1:3" x14ac:dyDescent="0.3">
      <c r="A1175" t="s">
        <v>4270</v>
      </c>
      <c r="B1175" s="2">
        <v>7.7</v>
      </c>
      <c r="C1175" t="s">
        <v>346</v>
      </c>
    </row>
    <row r="1176" spans="1:3" x14ac:dyDescent="0.3">
      <c r="A1176" t="s">
        <v>4270</v>
      </c>
      <c r="B1176" s="2">
        <v>7.7</v>
      </c>
      <c r="C1176" t="s">
        <v>266</v>
      </c>
    </row>
    <row r="1177" spans="1:3" x14ac:dyDescent="0.3">
      <c r="A1177" t="s">
        <v>4270</v>
      </c>
      <c r="B1177" s="2">
        <v>7.7</v>
      </c>
      <c r="C1177" t="s">
        <v>3878</v>
      </c>
    </row>
    <row r="1178" spans="1:3" x14ac:dyDescent="0.3">
      <c r="A1178" t="s">
        <v>6875</v>
      </c>
      <c r="B1178" s="2">
        <v>4.3</v>
      </c>
      <c r="C1178" t="s">
        <v>509</v>
      </c>
    </row>
    <row r="1179" spans="1:3" x14ac:dyDescent="0.3">
      <c r="A1179" t="s">
        <v>6875</v>
      </c>
      <c r="B1179" s="2">
        <v>4.3</v>
      </c>
      <c r="C1179" t="s">
        <v>814</v>
      </c>
    </row>
    <row r="1180" spans="1:3" x14ac:dyDescent="0.3">
      <c r="A1180" t="s">
        <v>6875</v>
      </c>
      <c r="B1180" s="2">
        <v>4.3</v>
      </c>
      <c r="C1180" t="s">
        <v>3587</v>
      </c>
    </row>
    <row r="1181" spans="1:3" x14ac:dyDescent="0.3">
      <c r="A1181" t="s">
        <v>6876</v>
      </c>
      <c r="B1181" s="2">
        <v>6.9</v>
      </c>
      <c r="C1181" t="s">
        <v>266</v>
      </c>
    </row>
    <row r="1182" spans="1:3" x14ac:dyDescent="0.3">
      <c r="A1182" t="s">
        <v>6876</v>
      </c>
      <c r="B1182" s="2">
        <v>6.9</v>
      </c>
      <c r="C1182" t="s">
        <v>7845</v>
      </c>
    </row>
    <row r="1183" spans="1:3" x14ac:dyDescent="0.3">
      <c r="A1183" t="s">
        <v>6876</v>
      </c>
      <c r="B1183" s="2">
        <v>6.9</v>
      </c>
      <c r="C1183" t="s">
        <v>509</v>
      </c>
    </row>
    <row r="1184" spans="1:3" x14ac:dyDescent="0.3">
      <c r="A1184" t="s">
        <v>6876</v>
      </c>
      <c r="B1184" s="2">
        <v>6.9</v>
      </c>
      <c r="C1184" t="s">
        <v>7846</v>
      </c>
    </row>
    <row r="1185" spans="1:3" x14ac:dyDescent="0.3">
      <c r="A1185" t="s">
        <v>6876</v>
      </c>
      <c r="B1185" s="2">
        <v>6.9</v>
      </c>
      <c r="C1185" t="s">
        <v>3587</v>
      </c>
    </row>
    <row r="1186" spans="1:3" x14ac:dyDescent="0.3">
      <c r="A1186" t="s">
        <v>4271</v>
      </c>
      <c r="B1186" s="2">
        <v>6.6</v>
      </c>
      <c r="C1186" t="s">
        <v>266</v>
      </c>
    </row>
    <row r="1187" spans="1:3" x14ac:dyDescent="0.3">
      <c r="A1187" t="s">
        <v>4271</v>
      </c>
      <c r="B1187" s="2">
        <v>6.6</v>
      </c>
      <c r="C1187" t="s">
        <v>7845</v>
      </c>
    </row>
    <row r="1188" spans="1:3" x14ac:dyDescent="0.3">
      <c r="A1188" t="s">
        <v>4271</v>
      </c>
      <c r="B1188" s="2">
        <v>6.6</v>
      </c>
      <c r="C1188" t="s">
        <v>509</v>
      </c>
    </row>
    <row r="1189" spans="1:3" x14ac:dyDescent="0.3">
      <c r="A1189" t="s">
        <v>4271</v>
      </c>
      <c r="B1189" s="2">
        <v>6.6</v>
      </c>
      <c r="C1189" t="s">
        <v>7846</v>
      </c>
    </row>
    <row r="1190" spans="1:3" x14ac:dyDescent="0.3">
      <c r="A1190" t="s">
        <v>4272</v>
      </c>
      <c r="B1190" s="2">
        <v>7</v>
      </c>
      <c r="C1190" t="s">
        <v>814</v>
      </c>
    </row>
    <row r="1191" spans="1:3" x14ac:dyDescent="0.3">
      <c r="A1191" t="s">
        <v>4272</v>
      </c>
      <c r="B1191" s="2">
        <v>7</v>
      </c>
      <c r="C1191" t="s">
        <v>7846</v>
      </c>
    </row>
    <row r="1192" spans="1:3" x14ac:dyDescent="0.3">
      <c r="A1192" t="s">
        <v>4272</v>
      </c>
      <c r="B1192" s="2">
        <v>7</v>
      </c>
      <c r="C1192" t="s">
        <v>7844</v>
      </c>
    </row>
    <row r="1193" spans="1:3" x14ac:dyDescent="0.3">
      <c r="A1193" t="s">
        <v>4272</v>
      </c>
      <c r="B1193" s="2">
        <v>7</v>
      </c>
      <c r="C1193" t="s">
        <v>3587</v>
      </c>
    </row>
    <row r="1194" spans="1:3" x14ac:dyDescent="0.3">
      <c r="A1194" t="s">
        <v>4273</v>
      </c>
      <c r="B1194" s="2">
        <v>6.7</v>
      </c>
      <c r="C1194" t="s">
        <v>814</v>
      </c>
    </row>
    <row r="1195" spans="1:3" x14ac:dyDescent="0.3">
      <c r="A1195" t="s">
        <v>4273</v>
      </c>
      <c r="B1195" s="2">
        <v>6.7</v>
      </c>
      <c r="C1195" t="s">
        <v>7844</v>
      </c>
    </row>
    <row r="1196" spans="1:3" x14ac:dyDescent="0.3">
      <c r="A1196" t="s">
        <v>4273</v>
      </c>
      <c r="B1196" s="2">
        <v>6.7</v>
      </c>
      <c r="C1196" t="s">
        <v>3705</v>
      </c>
    </row>
    <row r="1197" spans="1:3" x14ac:dyDescent="0.3">
      <c r="A1197" t="s">
        <v>4274</v>
      </c>
      <c r="B1197" s="2">
        <v>8.1999999999999993</v>
      </c>
      <c r="C1197" t="s">
        <v>266</v>
      </c>
    </row>
    <row r="1198" spans="1:3" x14ac:dyDescent="0.3">
      <c r="A1198" t="s">
        <v>4274</v>
      </c>
      <c r="B1198" s="2">
        <v>8.1999999999999993</v>
      </c>
      <c r="C1198" t="s">
        <v>7845</v>
      </c>
    </row>
    <row r="1199" spans="1:3" x14ac:dyDescent="0.3">
      <c r="A1199" t="s">
        <v>4274</v>
      </c>
      <c r="B1199" s="2">
        <v>8.1999999999999993</v>
      </c>
      <c r="C1199" t="s">
        <v>509</v>
      </c>
    </row>
    <row r="1200" spans="1:3" x14ac:dyDescent="0.3">
      <c r="A1200" t="s">
        <v>4274</v>
      </c>
      <c r="B1200" s="2">
        <v>8.1999999999999993</v>
      </c>
      <c r="C1200" t="s">
        <v>7846</v>
      </c>
    </row>
    <row r="1201" spans="1:3" x14ac:dyDescent="0.3">
      <c r="A1201" t="s">
        <v>6877</v>
      </c>
      <c r="B1201" s="2">
        <v>8.9</v>
      </c>
      <c r="C1201" t="s">
        <v>346</v>
      </c>
    </row>
    <row r="1202" spans="1:3" x14ac:dyDescent="0.3">
      <c r="A1202" t="s">
        <v>6877</v>
      </c>
      <c r="B1202" s="2">
        <v>8.9</v>
      </c>
      <c r="C1202" t="s">
        <v>266</v>
      </c>
    </row>
    <row r="1203" spans="1:3" x14ac:dyDescent="0.3">
      <c r="A1203" t="s">
        <v>6877</v>
      </c>
      <c r="B1203" s="2">
        <v>8.9</v>
      </c>
      <c r="C1203" t="s">
        <v>814</v>
      </c>
    </row>
    <row r="1204" spans="1:3" x14ac:dyDescent="0.3">
      <c r="A1204" t="s">
        <v>6877</v>
      </c>
      <c r="B1204" s="2">
        <v>8.9</v>
      </c>
      <c r="C1204" t="s">
        <v>7844</v>
      </c>
    </row>
    <row r="1205" spans="1:3" x14ac:dyDescent="0.3">
      <c r="A1205" t="s">
        <v>6878</v>
      </c>
      <c r="B1205" s="2">
        <v>8.6999999999999993</v>
      </c>
      <c r="C1205" t="s">
        <v>346</v>
      </c>
    </row>
    <row r="1206" spans="1:3" x14ac:dyDescent="0.3">
      <c r="A1206" t="s">
        <v>6878</v>
      </c>
      <c r="B1206" s="2">
        <v>8.6999999999999993</v>
      </c>
      <c r="C1206" t="s">
        <v>266</v>
      </c>
    </row>
    <row r="1207" spans="1:3" x14ac:dyDescent="0.3">
      <c r="A1207" t="s">
        <v>6878</v>
      </c>
      <c r="B1207" s="2">
        <v>8.6999999999999993</v>
      </c>
      <c r="C1207" t="s">
        <v>814</v>
      </c>
    </row>
    <row r="1208" spans="1:3" x14ac:dyDescent="0.3">
      <c r="A1208" t="s">
        <v>6878</v>
      </c>
      <c r="B1208" s="2">
        <v>8.6999999999999993</v>
      </c>
      <c r="C1208" t="s">
        <v>7844</v>
      </c>
    </row>
    <row r="1209" spans="1:3" x14ac:dyDescent="0.3">
      <c r="A1209" t="s">
        <v>4275</v>
      </c>
      <c r="B1209" s="2">
        <v>5.5</v>
      </c>
      <c r="C1209" t="s">
        <v>346</v>
      </c>
    </row>
    <row r="1210" spans="1:3" x14ac:dyDescent="0.3">
      <c r="A1210" t="s">
        <v>4275</v>
      </c>
      <c r="B1210" s="2">
        <v>5.5</v>
      </c>
      <c r="C1210" t="s">
        <v>266</v>
      </c>
    </row>
    <row r="1211" spans="1:3" x14ac:dyDescent="0.3">
      <c r="A1211" t="s">
        <v>4275</v>
      </c>
      <c r="B1211" s="2">
        <v>5.5</v>
      </c>
      <c r="C1211" t="s">
        <v>7844</v>
      </c>
    </row>
    <row r="1212" spans="1:3" x14ac:dyDescent="0.3">
      <c r="A1212" t="s">
        <v>4276</v>
      </c>
      <c r="B1212" s="2">
        <v>5.7</v>
      </c>
      <c r="C1212" t="s">
        <v>346</v>
      </c>
    </row>
    <row r="1213" spans="1:3" x14ac:dyDescent="0.3">
      <c r="A1213" t="s">
        <v>4276</v>
      </c>
      <c r="B1213" s="2">
        <v>5.7</v>
      </c>
      <c r="C1213" t="s">
        <v>266</v>
      </c>
    </row>
    <row r="1214" spans="1:3" x14ac:dyDescent="0.3">
      <c r="A1214" t="s">
        <v>4276</v>
      </c>
      <c r="B1214" s="2">
        <v>5.7</v>
      </c>
      <c r="C1214" t="s">
        <v>7844</v>
      </c>
    </row>
    <row r="1215" spans="1:3" x14ac:dyDescent="0.3">
      <c r="A1215" t="s">
        <v>4276</v>
      </c>
      <c r="B1215" s="2">
        <v>5.7</v>
      </c>
      <c r="C1215" t="s">
        <v>3705</v>
      </c>
    </row>
    <row r="1216" spans="1:3" x14ac:dyDescent="0.3">
      <c r="A1216" t="s">
        <v>4277</v>
      </c>
      <c r="B1216" s="2">
        <v>6.3</v>
      </c>
      <c r="C1216" t="s">
        <v>814</v>
      </c>
    </row>
    <row r="1217" spans="1:3" x14ac:dyDescent="0.3">
      <c r="A1217" t="s">
        <v>4277</v>
      </c>
      <c r="B1217" s="2">
        <v>6.3</v>
      </c>
      <c r="C1217" t="s">
        <v>7848</v>
      </c>
    </row>
    <row r="1218" spans="1:3" x14ac:dyDescent="0.3">
      <c r="A1218" t="s">
        <v>4277</v>
      </c>
      <c r="B1218" s="2">
        <v>6.3</v>
      </c>
      <c r="C1218" t="s">
        <v>3587</v>
      </c>
    </row>
    <row r="1219" spans="1:3" x14ac:dyDescent="0.3">
      <c r="A1219" t="s">
        <v>4277</v>
      </c>
      <c r="B1219" s="2">
        <v>6.3</v>
      </c>
      <c r="C1219" t="s">
        <v>3878</v>
      </c>
    </row>
    <row r="1220" spans="1:3" x14ac:dyDescent="0.3">
      <c r="A1220" t="s">
        <v>4277</v>
      </c>
      <c r="B1220" s="2">
        <v>6.3</v>
      </c>
      <c r="C1220" t="s">
        <v>3705</v>
      </c>
    </row>
    <row r="1221" spans="1:3" x14ac:dyDescent="0.3">
      <c r="A1221" t="s">
        <v>6879</v>
      </c>
      <c r="B1221" s="2">
        <v>5.9</v>
      </c>
      <c r="C1221" t="s">
        <v>346</v>
      </c>
    </row>
    <row r="1222" spans="1:3" x14ac:dyDescent="0.3">
      <c r="A1222" t="s">
        <v>6879</v>
      </c>
      <c r="B1222" s="2">
        <v>5.9</v>
      </c>
      <c r="C1222" t="s">
        <v>266</v>
      </c>
    </row>
    <row r="1223" spans="1:3" x14ac:dyDescent="0.3">
      <c r="A1223" t="s">
        <v>6879</v>
      </c>
      <c r="B1223" s="2">
        <v>5.9</v>
      </c>
      <c r="C1223" t="s">
        <v>3878</v>
      </c>
    </row>
    <row r="1224" spans="1:3" x14ac:dyDescent="0.3">
      <c r="A1224" t="s">
        <v>6879</v>
      </c>
      <c r="B1224" s="2">
        <v>5.9</v>
      </c>
      <c r="C1224" t="s">
        <v>3705</v>
      </c>
    </row>
    <row r="1225" spans="1:3" x14ac:dyDescent="0.3">
      <c r="A1225" t="s">
        <v>6880</v>
      </c>
      <c r="B1225" s="2">
        <v>7.6</v>
      </c>
      <c r="C1225" t="s">
        <v>346</v>
      </c>
    </row>
    <row r="1226" spans="1:3" x14ac:dyDescent="0.3">
      <c r="A1226" t="s">
        <v>6880</v>
      </c>
      <c r="B1226" s="2">
        <v>7.6</v>
      </c>
      <c r="C1226" t="s">
        <v>814</v>
      </c>
    </row>
    <row r="1227" spans="1:3" x14ac:dyDescent="0.3">
      <c r="A1227" t="s">
        <v>6880</v>
      </c>
      <c r="B1227" s="2">
        <v>7.6</v>
      </c>
      <c r="C1227" t="s">
        <v>3878</v>
      </c>
    </row>
    <row r="1228" spans="1:3" x14ac:dyDescent="0.3">
      <c r="A1228" t="s">
        <v>6880</v>
      </c>
      <c r="B1228" s="2">
        <v>7.6</v>
      </c>
      <c r="C1228" t="s">
        <v>3705</v>
      </c>
    </row>
    <row r="1229" spans="1:3" x14ac:dyDescent="0.3">
      <c r="A1229" t="s">
        <v>4278</v>
      </c>
      <c r="B1229" s="2">
        <v>6.6</v>
      </c>
      <c r="C1229" t="s">
        <v>266</v>
      </c>
    </row>
    <row r="1230" spans="1:3" x14ac:dyDescent="0.3">
      <c r="A1230" t="s">
        <v>4278</v>
      </c>
      <c r="B1230" s="2">
        <v>6.6</v>
      </c>
      <c r="C1230" t="s">
        <v>7846</v>
      </c>
    </row>
    <row r="1231" spans="1:3" x14ac:dyDescent="0.3">
      <c r="A1231" t="s">
        <v>4278</v>
      </c>
      <c r="B1231" s="2">
        <v>6.6</v>
      </c>
      <c r="C1231" t="s">
        <v>7844</v>
      </c>
    </row>
    <row r="1232" spans="1:3" x14ac:dyDescent="0.3">
      <c r="A1232" t="s">
        <v>6881</v>
      </c>
      <c r="B1232" s="2">
        <v>5.3</v>
      </c>
      <c r="C1232" t="s">
        <v>346</v>
      </c>
    </row>
    <row r="1233" spans="1:3" x14ac:dyDescent="0.3">
      <c r="A1233" t="s">
        <v>6881</v>
      </c>
      <c r="B1233" s="2">
        <v>5.3</v>
      </c>
      <c r="C1233" t="s">
        <v>3705</v>
      </c>
    </row>
    <row r="1234" spans="1:3" x14ac:dyDescent="0.3">
      <c r="A1234" t="s">
        <v>4279</v>
      </c>
      <c r="B1234" s="2">
        <v>6</v>
      </c>
      <c r="C1234" t="s">
        <v>814</v>
      </c>
    </row>
    <row r="1235" spans="1:3" x14ac:dyDescent="0.3">
      <c r="A1235" t="s">
        <v>4279</v>
      </c>
      <c r="B1235" s="2">
        <v>6</v>
      </c>
      <c r="C1235" t="s">
        <v>7849</v>
      </c>
    </row>
    <row r="1236" spans="1:3" x14ac:dyDescent="0.3">
      <c r="A1236" t="s">
        <v>4279</v>
      </c>
      <c r="B1236" s="2">
        <v>6</v>
      </c>
      <c r="C1236" t="s">
        <v>5364</v>
      </c>
    </row>
    <row r="1237" spans="1:3" x14ac:dyDescent="0.3">
      <c r="A1237" t="s">
        <v>4279</v>
      </c>
      <c r="B1237" s="2">
        <v>6</v>
      </c>
      <c r="C1237" t="s">
        <v>3084</v>
      </c>
    </row>
    <row r="1238" spans="1:3" x14ac:dyDescent="0.3">
      <c r="A1238" t="s">
        <v>4280</v>
      </c>
      <c r="B1238" s="2">
        <v>8</v>
      </c>
      <c r="C1238" t="s">
        <v>346</v>
      </c>
    </row>
    <row r="1239" spans="1:3" x14ac:dyDescent="0.3">
      <c r="A1239" t="s">
        <v>4280</v>
      </c>
      <c r="B1239" s="2">
        <v>8</v>
      </c>
      <c r="C1239" t="s">
        <v>266</v>
      </c>
    </row>
    <row r="1240" spans="1:3" x14ac:dyDescent="0.3">
      <c r="A1240" t="s">
        <v>4280</v>
      </c>
      <c r="B1240" s="2">
        <v>8</v>
      </c>
      <c r="C1240" t="s">
        <v>7845</v>
      </c>
    </row>
    <row r="1241" spans="1:3" x14ac:dyDescent="0.3">
      <c r="A1241" t="s">
        <v>4280</v>
      </c>
      <c r="B1241" s="2">
        <v>8</v>
      </c>
      <c r="C1241" t="s">
        <v>7846</v>
      </c>
    </row>
    <row r="1242" spans="1:3" x14ac:dyDescent="0.3">
      <c r="A1242" t="s">
        <v>4281</v>
      </c>
      <c r="B1242" s="2">
        <v>5.6</v>
      </c>
      <c r="C1242" t="s">
        <v>346</v>
      </c>
    </row>
    <row r="1243" spans="1:3" x14ac:dyDescent="0.3">
      <c r="A1243" t="s">
        <v>4281</v>
      </c>
      <c r="B1243" s="2">
        <v>5.6</v>
      </c>
      <c r="C1243" t="s">
        <v>266</v>
      </c>
    </row>
    <row r="1244" spans="1:3" x14ac:dyDescent="0.3">
      <c r="A1244" t="s">
        <v>4281</v>
      </c>
      <c r="B1244" s="2">
        <v>5.6</v>
      </c>
      <c r="C1244" t="s">
        <v>509</v>
      </c>
    </row>
    <row r="1245" spans="1:3" x14ac:dyDescent="0.3">
      <c r="A1245" t="s">
        <v>6882</v>
      </c>
      <c r="B1245" s="2">
        <v>5.9</v>
      </c>
      <c r="C1245" t="s">
        <v>266</v>
      </c>
    </row>
    <row r="1246" spans="1:3" x14ac:dyDescent="0.3">
      <c r="A1246" t="s">
        <v>6882</v>
      </c>
      <c r="B1246" s="2">
        <v>5.9</v>
      </c>
      <c r="C1246" t="s">
        <v>7846</v>
      </c>
    </row>
    <row r="1247" spans="1:3" x14ac:dyDescent="0.3">
      <c r="A1247" t="s">
        <v>6882</v>
      </c>
      <c r="B1247" s="2">
        <v>5.9</v>
      </c>
      <c r="C1247" t="s">
        <v>7844</v>
      </c>
    </row>
    <row r="1248" spans="1:3" x14ac:dyDescent="0.3">
      <c r="A1248" t="s">
        <v>6883</v>
      </c>
      <c r="B1248" s="2">
        <v>7.3</v>
      </c>
      <c r="C1248" t="s">
        <v>266</v>
      </c>
    </row>
    <row r="1249" spans="1:3" x14ac:dyDescent="0.3">
      <c r="A1249" t="s">
        <v>6883</v>
      </c>
      <c r="B1249" s="2">
        <v>7.3</v>
      </c>
      <c r="C1249" t="s">
        <v>509</v>
      </c>
    </row>
    <row r="1250" spans="1:3" x14ac:dyDescent="0.3">
      <c r="A1250" t="s">
        <v>6883</v>
      </c>
      <c r="B1250" s="2">
        <v>7.3</v>
      </c>
      <c r="C1250" t="s">
        <v>7846</v>
      </c>
    </row>
    <row r="1251" spans="1:3" x14ac:dyDescent="0.3">
      <c r="A1251" t="s">
        <v>6883</v>
      </c>
      <c r="B1251" s="2">
        <v>7.3</v>
      </c>
      <c r="C1251" t="s">
        <v>7848</v>
      </c>
    </row>
    <row r="1252" spans="1:3" x14ac:dyDescent="0.3">
      <c r="A1252" t="s">
        <v>6883</v>
      </c>
      <c r="B1252" s="2">
        <v>7.3</v>
      </c>
      <c r="C1252" t="s">
        <v>3878</v>
      </c>
    </row>
    <row r="1253" spans="1:3" x14ac:dyDescent="0.3">
      <c r="A1253" t="s">
        <v>4282</v>
      </c>
      <c r="B1253" s="2">
        <v>7.9</v>
      </c>
      <c r="C1253" t="s">
        <v>266</v>
      </c>
    </row>
    <row r="1254" spans="1:3" x14ac:dyDescent="0.3">
      <c r="A1254" t="s">
        <v>4282</v>
      </c>
      <c r="B1254" s="2">
        <v>7.9</v>
      </c>
      <c r="C1254" t="s">
        <v>7845</v>
      </c>
    </row>
    <row r="1255" spans="1:3" x14ac:dyDescent="0.3">
      <c r="A1255" t="s">
        <v>4282</v>
      </c>
      <c r="B1255" s="2">
        <v>7.9</v>
      </c>
      <c r="C1255" t="s">
        <v>509</v>
      </c>
    </row>
    <row r="1256" spans="1:3" x14ac:dyDescent="0.3">
      <c r="A1256" t="s">
        <v>4282</v>
      </c>
      <c r="B1256" s="2">
        <v>7.9</v>
      </c>
      <c r="C1256" t="s">
        <v>7846</v>
      </c>
    </row>
    <row r="1257" spans="1:3" x14ac:dyDescent="0.3">
      <c r="A1257" t="s">
        <v>4282</v>
      </c>
      <c r="B1257" s="2">
        <v>7.9</v>
      </c>
      <c r="C1257" t="s">
        <v>7844</v>
      </c>
    </row>
    <row r="1258" spans="1:3" x14ac:dyDescent="0.3">
      <c r="A1258" t="s">
        <v>4283</v>
      </c>
      <c r="B1258" s="2">
        <v>6.8</v>
      </c>
      <c r="C1258" t="s">
        <v>346</v>
      </c>
    </row>
    <row r="1259" spans="1:3" x14ac:dyDescent="0.3">
      <c r="A1259" t="s">
        <v>4283</v>
      </c>
      <c r="B1259" s="2">
        <v>6.8</v>
      </c>
      <c r="C1259" t="s">
        <v>3705</v>
      </c>
    </row>
    <row r="1260" spans="1:3" x14ac:dyDescent="0.3">
      <c r="A1260" t="s">
        <v>4284</v>
      </c>
      <c r="B1260" s="2">
        <v>6.6</v>
      </c>
      <c r="C1260" t="s">
        <v>346</v>
      </c>
    </row>
    <row r="1261" spans="1:3" x14ac:dyDescent="0.3">
      <c r="A1261" t="s">
        <v>4284</v>
      </c>
      <c r="B1261" s="2">
        <v>6.6</v>
      </c>
      <c r="C1261" t="s">
        <v>509</v>
      </c>
    </row>
    <row r="1262" spans="1:3" x14ac:dyDescent="0.3">
      <c r="A1262" t="s">
        <v>4284</v>
      </c>
      <c r="B1262" s="2">
        <v>6.6</v>
      </c>
      <c r="C1262" t="s">
        <v>7851</v>
      </c>
    </row>
    <row r="1263" spans="1:3" x14ac:dyDescent="0.3">
      <c r="A1263" t="s">
        <v>4284</v>
      </c>
      <c r="B1263" s="2">
        <v>6.6</v>
      </c>
      <c r="C1263" t="s">
        <v>3705</v>
      </c>
    </row>
    <row r="1264" spans="1:3" x14ac:dyDescent="0.3">
      <c r="A1264" t="s">
        <v>4285</v>
      </c>
      <c r="B1264" s="2">
        <v>6.6</v>
      </c>
      <c r="C1264" t="s">
        <v>814</v>
      </c>
    </row>
    <row r="1265" spans="1:3" x14ac:dyDescent="0.3">
      <c r="A1265" t="s">
        <v>4285</v>
      </c>
      <c r="B1265" s="2">
        <v>6.6</v>
      </c>
      <c r="C1265" t="s">
        <v>7844</v>
      </c>
    </row>
    <row r="1266" spans="1:3" x14ac:dyDescent="0.3">
      <c r="A1266" t="s">
        <v>4285</v>
      </c>
      <c r="B1266" s="2">
        <v>6.6</v>
      </c>
      <c r="C1266" t="s">
        <v>1390</v>
      </c>
    </row>
    <row r="1267" spans="1:3" x14ac:dyDescent="0.3">
      <c r="A1267" t="s">
        <v>4285</v>
      </c>
      <c r="B1267" s="2">
        <v>6.6</v>
      </c>
      <c r="C1267" t="s">
        <v>7848</v>
      </c>
    </row>
    <row r="1268" spans="1:3" x14ac:dyDescent="0.3">
      <c r="A1268" t="s">
        <v>4285</v>
      </c>
      <c r="B1268" s="2">
        <v>6.6</v>
      </c>
      <c r="C1268" t="s">
        <v>3705</v>
      </c>
    </row>
    <row r="1269" spans="1:3" x14ac:dyDescent="0.3">
      <c r="A1269" t="s">
        <v>6884</v>
      </c>
      <c r="B1269" s="2">
        <v>7</v>
      </c>
      <c r="C1269" t="s">
        <v>7845</v>
      </c>
    </row>
    <row r="1270" spans="1:3" x14ac:dyDescent="0.3">
      <c r="A1270" t="s">
        <v>6884</v>
      </c>
      <c r="B1270" s="2">
        <v>7</v>
      </c>
      <c r="C1270" t="s">
        <v>509</v>
      </c>
    </row>
    <row r="1271" spans="1:3" x14ac:dyDescent="0.3">
      <c r="A1271" t="s">
        <v>6884</v>
      </c>
      <c r="B1271" s="2">
        <v>7</v>
      </c>
      <c r="C1271" t="s">
        <v>7846</v>
      </c>
    </row>
    <row r="1272" spans="1:3" x14ac:dyDescent="0.3">
      <c r="A1272" t="s">
        <v>6884</v>
      </c>
      <c r="B1272" s="2">
        <v>7</v>
      </c>
      <c r="C1272" t="s">
        <v>3878</v>
      </c>
    </row>
    <row r="1273" spans="1:3" x14ac:dyDescent="0.3">
      <c r="A1273" t="s">
        <v>6885</v>
      </c>
      <c r="B1273" s="2">
        <v>7</v>
      </c>
      <c r="C1273" t="s">
        <v>346</v>
      </c>
    </row>
    <row r="1274" spans="1:3" x14ac:dyDescent="0.3">
      <c r="A1274" t="s">
        <v>6885</v>
      </c>
      <c r="B1274" s="2">
        <v>7</v>
      </c>
      <c r="C1274" t="s">
        <v>266</v>
      </c>
    </row>
    <row r="1275" spans="1:3" x14ac:dyDescent="0.3">
      <c r="A1275" t="s">
        <v>6885</v>
      </c>
      <c r="B1275" s="2">
        <v>7</v>
      </c>
      <c r="C1275" t="s">
        <v>7845</v>
      </c>
    </row>
    <row r="1276" spans="1:3" x14ac:dyDescent="0.3">
      <c r="A1276" t="s">
        <v>6885</v>
      </c>
      <c r="B1276" s="2">
        <v>7</v>
      </c>
      <c r="C1276" t="s">
        <v>509</v>
      </c>
    </row>
    <row r="1277" spans="1:3" x14ac:dyDescent="0.3">
      <c r="A1277" t="s">
        <v>6885</v>
      </c>
      <c r="B1277" s="2">
        <v>7</v>
      </c>
      <c r="C1277" t="s">
        <v>7846</v>
      </c>
    </row>
    <row r="1278" spans="1:3" x14ac:dyDescent="0.3">
      <c r="A1278" t="s">
        <v>6886</v>
      </c>
      <c r="B1278" s="2">
        <v>7.3</v>
      </c>
      <c r="C1278" t="s">
        <v>266</v>
      </c>
    </row>
    <row r="1279" spans="1:3" x14ac:dyDescent="0.3">
      <c r="A1279" t="s">
        <v>6886</v>
      </c>
      <c r="B1279" s="2">
        <v>7.3</v>
      </c>
      <c r="C1279" t="s">
        <v>509</v>
      </c>
    </row>
    <row r="1280" spans="1:3" x14ac:dyDescent="0.3">
      <c r="A1280" t="s">
        <v>6886</v>
      </c>
      <c r="B1280" s="2">
        <v>7.3</v>
      </c>
      <c r="C1280" t="s">
        <v>814</v>
      </c>
    </row>
    <row r="1281" spans="1:3" x14ac:dyDescent="0.3">
      <c r="A1281" t="s">
        <v>6886</v>
      </c>
      <c r="B1281" s="2">
        <v>7.3</v>
      </c>
      <c r="C1281" t="s">
        <v>7844</v>
      </c>
    </row>
    <row r="1282" spans="1:3" x14ac:dyDescent="0.3">
      <c r="A1282" t="s">
        <v>6886</v>
      </c>
      <c r="B1282" s="2">
        <v>7.3</v>
      </c>
      <c r="C1282" t="s">
        <v>3587</v>
      </c>
    </row>
    <row r="1283" spans="1:3" x14ac:dyDescent="0.3">
      <c r="A1283" t="s">
        <v>6887</v>
      </c>
      <c r="B1283" s="2">
        <v>5.5</v>
      </c>
      <c r="C1283" t="s">
        <v>346</v>
      </c>
    </row>
    <row r="1284" spans="1:3" x14ac:dyDescent="0.3">
      <c r="A1284" t="s">
        <v>6887</v>
      </c>
      <c r="B1284" s="2">
        <v>5.5</v>
      </c>
      <c r="C1284" t="s">
        <v>266</v>
      </c>
    </row>
    <row r="1285" spans="1:3" x14ac:dyDescent="0.3">
      <c r="A1285" t="s">
        <v>6887</v>
      </c>
      <c r="B1285" s="2">
        <v>5.5</v>
      </c>
      <c r="C1285" t="s">
        <v>509</v>
      </c>
    </row>
    <row r="1286" spans="1:3" x14ac:dyDescent="0.3">
      <c r="A1286" t="s">
        <v>6887</v>
      </c>
      <c r="B1286" s="2">
        <v>5.5</v>
      </c>
      <c r="C1286" t="s">
        <v>7851</v>
      </c>
    </row>
    <row r="1287" spans="1:3" x14ac:dyDescent="0.3">
      <c r="A1287" t="s">
        <v>6887</v>
      </c>
      <c r="B1287" s="2">
        <v>5.5</v>
      </c>
      <c r="C1287" t="s">
        <v>3705</v>
      </c>
    </row>
    <row r="1288" spans="1:3" x14ac:dyDescent="0.3">
      <c r="A1288" t="s">
        <v>4286</v>
      </c>
      <c r="B1288" s="2">
        <v>8.5</v>
      </c>
      <c r="C1288" t="s">
        <v>7851</v>
      </c>
    </row>
    <row r="1289" spans="1:3" x14ac:dyDescent="0.3">
      <c r="A1289" t="s">
        <v>4286</v>
      </c>
      <c r="B1289" s="2">
        <v>8.5</v>
      </c>
      <c r="C1289" t="s">
        <v>814</v>
      </c>
    </row>
    <row r="1290" spans="1:3" x14ac:dyDescent="0.3">
      <c r="A1290" t="s">
        <v>4286</v>
      </c>
      <c r="B1290" s="2">
        <v>8.5</v>
      </c>
      <c r="C1290" t="s">
        <v>3705</v>
      </c>
    </row>
    <row r="1291" spans="1:3" x14ac:dyDescent="0.3">
      <c r="A1291" t="s">
        <v>4287</v>
      </c>
      <c r="B1291" s="2">
        <v>7.5</v>
      </c>
      <c r="C1291" t="s">
        <v>266</v>
      </c>
    </row>
    <row r="1292" spans="1:3" x14ac:dyDescent="0.3">
      <c r="A1292" t="s">
        <v>4287</v>
      </c>
      <c r="B1292" s="2">
        <v>7.5</v>
      </c>
      <c r="C1292" t="s">
        <v>7845</v>
      </c>
    </row>
    <row r="1293" spans="1:3" x14ac:dyDescent="0.3">
      <c r="A1293" t="s">
        <v>4287</v>
      </c>
      <c r="B1293" s="2">
        <v>7.5</v>
      </c>
      <c r="C1293" t="s">
        <v>7846</v>
      </c>
    </row>
    <row r="1294" spans="1:3" x14ac:dyDescent="0.3">
      <c r="A1294" t="s">
        <v>4287</v>
      </c>
      <c r="B1294" s="2">
        <v>7.5</v>
      </c>
      <c r="C1294" t="s">
        <v>7844</v>
      </c>
    </row>
    <row r="1295" spans="1:3" x14ac:dyDescent="0.3">
      <c r="A1295" t="s">
        <v>4287</v>
      </c>
      <c r="B1295" s="2">
        <v>7.5</v>
      </c>
      <c r="C1295" t="s">
        <v>7847</v>
      </c>
    </row>
    <row r="1296" spans="1:3" x14ac:dyDescent="0.3">
      <c r="A1296" t="s">
        <v>4287</v>
      </c>
      <c r="B1296" s="2">
        <v>7.5</v>
      </c>
      <c r="C1296" t="s">
        <v>5364</v>
      </c>
    </row>
    <row r="1297" spans="1:3" x14ac:dyDescent="0.3">
      <c r="A1297" t="s">
        <v>4288</v>
      </c>
      <c r="B1297" s="2">
        <v>7</v>
      </c>
      <c r="C1297" t="s">
        <v>346</v>
      </c>
    </row>
    <row r="1298" spans="1:3" x14ac:dyDescent="0.3">
      <c r="A1298" t="s">
        <v>4288</v>
      </c>
      <c r="B1298" s="2">
        <v>7</v>
      </c>
      <c r="C1298" t="s">
        <v>509</v>
      </c>
    </row>
    <row r="1299" spans="1:3" x14ac:dyDescent="0.3">
      <c r="A1299" t="s">
        <v>6888</v>
      </c>
      <c r="B1299" s="2">
        <v>7.8</v>
      </c>
      <c r="C1299" t="s">
        <v>7851</v>
      </c>
    </row>
    <row r="1300" spans="1:3" x14ac:dyDescent="0.3">
      <c r="A1300" t="s">
        <v>6888</v>
      </c>
      <c r="B1300" s="2">
        <v>7.8</v>
      </c>
      <c r="C1300" t="s">
        <v>814</v>
      </c>
    </row>
    <row r="1301" spans="1:3" x14ac:dyDescent="0.3">
      <c r="A1301" t="s">
        <v>6888</v>
      </c>
      <c r="B1301" s="2">
        <v>7.8</v>
      </c>
      <c r="C1301" t="s">
        <v>7848</v>
      </c>
    </row>
    <row r="1302" spans="1:3" x14ac:dyDescent="0.3">
      <c r="A1302" t="s">
        <v>6888</v>
      </c>
      <c r="B1302" s="2">
        <v>7.8</v>
      </c>
      <c r="C1302" t="s">
        <v>3705</v>
      </c>
    </row>
    <row r="1303" spans="1:3" x14ac:dyDescent="0.3">
      <c r="A1303" t="s">
        <v>6889</v>
      </c>
      <c r="B1303" s="2">
        <v>7.6</v>
      </c>
      <c r="C1303" t="s">
        <v>346</v>
      </c>
    </row>
    <row r="1304" spans="1:3" x14ac:dyDescent="0.3">
      <c r="A1304" t="s">
        <v>6889</v>
      </c>
      <c r="B1304" s="2">
        <v>7.6</v>
      </c>
      <c r="C1304" t="s">
        <v>266</v>
      </c>
    </row>
    <row r="1305" spans="1:3" x14ac:dyDescent="0.3">
      <c r="A1305" t="s">
        <v>6889</v>
      </c>
      <c r="B1305" s="2">
        <v>7.6</v>
      </c>
      <c r="C1305" t="s">
        <v>3705</v>
      </c>
    </row>
    <row r="1306" spans="1:3" x14ac:dyDescent="0.3">
      <c r="A1306" t="s">
        <v>4289</v>
      </c>
      <c r="B1306" s="2">
        <v>7.6</v>
      </c>
      <c r="C1306" t="s">
        <v>346</v>
      </c>
    </row>
    <row r="1307" spans="1:3" x14ac:dyDescent="0.3">
      <c r="A1307" t="s">
        <v>4289</v>
      </c>
      <c r="B1307" s="2">
        <v>7.6</v>
      </c>
      <c r="C1307" t="s">
        <v>266</v>
      </c>
    </row>
    <row r="1308" spans="1:3" x14ac:dyDescent="0.3">
      <c r="A1308" t="s">
        <v>4289</v>
      </c>
      <c r="B1308" s="2">
        <v>7.6</v>
      </c>
      <c r="C1308" t="s">
        <v>7851</v>
      </c>
    </row>
    <row r="1309" spans="1:3" x14ac:dyDescent="0.3">
      <c r="A1309" t="s">
        <v>4289</v>
      </c>
      <c r="B1309" s="2">
        <v>7.6</v>
      </c>
      <c r="C1309" t="s">
        <v>7848</v>
      </c>
    </row>
    <row r="1310" spans="1:3" x14ac:dyDescent="0.3">
      <c r="A1310" t="s">
        <v>4289</v>
      </c>
      <c r="B1310" s="2">
        <v>7.6</v>
      </c>
      <c r="C1310" t="s">
        <v>3705</v>
      </c>
    </row>
    <row r="1311" spans="1:3" x14ac:dyDescent="0.3">
      <c r="A1311" t="s">
        <v>4290</v>
      </c>
      <c r="B1311" s="2">
        <v>6.8</v>
      </c>
      <c r="C1311" t="s">
        <v>346</v>
      </c>
    </row>
    <row r="1312" spans="1:3" x14ac:dyDescent="0.3">
      <c r="A1312" t="s">
        <v>4290</v>
      </c>
      <c r="B1312" s="2">
        <v>6.8</v>
      </c>
      <c r="C1312" t="s">
        <v>266</v>
      </c>
    </row>
    <row r="1313" spans="1:3" x14ac:dyDescent="0.3">
      <c r="A1313" t="s">
        <v>4290</v>
      </c>
      <c r="B1313" s="2">
        <v>6.8</v>
      </c>
      <c r="C1313" t="s">
        <v>7845</v>
      </c>
    </row>
    <row r="1314" spans="1:3" x14ac:dyDescent="0.3">
      <c r="A1314" t="s">
        <v>4290</v>
      </c>
      <c r="B1314" s="2">
        <v>6.8</v>
      </c>
      <c r="C1314" t="s">
        <v>7846</v>
      </c>
    </row>
    <row r="1315" spans="1:3" x14ac:dyDescent="0.3">
      <c r="A1315" t="s">
        <v>4290</v>
      </c>
      <c r="B1315" s="2">
        <v>6.8</v>
      </c>
      <c r="C1315" t="s">
        <v>7844</v>
      </c>
    </row>
    <row r="1316" spans="1:3" x14ac:dyDescent="0.3">
      <c r="A1316" t="s">
        <v>4290</v>
      </c>
      <c r="B1316" s="2">
        <v>6.8</v>
      </c>
      <c r="C1316" t="s">
        <v>3878</v>
      </c>
    </row>
    <row r="1317" spans="1:3" x14ac:dyDescent="0.3">
      <c r="A1317" t="s">
        <v>6890</v>
      </c>
      <c r="B1317" s="2">
        <v>5</v>
      </c>
      <c r="C1317" t="s">
        <v>266</v>
      </c>
    </row>
    <row r="1318" spans="1:3" x14ac:dyDescent="0.3">
      <c r="A1318" t="s">
        <v>6890</v>
      </c>
      <c r="B1318" s="2">
        <v>5</v>
      </c>
      <c r="C1318" t="s">
        <v>7845</v>
      </c>
    </row>
    <row r="1319" spans="1:3" x14ac:dyDescent="0.3">
      <c r="A1319" t="s">
        <v>6890</v>
      </c>
      <c r="B1319" s="2">
        <v>5</v>
      </c>
      <c r="C1319" t="s">
        <v>509</v>
      </c>
    </row>
    <row r="1320" spans="1:3" x14ac:dyDescent="0.3">
      <c r="A1320" t="s">
        <v>6890</v>
      </c>
      <c r="B1320" s="2">
        <v>5</v>
      </c>
      <c r="C1320" t="s">
        <v>7846</v>
      </c>
    </row>
    <row r="1321" spans="1:3" x14ac:dyDescent="0.3">
      <c r="A1321" t="s">
        <v>6890</v>
      </c>
      <c r="B1321" s="2">
        <v>5</v>
      </c>
      <c r="C1321" t="s">
        <v>7844</v>
      </c>
    </row>
    <row r="1322" spans="1:3" x14ac:dyDescent="0.3">
      <c r="A1322" t="s">
        <v>6890</v>
      </c>
      <c r="B1322" s="2">
        <v>5</v>
      </c>
      <c r="C1322" t="s">
        <v>7853</v>
      </c>
    </row>
    <row r="1323" spans="1:3" x14ac:dyDescent="0.3">
      <c r="A1323" t="s">
        <v>4291</v>
      </c>
      <c r="B1323" s="2">
        <v>7.1</v>
      </c>
      <c r="C1323" t="s">
        <v>814</v>
      </c>
    </row>
    <row r="1324" spans="1:3" x14ac:dyDescent="0.3">
      <c r="A1324" t="s">
        <v>4291</v>
      </c>
      <c r="B1324" s="2">
        <v>7.1</v>
      </c>
      <c r="C1324" t="s">
        <v>7849</v>
      </c>
    </row>
    <row r="1325" spans="1:3" x14ac:dyDescent="0.3">
      <c r="A1325" t="s">
        <v>4291</v>
      </c>
      <c r="B1325" s="2">
        <v>7.1</v>
      </c>
      <c r="C1325" t="s">
        <v>3705</v>
      </c>
    </row>
    <row r="1326" spans="1:3" x14ac:dyDescent="0.3">
      <c r="A1326" t="s">
        <v>4291</v>
      </c>
      <c r="B1326" s="2">
        <v>7.1</v>
      </c>
      <c r="C1326" t="s">
        <v>5364</v>
      </c>
    </row>
    <row r="1327" spans="1:3" x14ac:dyDescent="0.3">
      <c r="A1327" t="s">
        <v>6891</v>
      </c>
      <c r="B1327" s="2">
        <v>5.5</v>
      </c>
      <c r="C1327" t="s">
        <v>346</v>
      </c>
    </row>
    <row r="1328" spans="1:3" x14ac:dyDescent="0.3">
      <c r="A1328" t="s">
        <v>6891</v>
      </c>
      <c r="B1328" s="2">
        <v>5.5</v>
      </c>
      <c r="C1328" t="s">
        <v>509</v>
      </c>
    </row>
    <row r="1329" spans="1:3" x14ac:dyDescent="0.3">
      <c r="A1329" t="s">
        <v>4292</v>
      </c>
      <c r="B1329" s="2">
        <v>5.6</v>
      </c>
      <c r="C1329" t="s">
        <v>346</v>
      </c>
    </row>
    <row r="1330" spans="1:3" x14ac:dyDescent="0.3">
      <c r="A1330" t="s">
        <v>4292</v>
      </c>
      <c r="B1330" s="2">
        <v>5.6</v>
      </c>
      <c r="C1330" t="s">
        <v>7845</v>
      </c>
    </row>
    <row r="1331" spans="1:3" x14ac:dyDescent="0.3">
      <c r="A1331" t="s">
        <v>4292</v>
      </c>
      <c r="B1331" s="2">
        <v>5.6</v>
      </c>
      <c r="C1331" t="s">
        <v>509</v>
      </c>
    </row>
    <row r="1332" spans="1:3" x14ac:dyDescent="0.3">
      <c r="A1332" t="s">
        <v>4292</v>
      </c>
      <c r="B1332" s="2">
        <v>5.6</v>
      </c>
      <c r="C1332" t="s">
        <v>3878</v>
      </c>
    </row>
    <row r="1333" spans="1:3" x14ac:dyDescent="0.3">
      <c r="A1333" t="s">
        <v>4293</v>
      </c>
      <c r="B1333" s="2">
        <v>7.1</v>
      </c>
      <c r="C1333" t="s">
        <v>266</v>
      </c>
    </row>
    <row r="1334" spans="1:3" x14ac:dyDescent="0.3">
      <c r="A1334" t="s">
        <v>4293</v>
      </c>
      <c r="B1334" s="2">
        <v>7.1</v>
      </c>
      <c r="C1334" t="s">
        <v>814</v>
      </c>
    </row>
    <row r="1335" spans="1:3" x14ac:dyDescent="0.3">
      <c r="A1335" t="s">
        <v>4293</v>
      </c>
      <c r="B1335" s="2">
        <v>7.1</v>
      </c>
      <c r="C1335" t="s">
        <v>3878</v>
      </c>
    </row>
    <row r="1336" spans="1:3" x14ac:dyDescent="0.3">
      <c r="A1336" t="s">
        <v>4294</v>
      </c>
      <c r="B1336" s="2">
        <v>4.9000000000000004</v>
      </c>
      <c r="C1336" t="s">
        <v>509</v>
      </c>
    </row>
    <row r="1337" spans="1:3" x14ac:dyDescent="0.3">
      <c r="A1337" t="s">
        <v>4294</v>
      </c>
      <c r="B1337" s="2">
        <v>4.9000000000000004</v>
      </c>
      <c r="C1337" t="s">
        <v>7846</v>
      </c>
    </row>
    <row r="1338" spans="1:3" x14ac:dyDescent="0.3">
      <c r="A1338" t="s">
        <v>4294</v>
      </c>
      <c r="B1338" s="2">
        <v>4.9000000000000004</v>
      </c>
      <c r="C1338" t="s">
        <v>7844</v>
      </c>
    </row>
    <row r="1339" spans="1:3" x14ac:dyDescent="0.3">
      <c r="A1339" t="s">
        <v>4294</v>
      </c>
      <c r="B1339" s="2">
        <v>4.9000000000000004</v>
      </c>
      <c r="C1339" t="s">
        <v>1390</v>
      </c>
    </row>
    <row r="1340" spans="1:3" x14ac:dyDescent="0.3">
      <c r="A1340" t="s">
        <v>4294</v>
      </c>
      <c r="B1340" s="2">
        <v>4.9000000000000004</v>
      </c>
      <c r="C1340" t="s">
        <v>7848</v>
      </c>
    </row>
    <row r="1341" spans="1:3" x14ac:dyDescent="0.3">
      <c r="A1341" t="s">
        <v>4295</v>
      </c>
      <c r="B1341" s="2">
        <v>7.4</v>
      </c>
      <c r="C1341" t="s">
        <v>814</v>
      </c>
    </row>
    <row r="1342" spans="1:3" x14ac:dyDescent="0.3">
      <c r="A1342" t="s">
        <v>4295</v>
      </c>
      <c r="B1342" s="2">
        <v>7.4</v>
      </c>
      <c r="C1342" t="s">
        <v>7848</v>
      </c>
    </row>
    <row r="1343" spans="1:3" x14ac:dyDescent="0.3">
      <c r="A1343" t="s">
        <v>4295</v>
      </c>
      <c r="B1343" s="2">
        <v>7.4</v>
      </c>
      <c r="C1343" t="s">
        <v>3878</v>
      </c>
    </row>
    <row r="1344" spans="1:3" x14ac:dyDescent="0.3">
      <c r="A1344" t="s">
        <v>4295</v>
      </c>
      <c r="B1344" s="2">
        <v>7.4</v>
      </c>
      <c r="C1344" t="s">
        <v>3705</v>
      </c>
    </row>
    <row r="1345" spans="1:3" x14ac:dyDescent="0.3">
      <c r="A1345" t="s">
        <v>4296</v>
      </c>
      <c r="B1345" s="2">
        <v>5.7</v>
      </c>
      <c r="C1345" t="s">
        <v>346</v>
      </c>
    </row>
    <row r="1346" spans="1:3" x14ac:dyDescent="0.3">
      <c r="A1346" t="s">
        <v>4296</v>
      </c>
      <c r="B1346" s="2">
        <v>5.7</v>
      </c>
      <c r="C1346" t="s">
        <v>1390</v>
      </c>
    </row>
    <row r="1347" spans="1:3" x14ac:dyDescent="0.3">
      <c r="A1347" t="s">
        <v>4296</v>
      </c>
      <c r="B1347" s="2">
        <v>5.7</v>
      </c>
      <c r="C1347" t="s">
        <v>3878</v>
      </c>
    </row>
    <row r="1348" spans="1:3" x14ac:dyDescent="0.3">
      <c r="A1348" t="s">
        <v>4296</v>
      </c>
      <c r="B1348" s="2">
        <v>5.7</v>
      </c>
      <c r="C1348" t="s">
        <v>3705</v>
      </c>
    </row>
    <row r="1349" spans="1:3" x14ac:dyDescent="0.3">
      <c r="A1349" t="s">
        <v>4297</v>
      </c>
      <c r="B1349" s="2">
        <v>6.4</v>
      </c>
      <c r="C1349" t="s">
        <v>7851</v>
      </c>
    </row>
    <row r="1350" spans="1:3" x14ac:dyDescent="0.3">
      <c r="A1350" t="s">
        <v>4297</v>
      </c>
      <c r="B1350" s="2">
        <v>6.4</v>
      </c>
      <c r="C1350" t="s">
        <v>7848</v>
      </c>
    </row>
    <row r="1351" spans="1:3" x14ac:dyDescent="0.3">
      <c r="A1351" t="s">
        <v>4297</v>
      </c>
      <c r="B1351" s="2">
        <v>6.4</v>
      </c>
      <c r="C1351" t="s">
        <v>3705</v>
      </c>
    </row>
    <row r="1352" spans="1:3" x14ac:dyDescent="0.3">
      <c r="A1352" t="s">
        <v>6892</v>
      </c>
      <c r="B1352" s="2">
        <v>5.9</v>
      </c>
      <c r="C1352" t="s">
        <v>266</v>
      </c>
    </row>
    <row r="1353" spans="1:3" x14ac:dyDescent="0.3">
      <c r="A1353" t="s">
        <v>6892</v>
      </c>
      <c r="B1353" s="2">
        <v>5.9</v>
      </c>
      <c r="C1353" t="s">
        <v>7846</v>
      </c>
    </row>
    <row r="1354" spans="1:3" x14ac:dyDescent="0.3">
      <c r="A1354" t="s">
        <v>6892</v>
      </c>
      <c r="B1354" s="2">
        <v>5.9</v>
      </c>
      <c r="C1354" t="s">
        <v>7844</v>
      </c>
    </row>
    <row r="1355" spans="1:3" x14ac:dyDescent="0.3">
      <c r="A1355" t="s">
        <v>6893</v>
      </c>
      <c r="B1355" s="2">
        <v>5.5</v>
      </c>
      <c r="C1355" t="s">
        <v>346</v>
      </c>
    </row>
    <row r="1356" spans="1:3" x14ac:dyDescent="0.3">
      <c r="A1356" t="s">
        <v>6893</v>
      </c>
      <c r="B1356" s="2">
        <v>5.5</v>
      </c>
      <c r="C1356" t="s">
        <v>266</v>
      </c>
    </row>
    <row r="1357" spans="1:3" x14ac:dyDescent="0.3">
      <c r="A1357" t="s">
        <v>6893</v>
      </c>
      <c r="B1357" s="2">
        <v>5.5</v>
      </c>
      <c r="C1357" t="s">
        <v>7844</v>
      </c>
    </row>
    <row r="1358" spans="1:3" x14ac:dyDescent="0.3">
      <c r="A1358" t="s">
        <v>4298</v>
      </c>
      <c r="B1358" s="2">
        <v>6.9</v>
      </c>
      <c r="C1358" t="s">
        <v>346</v>
      </c>
    </row>
    <row r="1359" spans="1:3" x14ac:dyDescent="0.3">
      <c r="A1359" t="s">
        <v>4298</v>
      </c>
      <c r="B1359" s="2">
        <v>6.9</v>
      </c>
      <c r="C1359" t="s">
        <v>266</v>
      </c>
    </row>
    <row r="1360" spans="1:3" x14ac:dyDescent="0.3">
      <c r="A1360" t="s">
        <v>4298</v>
      </c>
      <c r="B1360" s="2">
        <v>6.9</v>
      </c>
      <c r="C1360" t="s">
        <v>509</v>
      </c>
    </row>
    <row r="1361" spans="1:3" x14ac:dyDescent="0.3">
      <c r="A1361" t="s">
        <v>4298</v>
      </c>
      <c r="B1361" s="2">
        <v>6.9</v>
      </c>
      <c r="C1361" t="s">
        <v>7851</v>
      </c>
    </row>
    <row r="1362" spans="1:3" x14ac:dyDescent="0.3">
      <c r="A1362" t="s">
        <v>4298</v>
      </c>
      <c r="B1362" s="2">
        <v>6.9</v>
      </c>
      <c r="C1362" t="s">
        <v>7848</v>
      </c>
    </row>
    <row r="1363" spans="1:3" x14ac:dyDescent="0.3">
      <c r="A1363" t="s">
        <v>4298</v>
      </c>
      <c r="B1363" s="2">
        <v>6.9</v>
      </c>
      <c r="C1363" t="s">
        <v>3705</v>
      </c>
    </row>
    <row r="1364" spans="1:3" x14ac:dyDescent="0.3">
      <c r="A1364" t="s">
        <v>4299</v>
      </c>
      <c r="B1364" s="2">
        <v>6.2</v>
      </c>
      <c r="C1364" t="s">
        <v>346</v>
      </c>
    </row>
    <row r="1365" spans="1:3" x14ac:dyDescent="0.3">
      <c r="A1365" t="s">
        <v>4299</v>
      </c>
      <c r="B1365" s="2">
        <v>6.2</v>
      </c>
      <c r="C1365" t="s">
        <v>266</v>
      </c>
    </row>
    <row r="1366" spans="1:3" x14ac:dyDescent="0.3">
      <c r="A1366" t="s">
        <v>4299</v>
      </c>
      <c r="B1366" s="2">
        <v>6.2</v>
      </c>
      <c r="C1366" t="s">
        <v>3587</v>
      </c>
    </row>
    <row r="1367" spans="1:3" x14ac:dyDescent="0.3">
      <c r="A1367" t="s">
        <v>4299</v>
      </c>
      <c r="B1367" s="2">
        <v>6.2</v>
      </c>
      <c r="C1367" t="s">
        <v>3878</v>
      </c>
    </row>
    <row r="1368" spans="1:3" x14ac:dyDescent="0.3">
      <c r="A1368" t="s">
        <v>4299</v>
      </c>
      <c r="B1368" s="2">
        <v>6.2</v>
      </c>
      <c r="C1368" t="s">
        <v>3705</v>
      </c>
    </row>
    <row r="1369" spans="1:3" x14ac:dyDescent="0.3">
      <c r="A1369" t="s">
        <v>4300</v>
      </c>
      <c r="B1369" s="2">
        <v>7</v>
      </c>
      <c r="C1369" t="s">
        <v>346</v>
      </c>
    </row>
    <row r="1370" spans="1:3" x14ac:dyDescent="0.3">
      <c r="A1370" t="s">
        <v>4300</v>
      </c>
      <c r="B1370" s="2">
        <v>7</v>
      </c>
      <c r="C1370" t="s">
        <v>7851</v>
      </c>
    </row>
    <row r="1371" spans="1:3" x14ac:dyDescent="0.3">
      <c r="A1371" t="s">
        <v>4300</v>
      </c>
      <c r="B1371" s="2">
        <v>7</v>
      </c>
      <c r="C1371" t="s">
        <v>3705</v>
      </c>
    </row>
    <row r="1372" spans="1:3" x14ac:dyDescent="0.3">
      <c r="A1372" t="s">
        <v>6894</v>
      </c>
      <c r="B1372" s="2">
        <v>5.6</v>
      </c>
      <c r="C1372" t="s">
        <v>266</v>
      </c>
    </row>
    <row r="1373" spans="1:3" x14ac:dyDescent="0.3">
      <c r="A1373" t="s">
        <v>6894</v>
      </c>
      <c r="B1373" s="2">
        <v>5.6</v>
      </c>
      <c r="C1373" t="s">
        <v>3878</v>
      </c>
    </row>
    <row r="1374" spans="1:3" x14ac:dyDescent="0.3">
      <c r="A1374" t="s">
        <v>6894</v>
      </c>
      <c r="B1374" s="2">
        <v>5.6</v>
      </c>
      <c r="C1374" t="s">
        <v>3705</v>
      </c>
    </row>
    <row r="1375" spans="1:3" x14ac:dyDescent="0.3">
      <c r="A1375" t="s">
        <v>4301</v>
      </c>
      <c r="B1375" s="2">
        <v>7</v>
      </c>
      <c r="C1375" t="s">
        <v>266</v>
      </c>
    </row>
    <row r="1376" spans="1:3" x14ac:dyDescent="0.3">
      <c r="A1376" t="s">
        <v>4301</v>
      </c>
      <c r="B1376" s="2">
        <v>7</v>
      </c>
      <c r="C1376" t="s">
        <v>7845</v>
      </c>
    </row>
    <row r="1377" spans="1:3" x14ac:dyDescent="0.3">
      <c r="A1377" t="s">
        <v>4301</v>
      </c>
      <c r="B1377" s="2">
        <v>7</v>
      </c>
      <c r="C1377" t="s">
        <v>509</v>
      </c>
    </row>
    <row r="1378" spans="1:3" x14ac:dyDescent="0.3">
      <c r="A1378" t="s">
        <v>4301</v>
      </c>
      <c r="B1378" s="2">
        <v>7</v>
      </c>
      <c r="C1378" t="s">
        <v>7846</v>
      </c>
    </row>
    <row r="1379" spans="1:3" x14ac:dyDescent="0.3">
      <c r="A1379" t="s">
        <v>4301</v>
      </c>
      <c r="B1379" s="2">
        <v>7</v>
      </c>
      <c r="C1379" t="s">
        <v>7847</v>
      </c>
    </row>
    <row r="1380" spans="1:3" x14ac:dyDescent="0.3">
      <c r="A1380" t="s">
        <v>4302</v>
      </c>
      <c r="B1380" s="2">
        <v>6.8</v>
      </c>
      <c r="C1380" t="s">
        <v>509</v>
      </c>
    </row>
    <row r="1381" spans="1:3" x14ac:dyDescent="0.3">
      <c r="A1381" t="s">
        <v>4302</v>
      </c>
      <c r="B1381" s="2">
        <v>6.8</v>
      </c>
      <c r="C1381" t="s">
        <v>814</v>
      </c>
    </row>
    <row r="1382" spans="1:3" x14ac:dyDescent="0.3">
      <c r="A1382" t="s">
        <v>4302</v>
      </c>
      <c r="B1382" s="2">
        <v>6.8</v>
      </c>
      <c r="C1382" t="s">
        <v>3878</v>
      </c>
    </row>
    <row r="1383" spans="1:3" x14ac:dyDescent="0.3">
      <c r="A1383" t="s">
        <v>4303</v>
      </c>
      <c r="B1383" s="2">
        <v>5.4</v>
      </c>
      <c r="C1383" t="s">
        <v>346</v>
      </c>
    </row>
    <row r="1384" spans="1:3" x14ac:dyDescent="0.3">
      <c r="A1384" t="s">
        <v>4303</v>
      </c>
      <c r="B1384" s="2">
        <v>5.4</v>
      </c>
      <c r="C1384" t="s">
        <v>814</v>
      </c>
    </row>
    <row r="1385" spans="1:3" x14ac:dyDescent="0.3">
      <c r="A1385" t="s">
        <v>4303</v>
      </c>
      <c r="B1385" s="2">
        <v>5.4</v>
      </c>
      <c r="C1385" t="s">
        <v>3878</v>
      </c>
    </row>
    <row r="1386" spans="1:3" x14ac:dyDescent="0.3">
      <c r="A1386" t="s">
        <v>4303</v>
      </c>
      <c r="B1386" s="2">
        <v>5.4</v>
      </c>
      <c r="C1386" t="s">
        <v>3705</v>
      </c>
    </row>
    <row r="1387" spans="1:3" x14ac:dyDescent="0.3">
      <c r="A1387" t="s">
        <v>6895</v>
      </c>
      <c r="B1387" s="2">
        <v>6.1</v>
      </c>
      <c r="C1387" t="s">
        <v>346</v>
      </c>
    </row>
    <row r="1388" spans="1:3" x14ac:dyDescent="0.3">
      <c r="A1388" t="s">
        <v>6895</v>
      </c>
      <c r="B1388" s="2">
        <v>6.1</v>
      </c>
      <c r="C1388" t="s">
        <v>7851</v>
      </c>
    </row>
    <row r="1389" spans="1:3" x14ac:dyDescent="0.3">
      <c r="A1389" t="s">
        <v>6895</v>
      </c>
      <c r="B1389" s="2">
        <v>6.1</v>
      </c>
      <c r="C1389" t="s">
        <v>814</v>
      </c>
    </row>
    <row r="1390" spans="1:3" x14ac:dyDescent="0.3">
      <c r="A1390" t="s">
        <v>6895</v>
      </c>
      <c r="B1390" s="2">
        <v>6.1</v>
      </c>
      <c r="C1390" t="s">
        <v>3705</v>
      </c>
    </row>
    <row r="1391" spans="1:3" x14ac:dyDescent="0.3">
      <c r="A1391" t="s">
        <v>4304</v>
      </c>
      <c r="B1391" s="2">
        <v>6.7</v>
      </c>
      <c r="C1391" t="s">
        <v>814</v>
      </c>
    </row>
    <row r="1392" spans="1:3" x14ac:dyDescent="0.3">
      <c r="A1392" t="s">
        <v>4304</v>
      </c>
      <c r="B1392" s="2">
        <v>6.7</v>
      </c>
      <c r="C1392" t="s">
        <v>7849</v>
      </c>
    </row>
    <row r="1393" spans="1:3" x14ac:dyDescent="0.3">
      <c r="A1393" t="s">
        <v>4304</v>
      </c>
      <c r="B1393" s="2">
        <v>6.7</v>
      </c>
      <c r="C1393" t="s">
        <v>3705</v>
      </c>
    </row>
    <row r="1394" spans="1:3" x14ac:dyDescent="0.3">
      <c r="A1394" t="s">
        <v>4304</v>
      </c>
      <c r="B1394" s="2">
        <v>6.7</v>
      </c>
      <c r="C1394" t="s">
        <v>5364</v>
      </c>
    </row>
    <row r="1395" spans="1:3" x14ac:dyDescent="0.3">
      <c r="A1395" t="s">
        <v>6896</v>
      </c>
      <c r="B1395" s="2">
        <v>6.9</v>
      </c>
      <c r="C1395" t="s">
        <v>266</v>
      </c>
    </row>
    <row r="1396" spans="1:3" x14ac:dyDescent="0.3">
      <c r="A1396" t="s">
        <v>6896</v>
      </c>
      <c r="B1396" s="2">
        <v>6.9</v>
      </c>
      <c r="C1396" t="s">
        <v>7844</v>
      </c>
    </row>
    <row r="1397" spans="1:3" x14ac:dyDescent="0.3">
      <c r="A1397" t="s">
        <v>4305</v>
      </c>
      <c r="B1397" s="2">
        <v>8</v>
      </c>
      <c r="C1397" t="s">
        <v>7852</v>
      </c>
    </row>
    <row r="1398" spans="1:3" x14ac:dyDescent="0.3">
      <c r="A1398" t="s">
        <v>4305</v>
      </c>
      <c r="B1398" s="2">
        <v>8</v>
      </c>
      <c r="C1398" t="s">
        <v>814</v>
      </c>
    </row>
    <row r="1399" spans="1:3" x14ac:dyDescent="0.3">
      <c r="A1399" t="s">
        <v>4305</v>
      </c>
      <c r="B1399" s="2">
        <v>8</v>
      </c>
      <c r="C1399" t="s">
        <v>7850</v>
      </c>
    </row>
    <row r="1400" spans="1:3" x14ac:dyDescent="0.3">
      <c r="A1400" t="s">
        <v>6897</v>
      </c>
      <c r="B1400" s="2">
        <v>4.4000000000000004</v>
      </c>
      <c r="C1400" t="s">
        <v>346</v>
      </c>
    </row>
    <row r="1401" spans="1:3" x14ac:dyDescent="0.3">
      <c r="A1401" t="s">
        <v>6897</v>
      </c>
      <c r="B1401" s="2">
        <v>4.4000000000000004</v>
      </c>
      <c r="C1401" t="s">
        <v>7846</v>
      </c>
    </row>
    <row r="1402" spans="1:3" x14ac:dyDescent="0.3">
      <c r="A1402" t="s">
        <v>6897</v>
      </c>
      <c r="B1402" s="2">
        <v>4.4000000000000004</v>
      </c>
      <c r="C1402" t="s">
        <v>7844</v>
      </c>
    </row>
    <row r="1403" spans="1:3" x14ac:dyDescent="0.3">
      <c r="A1403" t="s">
        <v>6897</v>
      </c>
      <c r="B1403" s="2">
        <v>4.4000000000000004</v>
      </c>
      <c r="C1403" t="s">
        <v>7847</v>
      </c>
    </row>
    <row r="1404" spans="1:3" x14ac:dyDescent="0.3">
      <c r="A1404" t="s">
        <v>4306</v>
      </c>
      <c r="B1404" s="2">
        <v>7.3</v>
      </c>
      <c r="C1404" t="s">
        <v>814</v>
      </c>
    </row>
    <row r="1405" spans="1:3" x14ac:dyDescent="0.3">
      <c r="A1405" t="s">
        <v>4306</v>
      </c>
      <c r="B1405" s="2">
        <v>7.3</v>
      </c>
      <c r="C1405" t="s">
        <v>7849</v>
      </c>
    </row>
    <row r="1406" spans="1:3" x14ac:dyDescent="0.3">
      <c r="A1406" t="s">
        <v>4306</v>
      </c>
      <c r="B1406" s="2">
        <v>7.3</v>
      </c>
      <c r="C1406" t="s">
        <v>7850</v>
      </c>
    </row>
    <row r="1407" spans="1:3" x14ac:dyDescent="0.3">
      <c r="A1407" t="s">
        <v>4307</v>
      </c>
      <c r="B1407" s="2">
        <v>6.3</v>
      </c>
      <c r="C1407" t="s">
        <v>346</v>
      </c>
    </row>
    <row r="1408" spans="1:3" x14ac:dyDescent="0.3">
      <c r="A1408" t="s">
        <v>4307</v>
      </c>
      <c r="B1408" s="2">
        <v>6.3</v>
      </c>
      <c r="C1408" t="s">
        <v>266</v>
      </c>
    </row>
    <row r="1409" spans="1:3" x14ac:dyDescent="0.3">
      <c r="A1409" t="s">
        <v>4307</v>
      </c>
      <c r="B1409" s="2">
        <v>6.3</v>
      </c>
      <c r="C1409" t="s">
        <v>814</v>
      </c>
    </row>
    <row r="1410" spans="1:3" x14ac:dyDescent="0.3">
      <c r="A1410" t="s">
        <v>4307</v>
      </c>
      <c r="B1410" s="2">
        <v>6.3</v>
      </c>
      <c r="C1410" t="s">
        <v>3705</v>
      </c>
    </row>
    <row r="1411" spans="1:3" x14ac:dyDescent="0.3">
      <c r="A1411" t="s">
        <v>4308</v>
      </c>
      <c r="B1411" s="2">
        <v>7.7</v>
      </c>
      <c r="C1411" t="s">
        <v>266</v>
      </c>
    </row>
    <row r="1412" spans="1:3" x14ac:dyDescent="0.3">
      <c r="A1412" t="s">
        <v>4308</v>
      </c>
      <c r="B1412" s="2">
        <v>7.7</v>
      </c>
      <c r="C1412" t="s">
        <v>814</v>
      </c>
    </row>
    <row r="1413" spans="1:3" x14ac:dyDescent="0.3">
      <c r="A1413" t="s">
        <v>4308</v>
      </c>
      <c r="B1413" s="2">
        <v>7.7</v>
      </c>
      <c r="C1413" t="s">
        <v>3587</v>
      </c>
    </row>
    <row r="1414" spans="1:3" x14ac:dyDescent="0.3">
      <c r="A1414" t="s">
        <v>4309</v>
      </c>
      <c r="B1414" s="2">
        <v>6.5</v>
      </c>
      <c r="C1414" t="s">
        <v>7845</v>
      </c>
    </row>
    <row r="1415" spans="1:3" x14ac:dyDescent="0.3">
      <c r="A1415" t="s">
        <v>4309</v>
      </c>
      <c r="B1415" s="2">
        <v>6.5</v>
      </c>
      <c r="C1415" t="s">
        <v>509</v>
      </c>
    </row>
    <row r="1416" spans="1:3" x14ac:dyDescent="0.3">
      <c r="A1416" t="s">
        <v>4309</v>
      </c>
      <c r="B1416" s="2">
        <v>6.5</v>
      </c>
      <c r="C1416" t="s">
        <v>7846</v>
      </c>
    </row>
    <row r="1417" spans="1:3" x14ac:dyDescent="0.3">
      <c r="A1417" t="s">
        <v>4309</v>
      </c>
      <c r="B1417" s="2">
        <v>6.5</v>
      </c>
      <c r="C1417" t="s">
        <v>7853</v>
      </c>
    </row>
    <row r="1418" spans="1:3" x14ac:dyDescent="0.3">
      <c r="A1418" t="s">
        <v>4309</v>
      </c>
      <c r="B1418" s="2">
        <v>6.5</v>
      </c>
      <c r="C1418" t="s">
        <v>3587</v>
      </c>
    </row>
    <row r="1419" spans="1:3" x14ac:dyDescent="0.3">
      <c r="A1419" t="s">
        <v>4310</v>
      </c>
      <c r="B1419" s="2">
        <v>7.8</v>
      </c>
      <c r="C1419" t="s">
        <v>346</v>
      </c>
    </row>
    <row r="1420" spans="1:3" x14ac:dyDescent="0.3">
      <c r="A1420" t="s">
        <v>4310</v>
      </c>
      <c r="B1420" s="2">
        <v>7.8</v>
      </c>
      <c r="C1420" t="s">
        <v>7848</v>
      </c>
    </row>
    <row r="1421" spans="1:3" x14ac:dyDescent="0.3">
      <c r="A1421" t="s">
        <v>4310</v>
      </c>
      <c r="B1421" s="2">
        <v>7.8</v>
      </c>
      <c r="C1421" t="s">
        <v>3705</v>
      </c>
    </row>
    <row r="1422" spans="1:3" x14ac:dyDescent="0.3">
      <c r="A1422" t="s">
        <v>4311</v>
      </c>
      <c r="B1422" s="2">
        <v>6.4</v>
      </c>
      <c r="C1422" t="s">
        <v>346</v>
      </c>
    </row>
    <row r="1423" spans="1:3" x14ac:dyDescent="0.3">
      <c r="A1423" t="s">
        <v>4311</v>
      </c>
      <c r="B1423" s="2">
        <v>6.4</v>
      </c>
      <c r="C1423" t="s">
        <v>266</v>
      </c>
    </row>
    <row r="1424" spans="1:3" x14ac:dyDescent="0.3">
      <c r="A1424" t="s">
        <v>4311</v>
      </c>
      <c r="B1424" s="2">
        <v>6.4</v>
      </c>
      <c r="C1424" t="s">
        <v>814</v>
      </c>
    </row>
    <row r="1425" spans="1:3" x14ac:dyDescent="0.3">
      <c r="A1425" t="s">
        <v>4311</v>
      </c>
      <c r="B1425" s="2">
        <v>6.4</v>
      </c>
      <c r="C1425" t="s">
        <v>3705</v>
      </c>
    </row>
    <row r="1426" spans="1:3" x14ac:dyDescent="0.3">
      <c r="A1426" t="s">
        <v>6898</v>
      </c>
      <c r="B1426" s="2">
        <v>7.8</v>
      </c>
      <c r="C1426" t="s">
        <v>7851</v>
      </c>
    </row>
    <row r="1427" spans="1:3" x14ac:dyDescent="0.3">
      <c r="A1427" t="s">
        <v>6898</v>
      </c>
      <c r="B1427" s="2">
        <v>7.8</v>
      </c>
      <c r="C1427" t="s">
        <v>3705</v>
      </c>
    </row>
    <row r="1428" spans="1:3" x14ac:dyDescent="0.3">
      <c r="A1428" t="s">
        <v>4312</v>
      </c>
      <c r="B1428" s="2">
        <v>5.8</v>
      </c>
      <c r="C1428" t="s">
        <v>346</v>
      </c>
    </row>
    <row r="1429" spans="1:3" x14ac:dyDescent="0.3">
      <c r="A1429" t="s">
        <v>4312</v>
      </c>
      <c r="B1429" s="2">
        <v>5.8</v>
      </c>
      <c r="C1429" t="s">
        <v>266</v>
      </c>
    </row>
    <row r="1430" spans="1:3" x14ac:dyDescent="0.3">
      <c r="A1430" t="s">
        <v>4312</v>
      </c>
      <c r="B1430" s="2">
        <v>5.8</v>
      </c>
      <c r="C1430" t="s">
        <v>3587</v>
      </c>
    </row>
    <row r="1431" spans="1:3" x14ac:dyDescent="0.3">
      <c r="A1431" t="s">
        <v>4313</v>
      </c>
      <c r="B1431" s="2">
        <v>7.1</v>
      </c>
      <c r="C1431" t="s">
        <v>7845</v>
      </c>
    </row>
    <row r="1432" spans="1:3" x14ac:dyDescent="0.3">
      <c r="A1432" t="s">
        <v>4313</v>
      </c>
      <c r="B1432" s="2">
        <v>7.1</v>
      </c>
      <c r="C1432" t="s">
        <v>509</v>
      </c>
    </row>
    <row r="1433" spans="1:3" x14ac:dyDescent="0.3">
      <c r="A1433" t="s">
        <v>4313</v>
      </c>
      <c r="B1433" s="2">
        <v>7.1</v>
      </c>
      <c r="C1433" t="s">
        <v>7846</v>
      </c>
    </row>
    <row r="1434" spans="1:3" x14ac:dyDescent="0.3">
      <c r="A1434" t="s">
        <v>4313</v>
      </c>
      <c r="B1434" s="2">
        <v>7.1</v>
      </c>
      <c r="C1434" t="s">
        <v>7844</v>
      </c>
    </row>
    <row r="1435" spans="1:3" x14ac:dyDescent="0.3">
      <c r="A1435" t="s">
        <v>4314</v>
      </c>
      <c r="B1435" s="2">
        <v>7.1</v>
      </c>
      <c r="C1435" t="s">
        <v>7845</v>
      </c>
    </row>
    <row r="1436" spans="1:3" x14ac:dyDescent="0.3">
      <c r="A1436" t="s">
        <v>4314</v>
      </c>
      <c r="B1436" s="2">
        <v>7.1</v>
      </c>
      <c r="C1436" t="s">
        <v>509</v>
      </c>
    </row>
    <row r="1437" spans="1:3" x14ac:dyDescent="0.3">
      <c r="A1437" t="s">
        <v>4314</v>
      </c>
      <c r="B1437" s="2">
        <v>7.1</v>
      </c>
      <c r="C1437" t="s">
        <v>7846</v>
      </c>
    </row>
    <row r="1438" spans="1:3" x14ac:dyDescent="0.3">
      <c r="A1438" t="s">
        <v>4314</v>
      </c>
      <c r="B1438" s="2">
        <v>7.1</v>
      </c>
      <c r="C1438" t="s">
        <v>7844</v>
      </c>
    </row>
    <row r="1439" spans="1:3" x14ac:dyDescent="0.3">
      <c r="A1439" t="s">
        <v>4314</v>
      </c>
      <c r="B1439" s="2">
        <v>7.1</v>
      </c>
      <c r="C1439" t="s">
        <v>7847</v>
      </c>
    </row>
    <row r="1440" spans="1:3" x14ac:dyDescent="0.3">
      <c r="A1440" t="s">
        <v>4314</v>
      </c>
      <c r="B1440" s="2">
        <v>7.1</v>
      </c>
      <c r="C1440" t="s">
        <v>3587</v>
      </c>
    </row>
    <row r="1441" spans="1:3" x14ac:dyDescent="0.3">
      <c r="A1441" t="s">
        <v>4315</v>
      </c>
      <c r="B1441" s="2">
        <v>6.8</v>
      </c>
      <c r="C1441" t="s">
        <v>346</v>
      </c>
    </row>
    <row r="1442" spans="1:3" x14ac:dyDescent="0.3">
      <c r="A1442" t="s">
        <v>4315</v>
      </c>
      <c r="B1442" s="2">
        <v>6.8</v>
      </c>
      <c r="C1442" t="s">
        <v>7851</v>
      </c>
    </row>
    <row r="1443" spans="1:3" x14ac:dyDescent="0.3">
      <c r="A1443" t="s">
        <v>4315</v>
      </c>
      <c r="B1443" s="2">
        <v>6.8</v>
      </c>
      <c r="C1443" t="s">
        <v>7848</v>
      </c>
    </row>
    <row r="1444" spans="1:3" x14ac:dyDescent="0.3">
      <c r="A1444" t="s">
        <v>4315</v>
      </c>
      <c r="B1444" s="2">
        <v>6.8</v>
      </c>
      <c r="C1444" t="s">
        <v>3705</v>
      </c>
    </row>
    <row r="1445" spans="1:3" x14ac:dyDescent="0.3">
      <c r="A1445" t="s">
        <v>4316</v>
      </c>
      <c r="B1445" s="2">
        <v>4.8</v>
      </c>
      <c r="C1445" t="s">
        <v>266</v>
      </c>
    </row>
    <row r="1446" spans="1:3" x14ac:dyDescent="0.3">
      <c r="A1446" t="s">
        <v>4316</v>
      </c>
      <c r="B1446" s="2">
        <v>4.8</v>
      </c>
      <c r="C1446" t="s">
        <v>509</v>
      </c>
    </row>
    <row r="1447" spans="1:3" x14ac:dyDescent="0.3">
      <c r="A1447" t="s">
        <v>4316</v>
      </c>
      <c r="B1447" s="2">
        <v>4.8</v>
      </c>
      <c r="C1447" t="s">
        <v>7846</v>
      </c>
    </row>
    <row r="1448" spans="1:3" x14ac:dyDescent="0.3">
      <c r="A1448" t="s">
        <v>4317</v>
      </c>
      <c r="B1448" s="2">
        <v>6.2</v>
      </c>
      <c r="C1448" t="s">
        <v>346</v>
      </c>
    </row>
    <row r="1449" spans="1:3" x14ac:dyDescent="0.3">
      <c r="A1449" t="s">
        <v>4317</v>
      </c>
      <c r="B1449" s="2">
        <v>6.2</v>
      </c>
      <c r="C1449" t="s">
        <v>509</v>
      </c>
    </row>
    <row r="1450" spans="1:3" x14ac:dyDescent="0.3">
      <c r="A1450" t="s">
        <v>4317</v>
      </c>
      <c r="B1450" s="2">
        <v>6.2</v>
      </c>
      <c r="C1450" t="s">
        <v>7851</v>
      </c>
    </row>
    <row r="1451" spans="1:3" x14ac:dyDescent="0.3">
      <c r="A1451" t="s">
        <v>4318</v>
      </c>
      <c r="B1451" s="2">
        <v>6.9</v>
      </c>
      <c r="C1451" t="s">
        <v>509</v>
      </c>
    </row>
    <row r="1452" spans="1:3" x14ac:dyDescent="0.3">
      <c r="A1452" t="s">
        <v>4318</v>
      </c>
      <c r="B1452" s="2">
        <v>6.9</v>
      </c>
      <c r="C1452" t="s">
        <v>3587</v>
      </c>
    </row>
    <row r="1453" spans="1:3" x14ac:dyDescent="0.3">
      <c r="A1453" t="s">
        <v>6899</v>
      </c>
      <c r="B1453" s="2">
        <v>7.3</v>
      </c>
      <c r="C1453" t="s">
        <v>346</v>
      </c>
    </row>
    <row r="1454" spans="1:3" x14ac:dyDescent="0.3">
      <c r="A1454" t="s">
        <v>6899</v>
      </c>
      <c r="B1454" s="2">
        <v>7.3</v>
      </c>
      <c r="C1454" t="s">
        <v>7851</v>
      </c>
    </row>
    <row r="1455" spans="1:3" x14ac:dyDescent="0.3">
      <c r="A1455" t="s">
        <v>6899</v>
      </c>
      <c r="B1455" s="2">
        <v>7.3</v>
      </c>
      <c r="C1455" t="s">
        <v>814</v>
      </c>
    </row>
    <row r="1456" spans="1:3" x14ac:dyDescent="0.3">
      <c r="A1456" t="s">
        <v>6899</v>
      </c>
      <c r="B1456" s="2">
        <v>7.3</v>
      </c>
      <c r="C1456" t="s">
        <v>7848</v>
      </c>
    </row>
    <row r="1457" spans="1:3" x14ac:dyDescent="0.3">
      <c r="A1457" t="s">
        <v>6899</v>
      </c>
      <c r="B1457" s="2">
        <v>7.3</v>
      </c>
      <c r="C1457" t="s">
        <v>3705</v>
      </c>
    </row>
    <row r="1458" spans="1:3" x14ac:dyDescent="0.3">
      <c r="A1458" t="s">
        <v>6900</v>
      </c>
      <c r="B1458" s="2">
        <v>6.6</v>
      </c>
      <c r="C1458" t="s">
        <v>509</v>
      </c>
    </row>
    <row r="1459" spans="1:3" x14ac:dyDescent="0.3">
      <c r="A1459" t="s">
        <v>6900</v>
      </c>
      <c r="B1459" s="2">
        <v>6.6</v>
      </c>
      <c r="C1459" t="s">
        <v>814</v>
      </c>
    </row>
    <row r="1460" spans="1:3" x14ac:dyDescent="0.3">
      <c r="A1460" t="s">
        <v>6900</v>
      </c>
      <c r="B1460" s="2">
        <v>6.6</v>
      </c>
      <c r="C1460" t="s">
        <v>3587</v>
      </c>
    </row>
    <row r="1461" spans="1:3" x14ac:dyDescent="0.3">
      <c r="A1461" t="s">
        <v>6901</v>
      </c>
      <c r="B1461" s="2">
        <v>6.9</v>
      </c>
      <c r="C1461" t="s">
        <v>7851</v>
      </c>
    </row>
    <row r="1462" spans="1:3" x14ac:dyDescent="0.3">
      <c r="A1462" t="s">
        <v>6901</v>
      </c>
      <c r="B1462" s="2">
        <v>6.9</v>
      </c>
      <c r="C1462" t="s">
        <v>3705</v>
      </c>
    </row>
    <row r="1463" spans="1:3" x14ac:dyDescent="0.3">
      <c r="A1463" t="s">
        <v>4319</v>
      </c>
      <c r="B1463" s="2">
        <v>6.2</v>
      </c>
      <c r="C1463" t="s">
        <v>266</v>
      </c>
    </row>
    <row r="1464" spans="1:3" x14ac:dyDescent="0.3">
      <c r="A1464" t="s">
        <v>4319</v>
      </c>
      <c r="B1464" s="2">
        <v>6.2</v>
      </c>
      <c r="C1464" t="s">
        <v>7845</v>
      </c>
    </row>
    <row r="1465" spans="1:3" x14ac:dyDescent="0.3">
      <c r="A1465" t="s">
        <v>4319</v>
      </c>
      <c r="B1465" s="2">
        <v>6.2</v>
      </c>
      <c r="C1465" t="s">
        <v>509</v>
      </c>
    </row>
    <row r="1466" spans="1:3" x14ac:dyDescent="0.3">
      <c r="A1466" t="s">
        <v>4319</v>
      </c>
      <c r="B1466" s="2">
        <v>6.2</v>
      </c>
      <c r="C1466" t="s">
        <v>7846</v>
      </c>
    </row>
    <row r="1467" spans="1:3" x14ac:dyDescent="0.3">
      <c r="A1467" t="s">
        <v>4320</v>
      </c>
      <c r="B1467" s="2">
        <v>6.7</v>
      </c>
      <c r="C1467" t="s">
        <v>266</v>
      </c>
    </row>
    <row r="1468" spans="1:3" x14ac:dyDescent="0.3">
      <c r="A1468" t="s">
        <v>4320</v>
      </c>
      <c r="B1468" s="2">
        <v>6.7</v>
      </c>
      <c r="C1468" t="s">
        <v>7848</v>
      </c>
    </row>
    <row r="1469" spans="1:3" x14ac:dyDescent="0.3">
      <c r="A1469" t="s">
        <v>4320</v>
      </c>
      <c r="B1469" s="2">
        <v>6.7</v>
      </c>
      <c r="C1469" t="s">
        <v>3878</v>
      </c>
    </row>
    <row r="1470" spans="1:3" x14ac:dyDescent="0.3">
      <c r="A1470" t="s">
        <v>6902</v>
      </c>
      <c r="B1470" s="2">
        <v>7.6</v>
      </c>
      <c r="C1470" t="s">
        <v>814</v>
      </c>
    </row>
    <row r="1471" spans="1:3" x14ac:dyDescent="0.3">
      <c r="A1471" t="s">
        <v>6902</v>
      </c>
      <c r="B1471" s="2">
        <v>7.6</v>
      </c>
      <c r="C1471" t="s">
        <v>7849</v>
      </c>
    </row>
    <row r="1472" spans="1:3" x14ac:dyDescent="0.3">
      <c r="A1472" t="s">
        <v>6902</v>
      </c>
      <c r="B1472" s="2">
        <v>7.6</v>
      </c>
      <c r="C1472" t="s">
        <v>5364</v>
      </c>
    </row>
    <row r="1473" spans="1:3" x14ac:dyDescent="0.3">
      <c r="A1473" t="s">
        <v>4321</v>
      </c>
      <c r="B1473" s="2">
        <v>6.7</v>
      </c>
      <c r="C1473" t="s">
        <v>346</v>
      </c>
    </row>
    <row r="1474" spans="1:3" x14ac:dyDescent="0.3">
      <c r="A1474" t="s">
        <v>4321</v>
      </c>
      <c r="B1474" s="2">
        <v>6.7</v>
      </c>
      <c r="C1474" t="s">
        <v>266</v>
      </c>
    </row>
    <row r="1475" spans="1:3" x14ac:dyDescent="0.3">
      <c r="A1475" t="s">
        <v>4321</v>
      </c>
      <c r="B1475" s="2">
        <v>6.7</v>
      </c>
      <c r="C1475" t="s">
        <v>509</v>
      </c>
    </row>
    <row r="1476" spans="1:3" x14ac:dyDescent="0.3">
      <c r="A1476" t="s">
        <v>4321</v>
      </c>
      <c r="B1476" s="2">
        <v>6.7</v>
      </c>
      <c r="C1476" t="s">
        <v>3705</v>
      </c>
    </row>
    <row r="1477" spans="1:3" x14ac:dyDescent="0.3">
      <c r="A1477" t="s">
        <v>4322</v>
      </c>
      <c r="B1477" s="2">
        <v>6.2</v>
      </c>
      <c r="C1477" t="s">
        <v>346</v>
      </c>
    </row>
    <row r="1478" spans="1:3" x14ac:dyDescent="0.3">
      <c r="A1478" t="s">
        <v>4322</v>
      </c>
      <c r="B1478" s="2">
        <v>6.2</v>
      </c>
      <c r="C1478" t="s">
        <v>266</v>
      </c>
    </row>
    <row r="1479" spans="1:3" x14ac:dyDescent="0.3">
      <c r="A1479" t="s">
        <v>4322</v>
      </c>
      <c r="B1479" s="2">
        <v>6.2</v>
      </c>
      <c r="C1479" t="s">
        <v>509</v>
      </c>
    </row>
    <row r="1480" spans="1:3" x14ac:dyDescent="0.3">
      <c r="A1480" t="s">
        <v>4322</v>
      </c>
      <c r="B1480" s="2">
        <v>6.2</v>
      </c>
      <c r="C1480" t="s">
        <v>7844</v>
      </c>
    </row>
    <row r="1481" spans="1:3" x14ac:dyDescent="0.3">
      <c r="A1481" t="s">
        <v>6903</v>
      </c>
      <c r="B1481" s="2">
        <v>7.3</v>
      </c>
      <c r="C1481" t="s">
        <v>814</v>
      </c>
    </row>
    <row r="1482" spans="1:3" x14ac:dyDescent="0.3">
      <c r="A1482" t="s">
        <v>6903</v>
      </c>
      <c r="B1482" s="2">
        <v>7.3</v>
      </c>
      <c r="C1482" t="s">
        <v>3587</v>
      </c>
    </row>
    <row r="1483" spans="1:3" x14ac:dyDescent="0.3">
      <c r="A1483" t="s">
        <v>6904</v>
      </c>
      <c r="B1483" s="2">
        <v>6</v>
      </c>
      <c r="C1483" t="s">
        <v>346</v>
      </c>
    </row>
    <row r="1484" spans="1:3" x14ac:dyDescent="0.3">
      <c r="A1484" t="s">
        <v>6904</v>
      </c>
      <c r="B1484" s="2">
        <v>6</v>
      </c>
      <c r="C1484" t="s">
        <v>7851</v>
      </c>
    </row>
    <row r="1485" spans="1:3" x14ac:dyDescent="0.3">
      <c r="A1485" t="s">
        <v>6904</v>
      </c>
      <c r="B1485" s="2">
        <v>6</v>
      </c>
      <c r="C1485" t="s">
        <v>3705</v>
      </c>
    </row>
    <row r="1486" spans="1:3" x14ac:dyDescent="0.3">
      <c r="A1486" t="s">
        <v>4323</v>
      </c>
      <c r="B1486" s="2">
        <v>7.1</v>
      </c>
      <c r="C1486" t="s">
        <v>266</v>
      </c>
    </row>
    <row r="1487" spans="1:3" x14ac:dyDescent="0.3">
      <c r="A1487" t="s">
        <v>4323</v>
      </c>
      <c r="B1487" s="2">
        <v>7.1</v>
      </c>
      <c r="C1487" t="s">
        <v>7845</v>
      </c>
    </row>
    <row r="1488" spans="1:3" x14ac:dyDescent="0.3">
      <c r="A1488" t="s">
        <v>4323</v>
      </c>
      <c r="B1488" s="2">
        <v>7.1</v>
      </c>
      <c r="C1488" t="s">
        <v>509</v>
      </c>
    </row>
    <row r="1489" spans="1:3" x14ac:dyDescent="0.3">
      <c r="A1489" t="s">
        <v>4323</v>
      </c>
      <c r="B1489" s="2">
        <v>7.1</v>
      </c>
      <c r="C1489" t="s">
        <v>7846</v>
      </c>
    </row>
    <row r="1490" spans="1:3" x14ac:dyDescent="0.3">
      <c r="A1490" t="s">
        <v>4323</v>
      </c>
      <c r="B1490" s="2">
        <v>7.1</v>
      </c>
      <c r="C1490" t="s">
        <v>7844</v>
      </c>
    </row>
    <row r="1491" spans="1:3" x14ac:dyDescent="0.3">
      <c r="A1491" t="s">
        <v>4324</v>
      </c>
      <c r="B1491" s="2">
        <v>7.1</v>
      </c>
      <c r="C1491" t="s">
        <v>814</v>
      </c>
    </row>
    <row r="1492" spans="1:3" x14ac:dyDescent="0.3">
      <c r="A1492" t="s">
        <v>4324</v>
      </c>
      <c r="B1492" s="2">
        <v>7.1</v>
      </c>
      <c r="C1492" t="s">
        <v>7844</v>
      </c>
    </row>
    <row r="1493" spans="1:3" x14ac:dyDescent="0.3">
      <c r="A1493" t="s">
        <v>4324</v>
      </c>
      <c r="B1493" s="2">
        <v>7.1</v>
      </c>
      <c r="C1493" t="s">
        <v>3587</v>
      </c>
    </row>
    <row r="1494" spans="1:3" x14ac:dyDescent="0.3">
      <c r="A1494" t="s">
        <v>4325</v>
      </c>
      <c r="B1494" s="2">
        <v>5.5</v>
      </c>
      <c r="C1494" t="s">
        <v>346</v>
      </c>
    </row>
    <row r="1495" spans="1:3" x14ac:dyDescent="0.3">
      <c r="A1495" t="s">
        <v>4325</v>
      </c>
      <c r="B1495" s="2">
        <v>5.5</v>
      </c>
      <c r="C1495" t="s">
        <v>814</v>
      </c>
    </row>
    <row r="1496" spans="1:3" x14ac:dyDescent="0.3">
      <c r="A1496" t="s">
        <v>4325</v>
      </c>
      <c r="B1496" s="2">
        <v>5.5</v>
      </c>
      <c r="C1496" t="s">
        <v>3705</v>
      </c>
    </row>
    <row r="1497" spans="1:3" x14ac:dyDescent="0.3">
      <c r="A1497" t="s">
        <v>4326</v>
      </c>
      <c r="B1497" s="2">
        <v>5.6</v>
      </c>
      <c r="C1497" t="s">
        <v>266</v>
      </c>
    </row>
    <row r="1498" spans="1:3" x14ac:dyDescent="0.3">
      <c r="A1498" t="s">
        <v>4326</v>
      </c>
      <c r="B1498" s="2">
        <v>5.6</v>
      </c>
      <c r="C1498" t="s">
        <v>509</v>
      </c>
    </row>
    <row r="1499" spans="1:3" x14ac:dyDescent="0.3">
      <c r="A1499" t="s">
        <v>4326</v>
      </c>
      <c r="B1499" s="2">
        <v>5.6</v>
      </c>
      <c r="C1499" t="s">
        <v>814</v>
      </c>
    </row>
    <row r="1500" spans="1:3" x14ac:dyDescent="0.3">
      <c r="A1500" t="s">
        <v>4326</v>
      </c>
      <c r="B1500" s="2">
        <v>5.6</v>
      </c>
      <c r="C1500" t="s">
        <v>7846</v>
      </c>
    </row>
    <row r="1501" spans="1:3" x14ac:dyDescent="0.3">
      <c r="A1501" t="s">
        <v>4326</v>
      </c>
      <c r="B1501" s="2">
        <v>5.6</v>
      </c>
      <c r="C1501" t="s">
        <v>7844</v>
      </c>
    </row>
    <row r="1502" spans="1:3" x14ac:dyDescent="0.3">
      <c r="A1502" t="s">
        <v>6905</v>
      </c>
      <c r="B1502" s="2">
        <v>7.5</v>
      </c>
      <c r="C1502" t="s">
        <v>346</v>
      </c>
    </row>
    <row r="1503" spans="1:3" x14ac:dyDescent="0.3">
      <c r="A1503" t="s">
        <v>6905</v>
      </c>
      <c r="B1503" s="2">
        <v>7.5</v>
      </c>
      <c r="C1503" t="s">
        <v>509</v>
      </c>
    </row>
    <row r="1504" spans="1:3" x14ac:dyDescent="0.3">
      <c r="A1504" t="s">
        <v>6905</v>
      </c>
      <c r="B1504" s="2">
        <v>7.5</v>
      </c>
      <c r="C1504" t="s">
        <v>7844</v>
      </c>
    </row>
    <row r="1505" spans="1:3" x14ac:dyDescent="0.3">
      <c r="A1505" t="s">
        <v>6905</v>
      </c>
      <c r="B1505" s="2">
        <v>7.5</v>
      </c>
      <c r="C1505" t="s">
        <v>3587</v>
      </c>
    </row>
    <row r="1506" spans="1:3" x14ac:dyDescent="0.3">
      <c r="A1506" t="s">
        <v>4327</v>
      </c>
      <c r="B1506" s="2">
        <v>5.4</v>
      </c>
      <c r="C1506" t="s">
        <v>346</v>
      </c>
    </row>
    <row r="1507" spans="1:3" x14ac:dyDescent="0.3">
      <c r="A1507" t="s">
        <v>4327</v>
      </c>
      <c r="B1507" s="2">
        <v>5.4</v>
      </c>
      <c r="C1507" t="s">
        <v>266</v>
      </c>
    </row>
    <row r="1508" spans="1:3" x14ac:dyDescent="0.3">
      <c r="A1508" t="s">
        <v>4327</v>
      </c>
      <c r="B1508" s="2">
        <v>5.4</v>
      </c>
      <c r="C1508" t="s">
        <v>3878</v>
      </c>
    </row>
    <row r="1509" spans="1:3" x14ac:dyDescent="0.3">
      <c r="A1509" t="s">
        <v>4327</v>
      </c>
      <c r="B1509" s="2">
        <v>5.4</v>
      </c>
      <c r="C1509" t="s">
        <v>3705</v>
      </c>
    </row>
    <row r="1510" spans="1:3" x14ac:dyDescent="0.3">
      <c r="A1510" t="s">
        <v>6906</v>
      </c>
      <c r="B1510" s="2">
        <v>4.3</v>
      </c>
      <c r="C1510" t="s">
        <v>509</v>
      </c>
    </row>
    <row r="1511" spans="1:3" x14ac:dyDescent="0.3">
      <c r="A1511" t="s">
        <v>6906</v>
      </c>
      <c r="B1511" s="2">
        <v>4.3</v>
      </c>
      <c r="C1511" t="s">
        <v>3587</v>
      </c>
    </row>
    <row r="1512" spans="1:3" x14ac:dyDescent="0.3">
      <c r="A1512" t="s">
        <v>6906</v>
      </c>
      <c r="B1512" s="2">
        <v>4.3</v>
      </c>
      <c r="C1512" t="s">
        <v>3878</v>
      </c>
    </row>
    <row r="1513" spans="1:3" x14ac:dyDescent="0.3">
      <c r="A1513" t="s">
        <v>4328</v>
      </c>
      <c r="B1513" s="2">
        <v>4.9000000000000004</v>
      </c>
      <c r="C1513" t="s">
        <v>266</v>
      </c>
    </row>
    <row r="1514" spans="1:3" x14ac:dyDescent="0.3">
      <c r="A1514" t="s">
        <v>4328</v>
      </c>
      <c r="B1514" s="2">
        <v>4.9000000000000004</v>
      </c>
      <c r="C1514" t="s">
        <v>509</v>
      </c>
    </row>
    <row r="1515" spans="1:3" x14ac:dyDescent="0.3">
      <c r="A1515" t="s">
        <v>4328</v>
      </c>
      <c r="B1515" s="2">
        <v>4.9000000000000004</v>
      </c>
      <c r="C1515" t="s">
        <v>7848</v>
      </c>
    </row>
    <row r="1516" spans="1:3" x14ac:dyDescent="0.3">
      <c r="A1516" t="s">
        <v>4329</v>
      </c>
      <c r="B1516" s="2">
        <v>7.1</v>
      </c>
      <c r="C1516" t="s">
        <v>346</v>
      </c>
    </row>
    <row r="1517" spans="1:3" x14ac:dyDescent="0.3">
      <c r="A1517" t="s">
        <v>4329</v>
      </c>
      <c r="B1517" s="2">
        <v>7.1</v>
      </c>
      <c r="C1517" t="s">
        <v>3878</v>
      </c>
    </row>
    <row r="1518" spans="1:3" x14ac:dyDescent="0.3">
      <c r="A1518" t="s">
        <v>4330</v>
      </c>
      <c r="B1518" s="2">
        <v>6.4</v>
      </c>
      <c r="C1518" t="s">
        <v>509</v>
      </c>
    </row>
    <row r="1519" spans="1:3" x14ac:dyDescent="0.3">
      <c r="A1519" t="s">
        <v>4330</v>
      </c>
      <c r="B1519" s="2">
        <v>6.4</v>
      </c>
      <c r="C1519" t="s">
        <v>814</v>
      </c>
    </row>
    <row r="1520" spans="1:3" x14ac:dyDescent="0.3">
      <c r="A1520" t="s">
        <v>4330</v>
      </c>
      <c r="B1520" s="2">
        <v>6.4</v>
      </c>
      <c r="C1520" t="s">
        <v>7844</v>
      </c>
    </row>
    <row r="1521" spans="1:3" x14ac:dyDescent="0.3">
      <c r="A1521" t="s">
        <v>4330</v>
      </c>
      <c r="B1521" s="2">
        <v>6.4</v>
      </c>
      <c r="C1521" t="s">
        <v>3587</v>
      </c>
    </row>
    <row r="1522" spans="1:3" x14ac:dyDescent="0.3">
      <c r="A1522" t="s">
        <v>6907</v>
      </c>
      <c r="B1522" s="2">
        <v>4.3</v>
      </c>
      <c r="C1522" t="s">
        <v>346</v>
      </c>
    </row>
    <row r="1523" spans="1:3" x14ac:dyDescent="0.3">
      <c r="A1523" t="s">
        <v>6907</v>
      </c>
      <c r="B1523" s="2">
        <v>4.3</v>
      </c>
      <c r="C1523" t="s">
        <v>509</v>
      </c>
    </row>
    <row r="1524" spans="1:3" x14ac:dyDescent="0.3">
      <c r="A1524" t="s">
        <v>6907</v>
      </c>
      <c r="B1524" s="2">
        <v>4.3</v>
      </c>
      <c r="C1524" t="s">
        <v>7846</v>
      </c>
    </row>
    <row r="1525" spans="1:3" x14ac:dyDescent="0.3">
      <c r="A1525" t="s">
        <v>6907</v>
      </c>
      <c r="B1525" s="2">
        <v>4.3</v>
      </c>
      <c r="C1525" t="s">
        <v>7844</v>
      </c>
    </row>
    <row r="1526" spans="1:3" x14ac:dyDescent="0.3">
      <c r="A1526" t="s">
        <v>4331</v>
      </c>
      <c r="B1526" s="2">
        <v>6.1</v>
      </c>
      <c r="C1526" t="s">
        <v>346</v>
      </c>
    </row>
    <row r="1527" spans="1:3" x14ac:dyDescent="0.3">
      <c r="A1527" t="s">
        <v>4331</v>
      </c>
      <c r="B1527" s="2">
        <v>6.1</v>
      </c>
      <c r="C1527" t="s">
        <v>266</v>
      </c>
    </row>
    <row r="1528" spans="1:3" x14ac:dyDescent="0.3">
      <c r="A1528" t="s">
        <v>4331</v>
      </c>
      <c r="B1528" s="2">
        <v>6.1</v>
      </c>
      <c r="C1528" t="s">
        <v>3878</v>
      </c>
    </row>
    <row r="1529" spans="1:3" x14ac:dyDescent="0.3">
      <c r="A1529" t="s">
        <v>4331</v>
      </c>
      <c r="B1529" s="2">
        <v>6.1</v>
      </c>
      <c r="C1529" t="s">
        <v>3705</v>
      </c>
    </row>
    <row r="1530" spans="1:3" x14ac:dyDescent="0.3">
      <c r="A1530" t="s">
        <v>6908</v>
      </c>
      <c r="B1530" s="2">
        <v>7</v>
      </c>
      <c r="C1530" t="s">
        <v>346</v>
      </c>
    </row>
    <row r="1531" spans="1:3" x14ac:dyDescent="0.3">
      <c r="A1531" t="s">
        <v>6908</v>
      </c>
      <c r="B1531" s="2">
        <v>7</v>
      </c>
      <c r="C1531" t="s">
        <v>266</v>
      </c>
    </row>
    <row r="1532" spans="1:3" x14ac:dyDescent="0.3">
      <c r="A1532" t="s">
        <v>6908</v>
      </c>
      <c r="B1532" s="2">
        <v>7</v>
      </c>
      <c r="C1532" t="s">
        <v>7844</v>
      </c>
    </row>
    <row r="1533" spans="1:3" x14ac:dyDescent="0.3">
      <c r="A1533" t="s">
        <v>6908</v>
      </c>
      <c r="B1533" s="2">
        <v>7</v>
      </c>
      <c r="C1533" t="s">
        <v>1390</v>
      </c>
    </row>
    <row r="1534" spans="1:3" x14ac:dyDescent="0.3">
      <c r="A1534" t="s">
        <v>6908</v>
      </c>
      <c r="B1534" s="2">
        <v>7</v>
      </c>
      <c r="C1534" t="s">
        <v>3878</v>
      </c>
    </row>
    <row r="1535" spans="1:3" x14ac:dyDescent="0.3">
      <c r="A1535" t="s">
        <v>4332</v>
      </c>
      <c r="B1535" s="2">
        <v>7.7</v>
      </c>
      <c r="C1535" t="s">
        <v>7851</v>
      </c>
    </row>
    <row r="1536" spans="1:3" x14ac:dyDescent="0.3">
      <c r="A1536" t="s">
        <v>4332</v>
      </c>
      <c r="B1536" s="2">
        <v>7.7</v>
      </c>
      <c r="C1536" t="s">
        <v>814</v>
      </c>
    </row>
    <row r="1537" spans="1:3" x14ac:dyDescent="0.3">
      <c r="A1537" t="s">
        <v>4332</v>
      </c>
      <c r="B1537" s="2">
        <v>7.7</v>
      </c>
      <c r="C1537" t="s">
        <v>7849</v>
      </c>
    </row>
    <row r="1538" spans="1:3" x14ac:dyDescent="0.3">
      <c r="A1538" t="s">
        <v>4332</v>
      </c>
      <c r="B1538" s="2">
        <v>7.7</v>
      </c>
      <c r="C1538" t="s">
        <v>7848</v>
      </c>
    </row>
    <row r="1539" spans="1:3" x14ac:dyDescent="0.3">
      <c r="A1539" t="s">
        <v>4332</v>
      </c>
      <c r="B1539" s="2">
        <v>7.7</v>
      </c>
      <c r="C1539" t="s">
        <v>3705</v>
      </c>
    </row>
    <row r="1540" spans="1:3" x14ac:dyDescent="0.3">
      <c r="A1540" t="s">
        <v>6909</v>
      </c>
      <c r="B1540" s="2">
        <v>5.9</v>
      </c>
      <c r="C1540" t="s">
        <v>346</v>
      </c>
    </row>
    <row r="1541" spans="1:3" x14ac:dyDescent="0.3">
      <c r="A1541" t="s">
        <v>6909</v>
      </c>
      <c r="B1541" s="2">
        <v>5.9</v>
      </c>
      <c r="C1541" t="s">
        <v>7848</v>
      </c>
    </row>
    <row r="1542" spans="1:3" x14ac:dyDescent="0.3">
      <c r="A1542" t="s">
        <v>6909</v>
      </c>
      <c r="B1542" s="2">
        <v>5.9</v>
      </c>
      <c r="C1542" t="s">
        <v>3878</v>
      </c>
    </row>
    <row r="1543" spans="1:3" x14ac:dyDescent="0.3">
      <c r="A1543" t="s">
        <v>6909</v>
      </c>
      <c r="B1543" s="2">
        <v>5.9</v>
      </c>
      <c r="C1543" t="s">
        <v>3705</v>
      </c>
    </row>
    <row r="1544" spans="1:3" x14ac:dyDescent="0.3">
      <c r="A1544" t="s">
        <v>4333</v>
      </c>
      <c r="B1544" s="2">
        <v>6.7</v>
      </c>
      <c r="C1544" t="s">
        <v>509</v>
      </c>
    </row>
    <row r="1545" spans="1:3" x14ac:dyDescent="0.3">
      <c r="A1545" t="s">
        <v>4333</v>
      </c>
      <c r="B1545" s="2">
        <v>6.7</v>
      </c>
      <c r="C1545" t="s">
        <v>814</v>
      </c>
    </row>
    <row r="1546" spans="1:3" x14ac:dyDescent="0.3">
      <c r="A1546" t="s">
        <v>4334</v>
      </c>
      <c r="B1546" s="2">
        <v>6.5</v>
      </c>
      <c r="C1546" t="s">
        <v>346</v>
      </c>
    </row>
    <row r="1547" spans="1:3" x14ac:dyDescent="0.3">
      <c r="A1547" t="s">
        <v>4334</v>
      </c>
      <c r="B1547" s="2">
        <v>6.5</v>
      </c>
      <c r="C1547" t="s">
        <v>266</v>
      </c>
    </row>
    <row r="1548" spans="1:3" x14ac:dyDescent="0.3">
      <c r="A1548" t="s">
        <v>4334</v>
      </c>
      <c r="B1548" s="2">
        <v>6.5</v>
      </c>
      <c r="C1548" t="s">
        <v>3705</v>
      </c>
    </row>
    <row r="1549" spans="1:3" x14ac:dyDescent="0.3">
      <c r="A1549" t="s">
        <v>4335</v>
      </c>
      <c r="B1549" s="2">
        <v>7.1</v>
      </c>
      <c r="C1549" t="s">
        <v>346</v>
      </c>
    </row>
    <row r="1550" spans="1:3" x14ac:dyDescent="0.3">
      <c r="A1550" t="s">
        <v>4335</v>
      </c>
      <c r="B1550" s="2">
        <v>7.1</v>
      </c>
      <c r="C1550" t="s">
        <v>266</v>
      </c>
    </row>
    <row r="1551" spans="1:3" x14ac:dyDescent="0.3">
      <c r="A1551" t="s">
        <v>4335</v>
      </c>
      <c r="B1551" s="2">
        <v>7.1</v>
      </c>
      <c r="C1551" t="s">
        <v>3705</v>
      </c>
    </row>
    <row r="1552" spans="1:3" x14ac:dyDescent="0.3">
      <c r="A1552" t="s">
        <v>4336</v>
      </c>
      <c r="B1552" s="2">
        <v>7.3</v>
      </c>
      <c r="C1552" t="s">
        <v>266</v>
      </c>
    </row>
    <row r="1553" spans="1:3" x14ac:dyDescent="0.3">
      <c r="A1553" t="s">
        <v>4336</v>
      </c>
      <c r="B1553" s="2">
        <v>7.3</v>
      </c>
      <c r="C1553" t="s">
        <v>814</v>
      </c>
    </row>
    <row r="1554" spans="1:3" x14ac:dyDescent="0.3">
      <c r="A1554" t="s">
        <v>4336</v>
      </c>
      <c r="B1554" s="2">
        <v>7.3</v>
      </c>
      <c r="C1554" t="s">
        <v>3878</v>
      </c>
    </row>
    <row r="1555" spans="1:3" x14ac:dyDescent="0.3">
      <c r="A1555" t="s">
        <v>4336</v>
      </c>
      <c r="B1555" s="2">
        <v>7.3</v>
      </c>
      <c r="C1555" t="s">
        <v>3705</v>
      </c>
    </row>
    <row r="1556" spans="1:3" x14ac:dyDescent="0.3">
      <c r="A1556" t="s">
        <v>6910</v>
      </c>
      <c r="B1556" s="2">
        <v>6.5</v>
      </c>
      <c r="C1556" t="s">
        <v>509</v>
      </c>
    </row>
    <row r="1557" spans="1:3" x14ac:dyDescent="0.3">
      <c r="A1557" t="s">
        <v>4337</v>
      </c>
      <c r="B1557" s="2">
        <v>7</v>
      </c>
      <c r="C1557" t="s">
        <v>346</v>
      </c>
    </row>
    <row r="1558" spans="1:3" x14ac:dyDescent="0.3">
      <c r="A1558" t="s">
        <v>6911</v>
      </c>
      <c r="B1558" s="2">
        <v>6.8</v>
      </c>
      <c r="C1558" t="s">
        <v>266</v>
      </c>
    </row>
    <row r="1559" spans="1:3" x14ac:dyDescent="0.3">
      <c r="A1559" t="s">
        <v>6911</v>
      </c>
      <c r="B1559" s="2">
        <v>6.8</v>
      </c>
      <c r="C1559" t="s">
        <v>7845</v>
      </c>
    </row>
    <row r="1560" spans="1:3" x14ac:dyDescent="0.3">
      <c r="A1560" t="s">
        <v>6911</v>
      </c>
      <c r="B1560" s="2">
        <v>6.8</v>
      </c>
      <c r="C1560" t="s">
        <v>509</v>
      </c>
    </row>
    <row r="1561" spans="1:3" x14ac:dyDescent="0.3">
      <c r="A1561" t="s">
        <v>6911</v>
      </c>
      <c r="B1561" s="2">
        <v>6.8</v>
      </c>
      <c r="C1561" t="s">
        <v>7846</v>
      </c>
    </row>
    <row r="1562" spans="1:3" x14ac:dyDescent="0.3">
      <c r="A1562" t="s">
        <v>4338</v>
      </c>
      <c r="B1562" s="2">
        <v>7.2</v>
      </c>
      <c r="C1562" t="s">
        <v>266</v>
      </c>
    </row>
    <row r="1563" spans="1:3" x14ac:dyDescent="0.3">
      <c r="A1563" t="s">
        <v>4338</v>
      </c>
      <c r="B1563" s="2">
        <v>7.2</v>
      </c>
      <c r="C1563" t="s">
        <v>7845</v>
      </c>
    </row>
    <row r="1564" spans="1:3" x14ac:dyDescent="0.3">
      <c r="A1564" t="s">
        <v>4338</v>
      </c>
      <c r="B1564" s="2">
        <v>7.2</v>
      </c>
      <c r="C1564" t="s">
        <v>509</v>
      </c>
    </row>
    <row r="1565" spans="1:3" x14ac:dyDescent="0.3">
      <c r="A1565" t="s">
        <v>4338</v>
      </c>
      <c r="B1565" s="2">
        <v>7.2</v>
      </c>
      <c r="C1565" t="s">
        <v>814</v>
      </c>
    </row>
    <row r="1566" spans="1:3" x14ac:dyDescent="0.3">
      <c r="A1566" t="s">
        <v>4338</v>
      </c>
      <c r="B1566" s="2">
        <v>7.2</v>
      </c>
      <c r="C1566" t="s">
        <v>7846</v>
      </c>
    </row>
    <row r="1567" spans="1:3" x14ac:dyDescent="0.3">
      <c r="A1567" t="s">
        <v>4338</v>
      </c>
      <c r="B1567" s="2">
        <v>7.2</v>
      </c>
      <c r="C1567" t="s">
        <v>7844</v>
      </c>
    </row>
    <row r="1568" spans="1:3" x14ac:dyDescent="0.3">
      <c r="A1568" t="s">
        <v>4338</v>
      </c>
      <c r="B1568" s="2">
        <v>7.2</v>
      </c>
      <c r="C1568" t="s">
        <v>3878</v>
      </c>
    </row>
    <row r="1569" spans="1:3" x14ac:dyDescent="0.3">
      <c r="A1569" t="s">
        <v>4339</v>
      </c>
      <c r="B1569" s="2">
        <v>6.1</v>
      </c>
      <c r="C1569" t="s">
        <v>346</v>
      </c>
    </row>
    <row r="1570" spans="1:3" x14ac:dyDescent="0.3">
      <c r="A1570" t="s">
        <v>4339</v>
      </c>
      <c r="B1570" s="2">
        <v>6.1</v>
      </c>
      <c r="C1570" t="s">
        <v>814</v>
      </c>
    </row>
    <row r="1571" spans="1:3" x14ac:dyDescent="0.3">
      <c r="A1571" t="s">
        <v>4339</v>
      </c>
      <c r="B1571" s="2">
        <v>6.1</v>
      </c>
      <c r="C1571" t="s">
        <v>3587</v>
      </c>
    </row>
    <row r="1572" spans="1:3" x14ac:dyDescent="0.3">
      <c r="A1572" t="s">
        <v>4339</v>
      </c>
      <c r="B1572" s="2">
        <v>6.1</v>
      </c>
      <c r="C1572" t="s">
        <v>3878</v>
      </c>
    </row>
    <row r="1573" spans="1:3" x14ac:dyDescent="0.3">
      <c r="A1573" t="s">
        <v>4339</v>
      </c>
      <c r="B1573" s="2">
        <v>6.1</v>
      </c>
      <c r="C1573" t="s">
        <v>3705</v>
      </c>
    </row>
    <row r="1574" spans="1:3" x14ac:dyDescent="0.3">
      <c r="A1574" t="s">
        <v>6912</v>
      </c>
      <c r="B1574" s="2">
        <v>6.7</v>
      </c>
      <c r="C1574" t="s">
        <v>346</v>
      </c>
    </row>
    <row r="1575" spans="1:3" x14ac:dyDescent="0.3">
      <c r="A1575" t="s">
        <v>6912</v>
      </c>
      <c r="B1575" s="2">
        <v>6.7</v>
      </c>
      <c r="C1575" t="s">
        <v>509</v>
      </c>
    </row>
    <row r="1576" spans="1:3" x14ac:dyDescent="0.3">
      <c r="A1576" t="s">
        <v>6912</v>
      </c>
      <c r="B1576" s="2">
        <v>6.7</v>
      </c>
      <c r="C1576" t="s">
        <v>7851</v>
      </c>
    </row>
    <row r="1577" spans="1:3" x14ac:dyDescent="0.3">
      <c r="A1577" t="s">
        <v>6912</v>
      </c>
      <c r="B1577" s="2">
        <v>6.7</v>
      </c>
      <c r="C1577" t="s">
        <v>3705</v>
      </c>
    </row>
    <row r="1578" spans="1:3" x14ac:dyDescent="0.3">
      <c r="A1578" t="s">
        <v>4340</v>
      </c>
      <c r="B1578" s="2">
        <v>6.4</v>
      </c>
      <c r="C1578" t="s">
        <v>509</v>
      </c>
    </row>
    <row r="1579" spans="1:3" x14ac:dyDescent="0.3">
      <c r="A1579" t="s">
        <v>4340</v>
      </c>
      <c r="B1579" s="2">
        <v>6.4</v>
      </c>
      <c r="C1579" t="s">
        <v>7851</v>
      </c>
    </row>
    <row r="1580" spans="1:3" x14ac:dyDescent="0.3">
      <c r="A1580" t="s">
        <v>4340</v>
      </c>
      <c r="B1580" s="2">
        <v>6.4</v>
      </c>
      <c r="C1580" t="s">
        <v>7850</v>
      </c>
    </row>
    <row r="1581" spans="1:3" x14ac:dyDescent="0.3">
      <c r="A1581" t="s">
        <v>6913</v>
      </c>
      <c r="B1581" s="2">
        <v>4.4000000000000004</v>
      </c>
      <c r="C1581" t="s">
        <v>266</v>
      </c>
    </row>
    <row r="1582" spans="1:3" x14ac:dyDescent="0.3">
      <c r="A1582" t="s">
        <v>6913</v>
      </c>
      <c r="B1582" s="2">
        <v>4.4000000000000004</v>
      </c>
      <c r="C1582" t="s">
        <v>7845</v>
      </c>
    </row>
    <row r="1583" spans="1:3" x14ac:dyDescent="0.3">
      <c r="A1583" t="s">
        <v>6913</v>
      </c>
      <c r="B1583" s="2">
        <v>4.4000000000000004</v>
      </c>
      <c r="C1583" t="s">
        <v>509</v>
      </c>
    </row>
    <row r="1584" spans="1:3" x14ac:dyDescent="0.3">
      <c r="A1584" t="s">
        <v>6913</v>
      </c>
      <c r="B1584" s="2">
        <v>4.4000000000000004</v>
      </c>
      <c r="C1584" t="s">
        <v>7846</v>
      </c>
    </row>
    <row r="1585" spans="1:3" x14ac:dyDescent="0.3">
      <c r="A1585" t="s">
        <v>6913</v>
      </c>
      <c r="B1585" s="2">
        <v>4.4000000000000004</v>
      </c>
      <c r="C1585" t="s">
        <v>7844</v>
      </c>
    </row>
    <row r="1586" spans="1:3" x14ac:dyDescent="0.3">
      <c r="A1586" t="s">
        <v>6913</v>
      </c>
      <c r="B1586" s="2">
        <v>4.4000000000000004</v>
      </c>
      <c r="C1586" t="s">
        <v>7853</v>
      </c>
    </row>
    <row r="1587" spans="1:3" x14ac:dyDescent="0.3">
      <c r="A1587" t="s">
        <v>4341</v>
      </c>
      <c r="B1587" s="2">
        <v>5.4</v>
      </c>
      <c r="C1587" t="s">
        <v>509</v>
      </c>
    </row>
    <row r="1588" spans="1:3" x14ac:dyDescent="0.3">
      <c r="A1588" t="s">
        <v>4342</v>
      </c>
      <c r="B1588" s="2">
        <v>6.5</v>
      </c>
      <c r="C1588" t="s">
        <v>346</v>
      </c>
    </row>
    <row r="1589" spans="1:3" x14ac:dyDescent="0.3">
      <c r="A1589" t="s">
        <v>4342</v>
      </c>
      <c r="B1589" s="2">
        <v>6.5</v>
      </c>
      <c r="C1589" t="s">
        <v>266</v>
      </c>
    </row>
    <row r="1590" spans="1:3" x14ac:dyDescent="0.3">
      <c r="A1590" t="s">
        <v>4342</v>
      </c>
      <c r="B1590" s="2">
        <v>6.5</v>
      </c>
      <c r="C1590" t="s">
        <v>509</v>
      </c>
    </row>
    <row r="1591" spans="1:3" x14ac:dyDescent="0.3">
      <c r="A1591" t="s">
        <v>6914</v>
      </c>
      <c r="B1591" s="2">
        <v>6.7</v>
      </c>
      <c r="C1591" t="s">
        <v>509</v>
      </c>
    </row>
    <row r="1592" spans="1:3" x14ac:dyDescent="0.3">
      <c r="A1592" t="s">
        <v>6914</v>
      </c>
      <c r="B1592" s="2">
        <v>6.7</v>
      </c>
      <c r="C1592" t="s">
        <v>814</v>
      </c>
    </row>
    <row r="1593" spans="1:3" x14ac:dyDescent="0.3">
      <c r="A1593" t="s">
        <v>6914</v>
      </c>
      <c r="B1593" s="2">
        <v>6.7</v>
      </c>
      <c r="C1593" t="s">
        <v>3587</v>
      </c>
    </row>
    <row r="1594" spans="1:3" x14ac:dyDescent="0.3">
      <c r="A1594" t="s">
        <v>4343</v>
      </c>
      <c r="B1594" s="2">
        <v>8.1</v>
      </c>
      <c r="C1594" t="s">
        <v>7848</v>
      </c>
    </row>
    <row r="1595" spans="1:3" x14ac:dyDescent="0.3">
      <c r="A1595" t="s">
        <v>4343</v>
      </c>
      <c r="B1595" s="2">
        <v>8.1</v>
      </c>
      <c r="C1595" t="s">
        <v>3705</v>
      </c>
    </row>
    <row r="1596" spans="1:3" x14ac:dyDescent="0.3">
      <c r="A1596" t="s">
        <v>4344</v>
      </c>
      <c r="B1596" s="2">
        <v>5.6</v>
      </c>
      <c r="C1596" t="s">
        <v>509</v>
      </c>
    </row>
    <row r="1597" spans="1:3" x14ac:dyDescent="0.3">
      <c r="A1597" t="s">
        <v>4344</v>
      </c>
      <c r="B1597" s="2">
        <v>5.6</v>
      </c>
      <c r="C1597" t="s">
        <v>814</v>
      </c>
    </row>
    <row r="1598" spans="1:3" x14ac:dyDescent="0.3">
      <c r="A1598" t="s">
        <v>4344</v>
      </c>
      <c r="B1598" s="2">
        <v>5.6</v>
      </c>
      <c r="C1598" t="s">
        <v>3587</v>
      </c>
    </row>
    <row r="1599" spans="1:3" x14ac:dyDescent="0.3">
      <c r="A1599" t="s">
        <v>4345</v>
      </c>
      <c r="B1599" s="2">
        <v>6.3</v>
      </c>
      <c r="C1599" t="s">
        <v>266</v>
      </c>
    </row>
    <row r="1600" spans="1:3" x14ac:dyDescent="0.3">
      <c r="A1600" t="s">
        <v>4345</v>
      </c>
      <c r="B1600" s="2">
        <v>6.3</v>
      </c>
      <c r="C1600" t="s">
        <v>7845</v>
      </c>
    </row>
    <row r="1601" spans="1:3" x14ac:dyDescent="0.3">
      <c r="A1601" t="s">
        <v>4345</v>
      </c>
      <c r="B1601" s="2">
        <v>6.3</v>
      </c>
      <c r="C1601" t="s">
        <v>509</v>
      </c>
    </row>
    <row r="1602" spans="1:3" x14ac:dyDescent="0.3">
      <c r="A1602" t="s">
        <v>4345</v>
      </c>
      <c r="B1602" s="2">
        <v>6.3</v>
      </c>
      <c r="C1602" t="s">
        <v>7846</v>
      </c>
    </row>
    <row r="1603" spans="1:3" x14ac:dyDescent="0.3">
      <c r="A1603" t="s">
        <v>4345</v>
      </c>
      <c r="B1603" s="2">
        <v>6.3</v>
      </c>
      <c r="C1603" t="s">
        <v>3878</v>
      </c>
    </row>
    <row r="1604" spans="1:3" x14ac:dyDescent="0.3">
      <c r="A1604" t="s">
        <v>4346</v>
      </c>
      <c r="B1604" s="2">
        <v>7.3</v>
      </c>
      <c r="C1604" t="s">
        <v>346</v>
      </c>
    </row>
    <row r="1605" spans="1:3" x14ac:dyDescent="0.3">
      <c r="A1605" t="s">
        <v>4346</v>
      </c>
      <c r="B1605" s="2">
        <v>7.3</v>
      </c>
      <c r="C1605" t="s">
        <v>7851</v>
      </c>
    </row>
    <row r="1606" spans="1:3" x14ac:dyDescent="0.3">
      <c r="A1606" t="s">
        <v>4346</v>
      </c>
      <c r="B1606" s="2">
        <v>7.3</v>
      </c>
      <c r="C1606" t="s">
        <v>3878</v>
      </c>
    </row>
    <row r="1607" spans="1:3" x14ac:dyDescent="0.3">
      <c r="A1607" t="s">
        <v>4346</v>
      </c>
      <c r="B1607" s="2">
        <v>7.3</v>
      </c>
      <c r="C1607" t="s">
        <v>3705</v>
      </c>
    </row>
    <row r="1608" spans="1:3" x14ac:dyDescent="0.3">
      <c r="A1608" t="s">
        <v>4347</v>
      </c>
      <c r="B1608" s="2">
        <v>6.1</v>
      </c>
      <c r="C1608" t="s">
        <v>509</v>
      </c>
    </row>
    <row r="1609" spans="1:3" x14ac:dyDescent="0.3">
      <c r="A1609" t="s">
        <v>4347</v>
      </c>
      <c r="B1609" s="2">
        <v>6.1</v>
      </c>
      <c r="C1609" t="s">
        <v>7846</v>
      </c>
    </row>
    <row r="1610" spans="1:3" x14ac:dyDescent="0.3">
      <c r="A1610" t="s">
        <v>4347</v>
      </c>
      <c r="B1610" s="2">
        <v>6.1</v>
      </c>
      <c r="C1610" t="s">
        <v>7844</v>
      </c>
    </row>
    <row r="1611" spans="1:3" x14ac:dyDescent="0.3">
      <c r="A1611" t="s">
        <v>4347</v>
      </c>
      <c r="B1611" s="2">
        <v>6.1</v>
      </c>
      <c r="C1611" t="s">
        <v>3587</v>
      </c>
    </row>
    <row r="1612" spans="1:3" x14ac:dyDescent="0.3">
      <c r="A1612" t="s">
        <v>6915</v>
      </c>
      <c r="B1612" s="2">
        <v>7.7</v>
      </c>
      <c r="C1612" t="s">
        <v>7851</v>
      </c>
    </row>
    <row r="1613" spans="1:3" x14ac:dyDescent="0.3">
      <c r="A1613" t="s">
        <v>6915</v>
      </c>
      <c r="B1613" s="2">
        <v>7.7</v>
      </c>
      <c r="C1613" t="s">
        <v>814</v>
      </c>
    </row>
    <row r="1614" spans="1:3" x14ac:dyDescent="0.3">
      <c r="A1614" t="s">
        <v>6915</v>
      </c>
      <c r="B1614" s="2">
        <v>7.7</v>
      </c>
      <c r="C1614" t="s">
        <v>3705</v>
      </c>
    </row>
    <row r="1615" spans="1:3" x14ac:dyDescent="0.3">
      <c r="A1615" t="s">
        <v>6916</v>
      </c>
      <c r="B1615" s="2">
        <v>6.4</v>
      </c>
      <c r="C1615" t="s">
        <v>509</v>
      </c>
    </row>
    <row r="1616" spans="1:3" x14ac:dyDescent="0.3">
      <c r="A1616" t="s">
        <v>6916</v>
      </c>
      <c r="B1616" s="2">
        <v>6.4</v>
      </c>
      <c r="C1616" t="s">
        <v>3587</v>
      </c>
    </row>
    <row r="1617" spans="1:3" x14ac:dyDescent="0.3">
      <c r="A1617" t="s">
        <v>4348</v>
      </c>
      <c r="B1617" s="2">
        <v>6.8</v>
      </c>
      <c r="C1617" t="s">
        <v>346</v>
      </c>
    </row>
    <row r="1618" spans="1:3" x14ac:dyDescent="0.3">
      <c r="A1618" t="s">
        <v>4348</v>
      </c>
      <c r="B1618" s="2">
        <v>6.8</v>
      </c>
      <c r="C1618" t="s">
        <v>7851</v>
      </c>
    </row>
    <row r="1619" spans="1:3" x14ac:dyDescent="0.3">
      <c r="A1619" t="s">
        <v>4348</v>
      </c>
      <c r="B1619" s="2">
        <v>6.8</v>
      </c>
      <c r="C1619" t="s">
        <v>3705</v>
      </c>
    </row>
    <row r="1620" spans="1:3" x14ac:dyDescent="0.3">
      <c r="A1620" t="s">
        <v>4349</v>
      </c>
      <c r="B1620" s="2">
        <v>6.6</v>
      </c>
      <c r="C1620" t="s">
        <v>346</v>
      </c>
    </row>
    <row r="1621" spans="1:3" x14ac:dyDescent="0.3">
      <c r="A1621" t="s">
        <v>4349</v>
      </c>
      <c r="B1621" s="2">
        <v>6.6</v>
      </c>
      <c r="C1621" t="s">
        <v>7848</v>
      </c>
    </row>
    <row r="1622" spans="1:3" x14ac:dyDescent="0.3">
      <c r="A1622" t="s">
        <v>4349</v>
      </c>
      <c r="B1622" s="2">
        <v>6.6</v>
      </c>
      <c r="C1622" t="s">
        <v>3705</v>
      </c>
    </row>
    <row r="1623" spans="1:3" x14ac:dyDescent="0.3">
      <c r="A1623" t="s">
        <v>4350</v>
      </c>
      <c r="B1623" s="2">
        <v>7.2</v>
      </c>
      <c r="C1623" t="s">
        <v>266</v>
      </c>
    </row>
    <row r="1624" spans="1:3" x14ac:dyDescent="0.3">
      <c r="A1624" t="s">
        <v>4350</v>
      </c>
      <c r="B1624" s="2">
        <v>7.2</v>
      </c>
      <c r="C1624" t="s">
        <v>814</v>
      </c>
    </row>
    <row r="1625" spans="1:3" x14ac:dyDescent="0.3">
      <c r="A1625" t="s">
        <v>4350</v>
      </c>
      <c r="B1625" s="2">
        <v>7.2</v>
      </c>
      <c r="C1625" t="s">
        <v>7849</v>
      </c>
    </row>
    <row r="1626" spans="1:3" x14ac:dyDescent="0.3">
      <c r="A1626" t="s">
        <v>4350</v>
      </c>
      <c r="B1626" s="2">
        <v>7.2</v>
      </c>
      <c r="C1626" t="s">
        <v>3587</v>
      </c>
    </row>
    <row r="1627" spans="1:3" x14ac:dyDescent="0.3">
      <c r="A1627" t="s">
        <v>4350</v>
      </c>
      <c r="B1627" s="2">
        <v>7.2</v>
      </c>
      <c r="C1627" t="s">
        <v>5364</v>
      </c>
    </row>
    <row r="1628" spans="1:3" x14ac:dyDescent="0.3">
      <c r="A1628" t="s">
        <v>6917</v>
      </c>
      <c r="B1628" s="2">
        <v>6.9</v>
      </c>
      <c r="C1628" t="s">
        <v>346</v>
      </c>
    </row>
    <row r="1629" spans="1:3" x14ac:dyDescent="0.3">
      <c r="A1629" t="s">
        <v>6917</v>
      </c>
      <c r="B1629" s="2">
        <v>6.9</v>
      </c>
      <c r="C1629" t="s">
        <v>266</v>
      </c>
    </row>
    <row r="1630" spans="1:3" x14ac:dyDescent="0.3">
      <c r="A1630" t="s">
        <v>6917</v>
      </c>
      <c r="B1630" s="2">
        <v>6.9</v>
      </c>
      <c r="C1630" t="s">
        <v>814</v>
      </c>
    </row>
    <row r="1631" spans="1:3" x14ac:dyDescent="0.3">
      <c r="A1631" t="s">
        <v>6917</v>
      </c>
      <c r="B1631" s="2">
        <v>6.9</v>
      </c>
      <c r="C1631" t="s">
        <v>3705</v>
      </c>
    </row>
    <row r="1632" spans="1:3" x14ac:dyDescent="0.3">
      <c r="A1632" t="s">
        <v>4351</v>
      </c>
      <c r="B1632" s="2">
        <v>5.2</v>
      </c>
      <c r="C1632" t="s">
        <v>509</v>
      </c>
    </row>
    <row r="1633" spans="1:3" x14ac:dyDescent="0.3">
      <c r="A1633" t="s">
        <v>4351</v>
      </c>
      <c r="B1633" s="2">
        <v>5.2</v>
      </c>
      <c r="C1633" t="s">
        <v>7846</v>
      </c>
    </row>
    <row r="1634" spans="1:3" x14ac:dyDescent="0.3">
      <c r="A1634" t="s">
        <v>4351</v>
      </c>
      <c r="B1634" s="2">
        <v>5.2</v>
      </c>
      <c r="C1634" t="s">
        <v>3878</v>
      </c>
    </row>
    <row r="1635" spans="1:3" x14ac:dyDescent="0.3">
      <c r="A1635" t="s">
        <v>4352</v>
      </c>
      <c r="B1635" s="2">
        <v>4.9000000000000004</v>
      </c>
      <c r="C1635" t="s">
        <v>7844</v>
      </c>
    </row>
    <row r="1636" spans="1:3" x14ac:dyDescent="0.3">
      <c r="A1636" t="s">
        <v>4352</v>
      </c>
      <c r="B1636" s="2">
        <v>4.9000000000000004</v>
      </c>
      <c r="C1636" t="s">
        <v>1390</v>
      </c>
    </row>
    <row r="1637" spans="1:3" x14ac:dyDescent="0.3">
      <c r="A1637" t="s">
        <v>4352</v>
      </c>
      <c r="B1637" s="2">
        <v>4.9000000000000004</v>
      </c>
      <c r="C1637" t="s">
        <v>7848</v>
      </c>
    </row>
    <row r="1638" spans="1:3" x14ac:dyDescent="0.3">
      <c r="A1638" t="s">
        <v>4352</v>
      </c>
      <c r="B1638" s="2">
        <v>4.9000000000000004</v>
      </c>
      <c r="C1638" t="s">
        <v>3705</v>
      </c>
    </row>
    <row r="1639" spans="1:3" x14ac:dyDescent="0.3">
      <c r="A1639" t="s">
        <v>4353</v>
      </c>
      <c r="B1639" s="2">
        <v>6.3</v>
      </c>
      <c r="C1639" t="s">
        <v>266</v>
      </c>
    </row>
    <row r="1640" spans="1:3" x14ac:dyDescent="0.3">
      <c r="A1640" t="s">
        <v>4353</v>
      </c>
      <c r="B1640" s="2">
        <v>6.3</v>
      </c>
      <c r="C1640" t="s">
        <v>7845</v>
      </c>
    </row>
    <row r="1641" spans="1:3" x14ac:dyDescent="0.3">
      <c r="A1641" t="s">
        <v>4353</v>
      </c>
      <c r="B1641" s="2">
        <v>6.3</v>
      </c>
      <c r="C1641" t="s">
        <v>509</v>
      </c>
    </row>
    <row r="1642" spans="1:3" x14ac:dyDescent="0.3">
      <c r="A1642" t="s">
        <v>4353</v>
      </c>
      <c r="B1642" s="2">
        <v>6.3</v>
      </c>
      <c r="C1642" t="s">
        <v>7846</v>
      </c>
    </row>
    <row r="1643" spans="1:3" x14ac:dyDescent="0.3">
      <c r="A1643" t="s">
        <v>4353</v>
      </c>
      <c r="B1643" s="2">
        <v>6.3</v>
      </c>
      <c r="C1643" t="s">
        <v>7844</v>
      </c>
    </row>
    <row r="1644" spans="1:3" x14ac:dyDescent="0.3">
      <c r="A1644" t="s">
        <v>4353</v>
      </c>
      <c r="B1644" s="2">
        <v>6.3</v>
      </c>
      <c r="C1644" t="s">
        <v>3878</v>
      </c>
    </row>
    <row r="1645" spans="1:3" x14ac:dyDescent="0.3">
      <c r="A1645" t="s">
        <v>4353</v>
      </c>
      <c r="B1645" s="2">
        <v>6.3</v>
      </c>
      <c r="C1645" t="s">
        <v>7850</v>
      </c>
    </row>
    <row r="1646" spans="1:3" x14ac:dyDescent="0.3">
      <c r="A1646" t="s">
        <v>4354</v>
      </c>
      <c r="B1646" s="2">
        <v>5.6</v>
      </c>
      <c r="C1646" t="s">
        <v>266</v>
      </c>
    </row>
    <row r="1647" spans="1:3" x14ac:dyDescent="0.3">
      <c r="A1647" t="s">
        <v>4354</v>
      </c>
      <c r="B1647" s="2">
        <v>5.6</v>
      </c>
      <c r="C1647" t="s">
        <v>509</v>
      </c>
    </row>
    <row r="1648" spans="1:3" x14ac:dyDescent="0.3">
      <c r="A1648" t="s">
        <v>4354</v>
      </c>
      <c r="B1648" s="2">
        <v>5.6</v>
      </c>
      <c r="C1648" t="s">
        <v>7851</v>
      </c>
    </row>
    <row r="1649" spans="1:3" x14ac:dyDescent="0.3">
      <c r="A1649" t="s">
        <v>4354</v>
      </c>
      <c r="B1649" s="2">
        <v>5.6</v>
      </c>
      <c r="C1649" t="s">
        <v>7846</v>
      </c>
    </row>
    <row r="1650" spans="1:3" x14ac:dyDescent="0.3">
      <c r="A1650" t="s">
        <v>4354</v>
      </c>
      <c r="B1650" s="2">
        <v>5.6</v>
      </c>
      <c r="C1650" t="s">
        <v>7848</v>
      </c>
    </row>
    <row r="1651" spans="1:3" x14ac:dyDescent="0.3">
      <c r="A1651" t="s">
        <v>6918</v>
      </c>
      <c r="B1651" s="2">
        <v>5.5</v>
      </c>
      <c r="C1651" t="s">
        <v>814</v>
      </c>
    </row>
    <row r="1652" spans="1:3" x14ac:dyDescent="0.3">
      <c r="A1652" t="s">
        <v>6918</v>
      </c>
      <c r="B1652" s="2">
        <v>5.5</v>
      </c>
      <c r="C1652" t="s">
        <v>3878</v>
      </c>
    </row>
    <row r="1653" spans="1:3" x14ac:dyDescent="0.3">
      <c r="A1653" t="s">
        <v>6918</v>
      </c>
      <c r="B1653" s="2">
        <v>5.5</v>
      </c>
      <c r="C1653" t="s">
        <v>3705</v>
      </c>
    </row>
    <row r="1654" spans="1:3" x14ac:dyDescent="0.3">
      <c r="A1654" t="s">
        <v>4355</v>
      </c>
      <c r="B1654" s="2">
        <v>6.7</v>
      </c>
      <c r="C1654" t="s">
        <v>346</v>
      </c>
    </row>
    <row r="1655" spans="1:3" x14ac:dyDescent="0.3">
      <c r="A1655" t="s">
        <v>4355</v>
      </c>
      <c r="B1655" s="2">
        <v>6.7</v>
      </c>
      <c r="C1655" t="s">
        <v>7851</v>
      </c>
    </row>
    <row r="1656" spans="1:3" x14ac:dyDescent="0.3">
      <c r="A1656" t="s">
        <v>4355</v>
      </c>
      <c r="B1656" s="2">
        <v>6.7</v>
      </c>
      <c r="C1656" t="s">
        <v>7848</v>
      </c>
    </row>
    <row r="1657" spans="1:3" x14ac:dyDescent="0.3">
      <c r="A1657" t="s">
        <v>4355</v>
      </c>
      <c r="B1657" s="2">
        <v>6.7</v>
      </c>
      <c r="C1657" t="s">
        <v>3587</v>
      </c>
    </row>
    <row r="1658" spans="1:3" x14ac:dyDescent="0.3">
      <c r="A1658" t="s">
        <v>4355</v>
      </c>
      <c r="B1658" s="2">
        <v>6.7</v>
      </c>
      <c r="C1658" t="s">
        <v>3705</v>
      </c>
    </row>
    <row r="1659" spans="1:3" x14ac:dyDescent="0.3">
      <c r="A1659" t="s">
        <v>4356</v>
      </c>
      <c r="B1659" s="2">
        <v>7.6</v>
      </c>
      <c r="C1659" t="s">
        <v>346</v>
      </c>
    </row>
    <row r="1660" spans="1:3" x14ac:dyDescent="0.3">
      <c r="A1660" t="s">
        <v>4356</v>
      </c>
      <c r="B1660" s="2">
        <v>7.6</v>
      </c>
      <c r="C1660" t="s">
        <v>814</v>
      </c>
    </row>
    <row r="1661" spans="1:3" x14ac:dyDescent="0.3">
      <c r="A1661" t="s">
        <v>4356</v>
      </c>
      <c r="B1661" s="2">
        <v>7.6</v>
      </c>
      <c r="C1661" t="s">
        <v>5364</v>
      </c>
    </row>
    <row r="1662" spans="1:3" x14ac:dyDescent="0.3">
      <c r="A1662" t="s">
        <v>4357</v>
      </c>
      <c r="B1662" s="2">
        <v>5.7</v>
      </c>
      <c r="C1662" t="s">
        <v>346</v>
      </c>
    </row>
    <row r="1663" spans="1:3" x14ac:dyDescent="0.3">
      <c r="A1663" t="s">
        <v>4357</v>
      </c>
      <c r="B1663" s="2">
        <v>5.7</v>
      </c>
      <c r="C1663" t="s">
        <v>266</v>
      </c>
    </row>
    <row r="1664" spans="1:3" x14ac:dyDescent="0.3">
      <c r="A1664" t="s">
        <v>4357</v>
      </c>
      <c r="B1664" s="2">
        <v>5.7</v>
      </c>
      <c r="C1664" t="s">
        <v>509</v>
      </c>
    </row>
    <row r="1665" spans="1:3" x14ac:dyDescent="0.3">
      <c r="A1665" t="s">
        <v>4357</v>
      </c>
      <c r="B1665" s="2">
        <v>5.7</v>
      </c>
      <c r="C1665" t="s">
        <v>3587</v>
      </c>
    </row>
    <row r="1666" spans="1:3" x14ac:dyDescent="0.3">
      <c r="A1666" t="s">
        <v>4358</v>
      </c>
      <c r="B1666" s="2">
        <v>4.5999999999999996</v>
      </c>
      <c r="C1666" t="s">
        <v>266</v>
      </c>
    </row>
    <row r="1667" spans="1:3" x14ac:dyDescent="0.3">
      <c r="A1667" t="s">
        <v>4358</v>
      </c>
      <c r="B1667" s="2">
        <v>4.5999999999999996</v>
      </c>
      <c r="C1667" t="s">
        <v>7845</v>
      </c>
    </row>
    <row r="1668" spans="1:3" x14ac:dyDescent="0.3">
      <c r="A1668" t="s">
        <v>4358</v>
      </c>
      <c r="B1668" s="2">
        <v>4.5999999999999996</v>
      </c>
      <c r="C1668" t="s">
        <v>509</v>
      </c>
    </row>
    <row r="1669" spans="1:3" x14ac:dyDescent="0.3">
      <c r="A1669" t="s">
        <v>4358</v>
      </c>
      <c r="B1669" s="2">
        <v>4.5999999999999996</v>
      </c>
      <c r="C1669" t="s">
        <v>7846</v>
      </c>
    </row>
    <row r="1670" spans="1:3" x14ac:dyDescent="0.3">
      <c r="A1670" t="s">
        <v>6919</v>
      </c>
      <c r="B1670" s="2">
        <v>7</v>
      </c>
      <c r="C1670" t="s">
        <v>266</v>
      </c>
    </row>
    <row r="1671" spans="1:3" x14ac:dyDescent="0.3">
      <c r="A1671" t="s">
        <v>6919</v>
      </c>
      <c r="B1671" s="2">
        <v>7</v>
      </c>
      <c r="C1671" t="s">
        <v>7845</v>
      </c>
    </row>
    <row r="1672" spans="1:3" x14ac:dyDescent="0.3">
      <c r="A1672" t="s">
        <v>6919</v>
      </c>
      <c r="B1672" s="2">
        <v>7</v>
      </c>
      <c r="C1672" t="s">
        <v>7846</v>
      </c>
    </row>
    <row r="1673" spans="1:3" x14ac:dyDescent="0.3">
      <c r="A1673" t="s">
        <v>6919</v>
      </c>
      <c r="B1673" s="2">
        <v>7</v>
      </c>
      <c r="C1673" t="s">
        <v>3084</v>
      </c>
    </row>
    <row r="1674" spans="1:3" x14ac:dyDescent="0.3">
      <c r="A1674" t="s">
        <v>4359</v>
      </c>
      <c r="B1674" s="2">
        <v>5.2</v>
      </c>
      <c r="C1674" t="s">
        <v>509</v>
      </c>
    </row>
    <row r="1675" spans="1:3" x14ac:dyDescent="0.3">
      <c r="A1675" t="s">
        <v>4359</v>
      </c>
      <c r="B1675" s="2">
        <v>5.2</v>
      </c>
      <c r="C1675" t="s">
        <v>7846</v>
      </c>
    </row>
    <row r="1676" spans="1:3" x14ac:dyDescent="0.3">
      <c r="A1676" t="s">
        <v>4359</v>
      </c>
      <c r="B1676" s="2">
        <v>5.2</v>
      </c>
      <c r="C1676" t="s">
        <v>3587</v>
      </c>
    </row>
    <row r="1677" spans="1:3" x14ac:dyDescent="0.3">
      <c r="A1677" t="s">
        <v>6920</v>
      </c>
      <c r="B1677" s="2">
        <v>5.0999999999999996</v>
      </c>
      <c r="C1677" t="s">
        <v>346</v>
      </c>
    </row>
    <row r="1678" spans="1:3" x14ac:dyDescent="0.3">
      <c r="A1678" t="s">
        <v>6920</v>
      </c>
      <c r="B1678" s="2">
        <v>5.0999999999999996</v>
      </c>
      <c r="C1678" t="s">
        <v>266</v>
      </c>
    </row>
    <row r="1679" spans="1:3" x14ac:dyDescent="0.3">
      <c r="A1679" t="s">
        <v>6920</v>
      </c>
      <c r="B1679" s="2">
        <v>5.0999999999999996</v>
      </c>
      <c r="C1679" t="s">
        <v>7846</v>
      </c>
    </row>
    <row r="1680" spans="1:3" x14ac:dyDescent="0.3">
      <c r="A1680" t="s">
        <v>6920</v>
      </c>
      <c r="B1680" s="2">
        <v>5.0999999999999996</v>
      </c>
      <c r="C1680" t="s">
        <v>3878</v>
      </c>
    </row>
    <row r="1681" spans="1:3" x14ac:dyDescent="0.3">
      <c r="A1681" t="s">
        <v>6920</v>
      </c>
      <c r="B1681" s="2">
        <v>5.0999999999999996</v>
      </c>
      <c r="C1681" t="s">
        <v>3705</v>
      </c>
    </row>
    <row r="1682" spans="1:3" x14ac:dyDescent="0.3">
      <c r="A1682" t="s">
        <v>4360</v>
      </c>
      <c r="B1682" s="2">
        <v>6.6</v>
      </c>
      <c r="C1682" t="s">
        <v>814</v>
      </c>
    </row>
    <row r="1683" spans="1:3" x14ac:dyDescent="0.3">
      <c r="A1683" t="s">
        <v>4360</v>
      </c>
      <c r="B1683" s="2">
        <v>6.6</v>
      </c>
      <c r="C1683" t="s">
        <v>7848</v>
      </c>
    </row>
    <row r="1684" spans="1:3" x14ac:dyDescent="0.3">
      <c r="A1684" t="s">
        <v>4360</v>
      </c>
      <c r="B1684" s="2">
        <v>6.6</v>
      </c>
      <c r="C1684" t="s">
        <v>3878</v>
      </c>
    </row>
    <row r="1685" spans="1:3" x14ac:dyDescent="0.3">
      <c r="A1685" t="s">
        <v>4360</v>
      </c>
      <c r="B1685" s="2">
        <v>6.6</v>
      </c>
      <c r="C1685" t="s">
        <v>3705</v>
      </c>
    </row>
    <row r="1686" spans="1:3" x14ac:dyDescent="0.3">
      <c r="A1686" t="s">
        <v>4361</v>
      </c>
      <c r="B1686" s="2">
        <v>6.7</v>
      </c>
      <c r="C1686" t="s">
        <v>7845</v>
      </c>
    </row>
    <row r="1687" spans="1:3" x14ac:dyDescent="0.3">
      <c r="A1687" t="s">
        <v>4361</v>
      </c>
      <c r="B1687" s="2">
        <v>6.7</v>
      </c>
      <c r="C1687" t="s">
        <v>509</v>
      </c>
    </row>
    <row r="1688" spans="1:3" x14ac:dyDescent="0.3">
      <c r="A1688" t="s">
        <v>4361</v>
      </c>
      <c r="B1688" s="2">
        <v>6.7</v>
      </c>
      <c r="C1688" t="s">
        <v>7846</v>
      </c>
    </row>
    <row r="1689" spans="1:3" x14ac:dyDescent="0.3">
      <c r="A1689" t="s">
        <v>4361</v>
      </c>
      <c r="B1689" s="2">
        <v>6.7</v>
      </c>
      <c r="C1689" t="s">
        <v>7844</v>
      </c>
    </row>
    <row r="1690" spans="1:3" x14ac:dyDescent="0.3">
      <c r="A1690" t="s">
        <v>4362</v>
      </c>
      <c r="B1690" s="2">
        <v>7.3</v>
      </c>
      <c r="C1690" t="s">
        <v>7845</v>
      </c>
    </row>
    <row r="1691" spans="1:3" x14ac:dyDescent="0.3">
      <c r="A1691" t="s">
        <v>4362</v>
      </c>
      <c r="B1691" s="2">
        <v>7.3</v>
      </c>
      <c r="C1691" t="s">
        <v>7846</v>
      </c>
    </row>
    <row r="1692" spans="1:3" x14ac:dyDescent="0.3">
      <c r="A1692" t="s">
        <v>4362</v>
      </c>
      <c r="B1692" s="2">
        <v>7.3</v>
      </c>
      <c r="C1692" t="s">
        <v>7844</v>
      </c>
    </row>
    <row r="1693" spans="1:3" x14ac:dyDescent="0.3">
      <c r="A1693" t="s">
        <v>4362</v>
      </c>
      <c r="B1693" s="2">
        <v>7.3</v>
      </c>
      <c r="C1693" t="s">
        <v>7853</v>
      </c>
    </row>
    <row r="1694" spans="1:3" x14ac:dyDescent="0.3">
      <c r="A1694" t="s">
        <v>4363</v>
      </c>
      <c r="B1694" s="2">
        <v>5.9</v>
      </c>
      <c r="C1694" t="s">
        <v>346</v>
      </c>
    </row>
    <row r="1695" spans="1:3" x14ac:dyDescent="0.3">
      <c r="A1695" t="s">
        <v>4363</v>
      </c>
      <c r="B1695" s="2">
        <v>5.9</v>
      </c>
      <c r="C1695" t="s">
        <v>266</v>
      </c>
    </row>
    <row r="1696" spans="1:3" x14ac:dyDescent="0.3">
      <c r="A1696" t="s">
        <v>4363</v>
      </c>
      <c r="B1696" s="2">
        <v>5.9</v>
      </c>
      <c r="C1696" t="s">
        <v>3878</v>
      </c>
    </row>
    <row r="1697" spans="1:3" x14ac:dyDescent="0.3">
      <c r="A1697" t="s">
        <v>4364</v>
      </c>
      <c r="B1697" s="2">
        <v>5.6</v>
      </c>
      <c r="C1697" t="s">
        <v>346</v>
      </c>
    </row>
    <row r="1698" spans="1:3" x14ac:dyDescent="0.3">
      <c r="A1698" t="s">
        <v>4364</v>
      </c>
      <c r="B1698" s="2">
        <v>5.6</v>
      </c>
      <c r="C1698" t="s">
        <v>266</v>
      </c>
    </row>
    <row r="1699" spans="1:3" x14ac:dyDescent="0.3">
      <c r="A1699" t="s">
        <v>4364</v>
      </c>
      <c r="B1699" s="2">
        <v>5.6</v>
      </c>
      <c r="C1699" t="s">
        <v>7846</v>
      </c>
    </row>
    <row r="1700" spans="1:3" x14ac:dyDescent="0.3">
      <c r="A1700" t="s">
        <v>4364</v>
      </c>
      <c r="B1700" s="2">
        <v>5.6</v>
      </c>
      <c r="C1700" t="s">
        <v>7844</v>
      </c>
    </row>
    <row r="1701" spans="1:3" x14ac:dyDescent="0.3">
      <c r="A1701" t="s">
        <v>4364</v>
      </c>
      <c r="B1701" s="2">
        <v>5.6</v>
      </c>
      <c r="C1701" t="s">
        <v>3705</v>
      </c>
    </row>
    <row r="1702" spans="1:3" x14ac:dyDescent="0.3">
      <c r="A1702" t="s">
        <v>4365</v>
      </c>
      <c r="B1702" s="2">
        <v>6.5</v>
      </c>
      <c r="C1702" t="s">
        <v>346</v>
      </c>
    </row>
    <row r="1703" spans="1:3" x14ac:dyDescent="0.3">
      <c r="A1703" t="s">
        <v>4365</v>
      </c>
      <c r="B1703" s="2">
        <v>6.5</v>
      </c>
      <c r="C1703" t="s">
        <v>7851</v>
      </c>
    </row>
    <row r="1704" spans="1:3" x14ac:dyDescent="0.3">
      <c r="A1704" t="s">
        <v>4365</v>
      </c>
      <c r="B1704" s="2">
        <v>6.5</v>
      </c>
      <c r="C1704" t="s">
        <v>3705</v>
      </c>
    </row>
    <row r="1705" spans="1:3" x14ac:dyDescent="0.3">
      <c r="A1705" t="s">
        <v>6921</v>
      </c>
      <c r="B1705" s="2">
        <v>5.9</v>
      </c>
      <c r="C1705" t="s">
        <v>346</v>
      </c>
    </row>
    <row r="1706" spans="1:3" x14ac:dyDescent="0.3">
      <c r="A1706" t="s">
        <v>6921</v>
      </c>
      <c r="B1706" s="2">
        <v>5.9</v>
      </c>
      <c r="C1706" t="s">
        <v>266</v>
      </c>
    </row>
    <row r="1707" spans="1:3" x14ac:dyDescent="0.3">
      <c r="A1707" t="s">
        <v>6921</v>
      </c>
      <c r="B1707" s="2">
        <v>5.9</v>
      </c>
      <c r="C1707" t="s">
        <v>3084</v>
      </c>
    </row>
    <row r="1708" spans="1:3" x14ac:dyDescent="0.3">
      <c r="A1708" t="s">
        <v>4366</v>
      </c>
      <c r="B1708" s="2">
        <v>7</v>
      </c>
      <c r="C1708" t="s">
        <v>814</v>
      </c>
    </row>
    <row r="1709" spans="1:3" x14ac:dyDescent="0.3">
      <c r="A1709" t="s">
        <v>4366</v>
      </c>
      <c r="B1709" s="2">
        <v>7</v>
      </c>
      <c r="C1709" t="s">
        <v>7844</v>
      </c>
    </row>
    <row r="1710" spans="1:3" x14ac:dyDescent="0.3">
      <c r="A1710" t="s">
        <v>4366</v>
      </c>
      <c r="B1710" s="2">
        <v>7</v>
      </c>
      <c r="C1710" t="s">
        <v>3587</v>
      </c>
    </row>
    <row r="1711" spans="1:3" x14ac:dyDescent="0.3">
      <c r="A1711" t="s">
        <v>4367</v>
      </c>
      <c r="B1711" s="2">
        <v>5.3</v>
      </c>
      <c r="C1711" t="s">
        <v>509</v>
      </c>
    </row>
    <row r="1712" spans="1:3" x14ac:dyDescent="0.3">
      <c r="A1712" t="s">
        <v>4367</v>
      </c>
      <c r="B1712" s="2">
        <v>5.3</v>
      </c>
      <c r="C1712" t="s">
        <v>7844</v>
      </c>
    </row>
    <row r="1713" spans="1:3" x14ac:dyDescent="0.3">
      <c r="A1713" t="s">
        <v>4368</v>
      </c>
      <c r="B1713" s="2">
        <v>5.9</v>
      </c>
      <c r="C1713" t="s">
        <v>346</v>
      </c>
    </row>
    <row r="1714" spans="1:3" x14ac:dyDescent="0.3">
      <c r="A1714" t="s">
        <v>4368</v>
      </c>
      <c r="B1714" s="2">
        <v>5.9</v>
      </c>
      <c r="C1714" t="s">
        <v>266</v>
      </c>
    </row>
    <row r="1715" spans="1:3" x14ac:dyDescent="0.3">
      <c r="A1715" t="s">
        <v>4368</v>
      </c>
      <c r="B1715" s="2">
        <v>5.9</v>
      </c>
      <c r="C1715" t="s">
        <v>509</v>
      </c>
    </row>
    <row r="1716" spans="1:3" x14ac:dyDescent="0.3">
      <c r="A1716" t="s">
        <v>4368</v>
      </c>
      <c r="B1716" s="2">
        <v>5.9</v>
      </c>
      <c r="C1716" t="s">
        <v>7844</v>
      </c>
    </row>
    <row r="1717" spans="1:3" x14ac:dyDescent="0.3">
      <c r="A1717" t="s">
        <v>4368</v>
      </c>
      <c r="B1717" s="2">
        <v>5.9</v>
      </c>
      <c r="C1717" t="s">
        <v>3705</v>
      </c>
    </row>
    <row r="1718" spans="1:3" x14ac:dyDescent="0.3">
      <c r="A1718" t="s">
        <v>4369</v>
      </c>
      <c r="B1718" s="2">
        <v>6.3</v>
      </c>
      <c r="C1718" t="s">
        <v>346</v>
      </c>
    </row>
    <row r="1719" spans="1:3" x14ac:dyDescent="0.3">
      <c r="A1719" t="s">
        <v>4369</v>
      </c>
      <c r="B1719" s="2">
        <v>6.3</v>
      </c>
      <c r="C1719" t="s">
        <v>509</v>
      </c>
    </row>
    <row r="1720" spans="1:3" x14ac:dyDescent="0.3">
      <c r="A1720" t="s">
        <v>4369</v>
      </c>
      <c r="B1720" s="2">
        <v>6.3</v>
      </c>
      <c r="C1720" t="s">
        <v>3878</v>
      </c>
    </row>
    <row r="1721" spans="1:3" x14ac:dyDescent="0.3">
      <c r="A1721" t="s">
        <v>4370</v>
      </c>
      <c r="B1721" s="2">
        <v>6.3</v>
      </c>
      <c r="C1721" t="s">
        <v>346</v>
      </c>
    </row>
    <row r="1722" spans="1:3" x14ac:dyDescent="0.3">
      <c r="A1722" t="s">
        <v>4370</v>
      </c>
      <c r="B1722" s="2">
        <v>6.3</v>
      </c>
      <c r="C1722" t="s">
        <v>3878</v>
      </c>
    </row>
    <row r="1723" spans="1:3" x14ac:dyDescent="0.3">
      <c r="A1723" t="s">
        <v>4370</v>
      </c>
      <c r="B1723" s="2">
        <v>6.3</v>
      </c>
      <c r="C1723" t="s">
        <v>3705</v>
      </c>
    </row>
    <row r="1724" spans="1:3" x14ac:dyDescent="0.3">
      <c r="A1724" t="s">
        <v>4371</v>
      </c>
      <c r="B1724" s="2">
        <v>7.3</v>
      </c>
      <c r="C1724" t="s">
        <v>814</v>
      </c>
    </row>
    <row r="1725" spans="1:3" x14ac:dyDescent="0.3">
      <c r="A1725" t="s">
        <v>4371</v>
      </c>
      <c r="B1725" s="2">
        <v>7.3</v>
      </c>
      <c r="C1725" t="s">
        <v>7849</v>
      </c>
    </row>
    <row r="1726" spans="1:3" x14ac:dyDescent="0.3">
      <c r="A1726" t="s">
        <v>4371</v>
      </c>
      <c r="B1726" s="2">
        <v>7.3</v>
      </c>
      <c r="C1726" t="s">
        <v>3705</v>
      </c>
    </row>
    <row r="1727" spans="1:3" x14ac:dyDescent="0.3">
      <c r="A1727" t="s">
        <v>4372</v>
      </c>
      <c r="B1727" s="2">
        <v>5.8</v>
      </c>
      <c r="C1727" t="s">
        <v>346</v>
      </c>
    </row>
    <row r="1728" spans="1:3" x14ac:dyDescent="0.3">
      <c r="A1728" t="s">
        <v>4372</v>
      </c>
      <c r="B1728" s="2">
        <v>5.8</v>
      </c>
      <c r="C1728" t="s">
        <v>266</v>
      </c>
    </row>
    <row r="1729" spans="1:3" x14ac:dyDescent="0.3">
      <c r="A1729" t="s">
        <v>4372</v>
      </c>
      <c r="B1729" s="2">
        <v>5.8</v>
      </c>
      <c r="C1729" t="s">
        <v>814</v>
      </c>
    </row>
    <row r="1730" spans="1:3" x14ac:dyDescent="0.3">
      <c r="A1730" t="s">
        <v>4372</v>
      </c>
      <c r="B1730" s="2">
        <v>5.8</v>
      </c>
      <c r="C1730" t="s">
        <v>3705</v>
      </c>
    </row>
    <row r="1731" spans="1:3" x14ac:dyDescent="0.3">
      <c r="A1731" t="s">
        <v>6922</v>
      </c>
      <c r="B1731" s="2">
        <v>5.2</v>
      </c>
      <c r="C1731" t="s">
        <v>266</v>
      </c>
    </row>
    <row r="1732" spans="1:3" x14ac:dyDescent="0.3">
      <c r="A1732" t="s">
        <v>6922</v>
      </c>
      <c r="B1732" s="2">
        <v>5.2</v>
      </c>
      <c r="C1732" t="s">
        <v>7845</v>
      </c>
    </row>
    <row r="1733" spans="1:3" x14ac:dyDescent="0.3">
      <c r="A1733" t="s">
        <v>6922</v>
      </c>
      <c r="B1733" s="2">
        <v>5.2</v>
      </c>
      <c r="C1733" t="s">
        <v>7846</v>
      </c>
    </row>
    <row r="1734" spans="1:3" x14ac:dyDescent="0.3">
      <c r="A1734" t="s">
        <v>4373</v>
      </c>
      <c r="B1734" s="2">
        <v>2.4</v>
      </c>
      <c r="C1734" t="s">
        <v>346</v>
      </c>
    </row>
    <row r="1735" spans="1:3" x14ac:dyDescent="0.3">
      <c r="A1735" t="s">
        <v>4373</v>
      </c>
      <c r="B1735" s="2">
        <v>2.4</v>
      </c>
      <c r="C1735" t="s">
        <v>266</v>
      </c>
    </row>
    <row r="1736" spans="1:3" x14ac:dyDescent="0.3">
      <c r="A1736" t="s">
        <v>4373</v>
      </c>
      <c r="B1736" s="2">
        <v>2.4</v>
      </c>
      <c r="C1736" t="s">
        <v>3878</v>
      </c>
    </row>
    <row r="1737" spans="1:3" x14ac:dyDescent="0.3">
      <c r="A1737" t="s">
        <v>6923</v>
      </c>
      <c r="B1737" s="2">
        <v>5.7</v>
      </c>
      <c r="C1737" t="s">
        <v>266</v>
      </c>
    </row>
    <row r="1738" spans="1:3" x14ac:dyDescent="0.3">
      <c r="A1738" t="s">
        <v>6923</v>
      </c>
      <c r="B1738" s="2">
        <v>5.7</v>
      </c>
      <c r="C1738" t="s">
        <v>7845</v>
      </c>
    </row>
    <row r="1739" spans="1:3" x14ac:dyDescent="0.3">
      <c r="A1739" t="s">
        <v>6923</v>
      </c>
      <c r="B1739" s="2">
        <v>5.7</v>
      </c>
      <c r="C1739" t="s">
        <v>509</v>
      </c>
    </row>
    <row r="1740" spans="1:3" x14ac:dyDescent="0.3">
      <c r="A1740" t="s">
        <v>6923</v>
      </c>
      <c r="B1740" s="2">
        <v>5.7</v>
      </c>
      <c r="C1740" t="s">
        <v>7846</v>
      </c>
    </row>
    <row r="1741" spans="1:3" x14ac:dyDescent="0.3">
      <c r="A1741" t="s">
        <v>6923</v>
      </c>
      <c r="B1741" s="2">
        <v>5.7</v>
      </c>
      <c r="C1741" t="s">
        <v>7844</v>
      </c>
    </row>
    <row r="1742" spans="1:3" x14ac:dyDescent="0.3">
      <c r="A1742" t="s">
        <v>6923</v>
      </c>
      <c r="B1742" s="2">
        <v>5.7</v>
      </c>
      <c r="C1742" t="s">
        <v>3878</v>
      </c>
    </row>
    <row r="1743" spans="1:3" x14ac:dyDescent="0.3">
      <c r="A1743" t="s">
        <v>4374</v>
      </c>
      <c r="B1743" s="2">
        <v>5.8</v>
      </c>
      <c r="C1743" t="s">
        <v>814</v>
      </c>
    </row>
    <row r="1744" spans="1:3" x14ac:dyDescent="0.3">
      <c r="A1744" t="s">
        <v>4374</v>
      </c>
      <c r="B1744" s="2">
        <v>5.8</v>
      </c>
      <c r="C1744" t="s">
        <v>7847</v>
      </c>
    </row>
    <row r="1745" spans="1:3" x14ac:dyDescent="0.3">
      <c r="A1745" t="s">
        <v>4374</v>
      </c>
      <c r="B1745" s="2">
        <v>5.8</v>
      </c>
      <c r="C1745" t="s">
        <v>3587</v>
      </c>
    </row>
    <row r="1746" spans="1:3" x14ac:dyDescent="0.3">
      <c r="A1746" t="s">
        <v>4375</v>
      </c>
      <c r="B1746" s="2">
        <v>5.6</v>
      </c>
      <c r="C1746" t="s">
        <v>346</v>
      </c>
    </row>
    <row r="1747" spans="1:3" x14ac:dyDescent="0.3">
      <c r="A1747" t="s">
        <v>4375</v>
      </c>
      <c r="B1747" s="2">
        <v>5.6</v>
      </c>
      <c r="C1747" t="s">
        <v>266</v>
      </c>
    </row>
    <row r="1748" spans="1:3" x14ac:dyDescent="0.3">
      <c r="A1748" t="s">
        <v>4375</v>
      </c>
      <c r="B1748" s="2">
        <v>5.6</v>
      </c>
      <c r="C1748" t="s">
        <v>3878</v>
      </c>
    </row>
    <row r="1749" spans="1:3" x14ac:dyDescent="0.3">
      <c r="A1749" t="s">
        <v>4376</v>
      </c>
      <c r="B1749" s="2">
        <v>6</v>
      </c>
      <c r="C1749" t="s">
        <v>346</v>
      </c>
    </row>
    <row r="1750" spans="1:3" x14ac:dyDescent="0.3">
      <c r="A1750" t="s">
        <v>4376</v>
      </c>
      <c r="B1750" s="2">
        <v>6</v>
      </c>
      <c r="C1750" t="s">
        <v>266</v>
      </c>
    </row>
    <row r="1751" spans="1:3" x14ac:dyDescent="0.3">
      <c r="A1751" t="s">
        <v>4376</v>
      </c>
      <c r="B1751" s="2">
        <v>6</v>
      </c>
      <c r="C1751" t="s">
        <v>814</v>
      </c>
    </row>
    <row r="1752" spans="1:3" x14ac:dyDescent="0.3">
      <c r="A1752" t="s">
        <v>4376</v>
      </c>
      <c r="B1752" s="2">
        <v>6</v>
      </c>
      <c r="C1752" t="s">
        <v>3878</v>
      </c>
    </row>
    <row r="1753" spans="1:3" x14ac:dyDescent="0.3">
      <c r="A1753" t="s">
        <v>6924</v>
      </c>
      <c r="B1753" s="2">
        <v>5.8</v>
      </c>
      <c r="C1753" t="s">
        <v>266</v>
      </c>
    </row>
    <row r="1754" spans="1:3" x14ac:dyDescent="0.3">
      <c r="A1754" t="s">
        <v>6924</v>
      </c>
      <c r="B1754" s="2">
        <v>5.8</v>
      </c>
      <c r="C1754" t="s">
        <v>509</v>
      </c>
    </row>
    <row r="1755" spans="1:3" x14ac:dyDescent="0.3">
      <c r="A1755" t="s">
        <v>6924</v>
      </c>
      <c r="B1755" s="2">
        <v>5.8</v>
      </c>
      <c r="C1755" t="s">
        <v>814</v>
      </c>
    </row>
    <row r="1756" spans="1:3" x14ac:dyDescent="0.3">
      <c r="A1756" t="s">
        <v>6924</v>
      </c>
      <c r="B1756" s="2">
        <v>5.8</v>
      </c>
      <c r="C1756" t="s">
        <v>7846</v>
      </c>
    </row>
    <row r="1757" spans="1:3" x14ac:dyDescent="0.3">
      <c r="A1757" t="s">
        <v>6924</v>
      </c>
      <c r="B1757" s="2">
        <v>5.8</v>
      </c>
      <c r="C1757" t="s">
        <v>7844</v>
      </c>
    </row>
    <row r="1758" spans="1:3" x14ac:dyDescent="0.3">
      <c r="A1758" t="s">
        <v>4377</v>
      </c>
      <c r="B1758" s="2">
        <v>6</v>
      </c>
      <c r="C1758" t="s">
        <v>346</v>
      </c>
    </row>
    <row r="1759" spans="1:3" x14ac:dyDescent="0.3">
      <c r="A1759" t="s">
        <v>4377</v>
      </c>
      <c r="B1759" s="2">
        <v>6</v>
      </c>
      <c r="C1759" t="s">
        <v>266</v>
      </c>
    </row>
    <row r="1760" spans="1:3" x14ac:dyDescent="0.3">
      <c r="A1760" t="s">
        <v>4377</v>
      </c>
      <c r="B1760" s="2">
        <v>6</v>
      </c>
      <c r="C1760" t="s">
        <v>7844</v>
      </c>
    </row>
    <row r="1761" spans="1:3" x14ac:dyDescent="0.3">
      <c r="A1761" t="s">
        <v>4378</v>
      </c>
      <c r="B1761" s="2">
        <v>5.7</v>
      </c>
      <c r="C1761" t="s">
        <v>346</v>
      </c>
    </row>
    <row r="1762" spans="1:3" x14ac:dyDescent="0.3">
      <c r="A1762" t="s">
        <v>4378</v>
      </c>
      <c r="B1762" s="2">
        <v>5.7</v>
      </c>
      <c r="C1762" t="s">
        <v>3878</v>
      </c>
    </row>
    <row r="1763" spans="1:3" x14ac:dyDescent="0.3">
      <c r="A1763" t="s">
        <v>4378</v>
      </c>
      <c r="B1763" s="2">
        <v>5.7</v>
      </c>
      <c r="C1763" t="s">
        <v>3705</v>
      </c>
    </row>
    <row r="1764" spans="1:3" x14ac:dyDescent="0.3">
      <c r="A1764" t="s">
        <v>6925</v>
      </c>
      <c r="B1764" s="2">
        <v>6</v>
      </c>
      <c r="C1764" t="s">
        <v>266</v>
      </c>
    </row>
    <row r="1765" spans="1:3" x14ac:dyDescent="0.3">
      <c r="A1765" t="s">
        <v>6925</v>
      </c>
      <c r="B1765" s="2">
        <v>6</v>
      </c>
      <c r="C1765" t="s">
        <v>7845</v>
      </c>
    </row>
    <row r="1766" spans="1:3" x14ac:dyDescent="0.3">
      <c r="A1766" t="s">
        <v>6925</v>
      </c>
      <c r="B1766" s="2">
        <v>6</v>
      </c>
      <c r="C1766" t="s">
        <v>7846</v>
      </c>
    </row>
    <row r="1767" spans="1:3" x14ac:dyDescent="0.3">
      <c r="A1767" t="s">
        <v>6925</v>
      </c>
      <c r="B1767" s="2">
        <v>6</v>
      </c>
      <c r="C1767" t="s">
        <v>7844</v>
      </c>
    </row>
    <row r="1768" spans="1:3" x14ac:dyDescent="0.3">
      <c r="A1768" t="s">
        <v>4379</v>
      </c>
      <c r="B1768" s="2">
        <v>7.8</v>
      </c>
      <c r="C1768" t="s">
        <v>1852</v>
      </c>
    </row>
    <row r="1769" spans="1:3" x14ac:dyDescent="0.3">
      <c r="A1769" t="s">
        <v>4379</v>
      </c>
      <c r="B1769" s="2">
        <v>7.8</v>
      </c>
      <c r="C1769" t="s">
        <v>814</v>
      </c>
    </row>
    <row r="1770" spans="1:3" x14ac:dyDescent="0.3">
      <c r="A1770" t="s">
        <v>6926</v>
      </c>
      <c r="B1770" s="2">
        <v>4.2</v>
      </c>
      <c r="C1770" t="s">
        <v>346</v>
      </c>
    </row>
    <row r="1771" spans="1:3" x14ac:dyDescent="0.3">
      <c r="A1771" t="s">
        <v>6926</v>
      </c>
      <c r="B1771" s="2">
        <v>4.2</v>
      </c>
      <c r="C1771" t="s">
        <v>266</v>
      </c>
    </row>
    <row r="1772" spans="1:3" x14ac:dyDescent="0.3">
      <c r="A1772" t="s">
        <v>6926</v>
      </c>
      <c r="B1772" s="2">
        <v>4.2</v>
      </c>
      <c r="C1772" t="s">
        <v>1390</v>
      </c>
    </row>
    <row r="1773" spans="1:3" x14ac:dyDescent="0.3">
      <c r="A1773" t="s">
        <v>6926</v>
      </c>
      <c r="B1773" s="2">
        <v>4.2</v>
      </c>
      <c r="C1773" t="s">
        <v>3878</v>
      </c>
    </row>
    <row r="1774" spans="1:3" x14ac:dyDescent="0.3">
      <c r="A1774" t="s">
        <v>6926</v>
      </c>
      <c r="B1774" s="2">
        <v>4.2</v>
      </c>
      <c r="C1774" t="s">
        <v>3705</v>
      </c>
    </row>
    <row r="1775" spans="1:3" x14ac:dyDescent="0.3">
      <c r="A1775" t="s">
        <v>4380</v>
      </c>
      <c r="B1775" s="2">
        <v>5.6</v>
      </c>
      <c r="C1775" t="s">
        <v>346</v>
      </c>
    </row>
    <row r="1776" spans="1:3" x14ac:dyDescent="0.3">
      <c r="A1776" t="s">
        <v>4380</v>
      </c>
      <c r="B1776" s="2">
        <v>5.6</v>
      </c>
      <c r="C1776" t="s">
        <v>266</v>
      </c>
    </row>
    <row r="1777" spans="1:3" x14ac:dyDescent="0.3">
      <c r="A1777" t="s">
        <v>4380</v>
      </c>
      <c r="B1777" s="2">
        <v>5.6</v>
      </c>
      <c r="C1777" t="s">
        <v>814</v>
      </c>
    </row>
    <row r="1778" spans="1:3" x14ac:dyDescent="0.3">
      <c r="A1778" t="s">
        <v>4380</v>
      </c>
      <c r="B1778" s="2">
        <v>5.6</v>
      </c>
      <c r="C1778" t="s">
        <v>7849</v>
      </c>
    </row>
    <row r="1779" spans="1:3" x14ac:dyDescent="0.3">
      <c r="A1779" t="s">
        <v>4380</v>
      </c>
      <c r="B1779" s="2">
        <v>5.6</v>
      </c>
      <c r="C1779" t="s">
        <v>3587</v>
      </c>
    </row>
    <row r="1780" spans="1:3" x14ac:dyDescent="0.3">
      <c r="A1780" t="s">
        <v>4381</v>
      </c>
      <c r="B1780" s="2">
        <v>8.1999999999999993</v>
      </c>
      <c r="C1780" t="s">
        <v>7852</v>
      </c>
    </row>
    <row r="1781" spans="1:3" x14ac:dyDescent="0.3">
      <c r="A1781" t="s">
        <v>4381</v>
      </c>
      <c r="B1781" s="2">
        <v>8.1999999999999993</v>
      </c>
      <c r="C1781" t="s">
        <v>814</v>
      </c>
    </row>
    <row r="1782" spans="1:3" x14ac:dyDescent="0.3">
      <c r="A1782" t="s">
        <v>4382</v>
      </c>
      <c r="B1782" s="2">
        <v>8.5</v>
      </c>
      <c r="C1782" t="s">
        <v>266</v>
      </c>
    </row>
    <row r="1783" spans="1:3" x14ac:dyDescent="0.3">
      <c r="A1783" t="s">
        <v>4382</v>
      </c>
      <c r="B1783" s="2">
        <v>8.5</v>
      </c>
      <c r="C1783" t="s">
        <v>7845</v>
      </c>
    </row>
    <row r="1784" spans="1:3" x14ac:dyDescent="0.3">
      <c r="A1784" t="s">
        <v>4382</v>
      </c>
      <c r="B1784" s="2">
        <v>8.5</v>
      </c>
      <c r="C1784" t="s">
        <v>814</v>
      </c>
    </row>
    <row r="1785" spans="1:3" x14ac:dyDescent="0.3">
      <c r="A1785" t="s">
        <v>4382</v>
      </c>
      <c r="B1785" s="2">
        <v>8.5</v>
      </c>
      <c r="C1785" t="s">
        <v>7846</v>
      </c>
    </row>
    <row r="1786" spans="1:3" x14ac:dyDescent="0.3">
      <c r="A1786" t="s">
        <v>4382</v>
      </c>
      <c r="B1786" s="2">
        <v>8.5</v>
      </c>
      <c r="C1786" t="s">
        <v>7847</v>
      </c>
    </row>
    <row r="1787" spans="1:3" x14ac:dyDescent="0.3">
      <c r="A1787" t="s">
        <v>4383</v>
      </c>
      <c r="B1787" s="2">
        <v>5.8</v>
      </c>
      <c r="C1787" t="s">
        <v>346</v>
      </c>
    </row>
    <row r="1788" spans="1:3" x14ac:dyDescent="0.3">
      <c r="A1788" t="s">
        <v>4383</v>
      </c>
      <c r="B1788" s="2">
        <v>5.8</v>
      </c>
      <c r="C1788" t="s">
        <v>266</v>
      </c>
    </row>
    <row r="1789" spans="1:3" x14ac:dyDescent="0.3">
      <c r="A1789" t="s">
        <v>4383</v>
      </c>
      <c r="B1789" s="2">
        <v>5.8</v>
      </c>
      <c r="C1789" t="s">
        <v>509</v>
      </c>
    </row>
    <row r="1790" spans="1:3" x14ac:dyDescent="0.3">
      <c r="A1790" t="s">
        <v>4383</v>
      </c>
      <c r="B1790" s="2">
        <v>5.8</v>
      </c>
      <c r="C1790" t="s">
        <v>7846</v>
      </c>
    </row>
    <row r="1791" spans="1:3" x14ac:dyDescent="0.3">
      <c r="A1791" t="s">
        <v>4383</v>
      </c>
      <c r="B1791" s="2">
        <v>5.8</v>
      </c>
      <c r="C1791" t="s">
        <v>7844</v>
      </c>
    </row>
    <row r="1792" spans="1:3" x14ac:dyDescent="0.3">
      <c r="A1792" t="s">
        <v>4383</v>
      </c>
      <c r="B1792" s="2">
        <v>5.8</v>
      </c>
      <c r="C1792" t="s">
        <v>3878</v>
      </c>
    </row>
    <row r="1793" spans="1:3" x14ac:dyDescent="0.3">
      <c r="A1793" t="s">
        <v>6927</v>
      </c>
      <c r="B1793" s="2">
        <v>6.5</v>
      </c>
      <c r="C1793" t="s">
        <v>7845</v>
      </c>
    </row>
    <row r="1794" spans="1:3" x14ac:dyDescent="0.3">
      <c r="A1794" t="s">
        <v>6927</v>
      </c>
      <c r="B1794" s="2">
        <v>6.5</v>
      </c>
      <c r="C1794" t="s">
        <v>509</v>
      </c>
    </row>
    <row r="1795" spans="1:3" x14ac:dyDescent="0.3">
      <c r="A1795" t="s">
        <v>6927</v>
      </c>
      <c r="B1795" s="2">
        <v>6.5</v>
      </c>
      <c r="C1795" t="s">
        <v>7846</v>
      </c>
    </row>
    <row r="1796" spans="1:3" x14ac:dyDescent="0.3">
      <c r="A1796" t="s">
        <v>6927</v>
      </c>
      <c r="B1796" s="2">
        <v>6.5</v>
      </c>
      <c r="C1796" t="s">
        <v>7844</v>
      </c>
    </row>
    <row r="1797" spans="1:3" x14ac:dyDescent="0.3">
      <c r="A1797" t="s">
        <v>6927</v>
      </c>
      <c r="B1797" s="2">
        <v>6.5</v>
      </c>
      <c r="C1797" t="s">
        <v>3878</v>
      </c>
    </row>
    <row r="1798" spans="1:3" x14ac:dyDescent="0.3">
      <c r="A1798" t="s">
        <v>4384</v>
      </c>
      <c r="B1798" s="2">
        <v>7.2</v>
      </c>
      <c r="C1798" t="s">
        <v>7851</v>
      </c>
    </row>
    <row r="1799" spans="1:3" x14ac:dyDescent="0.3">
      <c r="A1799" t="s">
        <v>4384</v>
      </c>
      <c r="B1799" s="2">
        <v>7.2</v>
      </c>
      <c r="C1799" t="s">
        <v>814</v>
      </c>
    </row>
    <row r="1800" spans="1:3" x14ac:dyDescent="0.3">
      <c r="A1800" t="s">
        <v>4384</v>
      </c>
      <c r="B1800" s="2">
        <v>7.2</v>
      </c>
      <c r="C1800" t="s">
        <v>3705</v>
      </c>
    </row>
    <row r="1801" spans="1:3" x14ac:dyDescent="0.3">
      <c r="A1801" t="s">
        <v>4385</v>
      </c>
      <c r="B1801" s="2">
        <v>6.7</v>
      </c>
      <c r="C1801" t="s">
        <v>346</v>
      </c>
    </row>
    <row r="1802" spans="1:3" x14ac:dyDescent="0.3">
      <c r="A1802" t="s">
        <v>4385</v>
      </c>
      <c r="B1802" s="2">
        <v>6.7</v>
      </c>
      <c r="C1802" t="s">
        <v>266</v>
      </c>
    </row>
    <row r="1803" spans="1:3" x14ac:dyDescent="0.3">
      <c r="A1803" t="s">
        <v>4385</v>
      </c>
      <c r="B1803" s="2">
        <v>6.7</v>
      </c>
      <c r="C1803" t="s">
        <v>3084</v>
      </c>
    </row>
    <row r="1804" spans="1:3" x14ac:dyDescent="0.3">
      <c r="A1804" t="s">
        <v>6928</v>
      </c>
      <c r="B1804" s="2">
        <v>3.4</v>
      </c>
      <c r="C1804" t="s">
        <v>509</v>
      </c>
    </row>
    <row r="1805" spans="1:3" x14ac:dyDescent="0.3">
      <c r="A1805" t="s">
        <v>4386</v>
      </c>
      <c r="B1805" s="2">
        <v>5.9</v>
      </c>
      <c r="C1805" t="s">
        <v>346</v>
      </c>
    </row>
    <row r="1806" spans="1:3" x14ac:dyDescent="0.3">
      <c r="A1806" t="s">
        <v>4386</v>
      </c>
      <c r="B1806" s="2">
        <v>5.9</v>
      </c>
      <c r="C1806" t="s">
        <v>7851</v>
      </c>
    </row>
    <row r="1807" spans="1:3" x14ac:dyDescent="0.3">
      <c r="A1807" t="s">
        <v>4386</v>
      </c>
      <c r="B1807" s="2">
        <v>5.9</v>
      </c>
      <c r="C1807" t="s">
        <v>3705</v>
      </c>
    </row>
    <row r="1808" spans="1:3" x14ac:dyDescent="0.3">
      <c r="A1808" t="s">
        <v>4387</v>
      </c>
      <c r="B1808" s="2">
        <v>7.8</v>
      </c>
      <c r="C1808" t="s">
        <v>266</v>
      </c>
    </row>
    <row r="1809" spans="1:3" x14ac:dyDescent="0.3">
      <c r="A1809" t="s">
        <v>4387</v>
      </c>
      <c r="B1809" s="2">
        <v>7.8</v>
      </c>
      <c r="C1809" t="s">
        <v>7845</v>
      </c>
    </row>
    <row r="1810" spans="1:3" x14ac:dyDescent="0.3">
      <c r="A1810" t="s">
        <v>4387</v>
      </c>
      <c r="B1810" s="2">
        <v>7.8</v>
      </c>
      <c r="C1810" t="s">
        <v>814</v>
      </c>
    </row>
    <row r="1811" spans="1:3" x14ac:dyDescent="0.3">
      <c r="A1811" t="s">
        <v>4387</v>
      </c>
      <c r="B1811" s="2">
        <v>7.8</v>
      </c>
      <c r="C1811" t="s">
        <v>7846</v>
      </c>
    </row>
    <row r="1812" spans="1:3" x14ac:dyDescent="0.3">
      <c r="A1812" t="s">
        <v>4387</v>
      </c>
      <c r="B1812" s="2">
        <v>7.8</v>
      </c>
      <c r="C1812" t="s">
        <v>7844</v>
      </c>
    </row>
    <row r="1813" spans="1:3" x14ac:dyDescent="0.3">
      <c r="A1813" t="s">
        <v>4388</v>
      </c>
      <c r="B1813" s="2">
        <v>5.9</v>
      </c>
      <c r="C1813" t="s">
        <v>3878</v>
      </c>
    </row>
    <row r="1814" spans="1:3" x14ac:dyDescent="0.3">
      <c r="A1814" t="s">
        <v>4388</v>
      </c>
      <c r="B1814" s="2">
        <v>5.9</v>
      </c>
      <c r="C1814" t="s">
        <v>3705</v>
      </c>
    </row>
    <row r="1815" spans="1:3" x14ac:dyDescent="0.3">
      <c r="A1815" t="s">
        <v>6929</v>
      </c>
      <c r="B1815" s="2">
        <v>4.0999999999999996</v>
      </c>
      <c r="C1815" t="s">
        <v>266</v>
      </c>
    </row>
    <row r="1816" spans="1:3" x14ac:dyDescent="0.3">
      <c r="A1816" t="s">
        <v>6929</v>
      </c>
      <c r="B1816" s="2">
        <v>4.0999999999999996</v>
      </c>
      <c r="C1816" t="s">
        <v>7845</v>
      </c>
    </row>
    <row r="1817" spans="1:3" x14ac:dyDescent="0.3">
      <c r="A1817" t="s">
        <v>6929</v>
      </c>
      <c r="B1817" s="2">
        <v>4.0999999999999996</v>
      </c>
      <c r="C1817" t="s">
        <v>509</v>
      </c>
    </row>
    <row r="1818" spans="1:3" x14ac:dyDescent="0.3">
      <c r="A1818" t="s">
        <v>6929</v>
      </c>
      <c r="B1818" s="2">
        <v>4.0999999999999996</v>
      </c>
      <c r="C1818" t="s">
        <v>7846</v>
      </c>
    </row>
    <row r="1819" spans="1:3" x14ac:dyDescent="0.3">
      <c r="A1819" t="s">
        <v>6929</v>
      </c>
      <c r="B1819" s="2">
        <v>4.0999999999999996</v>
      </c>
      <c r="C1819" t="s">
        <v>7844</v>
      </c>
    </row>
    <row r="1820" spans="1:3" x14ac:dyDescent="0.3">
      <c r="A1820" t="s">
        <v>6930</v>
      </c>
      <c r="B1820" s="2">
        <v>6.8</v>
      </c>
      <c r="C1820" t="s">
        <v>7845</v>
      </c>
    </row>
    <row r="1821" spans="1:3" x14ac:dyDescent="0.3">
      <c r="A1821" t="s">
        <v>6930</v>
      </c>
      <c r="B1821" s="2">
        <v>6.8</v>
      </c>
      <c r="C1821" t="s">
        <v>509</v>
      </c>
    </row>
    <row r="1822" spans="1:3" x14ac:dyDescent="0.3">
      <c r="A1822" t="s">
        <v>6930</v>
      </c>
      <c r="B1822" s="2">
        <v>6.8</v>
      </c>
      <c r="C1822" t="s">
        <v>7846</v>
      </c>
    </row>
    <row r="1823" spans="1:3" x14ac:dyDescent="0.3">
      <c r="A1823" t="s">
        <v>6931</v>
      </c>
      <c r="B1823" s="2">
        <v>5.8</v>
      </c>
      <c r="C1823" t="s">
        <v>346</v>
      </c>
    </row>
    <row r="1824" spans="1:3" x14ac:dyDescent="0.3">
      <c r="A1824" t="s">
        <v>6931</v>
      </c>
      <c r="B1824" s="2">
        <v>5.8</v>
      </c>
      <c r="C1824" t="s">
        <v>266</v>
      </c>
    </row>
    <row r="1825" spans="1:3" x14ac:dyDescent="0.3">
      <c r="A1825" t="s">
        <v>6931</v>
      </c>
      <c r="B1825" s="2">
        <v>5.8</v>
      </c>
      <c r="C1825" t="s">
        <v>7844</v>
      </c>
    </row>
    <row r="1826" spans="1:3" x14ac:dyDescent="0.3">
      <c r="A1826" t="s">
        <v>6931</v>
      </c>
      <c r="B1826" s="2">
        <v>5.8</v>
      </c>
      <c r="C1826" t="s">
        <v>3878</v>
      </c>
    </row>
    <row r="1827" spans="1:3" x14ac:dyDescent="0.3">
      <c r="A1827" t="s">
        <v>4389</v>
      </c>
      <c r="B1827" s="2">
        <v>7.5</v>
      </c>
      <c r="C1827" t="s">
        <v>7845</v>
      </c>
    </row>
    <row r="1828" spans="1:3" x14ac:dyDescent="0.3">
      <c r="A1828" t="s">
        <v>4389</v>
      </c>
      <c r="B1828" s="2">
        <v>7.5</v>
      </c>
      <c r="C1828" t="s">
        <v>509</v>
      </c>
    </row>
    <row r="1829" spans="1:3" x14ac:dyDescent="0.3">
      <c r="A1829" t="s">
        <v>4389</v>
      </c>
      <c r="B1829" s="2">
        <v>7.5</v>
      </c>
      <c r="C1829" t="s">
        <v>7846</v>
      </c>
    </row>
    <row r="1830" spans="1:3" x14ac:dyDescent="0.3">
      <c r="A1830" t="s">
        <v>4389</v>
      </c>
      <c r="B1830" s="2">
        <v>7.5</v>
      </c>
      <c r="C1830" t="s">
        <v>3878</v>
      </c>
    </row>
    <row r="1831" spans="1:3" x14ac:dyDescent="0.3">
      <c r="A1831" t="s">
        <v>4390</v>
      </c>
      <c r="B1831" s="2">
        <v>6.9</v>
      </c>
      <c r="C1831" t="s">
        <v>346</v>
      </c>
    </row>
    <row r="1832" spans="1:3" x14ac:dyDescent="0.3">
      <c r="A1832" t="s">
        <v>4390</v>
      </c>
      <c r="B1832" s="2">
        <v>6.9</v>
      </c>
      <c r="C1832" t="s">
        <v>266</v>
      </c>
    </row>
    <row r="1833" spans="1:3" x14ac:dyDescent="0.3">
      <c r="A1833" t="s">
        <v>4390</v>
      </c>
      <c r="B1833" s="2">
        <v>6.9</v>
      </c>
      <c r="C1833" t="s">
        <v>3878</v>
      </c>
    </row>
    <row r="1834" spans="1:3" x14ac:dyDescent="0.3">
      <c r="A1834" t="s">
        <v>4391</v>
      </c>
      <c r="B1834" s="2">
        <v>6.5</v>
      </c>
      <c r="C1834" t="s">
        <v>346</v>
      </c>
    </row>
    <row r="1835" spans="1:3" x14ac:dyDescent="0.3">
      <c r="A1835" t="s">
        <v>4391</v>
      </c>
      <c r="B1835" s="2">
        <v>6.5</v>
      </c>
      <c r="C1835" t="s">
        <v>266</v>
      </c>
    </row>
    <row r="1836" spans="1:3" x14ac:dyDescent="0.3">
      <c r="A1836" t="s">
        <v>4391</v>
      </c>
      <c r="B1836" s="2">
        <v>6.5</v>
      </c>
      <c r="C1836" t="s">
        <v>3878</v>
      </c>
    </row>
    <row r="1837" spans="1:3" x14ac:dyDescent="0.3">
      <c r="A1837" t="s">
        <v>4392</v>
      </c>
      <c r="B1837" s="2">
        <v>6.9</v>
      </c>
      <c r="C1837" t="s">
        <v>266</v>
      </c>
    </row>
    <row r="1838" spans="1:3" x14ac:dyDescent="0.3">
      <c r="A1838" t="s">
        <v>4392</v>
      </c>
      <c r="B1838" s="2">
        <v>6.9</v>
      </c>
      <c r="C1838" t="s">
        <v>7845</v>
      </c>
    </row>
    <row r="1839" spans="1:3" x14ac:dyDescent="0.3">
      <c r="A1839" t="s">
        <v>4392</v>
      </c>
      <c r="B1839" s="2">
        <v>6.9</v>
      </c>
      <c r="C1839" t="s">
        <v>509</v>
      </c>
    </row>
    <row r="1840" spans="1:3" x14ac:dyDescent="0.3">
      <c r="A1840" t="s">
        <v>4392</v>
      </c>
      <c r="B1840" s="2">
        <v>6.9</v>
      </c>
      <c r="C1840" t="s">
        <v>7846</v>
      </c>
    </row>
    <row r="1841" spans="1:3" x14ac:dyDescent="0.3">
      <c r="A1841" t="s">
        <v>6932</v>
      </c>
      <c r="B1841" s="2">
        <v>7.9</v>
      </c>
      <c r="C1841" t="s">
        <v>814</v>
      </c>
    </row>
    <row r="1842" spans="1:3" x14ac:dyDescent="0.3">
      <c r="A1842" t="s">
        <v>6932</v>
      </c>
      <c r="B1842" s="2">
        <v>7.9</v>
      </c>
      <c r="C1842" t="s">
        <v>3878</v>
      </c>
    </row>
    <row r="1843" spans="1:3" x14ac:dyDescent="0.3">
      <c r="A1843" t="s">
        <v>6932</v>
      </c>
      <c r="B1843" s="2">
        <v>7.9</v>
      </c>
      <c r="C1843" t="s">
        <v>3705</v>
      </c>
    </row>
    <row r="1844" spans="1:3" x14ac:dyDescent="0.3">
      <c r="A1844" t="s">
        <v>4393</v>
      </c>
      <c r="B1844" s="2">
        <v>7.4</v>
      </c>
      <c r="C1844" t="s">
        <v>346</v>
      </c>
    </row>
    <row r="1845" spans="1:3" x14ac:dyDescent="0.3">
      <c r="A1845" t="s">
        <v>4393</v>
      </c>
      <c r="B1845" s="2">
        <v>7.4</v>
      </c>
      <c r="C1845" t="s">
        <v>266</v>
      </c>
    </row>
    <row r="1846" spans="1:3" x14ac:dyDescent="0.3">
      <c r="A1846" t="s">
        <v>4393</v>
      </c>
      <c r="B1846" s="2">
        <v>7.4</v>
      </c>
      <c r="C1846" t="s">
        <v>3878</v>
      </c>
    </row>
    <row r="1847" spans="1:3" x14ac:dyDescent="0.3">
      <c r="A1847" t="s">
        <v>4394</v>
      </c>
      <c r="B1847" s="2">
        <v>6.7</v>
      </c>
      <c r="C1847" t="s">
        <v>346</v>
      </c>
    </row>
    <row r="1848" spans="1:3" x14ac:dyDescent="0.3">
      <c r="A1848" t="s">
        <v>4394</v>
      </c>
      <c r="B1848" s="2">
        <v>6.7</v>
      </c>
      <c r="C1848" t="s">
        <v>7851</v>
      </c>
    </row>
    <row r="1849" spans="1:3" x14ac:dyDescent="0.3">
      <c r="A1849" t="s">
        <v>4394</v>
      </c>
      <c r="B1849" s="2">
        <v>6.7</v>
      </c>
      <c r="C1849" t="s">
        <v>7844</v>
      </c>
    </row>
    <row r="1850" spans="1:3" x14ac:dyDescent="0.3">
      <c r="A1850" t="s">
        <v>4394</v>
      </c>
      <c r="B1850" s="2">
        <v>6.7</v>
      </c>
      <c r="C1850" t="s">
        <v>3705</v>
      </c>
    </row>
    <row r="1851" spans="1:3" x14ac:dyDescent="0.3">
      <c r="A1851" t="s">
        <v>4395</v>
      </c>
      <c r="B1851" s="2">
        <v>7.4</v>
      </c>
      <c r="C1851" t="s">
        <v>346</v>
      </c>
    </row>
    <row r="1852" spans="1:3" x14ac:dyDescent="0.3">
      <c r="A1852" t="s">
        <v>4395</v>
      </c>
      <c r="B1852" s="2">
        <v>7.4</v>
      </c>
      <c r="C1852" t="s">
        <v>266</v>
      </c>
    </row>
    <row r="1853" spans="1:3" x14ac:dyDescent="0.3">
      <c r="A1853" t="s">
        <v>4395</v>
      </c>
      <c r="B1853" s="2">
        <v>7.4</v>
      </c>
      <c r="C1853" t="s">
        <v>3705</v>
      </c>
    </row>
    <row r="1854" spans="1:3" x14ac:dyDescent="0.3">
      <c r="A1854" t="s">
        <v>4396</v>
      </c>
      <c r="B1854" s="2">
        <v>6.9</v>
      </c>
      <c r="C1854" t="s">
        <v>346</v>
      </c>
    </row>
    <row r="1855" spans="1:3" x14ac:dyDescent="0.3">
      <c r="A1855" t="s">
        <v>4396</v>
      </c>
      <c r="B1855" s="2">
        <v>6.9</v>
      </c>
      <c r="C1855" t="s">
        <v>266</v>
      </c>
    </row>
    <row r="1856" spans="1:3" x14ac:dyDescent="0.3">
      <c r="A1856" t="s">
        <v>4396</v>
      </c>
      <c r="B1856" s="2">
        <v>6.9</v>
      </c>
      <c r="C1856" t="s">
        <v>7845</v>
      </c>
    </row>
    <row r="1857" spans="1:3" x14ac:dyDescent="0.3">
      <c r="A1857" t="s">
        <v>4396</v>
      </c>
      <c r="B1857" s="2">
        <v>6.9</v>
      </c>
      <c r="C1857" t="s">
        <v>509</v>
      </c>
    </row>
    <row r="1858" spans="1:3" x14ac:dyDescent="0.3">
      <c r="A1858" t="s">
        <v>4396</v>
      </c>
      <c r="B1858" s="2">
        <v>6.9</v>
      </c>
      <c r="C1858" t="s">
        <v>7846</v>
      </c>
    </row>
    <row r="1859" spans="1:3" x14ac:dyDescent="0.3">
      <c r="A1859" t="s">
        <v>4396</v>
      </c>
      <c r="B1859" s="2">
        <v>6.9</v>
      </c>
      <c r="C1859" t="s">
        <v>7844</v>
      </c>
    </row>
    <row r="1860" spans="1:3" x14ac:dyDescent="0.3">
      <c r="A1860" t="s">
        <v>4397</v>
      </c>
      <c r="B1860" s="2">
        <v>6.8</v>
      </c>
      <c r="C1860" t="s">
        <v>509</v>
      </c>
    </row>
    <row r="1861" spans="1:3" x14ac:dyDescent="0.3">
      <c r="A1861" t="s">
        <v>4397</v>
      </c>
      <c r="B1861" s="2">
        <v>6.8</v>
      </c>
      <c r="C1861" t="s">
        <v>3587</v>
      </c>
    </row>
    <row r="1862" spans="1:3" x14ac:dyDescent="0.3">
      <c r="A1862" t="s">
        <v>4398</v>
      </c>
      <c r="B1862" s="2">
        <v>6.7</v>
      </c>
      <c r="C1862" t="s">
        <v>509</v>
      </c>
    </row>
    <row r="1863" spans="1:3" x14ac:dyDescent="0.3">
      <c r="A1863" t="s">
        <v>4398</v>
      </c>
      <c r="B1863" s="2">
        <v>6.7</v>
      </c>
      <c r="C1863" t="s">
        <v>814</v>
      </c>
    </row>
    <row r="1864" spans="1:3" x14ac:dyDescent="0.3">
      <c r="A1864" t="s">
        <v>4398</v>
      </c>
      <c r="B1864" s="2">
        <v>6.7</v>
      </c>
      <c r="C1864" t="s">
        <v>7846</v>
      </c>
    </row>
    <row r="1865" spans="1:3" x14ac:dyDescent="0.3">
      <c r="A1865" t="s">
        <v>4398</v>
      </c>
      <c r="B1865" s="2">
        <v>6.7</v>
      </c>
      <c r="C1865" t="s">
        <v>7853</v>
      </c>
    </row>
    <row r="1866" spans="1:3" x14ac:dyDescent="0.3">
      <c r="A1866" t="s">
        <v>4398</v>
      </c>
      <c r="B1866" s="2">
        <v>6.7</v>
      </c>
      <c r="C1866" t="s">
        <v>7847</v>
      </c>
    </row>
    <row r="1867" spans="1:3" x14ac:dyDescent="0.3">
      <c r="A1867" t="s">
        <v>4398</v>
      </c>
      <c r="B1867" s="2">
        <v>6.7</v>
      </c>
      <c r="C1867" t="s">
        <v>3587</v>
      </c>
    </row>
    <row r="1868" spans="1:3" x14ac:dyDescent="0.3">
      <c r="A1868" t="s">
        <v>4399</v>
      </c>
      <c r="B1868" s="2">
        <v>5.0999999999999996</v>
      </c>
      <c r="C1868" t="s">
        <v>1390</v>
      </c>
    </row>
    <row r="1869" spans="1:3" x14ac:dyDescent="0.3">
      <c r="A1869" t="s">
        <v>4399</v>
      </c>
      <c r="B1869" s="2">
        <v>5.0999999999999996</v>
      </c>
      <c r="C1869" t="s">
        <v>7848</v>
      </c>
    </row>
    <row r="1870" spans="1:3" x14ac:dyDescent="0.3">
      <c r="A1870" t="s">
        <v>4399</v>
      </c>
      <c r="B1870" s="2">
        <v>5.0999999999999996</v>
      </c>
      <c r="C1870" t="s">
        <v>3705</v>
      </c>
    </row>
    <row r="1871" spans="1:3" x14ac:dyDescent="0.3">
      <c r="A1871" t="s">
        <v>4400</v>
      </c>
      <c r="B1871" s="2">
        <v>4.0999999999999996</v>
      </c>
      <c r="C1871" t="s">
        <v>346</v>
      </c>
    </row>
    <row r="1872" spans="1:3" x14ac:dyDescent="0.3">
      <c r="A1872" t="s">
        <v>4400</v>
      </c>
      <c r="B1872" s="2">
        <v>4.0999999999999996</v>
      </c>
      <c r="C1872" t="s">
        <v>266</v>
      </c>
    </row>
    <row r="1873" spans="1:3" x14ac:dyDescent="0.3">
      <c r="A1873" t="s">
        <v>4400</v>
      </c>
      <c r="B1873" s="2">
        <v>4.0999999999999996</v>
      </c>
      <c r="C1873" t="s">
        <v>509</v>
      </c>
    </row>
    <row r="1874" spans="1:3" x14ac:dyDescent="0.3">
      <c r="A1874" t="s">
        <v>4400</v>
      </c>
      <c r="B1874" s="2">
        <v>4.0999999999999996</v>
      </c>
      <c r="C1874" t="s">
        <v>7846</v>
      </c>
    </row>
    <row r="1875" spans="1:3" x14ac:dyDescent="0.3">
      <c r="A1875" t="s">
        <v>4400</v>
      </c>
      <c r="B1875" s="2">
        <v>4.0999999999999996</v>
      </c>
      <c r="C1875" t="s">
        <v>3878</v>
      </c>
    </row>
    <row r="1876" spans="1:3" x14ac:dyDescent="0.3">
      <c r="A1876" t="s">
        <v>4401</v>
      </c>
      <c r="B1876" s="2">
        <v>7.3</v>
      </c>
      <c r="C1876" t="s">
        <v>7851</v>
      </c>
    </row>
    <row r="1877" spans="1:3" x14ac:dyDescent="0.3">
      <c r="A1877" t="s">
        <v>4401</v>
      </c>
      <c r="B1877" s="2">
        <v>7.3</v>
      </c>
      <c r="C1877" t="s">
        <v>7848</v>
      </c>
    </row>
    <row r="1878" spans="1:3" x14ac:dyDescent="0.3">
      <c r="A1878" t="s">
        <v>4401</v>
      </c>
      <c r="B1878" s="2">
        <v>7.3</v>
      </c>
      <c r="C1878" t="s">
        <v>3705</v>
      </c>
    </row>
    <row r="1879" spans="1:3" x14ac:dyDescent="0.3">
      <c r="A1879" t="s">
        <v>4402</v>
      </c>
      <c r="B1879" s="2">
        <v>6</v>
      </c>
      <c r="C1879" t="s">
        <v>509</v>
      </c>
    </row>
    <row r="1880" spans="1:3" x14ac:dyDescent="0.3">
      <c r="A1880" t="s">
        <v>4403</v>
      </c>
      <c r="B1880" s="2">
        <v>7.3</v>
      </c>
      <c r="C1880" t="s">
        <v>509</v>
      </c>
    </row>
    <row r="1881" spans="1:3" x14ac:dyDescent="0.3">
      <c r="A1881" t="s">
        <v>4403</v>
      </c>
      <c r="B1881" s="2">
        <v>7.3</v>
      </c>
      <c r="C1881" t="s">
        <v>814</v>
      </c>
    </row>
    <row r="1882" spans="1:3" x14ac:dyDescent="0.3">
      <c r="A1882" t="s">
        <v>6933</v>
      </c>
      <c r="B1882" s="2">
        <v>5.4</v>
      </c>
      <c r="C1882" t="s">
        <v>509</v>
      </c>
    </row>
    <row r="1883" spans="1:3" x14ac:dyDescent="0.3">
      <c r="A1883" t="s">
        <v>6933</v>
      </c>
      <c r="B1883" s="2">
        <v>5.4</v>
      </c>
      <c r="C1883" t="s">
        <v>7846</v>
      </c>
    </row>
    <row r="1884" spans="1:3" x14ac:dyDescent="0.3">
      <c r="A1884" t="s">
        <v>4404</v>
      </c>
      <c r="B1884" s="2">
        <v>5.9</v>
      </c>
      <c r="C1884" t="s">
        <v>346</v>
      </c>
    </row>
    <row r="1885" spans="1:3" x14ac:dyDescent="0.3">
      <c r="A1885" t="s">
        <v>4404</v>
      </c>
      <c r="B1885" s="2">
        <v>5.9</v>
      </c>
      <c r="C1885" t="s">
        <v>266</v>
      </c>
    </row>
    <row r="1886" spans="1:3" x14ac:dyDescent="0.3">
      <c r="A1886" t="s">
        <v>4404</v>
      </c>
      <c r="B1886" s="2">
        <v>5.9</v>
      </c>
      <c r="C1886" t="s">
        <v>814</v>
      </c>
    </row>
    <row r="1887" spans="1:3" x14ac:dyDescent="0.3">
      <c r="A1887" t="s">
        <v>4404</v>
      </c>
      <c r="B1887" s="2">
        <v>5.9</v>
      </c>
      <c r="C1887" t="s">
        <v>3705</v>
      </c>
    </row>
    <row r="1888" spans="1:3" x14ac:dyDescent="0.3">
      <c r="A1888" t="s">
        <v>6934</v>
      </c>
      <c r="B1888" s="2">
        <v>7.1</v>
      </c>
      <c r="C1888" t="s">
        <v>7852</v>
      </c>
    </row>
    <row r="1889" spans="1:3" x14ac:dyDescent="0.3">
      <c r="A1889" t="s">
        <v>6934</v>
      </c>
      <c r="B1889" s="2">
        <v>7.1</v>
      </c>
      <c r="C1889" t="s">
        <v>509</v>
      </c>
    </row>
    <row r="1890" spans="1:3" x14ac:dyDescent="0.3">
      <c r="A1890" t="s">
        <v>6934</v>
      </c>
      <c r="B1890" s="2">
        <v>7.1</v>
      </c>
      <c r="C1890" t="s">
        <v>814</v>
      </c>
    </row>
    <row r="1891" spans="1:3" x14ac:dyDescent="0.3">
      <c r="A1891" t="s">
        <v>6934</v>
      </c>
      <c r="B1891" s="2">
        <v>7.1</v>
      </c>
      <c r="C1891" t="s">
        <v>7849</v>
      </c>
    </row>
    <row r="1892" spans="1:3" x14ac:dyDescent="0.3">
      <c r="A1892" t="s">
        <v>4405</v>
      </c>
      <c r="B1892" s="2">
        <v>6</v>
      </c>
      <c r="C1892" t="s">
        <v>266</v>
      </c>
    </row>
    <row r="1893" spans="1:3" x14ac:dyDescent="0.3">
      <c r="A1893" t="s">
        <v>4405</v>
      </c>
      <c r="B1893" s="2">
        <v>6</v>
      </c>
      <c r="C1893" t="s">
        <v>7845</v>
      </c>
    </row>
    <row r="1894" spans="1:3" x14ac:dyDescent="0.3">
      <c r="A1894" t="s">
        <v>4405</v>
      </c>
      <c r="B1894" s="2">
        <v>6</v>
      </c>
      <c r="C1894" t="s">
        <v>509</v>
      </c>
    </row>
    <row r="1895" spans="1:3" x14ac:dyDescent="0.3">
      <c r="A1895" t="s">
        <v>4405</v>
      </c>
      <c r="B1895" s="2">
        <v>6</v>
      </c>
      <c r="C1895" t="s">
        <v>7846</v>
      </c>
    </row>
    <row r="1896" spans="1:3" x14ac:dyDescent="0.3">
      <c r="A1896" t="s">
        <v>4406</v>
      </c>
      <c r="B1896" s="2">
        <v>6.5</v>
      </c>
      <c r="C1896" t="s">
        <v>814</v>
      </c>
    </row>
    <row r="1897" spans="1:3" x14ac:dyDescent="0.3">
      <c r="A1897" t="s">
        <v>4406</v>
      </c>
      <c r="B1897" s="2">
        <v>6.5</v>
      </c>
      <c r="C1897" t="s">
        <v>7853</v>
      </c>
    </row>
    <row r="1898" spans="1:3" x14ac:dyDescent="0.3">
      <c r="A1898" t="s">
        <v>4406</v>
      </c>
      <c r="B1898" s="2">
        <v>6.5</v>
      </c>
      <c r="C1898" t="s">
        <v>7847</v>
      </c>
    </row>
    <row r="1899" spans="1:3" x14ac:dyDescent="0.3">
      <c r="A1899" t="s">
        <v>4407</v>
      </c>
      <c r="B1899" s="2">
        <v>5.7</v>
      </c>
      <c r="C1899" t="s">
        <v>509</v>
      </c>
    </row>
    <row r="1900" spans="1:3" x14ac:dyDescent="0.3">
      <c r="A1900" t="s">
        <v>4407</v>
      </c>
      <c r="B1900" s="2">
        <v>5.7</v>
      </c>
      <c r="C1900" t="s">
        <v>7851</v>
      </c>
    </row>
    <row r="1901" spans="1:3" x14ac:dyDescent="0.3">
      <c r="A1901" t="s">
        <v>4407</v>
      </c>
      <c r="B1901" s="2">
        <v>5.7</v>
      </c>
      <c r="C1901" t="s">
        <v>7853</v>
      </c>
    </row>
    <row r="1902" spans="1:3" x14ac:dyDescent="0.3">
      <c r="A1902" t="s">
        <v>4408</v>
      </c>
      <c r="B1902" s="2">
        <v>7.6</v>
      </c>
      <c r="C1902" t="s">
        <v>814</v>
      </c>
    </row>
    <row r="1903" spans="1:3" x14ac:dyDescent="0.3">
      <c r="A1903" t="s">
        <v>4408</v>
      </c>
      <c r="B1903" s="2">
        <v>7.6</v>
      </c>
      <c r="C1903" t="s">
        <v>7849</v>
      </c>
    </row>
    <row r="1904" spans="1:3" x14ac:dyDescent="0.3">
      <c r="A1904" t="s">
        <v>4408</v>
      </c>
      <c r="B1904" s="2">
        <v>7.6</v>
      </c>
      <c r="C1904" t="s">
        <v>3705</v>
      </c>
    </row>
    <row r="1905" spans="1:3" x14ac:dyDescent="0.3">
      <c r="A1905" t="s">
        <v>6935</v>
      </c>
      <c r="B1905" s="2">
        <v>6.6</v>
      </c>
      <c r="C1905" t="s">
        <v>346</v>
      </c>
    </row>
    <row r="1906" spans="1:3" x14ac:dyDescent="0.3">
      <c r="A1906" t="s">
        <v>6935</v>
      </c>
      <c r="B1906" s="2">
        <v>6.6</v>
      </c>
      <c r="C1906" t="s">
        <v>814</v>
      </c>
    </row>
    <row r="1907" spans="1:3" x14ac:dyDescent="0.3">
      <c r="A1907" t="s">
        <v>6935</v>
      </c>
      <c r="B1907" s="2">
        <v>6.6</v>
      </c>
      <c r="C1907" t="s">
        <v>3705</v>
      </c>
    </row>
    <row r="1908" spans="1:3" x14ac:dyDescent="0.3">
      <c r="A1908" t="s">
        <v>6935</v>
      </c>
      <c r="B1908" s="2">
        <v>6.6</v>
      </c>
      <c r="C1908" t="s">
        <v>5364</v>
      </c>
    </row>
    <row r="1909" spans="1:3" x14ac:dyDescent="0.3">
      <c r="A1909" t="s">
        <v>4409</v>
      </c>
      <c r="B1909" s="2">
        <v>5.4</v>
      </c>
      <c r="C1909" t="s">
        <v>346</v>
      </c>
    </row>
    <row r="1910" spans="1:3" x14ac:dyDescent="0.3">
      <c r="A1910" t="s">
        <v>4409</v>
      </c>
      <c r="B1910" s="2">
        <v>5.4</v>
      </c>
      <c r="C1910" t="s">
        <v>509</v>
      </c>
    </row>
    <row r="1911" spans="1:3" x14ac:dyDescent="0.3">
      <c r="A1911" t="s">
        <v>4409</v>
      </c>
      <c r="B1911" s="2">
        <v>5.4</v>
      </c>
      <c r="C1911" t="s">
        <v>3587</v>
      </c>
    </row>
    <row r="1912" spans="1:3" x14ac:dyDescent="0.3">
      <c r="A1912" t="s">
        <v>4409</v>
      </c>
      <c r="B1912" s="2">
        <v>5.4</v>
      </c>
      <c r="C1912" t="s">
        <v>3705</v>
      </c>
    </row>
    <row r="1913" spans="1:3" x14ac:dyDescent="0.3">
      <c r="A1913" t="s">
        <v>6936</v>
      </c>
      <c r="B1913" s="2">
        <v>7.3</v>
      </c>
      <c r="C1913" t="s">
        <v>346</v>
      </c>
    </row>
    <row r="1914" spans="1:3" x14ac:dyDescent="0.3">
      <c r="A1914" t="s">
        <v>6936</v>
      </c>
      <c r="B1914" s="2">
        <v>7.3</v>
      </c>
      <c r="C1914" t="s">
        <v>266</v>
      </c>
    </row>
    <row r="1915" spans="1:3" x14ac:dyDescent="0.3">
      <c r="A1915" t="s">
        <v>6936</v>
      </c>
      <c r="B1915" s="2">
        <v>7.3</v>
      </c>
      <c r="C1915" t="s">
        <v>509</v>
      </c>
    </row>
    <row r="1916" spans="1:3" x14ac:dyDescent="0.3">
      <c r="A1916" t="s">
        <v>4410</v>
      </c>
      <c r="B1916" s="2">
        <v>6.5</v>
      </c>
      <c r="C1916" t="s">
        <v>509</v>
      </c>
    </row>
    <row r="1917" spans="1:3" x14ac:dyDescent="0.3">
      <c r="A1917" t="s">
        <v>4410</v>
      </c>
      <c r="B1917" s="2">
        <v>6.5</v>
      </c>
      <c r="C1917" t="s">
        <v>814</v>
      </c>
    </row>
    <row r="1918" spans="1:3" x14ac:dyDescent="0.3">
      <c r="A1918" t="s">
        <v>4410</v>
      </c>
      <c r="B1918" s="2">
        <v>6.5</v>
      </c>
      <c r="C1918" t="s">
        <v>3587</v>
      </c>
    </row>
    <row r="1919" spans="1:3" x14ac:dyDescent="0.3">
      <c r="A1919" t="s">
        <v>4411</v>
      </c>
      <c r="B1919" s="2">
        <v>6.6</v>
      </c>
      <c r="C1919" t="s">
        <v>7845</v>
      </c>
    </row>
    <row r="1920" spans="1:3" x14ac:dyDescent="0.3">
      <c r="A1920" t="s">
        <v>4411</v>
      </c>
      <c r="B1920" s="2">
        <v>6.6</v>
      </c>
      <c r="C1920" t="s">
        <v>509</v>
      </c>
    </row>
    <row r="1921" spans="1:3" x14ac:dyDescent="0.3">
      <c r="A1921" t="s">
        <v>4411</v>
      </c>
      <c r="B1921" s="2">
        <v>6.6</v>
      </c>
      <c r="C1921" t="s">
        <v>7846</v>
      </c>
    </row>
    <row r="1922" spans="1:3" x14ac:dyDescent="0.3">
      <c r="A1922" t="s">
        <v>4411</v>
      </c>
      <c r="B1922" s="2">
        <v>6.6</v>
      </c>
      <c r="C1922" t="s">
        <v>7844</v>
      </c>
    </row>
    <row r="1923" spans="1:3" x14ac:dyDescent="0.3">
      <c r="A1923" t="s">
        <v>4411</v>
      </c>
      <c r="B1923" s="2">
        <v>6.6</v>
      </c>
      <c r="C1923" t="s">
        <v>7848</v>
      </c>
    </row>
    <row r="1924" spans="1:3" x14ac:dyDescent="0.3">
      <c r="A1924" t="s">
        <v>4412</v>
      </c>
      <c r="B1924" s="2">
        <v>6.6</v>
      </c>
      <c r="C1924" t="s">
        <v>509</v>
      </c>
    </row>
    <row r="1925" spans="1:3" x14ac:dyDescent="0.3">
      <c r="A1925" t="s">
        <v>4412</v>
      </c>
      <c r="B1925" s="2">
        <v>6.6</v>
      </c>
      <c r="C1925" t="s">
        <v>7851</v>
      </c>
    </row>
    <row r="1926" spans="1:3" x14ac:dyDescent="0.3">
      <c r="A1926" t="s">
        <v>4412</v>
      </c>
      <c r="B1926" s="2">
        <v>6.6</v>
      </c>
      <c r="C1926" t="s">
        <v>814</v>
      </c>
    </row>
    <row r="1927" spans="1:3" x14ac:dyDescent="0.3">
      <c r="A1927" t="s">
        <v>4412</v>
      </c>
      <c r="B1927" s="2">
        <v>6.6</v>
      </c>
      <c r="C1927" t="s">
        <v>3587</v>
      </c>
    </row>
    <row r="1928" spans="1:3" x14ac:dyDescent="0.3">
      <c r="A1928" t="s">
        <v>4413</v>
      </c>
      <c r="B1928" s="2">
        <v>5.9</v>
      </c>
      <c r="C1928" t="s">
        <v>346</v>
      </c>
    </row>
    <row r="1929" spans="1:3" x14ac:dyDescent="0.3">
      <c r="A1929" t="s">
        <v>4413</v>
      </c>
      <c r="B1929" s="2">
        <v>5.9</v>
      </c>
      <c r="C1929" t="s">
        <v>266</v>
      </c>
    </row>
    <row r="1930" spans="1:3" x14ac:dyDescent="0.3">
      <c r="A1930" t="s">
        <v>4413</v>
      </c>
      <c r="B1930" s="2">
        <v>5.9</v>
      </c>
      <c r="C1930" t="s">
        <v>3587</v>
      </c>
    </row>
    <row r="1931" spans="1:3" x14ac:dyDescent="0.3">
      <c r="A1931" t="s">
        <v>4413</v>
      </c>
      <c r="B1931" s="2">
        <v>5.9</v>
      </c>
      <c r="C1931" t="s">
        <v>3705</v>
      </c>
    </row>
    <row r="1932" spans="1:3" x14ac:dyDescent="0.3">
      <c r="A1932" t="s">
        <v>6937</v>
      </c>
      <c r="B1932" s="2">
        <v>6.7</v>
      </c>
      <c r="C1932" t="s">
        <v>814</v>
      </c>
    </row>
    <row r="1933" spans="1:3" x14ac:dyDescent="0.3">
      <c r="A1933" t="s">
        <v>6937</v>
      </c>
      <c r="B1933" s="2">
        <v>6.7</v>
      </c>
      <c r="C1933" t="s">
        <v>7849</v>
      </c>
    </row>
    <row r="1934" spans="1:3" x14ac:dyDescent="0.3">
      <c r="A1934" t="s">
        <v>6937</v>
      </c>
      <c r="B1934" s="2">
        <v>6.7</v>
      </c>
      <c r="C1934" t="s">
        <v>3587</v>
      </c>
    </row>
    <row r="1935" spans="1:3" x14ac:dyDescent="0.3">
      <c r="A1935" t="s">
        <v>4414</v>
      </c>
      <c r="B1935" s="2">
        <v>6.1</v>
      </c>
      <c r="C1935" t="s">
        <v>346</v>
      </c>
    </row>
    <row r="1936" spans="1:3" x14ac:dyDescent="0.3">
      <c r="A1936" t="s">
        <v>4414</v>
      </c>
      <c r="B1936" s="2">
        <v>6.1</v>
      </c>
      <c r="C1936" t="s">
        <v>814</v>
      </c>
    </row>
    <row r="1937" spans="1:3" x14ac:dyDescent="0.3">
      <c r="A1937" t="s">
        <v>4414</v>
      </c>
      <c r="B1937" s="2">
        <v>6.1</v>
      </c>
      <c r="C1937" t="s">
        <v>7844</v>
      </c>
    </row>
    <row r="1938" spans="1:3" x14ac:dyDescent="0.3">
      <c r="A1938" t="s">
        <v>4414</v>
      </c>
      <c r="B1938" s="2">
        <v>6.1</v>
      </c>
      <c r="C1938" t="s">
        <v>3587</v>
      </c>
    </row>
    <row r="1939" spans="1:3" x14ac:dyDescent="0.3">
      <c r="A1939" t="s">
        <v>4415</v>
      </c>
      <c r="B1939" s="2">
        <v>6.6</v>
      </c>
      <c r="C1939" t="s">
        <v>346</v>
      </c>
    </row>
    <row r="1940" spans="1:3" x14ac:dyDescent="0.3">
      <c r="A1940" t="s">
        <v>4415</v>
      </c>
      <c r="B1940" s="2">
        <v>6.6</v>
      </c>
      <c r="C1940" t="s">
        <v>7851</v>
      </c>
    </row>
    <row r="1941" spans="1:3" x14ac:dyDescent="0.3">
      <c r="A1941" t="s">
        <v>4415</v>
      </c>
      <c r="B1941" s="2">
        <v>6.6</v>
      </c>
      <c r="C1941" t="s">
        <v>814</v>
      </c>
    </row>
    <row r="1942" spans="1:3" x14ac:dyDescent="0.3">
      <c r="A1942" t="s">
        <v>4415</v>
      </c>
      <c r="B1942" s="2">
        <v>6.6</v>
      </c>
      <c r="C1942" t="s">
        <v>7848</v>
      </c>
    </row>
    <row r="1943" spans="1:3" x14ac:dyDescent="0.3">
      <c r="A1943" t="s">
        <v>4415</v>
      </c>
      <c r="B1943" s="2">
        <v>6.6</v>
      </c>
      <c r="C1943" t="s">
        <v>3705</v>
      </c>
    </row>
    <row r="1944" spans="1:3" x14ac:dyDescent="0.3">
      <c r="A1944" t="s">
        <v>4416</v>
      </c>
      <c r="B1944" s="2">
        <v>6.6</v>
      </c>
      <c r="C1944" t="s">
        <v>346</v>
      </c>
    </row>
    <row r="1945" spans="1:3" x14ac:dyDescent="0.3">
      <c r="A1945" t="s">
        <v>4416</v>
      </c>
      <c r="B1945" s="2">
        <v>6.6</v>
      </c>
      <c r="C1945" t="s">
        <v>266</v>
      </c>
    </row>
    <row r="1946" spans="1:3" x14ac:dyDescent="0.3">
      <c r="A1946" t="s">
        <v>4416</v>
      </c>
      <c r="B1946" s="2">
        <v>6.6</v>
      </c>
      <c r="C1946" t="s">
        <v>7845</v>
      </c>
    </row>
    <row r="1947" spans="1:3" x14ac:dyDescent="0.3">
      <c r="A1947" t="s">
        <v>4416</v>
      </c>
      <c r="B1947" s="2">
        <v>6.6</v>
      </c>
      <c r="C1947" t="s">
        <v>7846</v>
      </c>
    </row>
    <row r="1948" spans="1:3" x14ac:dyDescent="0.3">
      <c r="A1948" t="s">
        <v>4416</v>
      </c>
      <c r="B1948" s="2">
        <v>6.6</v>
      </c>
      <c r="C1948" t="s">
        <v>3878</v>
      </c>
    </row>
    <row r="1949" spans="1:3" x14ac:dyDescent="0.3">
      <c r="A1949" t="s">
        <v>4417</v>
      </c>
      <c r="B1949" s="2">
        <v>5.3</v>
      </c>
      <c r="C1949" t="s">
        <v>346</v>
      </c>
    </row>
    <row r="1950" spans="1:3" x14ac:dyDescent="0.3">
      <c r="A1950" t="s">
        <v>4417</v>
      </c>
      <c r="B1950" s="2">
        <v>5.3</v>
      </c>
      <c r="C1950" t="s">
        <v>509</v>
      </c>
    </row>
    <row r="1951" spans="1:3" x14ac:dyDescent="0.3">
      <c r="A1951" t="s">
        <v>4417</v>
      </c>
      <c r="B1951" s="2">
        <v>5.3</v>
      </c>
      <c r="C1951" t="s">
        <v>7851</v>
      </c>
    </row>
    <row r="1952" spans="1:3" x14ac:dyDescent="0.3">
      <c r="A1952" t="s">
        <v>4417</v>
      </c>
      <c r="B1952" s="2">
        <v>5.3</v>
      </c>
      <c r="C1952" t="s">
        <v>3705</v>
      </c>
    </row>
    <row r="1953" spans="1:3" x14ac:dyDescent="0.3">
      <c r="A1953" t="s">
        <v>4418</v>
      </c>
      <c r="B1953" s="2">
        <v>6</v>
      </c>
      <c r="C1953" t="s">
        <v>346</v>
      </c>
    </row>
    <row r="1954" spans="1:3" x14ac:dyDescent="0.3">
      <c r="A1954" t="s">
        <v>4418</v>
      </c>
      <c r="B1954" s="2">
        <v>6</v>
      </c>
      <c r="C1954" t="s">
        <v>814</v>
      </c>
    </row>
    <row r="1955" spans="1:3" x14ac:dyDescent="0.3">
      <c r="A1955" t="s">
        <v>4418</v>
      </c>
      <c r="B1955" s="2">
        <v>6</v>
      </c>
      <c r="C1955" t="s">
        <v>3878</v>
      </c>
    </row>
    <row r="1956" spans="1:3" x14ac:dyDescent="0.3">
      <c r="A1956" t="s">
        <v>4419</v>
      </c>
      <c r="B1956" s="2">
        <v>4.7</v>
      </c>
      <c r="C1956" t="s">
        <v>7845</v>
      </c>
    </row>
    <row r="1957" spans="1:3" x14ac:dyDescent="0.3">
      <c r="A1957" t="s">
        <v>4419</v>
      </c>
      <c r="B1957" s="2">
        <v>4.7</v>
      </c>
      <c r="C1957" t="s">
        <v>509</v>
      </c>
    </row>
    <row r="1958" spans="1:3" x14ac:dyDescent="0.3">
      <c r="A1958" t="s">
        <v>4419</v>
      </c>
      <c r="B1958" s="2">
        <v>4.7</v>
      </c>
      <c r="C1958" t="s">
        <v>7844</v>
      </c>
    </row>
    <row r="1959" spans="1:3" x14ac:dyDescent="0.3">
      <c r="A1959" t="s">
        <v>6938</v>
      </c>
      <c r="B1959" s="2">
        <v>6.1</v>
      </c>
      <c r="C1959" t="s">
        <v>346</v>
      </c>
    </row>
    <row r="1960" spans="1:3" x14ac:dyDescent="0.3">
      <c r="A1960" t="s">
        <v>6938</v>
      </c>
      <c r="B1960" s="2">
        <v>6.1</v>
      </c>
      <c r="C1960" t="s">
        <v>266</v>
      </c>
    </row>
    <row r="1961" spans="1:3" x14ac:dyDescent="0.3">
      <c r="A1961" t="s">
        <v>6938</v>
      </c>
      <c r="B1961" s="2">
        <v>6.1</v>
      </c>
      <c r="C1961" t="s">
        <v>814</v>
      </c>
    </row>
    <row r="1962" spans="1:3" x14ac:dyDescent="0.3">
      <c r="A1962" t="s">
        <v>6938</v>
      </c>
      <c r="B1962" s="2">
        <v>6.1</v>
      </c>
      <c r="C1962" t="s">
        <v>3705</v>
      </c>
    </row>
    <row r="1963" spans="1:3" x14ac:dyDescent="0.3">
      <c r="A1963" t="s">
        <v>4420</v>
      </c>
      <c r="B1963" s="2">
        <v>7.2</v>
      </c>
      <c r="C1963" t="s">
        <v>814</v>
      </c>
    </row>
    <row r="1964" spans="1:3" x14ac:dyDescent="0.3">
      <c r="A1964" t="s">
        <v>4420</v>
      </c>
      <c r="B1964" s="2">
        <v>7.2</v>
      </c>
      <c r="C1964" t="s">
        <v>7848</v>
      </c>
    </row>
    <row r="1965" spans="1:3" x14ac:dyDescent="0.3">
      <c r="A1965" t="s">
        <v>4420</v>
      </c>
      <c r="B1965" s="2">
        <v>7.2</v>
      </c>
      <c r="C1965" t="s">
        <v>3878</v>
      </c>
    </row>
    <row r="1966" spans="1:3" x14ac:dyDescent="0.3">
      <c r="A1966" t="s">
        <v>4420</v>
      </c>
      <c r="B1966" s="2">
        <v>7.2</v>
      </c>
      <c r="C1966" t="s">
        <v>3705</v>
      </c>
    </row>
    <row r="1967" spans="1:3" x14ac:dyDescent="0.3">
      <c r="A1967" t="s">
        <v>4421</v>
      </c>
      <c r="B1967" s="2">
        <v>6.4</v>
      </c>
      <c r="C1967" t="s">
        <v>346</v>
      </c>
    </row>
    <row r="1968" spans="1:3" x14ac:dyDescent="0.3">
      <c r="A1968" t="s">
        <v>4421</v>
      </c>
      <c r="B1968" s="2">
        <v>6.4</v>
      </c>
      <c r="C1968" t="s">
        <v>7845</v>
      </c>
    </row>
    <row r="1969" spans="1:3" x14ac:dyDescent="0.3">
      <c r="A1969" t="s">
        <v>4421</v>
      </c>
      <c r="B1969" s="2">
        <v>6.4</v>
      </c>
      <c r="C1969" t="s">
        <v>509</v>
      </c>
    </row>
    <row r="1970" spans="1:3" x14ac:dyDescent="0.3">
      <c r="A1970" t="s">
        <v>4421</v>
      </c>
      <c r="B1970" s="2">
        <v>6.4</v>
      </c>
      <c r="C1970" t="s">
        <v>7846</v>
      </c>
    </row>
    <row r="1971" spans="1:3" x14ac:dyDescent="0.3">
      <c r="A1971" t="s">
        <v>4421</v>
      </c>
      <c r="B1971" s="2">
        <v>6.4</v>
      </c>
      <c r="C1971" t="s">
        <v>3878</v>
      </c>
    </row>
    <row r="1972" spans="1:3" x14ac:dyDescent="0.3">
      <c r="A1972" t="s">
        <v>4422</v>
      </c>
      <c r="B1972" s="2">
        <v>6.1</v>
      </c>
      <c r="C1972" t="s">
        <v>346</v>
      </c>
    </row>
    <row r="1973" spans="1:3" x14ac:dyDescent="0.3">
      <c r="A1973" t="s">
        <v>4422</v>
      </c>
      <c r="B1973" s="2">
        <v>6.1</v>
      </c>
      <c r="C1973" t="s">
        <v>7844</v>
      </c>
    </row>
    <row r="1974" spans="1:3" x14ac:dyDescent="0.3">
      <c r="A1974" t="s">
        <v>4423</v>
      </c>
      <c r="B1974" s="2">
        <v>5.9</v>
      </c>
      <c r="C1974" t="s">
        <v>7851</v>
      </c>
    </row>
    <row r="1975" spans="1:3" x14ac:dyDescent="0.3">
      <c r="A1975" t="s">
        <v>4423</v>
      </c>
      <c r="B1975" s="2">
        <v>5.9</v>
      </c>
      <c r="C1975" t="s">
        <v>7848</v>
      </c>
    </row>
    <row r="1976" spans="1:3" x14ac:dyDescent="0.3">
      <c r="A1976" t="s">
        <v>4423</v>
      </c>
      <c r="B1976" s="2">
        <v>5.9</v>
      </c>
      <c r="C1976" t="s">
        <v>3705</v>
      </c>
    </row>
    <row r="1977" spans="1:3" x14ac:dyDescent="0.3">
      <c r="A1977" t="s">
        <v>4424</v>
      </c>
      <c r="B1977" s="2">
        <v>6</v>
      </c>
      <c r="C1977" t="s">
        <v>814</v>
      </c>
    </row>
    <row r="1978" spans="1:3" x14ac:dyDescent="0.3">
      <c r="A1978" t="s">
        <v>4424</v>
      </c>
      <c r="B1978" s="2">
        <v>6</v>
      </c>
      <c r="C1978" t="s">
        <v>7848</v>
      </c>
    </row>
    <row r="1979" spans="1:3" x14ac:dyDescent="0.3">
      <c r="A1979" t="s">
        <v>4424</v>
      </c>
      <c r="B1979" s="2">
        <v>6</v>
      </c>
      <c r="C1979" t="s">
        <v>3878</v>
      </c>
    </row>
    <row r="1980" spans="1:3" x14ac:dyDescent="0.3">
      <c r="A1980" t="s">
        <v>4424</v>
      </c>
      <c r="B1980" s="2">
        <v>6</v>
      </c>
      <c r="C1980" t="s">
        <v>3705</v>
      </c>
    </row>
    <row r="1981" spans="1:3" x14ac:dyDescent="0.3">
      <c r="A1981" t="s">
        <v>4425</v>
      </c>
      <c r="B1981" s="2">
        <v>6.3</v>
      </c>
      <c r="C1981" t="s">
        <v>346</v>
      </c>
    </row>
    <row r="1982" spans="1:3" x14ac:dyDescent="0.3">
      <c r="A1982" t="s">
        <v>4425</v>
      </c>
      <c r="B1982" s="2">
        <v>6.3</v>
      </c>
      <c r="C1982" t="s">
        <v>7845</v>
      </c>
    </row>
    <row r="1983" spans="1:3" x14ac:dyDescent="0.3">
      <c r="A1983" t="s">
        <v>4425</v>
      </c>
      <c r="B1983" s="2">
        <v>6.3</v>
      </c>
      <c r="C1983" t="s">
        <v>509</v>
      </c>
    </row>
    <row r="1984" spans="1:3" x14ac:dyDescent="0.3">
      <c r="A1984" t="s">
        <v>4425</v>
      </c>
      <c r="B1984" s="2">
        <v>6.3</v>
      </c>
      <c r="C1984" t="s">
        <v>7846</v>
      </c>
    </row>
    <row r="1985" spans="1:3" x14ac:dyDescent="0.3">
      <c r="A1985" t="s">
        <v>6939</v>
      </c>
      <c r="B1985" s="2">
        <v>5.6</v>
      </c>
      <c r="C1985" t="s">
        <v>346</v>
      </c>
    </row>
    <row r="1986" spans="1:3" x14ac:dyDescent="0.3">
      <c r="A1986" t="s">
        <v>6939</v>
      </c>
      <c r="B1986" s="2">
        <v>5.6</v>
      </c>
      <c r="C1986" t="s">
        <v>266</v>
      </c>
    </row>
    <row r="1987" spans="1:3" x14ac:dyDescent="0.3">
      <c r="A1987" t="s">
        <v>6939</v>
      </c>
      <c r="B1987" s="2">
        <v>5.6</v>
      </c>
      <c r="C1987" t="s">
        <v>509</v>
      </c>
    </row>
    <row r="1988" spans="1:3" x14ac:dyDescent="0.3">
      <c r="A1988" t="s">
        <v>6939</v>
      </c>
      <c r="B1988" s="2">
        <v>5.6</v>
      </c>
      <c r="C1988" t="s">
        <v>3587</v>
      </c>
    </row>
    <row r="1989" spans="1:3" x14ac:dyDescent="0.3">
      <c r="A1989" t="s">
        <v>6939</v>
      </c>
      <c r="B1989" s="2">
        <v>5.6</v>
      </c>
      <c r="C1989" t="s">
        <v>3705</v>
      </c>
    </row>
    <row r="1990" spans="1:3" x14ac:dyDescent="0.3">
      <c r="A1990" t="s">
        <v>4426</v>
      </c>
      <c r="B1990" s="2">
        <v>6.4</v>
      </c>
      <c r="C1990" t="s">
        <v>509</v>
      </c>
    </row>
    <row r="1991" spans="1:3" x14ac:dyDescent="0.3">
      <c r="A1991" t="s">
        <v>4426</v>
      </c>
      <c r="B1991" s="2">
        <v>6.4</v>
      </c>
      <c r="C1991" t="s">
        <v>814</v>
      </c>
    </row>
    <row r="1992" spans="1:3" x14ac:dyDescent="0.3">
      <c r="A1992" t="s">
        <v>4427</v>
      </c>
      <c r="B1992" s="2">
        <v>7.1</v>
      </c>
      <c r="C1992" t="s">
        <v>346</v>
      </c>
    </row>
    <row r="1993" spans="1:3" x14ac:dyDescent="0.3">
      <c r="A1993" t="s">
        <v>4427</v>
      </c>
      <c r="B1993" s="2">
        <v>7.1</v>
      </c>
      <c r="C1993" t="s">
        <v>814</v>
      </c>
    </row>
    <row r="1994" spans="1:3" x14ac:dyDescent="0.3">
      <c r="A1994" t="s">
        <v>4427</v>
      </c>
      <c r="B1994" s="2">
        <v>7.1</v>
      </c>
      <c r="C1994" t="s">
        <v>3705</v>
      </c>
    </row>
    <row r="1995" spans="1:3" x14ac:dyDescent="0.3">
      <c r="A1995" t="s">
        <v>6940</v>
      </c>
      <c r="B1995" s="2">
        <v>6.6</v>
      </c>
      <c r="C1995" t="s">
        <v>346</v>
      </c>
    </row>
    <row r="1996" spans="1:3" x14ac:dyDescent="0.3">
      <c r="A1996" t="s">
        <v>6940</v>
      </c>
      <c r="B1996" s="2">
        <v>6.6</v>
      </c>
      <c r="C1996" t="s">
        <v>509</v>
      </c>
    </row>
    <row r="1997" spans="1:3" x14ac:dyDescent="0.3">
      <c r="A1997" t="s">
        <v>6940</v>
      </c>
      <c r="B1997" s="2">
        <v>6.6</v>
      </c>
      <c r="C1997" t="s">
        <v>7850</v>
      </c>
    </row>
    <row r="1998" spans="1:3" x14ac:dyDescent="0.3">
      <c r="A1998" t="s">
        <v>4428</v>
      </c>
      <c r="B1998" s="2">
        <v>4.5999999999999996</v>
      </c>
      <c r="C1998" t="s">
        <v>509</v>
      </c>
    </row>
    <row r="1999" spans="1:3" x14ac:dyDescent="0.3">
      <c r="A1999" t="s">
        <v>4428</v>
      </c>
      <c r="B1999" s="2">
        <v>4.5999999999999996</v>
      </c>
      <c r="C1999" t="s">
        <v>7846</v>
      </c>
    </row>
    <row r="2000" spans="1:3" x14ac:dyDescent="0.3">
      <c r="A2000" t="s">
        <v>4428</v>
      </c>
      <c r="B2000" s="2">
        <v>4.5999999999999996</v>
      </c>
      <c r="C2000" t="s">
        <v>7844</v>
      </c>
    </row>
    <row r="2001" spans="1:3" x14ac:dyDescent="0.3">
      <c r="A2001" t="s">
        <v>4429</v>
      </c>
      <c r="B2001" s="2">
        <v>8.4</v>
      </c>
      <c r="C2001" t="s">
        <v>7852</v>
      </c>
    </row>
    <row r="2002" spans="1:3" x14ac:dyDescent="0.3">
      <c r="A2002" t="s">
        <v>4429</v>
      </c>
      <c r="B2002" s="2">
        <v>8.4</v>
      </c>
      <c r="C2002" t="s">
        <v>814</v>
      </c>
    </row>
    <row r="2003" spans="1:3" x14ac:dyDescent="0.3">
      <c r="A2003" t="s">
        <v>4429</v>
      </c>
      <c r="B2003" s="2">
        <v>8.4</v>
      </c>
      <c r="C2003" t="s">
        <v>7849</v>
      </c>
    </row>
    <row r="2004" spans="1:3" x14ac:dyDescent="0.3">
      <c r="A2004" t="s">
        <v>4429</v>
      </c>
      <c r="B2004" s="2">
        <v>8.4</v>
      </c>
      <c r="C2004" t="s">
        <v>5364</v>
      </c>
    </row>
    <row r="2005" spans="1:3" x14ac:dyDescent="0.3">
      <c r="A2005" t="s">
        <v>4430</v>
      </c>
      <c r="B2005" s="2">
        <v>7.1</v>
      </c>
      <c r="C2005" t="s">
        <v>346</v>
      </c>
    </row>
    <row r="2006" spans="1:3" x14ac:dyDescent="0.3">
      <c r="A2006" t="s">
        <v>4430</v>
      </c>
      <c r="B2006" s="2">
        <v>7.1</v>
      </c>
      <c r="C2006" t="s">
        <v>814</v>
      </c>
    </row>
    <row r="2007" spans="1:3" x14ac:dyDescent="0.3">
      <c r="A2007" t="s">
        <v>4430</v>
      </c>
      <c r="B2007" s="2">
        <v>7.1</v>
      </c>
      <c r="C2007" t="s">
        <v>5364</v>
      </c>
    </row>
    <row r="2008" spans="1:3" x14ac:dyDescent="0.3">
      <c r="A2008" t="s">
        <v>4431</v>
      </c>
      <c r="B2008" s="2">
        <v>7.4</v>
      </c>
      <c r="C2008" t="s">
        <v>266</v>
      </c>
    </row>
    <row r="2009" spans="1:3" x14ac:dyDescent="0.3">
      <c r="A2009" t="s">
        <v>4431</v>
      </c>
      <c r="B2009" s="2">
        <v>7.4</v>
      </c>
      <c r="C2009" t="s">
        <v>7845</v>
      </c>
    </row>
    <row r="2010" spans="1:3" x14ac:dyDescent="0.3">
      <c r="A2010" t="s">
        <v>4431</v>
      </c>
      <c r="B2010" s="2">
        <v>7.4</v>
      </c>
      <c r="C2010" t="s">
        <v>509</v>
      </c>
    </row>
    <row r="2011" spans="1:3" x14ac:dyDescent="0.3">
      <c r="A2011" t="s">
        <v>4432</v>
      </c>
      <c r="B2011" s="2">
        <v>6.9</v>
      </c>
      <c r="C2011" t="s">
        <v>814</v>
      </c>
    </row>
    <row r="2012" spans="1:3" x14ac:dyDescent="0.3">
      <c r="A2012" t="s">
        <v>4432</v>
      </c>
      <c r="B2012" s="2">
        <v>6.9</v>
      </c>
      <c r="C2012" t="s">
        <v>3587</v>
      </c>
    </row>
    <row r="2013" spans="1:3" x14ac:dyDescent="0.3">
      <c r="A2013" t="s">
        <v>4433</v>
      </c>
      <c r="B2013" s="2">
        <v>4.5</v>
      </c>
      <c r="C2013" t="s">
        <v>346</v>
      </c>
    </row>
    <row r="2014" spans="1:3" x14ac:dyDescent="0.3">
      <c r="A2014" t="s">
        <v>4433</v>
      </c>
      <c r="B2014" s="2">
        <v>4.5</v>
      </c>
      <c r="C2014" t="s">
        <v>814</v>
      </c>
    </row>
    <row r="2015" spans="1:3" x14ac:dyDescent="0.3">
      <c r="A2015" t="s">
        <v>4433</v>
      </c>
      <c r="B2015" s="2">
        <v>4.5</v>
      </c>
      <c r="C2015" t="s">
        <v>7850</v>
      </c>
    </row>
    <row r="2016" spans="1:3" x14ac:dyDescent="0.3">
      <c r="A2016" t="s">
        <v>4434</v>
      </c>
      <c r="B2016" s="2">
        <v>7.1</v>
      </c>
      <c r="C2016" t="s">
        <v>266</v>
      </c>
    </row>
    <row r="2017" spans="1:3" x14ac:dyDescent="0.3">
      <c r="A2017" t="s">
        <v>4434</v>
      </c>
      <c r="B2017" s="2">
        <v>7.1</v>
      </c>
      <c r="C2017" t="s">
        <v>814</v>
      </c>
    </row>
    <row r="2018" spans="1:3" x14ac:dyDescent="0.3">
      <c r="A2018" t="s">
        <v>4434</v>
      </c>
      <c r="B2018" s="2">
        <v>7.1</v>
      </c>
      <c r="C2018" t="s">
        <v>7846</v>
      </c>
    </row>
    <row r="2019" spans="1:3" x14ac:dyDescent="0.3">
      <c r="A2019" t="s">
        <v>4435</v>
      </c>
      <c r="B2019" s="2">
        <v>6.5</v>
      </c>
      <c r="C2019" t="s">
        <v>814</v>
      </c>
    </row>
    <row r="2020" spans="1:3" x14ac:dyDescent="0.3">
      <c r="A2020" t="s">
        <v>4435</v>
      </c>
      <c r="B2020" s="2">
        <v>6.5</v>
      </c>
      <c r="C2020" t="s">
        <v>7848</v>
      </c>
    </row>
    <row r="2021" spans="1:3" x14ac:dyDescent="0.3">
      <c r="A2021" t="s">
        <v>4435</v>
      </c>
      <c r="B2021" s="2">
        <v>6.5</v>
      </c>
      <c r="C2021" t="s">
        <v>3587</v>
      </c>
    </row>
    <row r="2022" spans="1:3" x14ac:dyDescent="0.3">
      <c r="A2022" t="s">
        <v>4435</v>
      </c>
      <c r="B2022" s="2">
        <v>6.5</v>
      </c>
      <c r="C2022" t="s">
        <v>3705</v>
      </c>
    </row>
    <row r="2023" spans="1:3" x14ac:dyDescent="0.3">
      <c r="A2023" t="s">
        <v>4436</v>
      </c>
      <c r="B2023" s="2">
        <v>5.3</v>
      </c>
      <c r="C2023" t="s">
        <v>509</v>
      </c>
    </row>
    <row r="2024" spans="1:3" x14ac:dyDescent="0.3">
      <c r="A2024" t="s">
        <v>4436</v>
      </c>
      <c r="B2024" s="2">
        <v>5.3</v>
      </c>
      <c r="C2024" t="s">
        <v>7846</v>
      </c>
    </row>
    <row r="2025" spans="1:3" x14ac:dyDescent="0.3">
      <c r="A2025" t="s">
        <v>4436</v>
      </c>
      <c r="B2025" s="2">
        <v>5.3</v>
      </c>
      <c r="C2025" t="s">
        <v>7844</v>
      </c>
    </row>
    <row r="2026" spans="1:3" x14ac:dyDescent="0.3">
      <c r="A2026" t="s">
        <v>4437</v>
      </c>
      <c r="B2026" s="2">
        <v>6.7</v>
      </c>
      <c r="C2026" t="s">
        <v>814</v>
      </c>
    </row>
    <row r="2027" spans="1:3" x14ac:dyDescent="0.3">
      <c r="A2027" t="s">
        <v>4437</v>
      </c>
      <c r="B2027" s="2">
        <v>6.7</v>
      </c>
      <c r="C2027" t="s">
        <v>3878</v>
      </c>
    </row>
    <row r="2028" spans="1:3" x14ac:dyDescent="0.3">
      <c r="A2028" t="s">
        <v>4437</v>
      </c>
      <c r="B2028" s="2">
        <v>6.7</v>
      </c>
      <c r="C2028" t="s">
        <v>3705</v>
      </c>
    </row>
    <row r="2029" spans="1:3" x14ac:dyDescent="0.3">
      <c r="A2029" t="s">
        <v>4438</v>
      </c>
      <c r="B2029" s="2">
        <v>7.2</v>
      </c>
      <c r="C2029" t="s">
        <v>266</v>
      </c>
    </row>
    <row r="2030" spans="1:3" x14ac:dyDescent="0.3">
      <c r="A2030" t="s">
        <v>4438</v>
      </c>
      <c r="B2030" s="2">
        <v>7.2</v>
      </c>
      <c r="C2030" t="s">
        <v>7845</v>
      </c>
    </row>
    <row r="2031" spans="1:3" x14ac:dyDescent="0.3">
      <c r="A2031" t="s">
        <v>4438</v>
      </c>
      <c r="B2031" s="2">
        <v>7.2</v>
      </c>
      <c r="C2031" t="s">
        <v>509</v>
      </c>
    </row>
    <row r="2032" spans="1:3" x14ac:dyDescent="0.3">
      <c r="A2032" t="s">
        <v>4438</v>
      </c>
      <c r="B2032" s="2">
        <v>7.2</v>
      </c>
      <c r="C2032" t="s">
        <v>7846</v>
      </c>
    </row>
    <row r="2033" spans="1:3" x14ac:dyDescent="0.3">
      <c r="A2033" t="s">
        <v>4438</v>
      </c>
      <c r="B2033" s="2">
        <v>7.2</v>
      </c>
      <c r="C2033" t="s">
        <v>7844</v>
      </c>
    </row>
    <row r="2034" spans="1:3" x14ac:dyDescent="0.3">
      <c r="A2034" t="s">
        <v>4438</v>
      </c>
      <c r="B2034" s="2">
        <v>7.2</v>
      </c>
      <c r="C2034" t="s">
        <v>3587</v>
      </c>
    </row>
    <row r="2035" spans="1:3" x14ac:dyDescent="0.3">
      <c r="A2035" t="s">
        <v>4439</v>
      </c>
      <c r="B2035" s="2">
        <v>7.2</v>
      </c>
      <c r="C2035" t="s">
        <v>266</v>
      </c>
    </row>
    <row r="2036" spans="1:3" x14ac:dyDescent="0.3">
      <c r="A2036" t="s">
        <v>4439</v>
      </c>
      <c r="B2036" s="2">
        <v>7.2</v>
      </c>
      <c r="C2036" t="s">
        <v>7845</v>
      </c>
    </row>
    <row r="2037" spans="1:3" x14ac:dyDescent="0.3">
      <c r="A2037" t="s">
        <v>4439</v>
      </c>
      <c r="B2037" s="2">
        <v>7.2</v>
      </c>
      <c r="C2037" t="s">
        <v>509</v>
      </c>
    </row>
    <row r="2038" spans="1:3" x14ac:dyDescent="0.3">
      <c r="A2038" t="s">
        <v>4439</v>
      </c>
      <c r="B2038" s="2">
        <v>7.2</v>
      </c>
      <c r="C2038" t="s">
        <v>7846</v>
      </c>
    </row>
    <row r="2039" spans="1:3" x14ac:dyDescent="0.3">
      <c r="A2039" t="s">
        <v>4439</v>
      </c>
      <c r="B2039" s="2">
        <v>7.2</v>
      </c>
      <c r="C2039" t="s">
        <v>7850</v>
      </c>
    </row>
    <row r="2040" spans="1:3" x14ac:dyDescent="0.3">
      <c r="A2040" t="s">
        <v>4440</v>
      </c>
      <c r="B2040" s="2">
        <v>5.5</v>
      </c>
      <c r="C2040" t="s">
        <v>509</v>
      </c>
    </row>
    <row r="2041" spans="1:3" x14ac:dyDescent="0.3">
      <c r="A2041" t="s">
        <v>4440</v>
      </c>
      <c r="B2041" s="2">
        <v>5.5</v>
      </c>
      <c r="C2041" t="s">
        <v>3587</v>
      </c>
    </row>
    <row r="2042" spans="1:3" x14ac:dyDescent="0.3">
      <c r="A2042" t="s">
        <v>6941</v>
      </c>
      <c r="B2042" s="2">
        <v>5.8</v>
      </c>
      <c r="C2042" t="s">
        <v>346</v>
      </c>
    </row>
    <row r="2043" spans="1:3" x14ac:dyDescent="0.3">
      <c r="A2043" t="s">
        <v>6941</v>
      </c>
      <c r="B2043" s="2">
        <v>5.8</v>
      </c>
      <c r="C2043" t="s">
        <v>266</v>
      </c>
    </row>
    <row r="2044" spans="1:3" x14ac:dyDescent="0.3">
      <c r="A2044" t="s">
        <v>6941</v>
      </c>
      <c r="B2044" s="2">
        <v>5.8</v>
      </c>
      <c r="C2044" t="s">
        <v>3705</v>
      </c>
    </row>
    <row r="2045" spans="1:3" x14ac:dyDescent="0.3">
      <c r="A2045" t="s">
        <v>6942</v>
      </c>
      <c r="B2045" s="2">
        <v>6</v>
      </c>
      <c r="C2045" t="s">
        <v>266</v>
      </c>
    </row>
    <row r="2046" spans="1:3" x14ac:dyDescent="0.3">
      <c r="A2046" t="s">
        <v>6942</v>
      </c>
      <c r="B2046" s="2">
        <v>6</v>
      </c>
      <c r="C2046" t="s">
        <v>7845</v>
      </c>
    </row>
    <row r="2047" spans="1:3" x14ac:dyDescent="0.3">
      <c r="A2047" t="s">
        <v>6942</v>
      </c>
      <c r="B2047" s="2">
        <v>6</v>
      </c>
      <c r="C2047" t="s">
        <v>509</v>
      </c>
    </row>
    <row r="2048" spans="1:3" x14ac:dyDescent="0.3">
      <c r="A2048" t="s">
        <v>6942</v>
      </c>
      <c r="B2048" s="2">
        <v>6</v>
      </c>
      <c r="C2048" t="s">
        <v>7846</v>
      </c>
    </row>
    <row r="2049" spans="1:3" x14ac:dyDescent="0.3">
      <c r="A2049" t="s">
        <v>6942</v>
      </c>
      <c r="B2049" s="2">
        <v>6</v>
      </c>
      <c r="C2049" t="s">
        <v>7844</v>
      </c>
    </row>
    <row r="2050" spans="1:3" x14ac:dyDescent="0.3">
      <c r="A2050" t="s">
        <v>4441</v>
      </c>
      <c r="B2050" s="2">
        <v>6.6</v>
      </c>
      <c r="C2050" t="s">
        <v>7851</v>
      </c>
    </row>
    <row r="2051" spans="1:3" x14ac:dyDescent="0.3">
      <c r="A2051" t="s">
        <v>4441</v>
      </c>
      <c r="B2051" s="2">
        <v>6.6</v>
      </c>
      <c r="C2051" t="s">
        <v>3705</v>
      </c>
    </row>
    <row r="2052" spans="1:3" x14ac:dyDescent="0.3">
      <c r="A2052" t="s">
        <v>4442</v>
      </c>
      <c r="B2052" s="2">
        <v>8.3000000000000007</v>
      </c>
      <c r="C2052" t="s">
        <v>266</v>
      </c>
    </row>
    <row r="2053" spans="1:3" x14ac:dyDescent="0.3">
      <c r="A2053" t="s">
        <v>4442</v>
      </c>
      <c r="B2053" s="2">
        <v>8.3000000000000007</v>
      </c>
      <c r="C2053" t="s">
        <v>814</v>
      </c>
    </row>
    <row r="2054" spans="1:3" x14ac:dyDescent="0.3">
      <c r="A2054" t="s">
        <v>4442</v>
      </c>
      <c r="B2054" s="2">
        <v>8.3000000000000007</v>
      </c>
      <c r="C2054" t="s">
        <v>5364</v>
      </c>
    </row>
    <row r="2055" spans="1:3" x14ac:dyDescent="0.3">
      <c r="A2055" t="s">
        <v>4443</v>
      </c>
      <c r="B2055" s="2">
        <v>6.7</v>
      </c>
      <c r="C2055" t="s">
        <v>266</v>
      </c>
    </row>
    <row r="2056" spans="1:3" x14ac:dyDescent="0.3">
      <c r="A2056" t="s">
        <v>4443</v>
      </c>
      <c r="B2056" s="2">
        <v>6.7</v>
      </c>
      <c r="C2056" t="s">
        <v>509</v>
      </c>
    </row>
    <row r="2057" spans="1:3" x14ac:dyDescent="0.3">
      <c r="A2057" t="s">
        <v>4443</v>
      </c>
      <c r="B2057" s="2">
        <v>6.7</v>
      </c>
      <c r="C2057" t="s">
        <v>7846</v>
      </c>
    </row>
    <row r="2058" spans="1:3" x14ac:dyDescent="0.3">
      <c r="A2058" t="s">
        <v>4443</v>
      </c>
      <c r="B2058" s="2">
        <v>6.7</v>
      </c>
      <c r="C2058" t="s">
        <v>7844</v>
      </c>
    </row>
    <row r="2059" spans="1:3" x14ac:dyDescent="0.3">
      <c r="A2059" t="s">
        <v>4444</v>
      </c>
      <c r="B2059" s="2">
        <v>7.1</v>
      </c>
      <c r="C2059" t="s">
        <v>346</v>
      </c>
    </row>
    <row r="2060" spans="1:3" x14ac:dyDescent="0.3">
      <c r="A2060" t="s">
        <v>4444</v>
      </c>
      <c r="B2060" s="2">
        <v>7.1</v>
      </c>
      <c r="C2060" t="s">
        <v>3705</v>
      </c>
    </row>
    <row r="2061" spans="1:3" x14ac:dyDescent="0.3">
      <c r="A2061" t="s">
        <v>4445</v>
      </c>
      <c r="B2061" s="2">
        <v>6</v>
      </c>
      <c r="C2061" t="s">
        <v>346</v>
      </c>
    </row>
    <row r="2062" spans="1:3" x14ac:dyDescent="0.3">
      <c r="A2062" t="s">
        <v>4445</v>
      </c>
      <c r="B2062" s="2">
        <v>6</v>
      </c>
      <c r="C2062" t="s">
        <v>266</v>
      </c>
    </row>
    <row r="2063" spans="1:3" x14ac:dyDescent="0.3">
      <c r="A2063" t="s">
        <v>4445</v>
      </c>
      <c r="B2063" s="2">
        <v>6</v>
      </c>
      <c r="C2063" t="s">
        <v>7851</v>
      </c>
    </row>
    <row r="2064" spans="1:3" x14ac:dyDescent="0.3">
      <c r="A2064" t="s">
        <v>4445</v>
      </c>
      <c r="B2064" s="2">
        <v>6</v>
      </c>
      <c r="C2064" t="s">
        <v>3705</v>
      </c>
    </row>
    <row r="2065" spans="1:3" x14ac:dyDescent="0.3">
      <c r="A2065" t="s">
        <v>4446</v>
      </c>
      <c r="B2065" s="2">
        <v>6.9</v>
      </c>
      <c r="C2065" t="s">
        <v>7844</v>
      </c>
    </row>
    <row r="2066" spans="1:3" x14ac:dyDescent="0.3">
      <c r="A2066" t="s">
        <v>4446</v>
      </c>
      <c r="B2066" s="2">
        <v>6.9</v>
      </c>
      <c r="C2066" t="s">
        <v>7848</v>
      </c>
    </row>
    <row r="2067" spans="1:3" x14ac:dyDescent="0.3">
      <c r="A2067" t="s">
        <v>4446</v>
      </c>
      <c r="B2067" s="2">
        <v>6.9</v>
      </c>
      <c r="C2067" t="s">
        <v>3587</v>
      </c>
    </row>
    <row r="2068" spans="1:3" x14ac:dyDescent="0.3">
      <c r="A2068" t="s">
        <v>4446</v>
      </c>
      <c r="B2068" s="2">
        <v>6.9</v>
      </c>
      <c r="C2068" t="s">
        <v>3878</v>
      </c>
    </row>
    <row r="2069" spans="1:3" x14ac:dyDescent="0.3">
      <c r="A2069" t="s">
        <v>4446</v>
      </c>
      <c r="B2069" s="2">
        <v>6.9</v>
      </c>
      <c r="C2069" t="s">
        <v>3705</v>
      </c>
    </row>
    <row r="2070" spans="1:3" x14ac:dyDescent="0.3">
      <c r="A2070" t="s">
        <v>6943</v>
      </c>
      <c r="B2070" s="2">
        <v>5.6</v>
      </c>
      <c r="C2070" t="s">
        <v>814</v>
      </c>
    </row>
    <row r="2071" spans="1:3" x14ac:dyDescent="0.3">
      <c r="A2071" t="s">
        <v>6943</v>
      </c>
      <c r="B2071" s="2">
        <v>5.6</v>
      </c>
      <c r="C2071" t="s">
        <v>7844</v>
      </c>
    </row>
    <row r="2072" spans="1:3" x14ac:dyDescent="0.3">
      <c r="A2072" t="s">
        <v>6943</v>
      </c>
      <c r="B2072" s="2">
        <v>5.6</v>
      </c>
      <c r="C2072" t="s">
        <v>7848</v>
      </c>
    </row>
    <row r="2073" spans="1:3" x14ac:dyDescent="0.3">
      <c r="A2073" t="s">
        <v>6943</v>
      </c>
      <c r="B2073" s="2">
        <v>5.6</v>
      </c>
      <c r="C2073" t="s">
        <v>3705</v>
      </c>
    </row>
    <row r="2074" spans="1:3" x14ac:dyDescent="0.3">
      <c r="A2074" t="s">
        <v>6944</v>
      </c>
      <c r="B2074" s="2">
        <v>5.6</v>
      </c>
      <c r="C2074" t="s">
        <v>346</v>
      </c>
    </row>
    <row r="2075" spans="1:3" x14ac:dyDescent="0.3">
      <c r="A2075" t="s">
        <v>6944</v>
      </c>
      <c r="B2075" s="2">
        <v>5.6</v>
      </c>
      <c r="C2075" t="s">
        <v>1390</v>
      </c>
    </row>
    <row r="2076" spans="1:3" x14ac:dyDescent="0.3">
      <c r="A2076" t="s">
        <v>6944</v>
      </c>
      <c r="B2076" s="2">
        <v>5.6</v>
      </c>
      <c r="C2076" t="s">
        <v>3878</v>
      </c>
    </row>
    <row r="2077" spans="1:3" x14ac:dyDescent="0.3">
      <c r="A2077" t="s">
        <v>6944</v>
      </c>
      <c r="B2077" s="2">
        <v>5.6</v>
      </c>
      <c r="C2077" t="s">
        <v>3705</v>
      </c>
    </row>
    <row r="2078" spans="1:3" x14ac:dyDescent="0.3">
      <c r="A2078" t="s">
        <v>6945</v>
      </c>
      <c r="B2078" s="2">
        <v>4.5</v>
      </c>
      <c r="C2078" t="s">
        <v>7845</v>
      </c>
    </row>
    <row r="2079" spans="1:3" x14ac:dyDescent="0.3">
      <c r="A2079" t="s">
        <v>6945</v>
      </c>
      <c r="B2079" s="2">
        <v>4.5</v>
      </c>
      <c r="C2079" t="s">
        <v>509</v>
      </c>
    </row>
    <row r="2080" spans="1:3" x14ac:dyDescent="0.3">
      <c r="A2080" t="s">
        <v>6945</v>
      </c>
      <c r="B2080" s="2">
        <v>4.5</v>
      </c>
      <c r="C2080" t="s">
        <v>7846</v>
      </c>
    </row>
    <row r="2081" spans="1:3" x14ac:dyDescent="0.3">
      <c r="A2081" t="s">
        <v>6945</v>
      </c>
      <c r="B2081" s="2">
        <v>4.5</v>
      </c>
      <c r="C2081" t="s">
        <v>7844</v>
      </c>
    </row>
    <row r="2082" spans="1:3" x14ac:dyDescent="0.3">
      <c r="A2082" t="s">
        <v>6945</v>
      </c>
      <c r="B2082" s="2">
        <v>4.5</v>
      </c>
      <c r="C2082" t="s">
        <v>7853</v>
      </c>
    </row>
    <row r="2083" spans="1:3" x14ac:dyDescent="0.3">
      <c r="A2083" t="s">
        <v>4447</v>
      </c>
      <c r="B2083" s="2">
        <v>7.1</v>
      </c>
      <c r="C2083" t="s">
        <v>346</v>
      </c>
    </row>
    <row r="2084" spans="1:3" x14ac:dyDescent="0.3">
      <c r="A2084" t="s">
        <v>4447</v>
      </c>
      <c r="B2084" s="2">
        <v>7.1</v>
      </c>
      <c r="C2084" t="s">
        <v>814</v>
      </c>
    </row>
    <row r="2085" spans="1:3" x14ac:dyDescent="0.3">
      <c r="A2085" t="s">
        <v>4447</v>
      </c>
      <c r="B2085" s="2">
        <v>7.1</v>
      </c>
      <c r="C2085" t="s">
        <v>7849</v>
      </c>
    </row>
    <row r="2086" spans="1:3" x14ac:dyDescent="0.3">
      <c r="A2086" t="s">
        <v>4447</v>
      </c>
      <c r="B2086" s="2">
        <v>7.1</v>
      </c>
      <c r="C2086" t="s">
        <v>5364</v>
      </c>
    </row>
    <row r="2087" spans="1:3" x14ac:dyDescent="0.3">
      <c r="A2087" t="s">
        <v>4448</v>
      </c>
      <c r="B2087" s="2">
        <v>6.5</v>
      </c>
      <c r="C2087" t="s">
        <v>346</v>
      </c>
    </row>
    <row r="2088" spans="1:3" x14ac:dyDescent="0.3">
      <c r="A2088" t="s">
        <v>4448</v>
      </c>
      <c r="B2088" s="2">
        <v>6.5</v>
      </c>
      <c r="C2088" t="s">
        <v>3705</v>
      </c>
    </row>
    <row r="2089" spans="1:3" x14ac:dyDescent="0.3">
      <c r="A2089" t="s">
        <v>4449</v>
      </c>
      <c r="B2089" s="2">
        <v>6.4</v>
      </c>
      <c r="C2089" t="s">
        <v>346</v>
      </c>
    </row>
    <row r="2090" spans="1:3" x14ac:dyDescent="0.3">
      <c r="A2090" t="s">
        <v>4449</v>
      </c>
      <c r="B2090" s="2">
        <v>6.4</v>
      </c>
      <c r="C2090" t="s">
        <v>266</v>
      </c>
    </row>
    <row r="2091" spans="1:3" x14ac:dyDescent="0.3">
      <c r="A2091" t="s">
        <v>4449</v>
      </c>
      <c r="B2091" s="2">
        <v>6.4</v>
      </c>
      <c r="C2091" t="s">
        <v>3878</v>
      </c>
    </row>
    <row r="2092" spans="1:3" x14ac:dyDescent="0.3">
      <c r="A2092" t="s">
        <v>4449</v>
      </c>
      <c r="B2092" s="2">
        <v>6.4</v>
      </c>
      <c r="C2092" t="s">
        <v>3705</v>
      </c>
    </row>
    <row r="2093" spans="1:3" x14ac:dyDescent="0.3">
      <c r="A2093" t="s">
        <v>4450</v>
      </c>
      <c r="B2093" s="2">
        <v>5.8</v>
      </c>
      <c r="C2093" t="s">
        <v>346</v>
      </c>
    </row>
    <row r="2094" spans="1:3" x14ac:dyDescent="0.3">
      <c r="A2094" t="s">
        <v>4450</v>
      </c>
      <c r="B2094" s="2">
        <v>5.8</v>
      </c>
      <c r="C2094" t="s">
        <v>3878</v>
      </c>
    </row>
    <row r="2095" spans="1:3" x14ac:dyDescent="0.3">
      <c r="A2095" t="s">
        <v>4451</v>
      </c>
      <c r="B2095" s="2">
        <v>8</v>
      </c>
      <c r="C2095" t="s">
        <v>266</v>
      </c>
    </row>
    <row r="2096" spans="1:3" x14ac:dyDescent="0.3">
      <c r="A2096" t="s">
        <v>4451</v>
      </c>
      <c r="B2096" s="2">
        <v>8</v>
      </c>
      <c r="C2096" t="s">
        <v>814</v>
      </c>
    </row>
    <row r="2097" spans="1:3" x14ac:dyDescent="0.3">
      <c r="A2097" t="s">
        <v>4451</v>
      </c>
      <c r="B2097" s="2">
        <v>8</v>
      </c>
      <c r="C2097" t="s">
        <v>7844</v>
      </c>
    </row>
    <row r="2098" spans="1:3" x14ac:dyDescent="0.3">
      <c r="A2098" t="s">
        <v>4452</v>
      </c>
      <c r="B2098" s="2">
        <v>6.2</v>
      </c>
      <c r="C2098" t="s">
        <v>814</v>
      </c>
    </row>
    <row r="2099" spans="1:3" x14ac:dyDescent="0.3">
      <c r="A2099" t="s">
        <v>4452</v>
      </c>
      <c r="B2099" s="2">
        <v>6.2</v>
      </c>
      <c r="C2099" t="s">
        <v>1390</v>
      </c>
    </row>
    <row r="2100" spans="1:3" x14ac:dyDescent="0.3">
      <c r="A2100" t="s">
        <v>4452</v>
      </c>
      <c r="B2100" s="2">
        <v>6.2</v>
      </c>
      <c r="C2100" t="s">
        <v>3587</v>
      </c>
    </row>
    <row r="2101" spans="1:3" x14ac:dyDescent="0.3">
      <c r="A2101" t="s">
        <v>4452</v>
      </c>
      <c r="B2101" s="2">
        <v>6.2</v>
      </c>
      <c r="C2101" t="s">
        <v>3705</v>
      </c>
    </row>
    <row r="2102" spans="1:3" x14ac:dyDescent="0.3">
      <c r="A2102" t="s">
        <v>4453</v>
      </c>
      <c r="B2102" s="2">
        <v>7.2</v>
      </c>
      <c r="C2102" t="s">
        <v>814</v>
      </c>
    </row>
    <row r="2103" spans="1:3" x14ac:dyDescent="0.3">
      <c r="A2103" t="s">
        <v>4453</v>
      </c>
      <c r="B2103" s="2">
        <v>7.2</v>
      </c>
      <c r="C2103" t="s">
        <v>5364</v>
      </c>
    </row>
    <row r="2104" spans="1:3" x14ac:dyDescent="0.3">
      <c r="A2104" t="s">
        <v>4454</v>
      </c>
      <c r="B2104" s="2">
        <v>6.1</v>
      </c>
      <c r="C2104" t="s">
        <v>814</v>
      </c>
    </row>
    <row r="2105" spans="1:3" x14ac:dyDescent="0.3">
      <c r="A2105" t="s">
        <v>4454</v>
      </c>
      <c r="B2105" s="2">
        <v>6.1</v>
      </c>
      <c r="C2105" t="s">
        <v>5364</v>
      </c>
    </row>
    <row r="2106" spans="1:3" x14ac:dyDescent="0.3">
      <c r="A2106" t="s">
        <v>4455</v>
      </c>
      <c r="B2106" s="2">
        <v>7.6</v>
      </c>
      <c r="C2106" t="s">
        <v>266</v>
      </c>
    </row>
    <row r="2107" spans="1:3" x14ac:dyDescent="0.3">
      <c r="A2107" t="s">
        <v>4455</v>
      </c>
      <c r="B2107" s="2">
        <v>7.6</v>
      </c>
      <c r="C2107" t="s">
        <v>814</v>
      </c>
    </row>
    <row r="2108" spans="1:3" x14ac:dyDescent="0.3">
      <c r="A2108" t="s">
        <v>4455</v>
      </c>
      <c r="B2108" s="2">
        <v>7.6</v>
      </c>
      <c r="C2108" t="s">
        <v>3878</v>
      </c>
    </row>
    <row r="2109" spans="1:3" x14ac:dyDescent="0.3">
      <c r="A2109" t="s">
        <v>4455</v>
      </c>
      <c r="B2109" s="2">
        <v>7.6</v>
      </c>
      <c r="C2109" t="s">
        <v>3705</v>
      </c>
    </row>
    <row r="2110" spans="1:3" x14ac:dyDescent="0.3">
      <c r="A2110" t="s">
        <v>4456</v>
      </c>
      <c r="B2110" s="2">
        <v>6.3</v>
      </c>
      <c r="C2110" t="s">
        <v>814</v>
      </c>
    </row>
    <row r="2111" spans="1:3" x14ac:dyDescent="0.3">
      <c r="A2111" t="s">
        <v>4457</v>
      </c>
      <c r="B2111" s="2">
        <v>6.3</v>
      </c>
      <c r="C2111" t="s">
        <v>346</v>
      </c>
    </row>
    <row r="2112" spans="1:3" x14ac:dyDescent="0.3">
      <c r="A2112" t="s">
        <v>4457</v>
      </c>
      <c r="B2112" s="2">
        <v>6.3</v>
      </c>
      <c r="C2112" t="s">
        <v>814</v>
      </c>
    </row>
    <row r="2113" spans="1:3" x14ac:dyDescent="0.3">
      <c r="A2113" t="s">
        <v>4457</v>
      </c>
      <c r="B2113" s="2">
        <v>6.3</v>
      </c>
      <c r="C2113" t="s">
        <v>7844</v>
      </c>
    </row>
    <row r="2114" spans="1:3" x14ac:dyDescent="0.3">
      <c r="A2114" t="s">
        <v>4457</v>
      </c>
      <c r="B2114" s="2">
        <v>6.3</v>
      </c>
      <c r="C2114" t="s">
        <v>1390</v>
      </c>
    </row>
    <row r="2115" spans="1:3" x14ac:dyDescent="0.3">
      <c r="A2115" t="s">
        <v>4457</v>
      </c>
      <c r="B2115" s="2">
        <v>6.3</v>
      </c>
      <c r="C2115" t="s">
        <v>5364</v>
      </c>
    </row>
    <row r="2116" spans="1:3" x14ac:dyDescent="0.3">
      <c r="A2116" t="s">
        <v>4458</v>
      </c>
      <c r="B2116" s="2">
        <v>6.3</v>
      </c>
      <c r="C2116" t="s">
        <v>346</v>
      </c>
    </row>
    <row r="2117" spans="1:3" x14ac:dyDescent="0.3">
      <c r="A2117" t="s">
        <v>4458</v>
      </c>
      <c r="B2117" s="2">
        <v>6.3</v>
      </c>
      <c r="C2117" t="s">
        <v>3705</v>
      </c>
    </row>
    <row r="2118" spans="1:3" x14ac:dyDescent="0.3">
      <c r="A2118" t="s">
        <v>4459</v>
      </c>
      <c r="B2118" s="2">
        <v>7.7</v>
      </c>
      <c r="C2118" t="s">
        <v>266</v>
      </c>
    </row>
    <row r="2119" spans="1:3" x14ac:dyDescent="0.3">
      <c r="A2119" t="s">
        <v>4459</v>
      </c>
      <c r="B2119" s="2">
        <v>7.7</v>
      </c>
      <c r="C2119" t="s">
        <v>7846</v>
      </c>
    </row>
    <row r="2120" spans="1:3" x14ac:dyDescent="0.3">
      <c r="A2120" t="s">
        <v>4459</v>
      </c>
      <c r="B2120" s="2">
        <v>7.7</v>
      </c>
      <c r="C2120" t="s">
        <v>7844</v>
      </c>
    </row>
    <row r="2121" spans="1:3" x14ac:dyDescent="0.3">
      <c r="A2121" t="s">
        <v>4459</v>
      </c>
      <c r="B2121" s="2">
        <v>7.7</v>
      </c>
      <c r="C2121" t="s">
        <v>3587</v>
      </c>
    </row>
    <row r="2122" spans="1:3" x14ac:dyDescent="0.3">
      <c r="A2122" t="s">
        <v>6946</v>
      </c>
      <c r="B2122" s="2">
        <v>7</v>
      </c>
      <c r="C2122" t="s">
        <v>266</v>
      </c>
    </row>
    <row r="2123" spans="1:3" x14ac:dyDescent="0.3">
      <c r="A2123" t="s">
        <v>6946</v>
      </c>
      <c r="B2123" s="2">
        <v>7</v>
      </c>
      <c r="C2123" t="s">
        <v>7852</v>
      </c>
    </row>
    <row r="2124" spans="1:3" x14ac:dyDescent="0.3">
      <c r="A2124" t="s">
        <v>6946</v>
      </c>
      <c r="B2124" s="2">
        <v>7</v>
      </c>
      <c r="C2124" t="s">
        <v>814</v>
      </c>
    </row>
    <row r="2125" spans="1:3" x14ac:dyDescent="0.3">
      <c r="A2125" t="s">
        <v>6946</v>
      </c>
      <c r="B2125" s="2">
        <v>7</v>
      </c>
      <c r="C2125" t="s">
        <v>7849</v>
      </c>
    </row>
    <row r="2126" spans="1:3" x14ac:dyDescent="0.3">
      <c r="A2126" t="s">
        <v>6946</v>
      </c>
      <c r="B2126" s="2">
        <v>7</v>
      </c>
      <c r="C2126" t="s">
        <v>5364</v>
      </c>
    </row>
    <row r="2127" spans="1:3" x14ac:dyDescent="0.3">
      <c r="A2127" t="s">
        <v>4460</v>
      </c>
      <c r="B2127" s="2">
        <v>5.3</v>
      </c>
      <c r="C2127" t="s">
        <v>509</v>
      </c>
    </row>
    <row r="2128" spans="1:3" x14ac:dyDescent="0.3">
      <c r="A2128" t="s">
        <v>4460</v>
      </c>
      <c r="B2128" s="2">
        <v>5.3</v>
      </c>
      <c r="C2128" t="s">
        <v>814</v>
      </c>
    </row>
    <row r="2129" spans="1:3" x14ac:dyDescent="0.3">
      <c r="A2129" t="s">
        <v>4461</v>
      </c>
      <c r="B2129" s="2">
        <v>5.6</v>
      </c>
      <c r="C2129" t="s">
        <v>346</v>
      </c>
    </row>
    <row r="2130" spans="1:3" x14ac:dyDescent="0.3">
      <c r="A2130" t="s">
        <v>4461</v>
      </c>
      <c r="B2130" s="2">
        <v>5.6</v>
      </c>
      <c r="C2130" t="s">
        <v>266</v>
      </c>
    </row>
    <row r="2131" spans="1:3" x14ac:dyDescent="0.3">
      <c r="A2131" t="s">
        <v>4461</v>
      </c>
      <c r="B2131" s="2">
        <v>5.6</v>
      </c>
      <c r="C2131" t="s">
        <v>509</v>
      </c>
    </row>
    <row r="2132" spans="1:3" x14ac:dyDescent="0.3">
      <c r="A2132" t="s">
        <v>4461</v>
      </c>
      <c r="B2132" s="2">
        <v>5.6</v>
      </c>
      <c r="C2132" t="s">
        <v>3705</v>
      </c>
    </row>
    <row r="2133" spans="1:3" x14ac:dyDescent="0.3">
      <c r="A2133" t="s">
        <v>4462</v>
      </c>
      <c r="B2133" s="2">
        <v>5.2</v>
      </c>
      <c r="C2133" t="s">
        <v>346</v>
      </c>
    </row>
    <row r="2134" spans="1:3" x14ac:dyDescent="0.3">
      <c r="A2134" t="s">
        <v>4462</v>
      </c>
      <c r="B2134" s="2">
        <v>5.2</v>
      </c>
      <c r="C2134" t="s">
        <v>266</v>
      </c>
    </row>
    <row r="2135" spans="1:3" x14ac:dyDescent="0.3">
      <c r="A2135" t="s">
        <v>4462</v>
      </c>
      <c r="B2135" s="2">
        <v>5.2</v>
      </c>
      <c r="C2135" t="s">
        <v>1390</v>
      </c>
    </row>
    <row r="2136" spans="1:3" x14ac:dyDescent="0.3">
      <c r="A2136" t="s">
        <v>4462</v>
      </c>
      <c r="B2136" s="2">
        <v>5.2</v>
      </c>
      <c r="C2136" t="s">
        <v>3878</v>
      </c>
    </row>
    <row r="2137" spans="1:3" x14ac:dyDescent="0.3">
      <c r="A2137" t="s">
        <v>4463</v>
      </c>
      <c r="B2137" s="2">
        <v>5.4</v>
      </c>
      <c r="C2137" t="s">
        <v>346</v>
      </c>
    </row>
    <row r="2138" spans="1:3" x14ac:dyDescent="0.3">
      <c r="A2138" t="s">
        <v>4463</v>
      </c>
      <c r="B2138" s="2">
        <v>5.4</v>
      </c>
      <c r="C2138" t="s">
        <v>266</v>
      </c>
    </row>
    <row r="2139" spans="1:3" x14ac:dyDescent="0.3">
      <c r="A2139" t="s">
        <v>4463</v>
      </c>
      <c r="B2139" s="2">
        <v>5.4</v>
      </c>
      <c r="C2139" t="s">
        <v>509</v>
      </c>
    </row>
    <row r="2140" spans="1:3" x14ac:dyDescent="0.3">
      <c r="A2140" t="s">
        <v>4463</v>
      </c>
      <c r="B2140" s="2">
        <v>5.4</v>
      </c>
      <c r="C2140" t="s">
        <v>3705</v>
      </c>
    </row>
    <row r="2141" spans="1:3" x14ac:dyDescent="0.3">
      <c r="A2141" t="s">
        <v>4464</v>
      </c>
      <c r="B2141" s="2">
        <v>6.4</v>
      </c>
      <c r="C2141" t="s">
        <v>346</v>
      </c>
    </row>
    <row r="2142" spans="1:3" x14ac:dyDescent="0.3">
      <c r="A2142" t="s">
        <v>4464</v>
      </c>
      <c r="B2142" s="2">
        <v>6.4</v>
      </c>
      <c r="C2142" t="s">
        <v>7844</v>
      </c>
    </row>
    <row r="2143" spans="1:3" x14ac:dyDescent="0.3">
      <c r="A2143" t="s">
        <v>4464</v>
      </c>
      <c r="B2143" s="2">
        <v>6.4</v>
      </c>
      <c r="C2143" t="s">
        <v>1390</v>
      </c>
    </row>
    <row r="2144" spans="1:3" x14ac:dyDescent="0.3">
      <c r="A2144" t="s">
        <v>6947</v>
      </c>
      <c r="B2144" s="2">
        <v>5.9</v>
      </c>
      <c r="C2144" t="s">
        <v>509</v>
      </c>
    </row>
    <row r="2145" spans="1:3" x14ac:dyDescent="0.3">
      <c r="A2145" t="s">
        <v>6947</v>
      </c>
      <c r="B2145" s="2">
        <v>5.9</v>
      </c>
      <c r="C2145" t="s">
        <v>814</v>
      </c>
    </row>
    <row r="2146" spans="1:3" x14ac:dyDescent="0.3">
      <c r="A2146" t="s">
        <v>6947</v>
      </c>
      <c r="B2146" s="2">
        <v>5.9</v>
      </c>
      <c r="C2146" t="s">
        <v>7847</v>
      </c>
    </row>
    <row r="2147" spans="1:3" x14ac:dyDescent="0.3">
      <c r="A2147" t="s">
        <v>6947</v>
      </c>
      <c r="B2147" s="2">
        <v>5.9</v>
      </c>
      <c r="C2147" t="s">
        <v>3587</v>
      </c>
    </row>
    <row r="2148" spans="1:3" x14ac:dyDescent="0.3">
      <c r="A2148" t="s">
        <v>6948</v>
      </c>
      <c r="B2148" s="2">
        <v>6.3</v>
      </c>
      <c r="C2148" t="s">
        <v>814</v>
      </c>
    </row>
    <row r="2149" spans="1:3" x14ac:dyDescent="0.3">
      <c r="A2149" t="s">
        <v>6948</v>
      </c>
      <c r="B2149" s="2">
        <v>6.3</v>
      </c>
      <c r="C2149" t="s">
        <v>5364</v>
      </c>
    </row>
    <row r="2150" spans="1:3" x14ac:dyDescent="0.3">
      <c r="A2150" t="s">
        <v>4465</v>
      </c>
      <c r="B2150" s="2">
        <v>6.5</v>
      </c>
      <c r="C2150" t="s">
        <v>346</v>
      </c>
    </row>
    <row r="2151" spans="1:3" x14ac:dyDescent="0.3">
      <c r="A2151" t="s">
        <v>4465</v>
      </c>
      <c r="B2151" s="2">
        <v>6.5</v>
      </c>
      <c r="C2151" t="s">
        <v>7851</v>
      </c>
    </row>
    <row r="2152" spans="1:3" x14ac:dyDescent="0.3">
      <c r="A2152" t="s">
        <v>4465</v>
      </c>
      <c r="B2152" s="2">
        <v>6.5</v>
      </c>
      <c r="C2152" t="s">
        <v>3705</v>
      </c>
    </row>
    <row r="2153" spans="1:3" x14ac:dyDescent="0.3">
      <c r="A2153" t="s">
        <v>4466</v>
      </c>
      <c r="B2153" s="2">
        <v>3</v>
      </c>
      <c r="C2153" t="s">
        <v>346</v>
      </c>
    </row>
    <row r="2154" spans="1:3" x14ac:dyDescent="0.3">
      <c r="A2154" t="s">
        <v>4466</v>
      </c>
      <c r="B2154" s="2">
        <v>3</v>
      </c>
      <c r="C2154" t="s">
        <v>3878</v>
      </c>
    </row>
    <row r="2155" spans="1:3" x14ac:dyDescent="0.3">
      <c r="A2155" t="s">
        <v>4466</v>
      </c>
      <c r="B2155" s="2">
        <v>3</v>
      </c>
      <c r="C2155" t="s">
        <v>7850</v>
      </c>
    </row>
    <row r="2156" spans="1:3" x14ac:dyDescent="0.3">
      <c r="A2156" t="s">
        <v>6949</v>
      </c>
      <c r="B2156" s="2">
        <v>3.6</v>
      </c>
      <c r="C2156" t="s">
        <v>346</v>
      </c>
    </row>
    <row r="2157" spans="1:3" x14ac:dyDescent="0.3">
      <c r="A2157" t="s">
        <v>6949</v>
      </c>
      <c r="B2157" s="2">
        <v>3.6</v>
      </c>
      <c r="C2157" t="s">
        <v>7851</v>
      </c>
    </row>
    <row r="2158" spans="1:3" x14ac:dyDescent="0.3">
      <c r="A2158" t="s">
        <v>6949</v>
      </c>
      <c r="B2158" s="2">
        <v>3.6</v>
      </c>
      <c r="C2158" t="s">
        <v>3878</v>
      </c>
    </row>
    <row r="2159" spans="1:3" x14ac:dyDescent="0.3">
      <c r="A2159" t="s">
        <v>6949</v>
      </c>
      <c r="B2159" s="2">
        <v>3.6</v>
      </c>
      <c r="C2159" t="s">
        <v>3705</v>
      </c>
    </row>
    <row r="2160" spans="1:3" x14ac:dyDescent="0.3">
      <c r="A2160" t="s">
        <v>4467</v>
      </c>
      <c r="B2160" s="2">
        <v>5.8</v>
      </c>
      <c r="C2160" t="s">
        <v>346</v>
      </c>
    </row>
    <row r="2161" spans="1:3" x14ac:dyDescent="0.3">
      <c r="A2161" t="s">
        <v>4467</v>
      </c>
      <c r="B2161" s="2">
        <v>5.8</v>
      </c>
      <c r="C2161" t="s">
        <v>7851</v>
      </c>
    </row>
    <row r="2162" spans="1:3" x14ac:dyDescent="0.3">
      <c r="A2162" t="s">
        <v>4467</v>
      </c>
      <c r="B2162" s="2">
        <v>5.8</v>
      </c>
      <c r="C2162" t="s">
        <v>814</v>
      </c>
    </row>
    <row r="2163" spans="1:3" x14ac:dyDescent="0.3">
      <c r="A2163" t="s">
        <v>4467</v>
      </c>
      <c r="B2163" s="2">
        <v>5.8</v>
      </c>
      <c r="C2163" t="s">
        <v>3705</v>
      </c>
    </row>
    <row r="2164" spans="1:3" x14ac:dyDescent="0.3">
      <c r="A2164" t="s">
        <v>4468</v>
      </c>
      <c r="B2164" s="2">
        <v>6.2</v>
      </c>
      <c r="C2164" t="s">
        <v>346</v>
      </c>
    </row>
    <row r="2165" spans="1:3" x14ac:dyDescent="0.3">
      <c r="A2165" t="s">
        <v>4468</v>
      </c>
      <c r="B2165" s="2">
        <v>6.2</v>
      </c>
      <c r="C2165" t="s">
        <v>266</v>
      </c>
    </row>
    <row r="2166" spans="1:3" x14ac:dyDescent="0.3">
      <c r="A2166" t="s">
        <v>4468</v>
      </c>
      <c r="B2166" s="2">
        <v>6.2</v>
      </c>
      <c r="C2166" t="s">
        <v>7845</v>
      </c>
    </row>
    <row r="2167" spans="1:3" x14ac:dyDescent="0.3">
      <c r="A2167" t="s">
        <v>4468</v>
      </c>
      <c r="B2167" s="2">
        <v>6.2</v>
      </c>
      <c r="C2167" t="s">
        <v>509</v>
      </c>
    </row>
    <row r="2168" spans="1:3" x14ac:dyDescent="0.3">
      <c r="A2168" t="s">
        <v>4468</v>
      </c>
      <c r="B2168" s="2">
        <v>6.2</v>
      </c>
      <c r="C2168" t="s">
        <v>7851</v>
      </c>
    </row>
    <row r="2169" spans="1:3" x14ac:dyDescent="0.3">
      <c r="A2169" t="s">
        <v>4468</v>
      </c>
      <c r="B2169" s="2">
        <v>6.2</v>
      </c>
      <c r="C2169" t="s">
        <v>7846</v>
      </c>
    </row>
    <row r="2170" spans="1:3" x14ac:dyDescent="0.3">
      <c r="A2170" t="s">
        <v>4468</v>
      </c>
      <c r="B2170" s="2">
        <v>6.2</v>
      </c>
      <c r="C2170" t="s">
        <v>7844</v>
      </c>
    </row>
    <row r="2171" spans="1:3" x14ac:dyDescent="0.3">
      <c r="A2171" t="s">
        <v>6950</v>
      </c>
      <c r="B2171" s="2">
        <v>5.6</v>
      </c>
      <c r="C2171" t="s">
        <v>266</v>
      </c>
    </row>
    <row r="2172" spans="1:3" x14ac:dyDescent="0.3">
      <c r="A2172" t="s">
        <v>6950</v>
      </c>
      <c r="B2172" s="2">
        <v>5.6</v>
      </c>
      <c r="C2172" t="s">
        <v>7845</v>
      </c>
    </row>
    <row r="2173" spans="1:3" x14ac:dyDescent="0.3">
      <c r="A2173" t="s">
        <v>6950</v>
      </c>
      <c r="B2173" s="2">
        <v>5.6</v>
      </c>
      <c r="C2173" t="s">
        <v>7846</v>
      </c>
    </row>
    <row r="2174" spans="1:3" x14ac:dyDescent="0.3">
      <c r="A2174" t="s">
        <v>6950</v>
      </c>
      <c r="B2174" s="2">
        <v>5.6</v>
      </c>
      <c r="C2174" t="s">
        <v>7844</v>
      </c>
    </row>
    <row r="2175" spans="1:3" x14ac:dyDescent="0.3">
      <c r="A2175" t="s">
        <v>6950</v>
      </c>
      <c r="B2175" s="2">
        <v>5.6</v>
      </c>
      <c r="C2175" t="s">
        <v>7847</v>
      </c>
    </row>
    <row r="2176" spans="1:3" x14ac:dyDescent="0.3">
      <c r="A2176" t="s">
        <v>4469</v>
      </c>
      <c r="B2176" s="2">
        <v>5.4</v>
      </c>
      <c r="C2176" t="s">
        <v>346</v>
      </c>
    </row>
    <row r="2177" spans="1:3" x14ac:dyDescent="0.3">
      <c r="A2177" t="s">
        <v>4469</v>
      </c>
      <c r="B2177" s="2">
        <v>5.4</v>
      </c>
      <c r="C2177" t="s">
        <v>7851</v>
      </c>
    </row>
    <row r="2178" spans="1:3" x14ac:dyDescent="0.3">
      <c r="A2178" t="s">
        <v>4469</v>
      </c>
      <c r="B2178" s="2">
        <v>5.4</v>
      </c>
      <c r="C2178" t="s">
        <v>814</v>
      </c>
    </row>
    <row r="2179" spans="1:3" x14ac:dyDescent="0.3">
      <c r="A2179" t="s">
        <v>4469</v>
      </c>
      <c r="B2179" s="2">
        <v>5.4</v>
      </c>
      <c r="C2179" t="s">
        <v>7848</v>
      </c>
    </row>
    <row r="2180" spans="1:3" x14ac:dyDescent="0.3">
      <c r="A2180" t="s">
        <v>4469</v>
      </c>
      <c r="B2180" s="2">
        <v>5.4</v>
      </c>
      <c r="C2180" t="s">
        <v>3705</v>
      </c>
    </row>
    <row r="2181" spans="1:3" x14ac:dyDescent="0.3">
      <c r="A2181" t="s">
        <v>6951</v>
      </c>
      <c r="B2181" s="2">
        <v>6.1</v>
      </c>
      <c r="C2181" t="s">
        <v>346</v>
      </c>
    </row>
    <row r="2182" spans="1:3" x14ac:dyDescent="0.3">
      <c r="A2182" t="s">
        <v>6951</v>
      </c>
      <c r="B2182" s="2">
        <v>6.1</v>
      </c>
      <c r="C2182" t="s">
        <v>266</v>
      </c>
    </row>
    <row r="2183" spans="1:3" x14ac:dyDescent="0.3">
      <c r="A2183" t="s">
        <v>6951</v>
      </c>
      <c r="B2183" s="2">
        <v>6.1</v>
      </c>
      <c r="C2183" t="s">
        <v>7848</v>
      </c>
    </row>
    <row r="2184" spans="1:3" x14ac:dyDescent="0.3">
      <c r="A2184" t="s">
        <v>6951</v>
      </c>
      <c r="B2184" s="2">
        <v>6.1</v>
      </c>
      <c r="C2184" t="s">
        <v>3878</v>
      </c>
    </row>
    <row r="2185" spans="1:3" x14ac:dyDescent="0.3">
      <c r="A2185" t="s">
        <v>6951</v>
      </c>
      <c r="B2185" s="2">
        <v>6.1</v>
      </c>
      <c r="C2185" t="s">
        <v>3705</v>
      </c>
    </row>
    <row r="2186" spans="1:3" x14ac:dyDescent="0.3">
      <c r="A2186" t="s">
        <v>4470</v>
      </c>
      <c r="B2186" s="2">
        <v>4.2</v>
      </c>
      <c r="C2186" t="s">
        <v>7851</v>
      </c>
    </row>
    <row r="2187" spans="1:3" x14ac:dyDescent="0.3">
      <c r="A2187" t="s">
        <v>4470</v>
      </c>
      <c r="B2187" s="2">
        <v>4.2</v>
      </c>
      <c r="C2187" t="s">
        <v>7848</v>
      </c>
    </row>
    <row r="2188" spans="1:3" x14ac:dyDescent="0.3">
      <c r="A2188" t="s">
        <v>4470</v>
      </c>
      <c r="B2188" s="2">
        <v>4.2</v>
      </c>
      <c r="C2188" t="s">
        <v>3705</v>
      </c>
    </row>
    <row r="2189" spans="1:3" x14ac:dyDescent="0.3">
      <c r="A2189" t="s">
        <v>4471</v>
      </c>
      <c r="B2189" s="2">
        <v>6.7</v>
      </c>
      <c r="C2189" t="s">
        <v>346</v>
      </c>
    </row>
    <row r="2190" spans="1:3" x14ac:dyDescent="0.3">
      <c r="A2190" t="s">
        <v>4471</v>
      </c>
      <c r="B2190" s="2">
        <v>6.7</v>
      </c>
      <c r="C2190" t="s">
        <v>7851</v>
      </c>
    </row>
    <row r="2191" spans="1:3" x14ac:dyDescent="0.3">
      <c r="A2191" t="s">
        <v>4471</v>
      </c>
      <c r="B2191" s="2">
        <v>6.7</v>
      </c>
      <c r="C2191" t="s">
        <v>7848</v>
      </c>
    </row>
    <row r="2192" spans="1:3" x14ac:dyDescent="0.3">
      <c r="A2192" t="s">
        <v>4471</v>
      </c>
      <c r="B2192" s="2">
        <v>6.7</v>
      </c>
      <c r="C2192" t="s">
        <v>3878</v>
      </c>
    </row>
    <row r="2193" spans="1:3" x14ac:dyDescent="0.3">
      <c r="A2193" t="s">
        <v>4471</v>
      </c>
      <c r="B2193" s="2">
        <v>6.7</v>
      </c>
      <c r="C2193" t="s">
        <v>3705</v>
      </c>
    </row>
    <row r="2194" spans="1:3" x14ac:dyDescent="0.3">
      <c r="A2194" t="s">
        <v>6952</v>
      </c>
      <c r="B2194" s="2">
        <v>4.2</v>
      </c>
      <c r="C2194" t="s">
        <v>346</v>
      </c>
    </row>
    <row r="2195" spans="1:3" x14ac:dyDescent="0.3">
      <c r="A2195" t="s">
        <v>6952</v>
      </c>
      <c r="B2195" s="2">
        <v>4.2</v>
      </c>
      <c r="C2195" t="s">
        <v>266</v>
      </c>
    </row>
    <row r="2196" spans="1:3" x14ac:dyDescent="0.3">
      <c r="A2196" t="s">
        <v>6952</v>
      </c>
      <c r="B2196" s="2">
        <v>4.2</v>
      </c>
      <c r="C2196" t="s">
        <v>7844</v>
      </c>
    </row>
    <row r="2197" spans="1:3" x14ac:dyDescent="0.3">
      <c r="A2197" t="s">
        <v>6953</v>
      </c>
      <c r="B2197" s="2">
        <v>6.4</v>
      </c>
      <c r="C2197" t="s">
        <v>346</v>
      </c>
    </row>
    <row r="2198" spans="1:3" x14ac:dyDescent="0.3">
      <c r="A2198" t="s">
        <v>6953</v>
      </c>
      <c r="B2198" s="2">
        <v>6.4</v>
      </c>
      <c r="C2198" t="s">
        <v>814</v>
      </c>
    </row>
    <row r="2199" spans="1:3" x14ac:dyDescent="0.3">
      <c r="A2199" t="s">
        <v>6953</v>
      </c>
      <c r="B2199" s="2">
        <v>6.4</v>
      </c>
      <c r="C2199" t="s">
        <v>3705</v>
      </c>
    </row>
    <row r="2200" spans="1:3" x14ac:dyDescent="0.3">
      <c r="A2200" t="s">
        <v>4472</v>
      </c>
      <c r="B2200" s="2">
        <v>4.9000000000000004</v>
      </c>
      <c r="C2200" t="s">
        <v>266</v>
      </c>
    </row>
    <row r="2201" spans="1:3" x14ac:dyDescent="0.3">
      <c r="A2201" t="s">
        <v>4472</v>
      </c>
      <c r="B2201" s="2">
        <v>4.9000000000000004</v>
      </c>
      <c r="C2201" t="s">
        <v>814</v>
      </c>
    </row>
    <row r="2202" spans="1:3" x14ac:dyDescent="0.3">
      <c r="A2202" t="s">
        <v>4472</v>
      </c>
      <c r="B2202" s="2">
        <v>4.9000000000000004</v>
      </c>
      <c r="C2202" t="s">
        <v>7844</v>
      </c>
    </row>
    <row r="2203" spans="1:3" x14ac:dyDescent="0.3">
      <c r="A2203" t="s">
        <v>4472</v>
      </c>
      <c r="B2203" s="2">
        <v>4.9000000000000004</v>
      </c>
      <c r="C2203" t="s">
        <v>3587</v>
      </c>
    </row>
    <row r="2204" spans="1:3" x14ac:dyDescent="0.3">
      <c r="A2204" t="s">
        <v>4473</v>
      </c>
      <c r="B2204" s="2">
        <v>6.8</v>
      </c>
      <c r="C2204" t="s">
        <v>7851</v>
      </c>
    </row>
    <row r="2205" spans="1:3" x14ac:dyDescent="0.3">
      <c r="A2205" t="s">
        <v>4473</v>
      </c>
      <c r="B2205" s="2">
        <v>6.8</v>
      </c>
      <c r="C2205" t="s">
        <v>814</v>
      </c>
    </row>
    <row r="2206" spans="1:3" x14ac:dyDescent="0.3">
      <c r="A2206" t="s">
        <v>4473</v>
      </c>
      <c r="B2206" s="2">
        <v>6.8</v>
      </c>
      <c r="C2206" t="s">
        <v>3705</v>
      </c>
    </row>
    <row r="2207" spans="1:3" x14ac:dyDescent="0.3">
      <c r="A2207" t="s">
        <v>4474</v>
      </c>
      <c r="B2207" s="2">
        <v>7.7</v>
      </c>
      <c r="C2207" t="s">
        <v>7845</v>
      </c>
    </row>
    <row r="2208" spans="1:3" x14ac:dyDescent="0.3">
      <c r="A2208" t="s">
        <v>4474</v>
      </c>
      <c r="B2208" s="2">
        <v>7.7</v>
      </c>
      <c r="C2208" t="s">
        <v>509</v>
      </c>
    </row>
    <row r="2209" spans="1:3" x14ac:dyDescent="0.3">
      <c r="A2209" t="s">
        <v>4474</v>
      </c>
      <c r="B2209" s="2">
        <v>7.7</v>
      </c>
      <c r="C2209" t="s">
        <v>7846</v>
      </c>
    </row>
    <row r="2210" spans="1:3" x14ac:dyDescent="0.3">
      <c r="A2210" t="s">
        <v>4475</v>
      </c>
      <c r="B2210" s="2">
        <v>5.6</v>
      </c>
      <c r="C2210" t="s">
        <v>346</v>
      </c>
    </row>
    <row r="2211" spans="1:3" x14ac:dyDescent="0.3">
      <c r="A2211" t="s">
        <v>4475</v>
      </c>
      <c r="B2211" s="2">
        <v>5.6</v>
      </c>
      <c r="C2211" t="s">
        <v>509</v>
      </c>
    </row>
    <row r="2212" spans="1:3" x14ac:dyDescent="0.3">
      <c r="A2212" t="s">
        <v>4475</v>
      </c>
      <c r="B2212" s="2">
        <v>5.6</v>
      </c>
      <c r="C2212" t="s">
        <v>7851</v>
      </c>
    </row>
    <row r="2213" spans="1:3" x14ac:dyDescent="0.3">
      <c r="A2213" t="s">
        <v>4475</v>
      </c>
      <c r="B2213" s="2">
        <v>5.6</v>
      </c>
      <c r="C2213" t="s">
        <v>814</v>
      </c>
    </row>
    <row r="2214" spans="1:3" x14ac:dyDescent="0.3">
      <c r="A2214" t="s">
        <v>4475</v>
      </c>
      <c r="B2214" s="2">
        <v>5.6</v>
      </c>
      <c r="C2214" t="s">
        <v>3705</v>
      </c>
    </row>
    <row r="2215" spans="1:3" x14ac:dyDescent="0.3">
      <c r="A2215" t="s">
        <v>4476</v>
      </c>
      <c r="B2215" s="2">
        <v>6.4</v>
      </c>
      <c r="C2215" t="s">
        <v>509</v>
      </c>
    </row>
    <row r="2216" spans="1:3" x14ac:dyDescent="0.3">
      <c r="A2216" t="s">
        <v>4477</v>
      </c>
      <c r="B2216" s="2">
        <v>7.2</v>
      </c>
      <c r="C2216" t="s">
        <v>266</v>
      </c>
    </row>
    <row r="2217" spans="1:3" x14ac:dyDescent="0.3">
      <c r="A2217" t="s">
        <v>4477</v>
      </c>
      <c r="B2217" s="2">
        <v>7.2</v>
      </c>
      <c r="C2217" t="s">
        <v>814</v>
      </c>
    </row>
    <row r="2218" spans="1:3" x14ac:dyDescent="0.3">
      <c r="A2218" t="s">
        <v>4477</v>
      </c>
      <c r="B2218" s="2">
        <v>7.2</v>
      </c>
      <c r="C2218" t="s">
        <v>7849</v>
      </c>
    </row>
    <row r="2219" spans="1:3" x14ac:dyDescent="0.3">
      <c r="A2219" t="s">
        <v>4477</v>
      </c>
      <c r="B2219" s="2">
        <v>7.2</v>
      </c>
      <c r="C2219" t="s">
        <v>3587</v>
      </c>
    </row>
    <row r="2220" spans="1:3" x14ac:dyDescent="0.3">
      <c r="A2220" t="s">
        <v>4478</v>
      </c>
      <c r="B2220" s="2">
        <v>6</v>
      </c>
      <c r="C2220" t="s">
        <v>346</v>
      </c>
    </row>
    <row r="2221" spans="1:3" x14ac:dyDescent="0.3">
      <c r="A2221" t="s">
        <v>4478</v>
      </c>
      <c r="B2221" s="2">
        <v>6</v>
      </c>
      <c r="C2221" t="s">
        <v>509</v>
      </c>
    </row>
    <row r="2222" spans="1:3" x14ac:dyDescent="0.3">
      <c r="A2222" t="s">
        <v>4478</v>
      </c>
      <c r="B2222" s="2">
        <v>6</v>
      </c>
      <c r="C2222" t="s">
        <v>7844</v>
      </c>
    </row>
    <row r="2223" spans="1:3" x14ac:dyDescent="0.3">
      <c r="A2223" t="s">
        <v>4478</v>
      </c>
      <c r="B2223" s="2">
        <v>6</v>
      </c>
      <c r="C2223" t="s">
        <v>3878</v>
      </c>
    </row>
    <row r="2224" spans="1:3" x14ac:dyDescent="0.3">
      <c r="A2224" t="s">
        <v>4479</v>
      </c>
      <c r="B2224" s="2">
        <v>5.9</v>
      </c>
      <c r="C2224" t="s">
        <v>509</v>
      </c>
    </row>
    <row r="2225" spans="1:3" x14ac:dyDescent="0.3">
      <c r="A2225" t="s">
        <v>4479</v>
      </c>
      <c r="B2225" s="2">
        <v>5.9</v>
      </c>
      <c r="C2225" t="s">
        <v>3587</v>
      </c>
    </row>
    <row r="2226" spans="1:3" x14ac:dyDescent="0.3">
      <c r="A2226" t="s">
        <v>4480</v>
      </c>
      <c r="B2226" s="2">
        <v>7.9</v>
      </c>
      <c r="C2226" t="s">
        <v>7852</v>
      </c>
    </row>
    <row r="2227" spans="1:3" x14ac:dyDescent="0.3">
      <c r="A2227" t="s">
        <v>4480</v>
      </c>
      <c r="B2227" s="2">
        <v>7.9</v>
      </c>
      <c r="C2227" t="s">
        <v>814</v>
      </c>
    </row>
    <row r="2228" spans="1:3" x14ac:dyDescent="0.3">
      <c r="A2228" t="s">
        <v>4480</v>
      </c>
      <c r="B2228" s="2">
        <v>7.9</v>
      </c>
      <c r="C2228" t="s">
        <v>3705</v>
      </c>
    </row>
    <row r="2229" spans="1:3" x14ac:dyDescent="0.3">
      <c r="A2229" t="s">
        <v>6954</v>
      </c>
      <c r="B2229" s="2">
        <v>7.1</v>
      </c>
      <c r="C2229" t="s">
        <v>346</v>
      </c>
    </row>
    <row r="2230" spans="1:3" x14ac:dyDescent="0.3">
      <c r="A2230" t="s">
        <v>6954</v>
      </c>
      <c r="B2230" s="2">
        <v>7.1</v>
      </c>
      <c r="C2230" t="s">
        <v>814</v>
      </c>
    </row>
    <row r="2231" spans="1:3" x14ac:dyDescent="0.3">
      <c r="A2231" t="s">
        <v>6954</v>
      </c>
      <c r="B2231" s="2">
        <v>7.1</v>
      </c>
      <c r="C2231" t="s">
        <v>3705</v>
      </c>
    </row>
    <row r="2232" spans="1:3" x14ac:dyDescent="0.3">
      <c r="A2232" t="s">
        <v>4481</v>
      </c>
      <c r="B2232" s="2">
        <v>5.9</v>
      </c>
      <c r="C2232" t="s">
        <v>346</v>
      </c>
    </row>
    <row r="2233" spans="1:3" x14ac:dyDescent="0.3">
      <c r="A2233" t="s">
        <v>4481</v>
      </c>
      <c r="B2233" s="2">
        <v>5.9</v>
      </c>
      <c r="C2233" t="s">
        <v>7844</v>
      </c>
    </row>
    <row r="2234" spans="1:3" x14ac:dyDescent="0.3">
      <c r="A2234" t="s">
        <v>4481</v>
      </c>
      <c r="B2234" s="2">
        <v>5.9</v>
      </c>
      <c r="C2234" t="s">
        <v>1390</v>
      </c>
    </row>
    <row r="2235" spans="1:3" x14ac:dyDescent="0.3">
      <c r="A2235" t="s">
        <v>4482</v>
      </c>
      <c r="B2235" s="2">
        <v>6.2</v>
      </c>
      <c r="C2235" t="s">
        <v>346</v>
      </c>
    </row>
    <row r="2236" spans="1:3" x14ac:dyDescent="0.3">
      <c r="A2236" t="s">
        <v>4482</v>
      </c>
      <c r="B2236" s="2">
        <v>6.2</v>
      </c>
      <c r="C2236" t="s">
        <v>7851</v>
      </c>
    </row>
    <row r="2237" spans="1:3" x14ac:dyDescent="0.3">
      <c r="A2237" t="s">
        <v>4482</v>
      </c>
      <c r="B2237" s="2">
        <v>6.2</v>
      </c>
      <c r="C2237" t="s">
        <v>3587</v>
      </c>
    </row>
    <row r="2238" spans="1:3" x14ac:dyDescent="0.3">
      <c r="A2238" t="s">
        <v>4482</v>
      </c>
      <c r="B2238" s="2">
        <v>6.2</v>
      </c>
      <c r="C2238" t="s">
        <v>3705</v>
      </c>
    </row>
    <row r="2239" spans="1:3" x14ac:dyDescent="0.3">
      <c r="A2239" t="s">
        <v>4483</v>
      </c>
      <c r="B2239" s="2">
        <v>7</v>
      </c>
      <c r="C2239" t="s">
        <v>814</v>
      </c>
    </row>
    <row r="2240" spans="1:3" x14ac:dyDescent="0.3">
      <c r="A2240" t="s">
        <v>4483</v>
      </c>
      <c r="B2240" s="2">
        <v>7</v>
      </c>
      <c r="C2240" t="s">
        <v>7848</v>
      </c>
    </row>
    <row r="2241" spans="1:3" x14ac:dyDescent="0.3">
      <c r="A2241" t="s">
        <v>4483</v>
      </c>
      <c r="B2241" s="2">
        <v>7</v>
      </c>
      <c r="C2241" t="s">
        <v>3878</v>
      </c>
    </row>
    <row r="2242" spans="1:3" x14ac:dyDescent="0.3">
      <c r="A2242" t="s">
        <v>4483</v>
      </c>
      <c r="B2242" s="2">
        <v>7</v>
      </c>
      <c r="C2242" t="s">
        <v>3705</v>
      </c>
    </row>
    <row r="2243" spans="1:3" x14ac:dyDescent="0.3">
      <c r="A2243" t="s">
        <v>4484</v>
      </c>
      <c r="B2243" s="2">
        <v>5.4</v>
      </c>
      <c r="C2243" t="s">
        <v>346</v>
      </c>
    </row>
    <row r="2244" spans="1:3" x14ac:dyDescent="0.3">
      <c r="A2244" t="s">
        <v>4484</v>
      </c>
      <c r="B2244" s="2">
        <v>5.4</v>
      </c>
      <c r="C2244" t="s">
        <v>266</v>
      </c>
    </row>
    <row r="2245" spans="1:3" x14ac:dyDescent="0.3">
      <c r="A2245" t="s">
        <v>4484</v>
      </c>
      <c r="B2245" s="2">
        <v>5.4</v>
      </c>
      <c r="C2245" t="s">
        <v>7844</v>
      </c>
    </row>
    <row r="2246" spans="1:3" x14ac:dyDescent="0.3">
      <c r="A2246" t="s">
        <v>4484</v>
      </c>
      <c r="B2246" s="2">
        <v>5.4</v>
      </c>
      <c r="C2246" t="s">
        <v>5364</v>
      </c>
    </row>
    <row r="2247" spans="1:3" x14ac:dyDescent="0.3">
      <c r="A2247" t="s">
        <v>4485</v>
      </c>
      <c r="B2247" s="2">
        <v>8.6</v>
      </c>
      <c r="C2247" t="s">
        <v>346</v>
      </c>
    </row>
    <row r="2248" spans="1:3" x14ac:dyDescent="0.3">
      <c r="A2248" t="s">
        <v>4485</v>
      </c>
      <c r="B2248" s="2">
        <v>8.6</v>
      </c>
      <c r="C2248" t="s">
        <v>814</v>
      </c>
    </row>
    <row r="2249" spans="1:3" x14ac:dyDescent="0.3">
      <c r="A2249" t="s">
        <v>4485</v>
      </c>
      <c r="B2249" s="2">
        <v>8.6</v>
      </c>
      <c r="C2249" t="s">
        <v>5364</v>
      </c>
    </row>
    <row r="2250" spans="1:3" x14ac:dyDescent="0.3">
      <c r="A2250" t="s">
        <v>6955</v>
      </c>
      <c r="B2250" s="2">
        <v>6.5</v>
      </c>
      <c r="C2250" t="s">
        <v>346</v>
      </c>
    </row>
    <row r="2251" spans="1:3" x14ac:dyDescent="0.3">
      <c r="A2251" t="s">
        <v>6955</v>
      </c>
      <c r="B2251" s="2">
        <v>6.5</v>
      </c>
      <c r="C2251" t="s">
        <v>7851</v>
      </c>
    </row>
    <row r="2252" spans="1:3" x14ac:dyDescent="0.3">
      <c r="A2252" t="s">
        <v>6955</v>
      </c>
      <c r="B2252" s="2">
        <v>6.5</v>
      </c>
      <c r="C2252" t="s">
        <v>814</v>
      </c>
    </row>
    <row r="2253" spans="1:3" x14ac:dyDescent="0.3">
      <c r="A2253" t="s">
        <v>6955</v>
      </c>
      <c r="B2253" s="2">
        <v>6.5</v>
      </c>
      <c r="C2253" t="s">
        <v>3705</v>
      </c>
    </row>
    <row r="2254" spans="1:3" x14ac:dyDescent="0.3">
      <c r="A2254" t="s">
        <v>4486</v>
      </c>
      <c r="B2254" s="2">
        <v>6.4</v>
      </c>
      <c r="C2254" t="s">
        <v>509</v>
      </c>
    </row>
    <row r="2255" spans="1:3" x14ac:dyDescent="0.3">
      <c r="A2255" t="s">
        <v>4486</v>
      </c>
      <c r="B2255" s="2">
        <v>6.4</v>
      </c>
      <c r="C2255" t="s">
        <v>7844</v>
      </c>
    </row>
    <row r="2256" spans="1:3" x14ac:dyDescent="0.3">
      <c r="A2256" t="s">
        <v>4486</v>
      </c>
      <c r="B2256" s="2">
        <v>6.4</v>
      </c>
      <c r="C2256" t="s">
        <v>3587</v>
      </c>
    </row>
    <row r="2257" spans="1:3" x14ac:dyDescent="0.3">
      <c r="A2257" t="s">
        <v>4487</v>
      </c>
      <c r="B2257" s="2">
        <v>7.6</v>
      </c>
      <c r="C2257" t="s">
        <v>266</v>
      </c>
    </row>
    <row r="2258" spans="1:3" x14ac:dyDescent="0.3">
      <c r="A2258" t="s">
        <v>4487</v>
      </c>
      <c r="B2258" s="2">
        <v>7.6</v>
      </c>
      <c r="C2258" t="s">
        <v>7845</v>
      </c>
    </row>
    <row r="2259" spans="1:3" x14ac:dyDescent="0.3">
      <c r="A2259" t="s">
        <v>4487</v>
      </c>
      <c r="B2259" s="2">
        <v>7.6</v>
      </c>
      <c r="C2259" t="s">
        <v>509</v>
      </c>
    </row>
    <row r="2260" spans="1:3" x14ac:dyDescent="0.3">
      <c r="A2260" t="s">
        <v>4487</v>
      </c>
      <c r="B2260" s="2">
        <v>7.6</v>
      </c>
      <c r="C2260" t="s">
        <v>7846</v>
      </c>
    </row>
    <row r="2261" spans="1:3" x14ac:dyDescent="0.3">
      <c r="A2261" t="s">
        <v>4488</v>
      </c>
      <c r="B2261" s="2">
        <v>5.5</v>
      </c>
      <c r="C2261" t="s">
        <v>814</v>
      </c>
    </row>
    <row r="2262" spans="1:3" x14ac:dyDescent="0.3">
      <c r="A2262" t="s">
        <v>4488</v>
      </c>
      <c r="B2262" s="2">
        <v>5.5</v>
      </c>
      <c r="C2262" t="s">
        <v>1390</v>
      </c>
    </row>
    <row r="2263" spans="1:3" x14ac:dyDescent="0.3">
      <c r="A2263" t="s">
        <v>4488</v>
      </c>
      <c r="B2263" s="2">
        <v>5.5</v>
      </c>
      <c r="C2263" t="s">
        <v>3878</v>
      </c>
    </row>
    <row r="2264" spans="1:3" x14ac:dyDescent="0.3">
      <c r="A2264" t="s">
        <v>4488</v>
      </c>
      <c r="B2264" s="2">
        <v>5.5</v>
      </c>
      <c r="C2264" t="s">
        <v>3705</v>
      </c>
    </row>
    <row r="2265" spans="1:3" x14ac:dyDescent="0.3">
      <c r="A2265" t="s">
        <v>4489</v>
      </c>
      <c r="B2265" s="2">
        <v>7.4</v>
      </c>
      <c r="C2265" t="s">
        <v>7852</v>
      </c>
    </row>
    <row r="2266" spans="1:3" x14ac:dyDescent="0.3">
      <c r="A2266" t="s">
        <v>4489</v>
      </c>
      <c r="B2266" s="2">
        <v>7.4</v>
      </c>
      <c r="C2266" t="s">
        <v>814</v>
      </c>
    </row>
    <row r="2267" spans="1:3" x14ac:dyDescent="0.3">
      <c r="A2267" t="s">
        <v>4489</v>
      </c>
      <c r="B2267" s="2">
        <v>7.4</v>
      </c>
      <c r="C2267" t="s">
        <v>7849</v>
      </c>
    </row>
    <row r="2268" spans="1:3" x14ac:dyDescent="0.3">
      <c r="A2268" t="s">
        <v>4489</v>
      </c>
      <c r="B2268" s="2">
        <v>7.4</v>
      </c>
      <c r="C2268" t="s">
        <v>5364</v>
      </c>
    </row>
    <row r="2269" spans="1:3" x14ac:dyDescent="0.3">
      <c r="A2269" t="s">
        <v>4490</v>
      </c>
      <c r="B2269" s="2">
        <v>8.6999999999999993</v>
      </c>
      <c r="C2269" t="s">
        <v>346</v>
      </c>
    </row>
    <row r="2270" spans="1:3" x14ac:dyDescent="0.3">
      <c r="A2270" t="s">
        <v>4490</v>
      </c>
      <c r="B2270" s="2">
        <v>8.6999999999999993</v>
      </c>
      <c r="C2270" t="s">
        <v>3878</v>
      </c>
    </row>
    <row r="2271" spans="1:3" x14ac:dyDescent="0.3">
      <c r="A2271" t="s">
        <v>4491</v>
      </c>
      <c r="B2271" s="2">
        <v>7.6</v>
      </c>
      <c r="C2271" t="s">
        <v>266</v>
      </c>
    </row>
    <row r="2272" spans="1:3" x14ac:dyDescent="0.3">
      <c r="A2272" t="s">
        <v>4491</v>
      </c>
      <c r="B2272" s="2">
        <v>7.6</v>
      </c>
      <c r="C2272" t="s">
        <v>814</v>
      </c>
    </row>
    <row r="2273" spans="1:3" x14ac:dyDescent="0.3">
      <c r="A2273" t="s">
        <v>4491</v>
      </c>
      <c r="B2273" s="2">
        <v>7.6</v>
      </c>
      <c r="C2273" t="s">
        <v>7849</v>
      </c>
    </row>
    <row r="2274" spans="1:3" x14ac:dyDescent="0.3">
      <c r="A2274" t="s">
        <v>4492</v>
      </c>
      <c r="B2274" s="2">
        <v>5.5</v>
      </c>
      <c r="C2274" t="s">
        <v>509</v>
      </c>
    </row>
    <row r="2275" spans="1:3" x14ac:dyDescent="0.3">
      <c r="A2275" t="s">
        <v>4492</v>
      </c>
      <c r="B2275" s="2">
        <v>5.5</v>
      </c>
      <c r="C2275" t="s">
        <v>7846</v>
      </c>
    </row>
    <row r="2276" spans="1:3" x14ac:dyDescent="0.3">
      <c r="A2276" t="s">
        <v>4492</v>
      </c>
      <c r="B2276" s="2">
        <v>5.5</v>
      </c>
      <c r="C2276" t="s">
        <v>7844</v>
      </c>
    </row>
    <row r="2277" spans="1:3" x14ac:dyDescent="0.3">
      <c r="A2277" t="s">
        <v>6956</v>
      </c>
      <c r="B2277" s="2">
        <v>7.6</v>
      </c>
      <c r="C2277" t="s">
        <v>814</v>
      </c>
    </row>
    <row r="2278" spans="1:3" x14ac:dyDescent="0.3">
      <c r="A2278" t="s">
        <v>6956</v>
      </c>
      <c r="B2278" s="2">
        <v>7.6</v>
      </c>
      <c r="C2278" t="s">
        <v>7847</v>
      </c>
    </row>
    <row r="2279" spans="1:3" x14ac:dyDescent="0.3">
      <c r="A2279" t="s">
        <v>6956</v>
      </c>
      <c r="B2279" s="2">
        <v>7.6</v>
      </c>
      <c r="C2279" t="s">
        <v>3587</v>
      </c>
    </row>
    <row r="2280" spans="1:3" x14ac:dyDescent="0.3">
      <c r="A2280" t="s">
        <v>6957</v>
      </c>
      <c r="B2280" s="2">
        <v>6.5</v>
      </c>
      <c r="C2280" t="s">
        <v>509</v>
      </c>
    </row>
    <row r="2281" spans="1:3" x14ac:dyDescent="0.3">
      <c r="A2281" t="s">
        <v>6957</v>
      </c>
      <c r="B2281" s="2">
        <v>6.5</v>
      </c>
      <c r="C2281" t="s">
        <v>814</v>
      </c>
    </row>
    <row r="2282" spans="1:3" x14ac:dyDescent="0.3">
      <c r="A2282" t="s">
        <v>6957</v>
      </c>
      <c r="B2282" s="2">
        <v>6.5</v>
      </c>
      <c r="C2282" t="s">
        <v>3587</v>
      </c>
    </row>
    <row r="2283" spans="1:3" x14ac:dyDescent="0.3">
      <c r="A2283" t="s">
        <v>4493</v>
      </c>
      <c r="B2283" s="2">
        <v>6.9</v>
      </c>
      <c r="C2283" t="s">
        <v>509</v>
      </c>
    </row>
    <row r="2284" spans="1:3" x14ac:dyDescent="0.3">
      <c r="A2284" t="s">
        <v>6958</v>
      </c>
      <c r="B2284" s="2">
        <v>6.7</v>
      </c>
      <c r="C2284" t="s">
        <v>346</v>
      </c>
    </row>
    <row r="2285" spans="1:3" x14ac:dyDescent="0.3">
      <c r="A2285" t="s">
        <v>6958</v>
      </c>
      <c r="B2285" s="2">
        <v>6.7</v>
      </c>
      <c r="C2285" t="s">
        <v>266</v>
      </c>
    </row>
    <row r="2286" spans="1:3" x14ac:dyDescent="0.3">
      <c r="A2286" t="s">
        <v>6958</v>
      </c>
      <c r="B2286" s="2">
        <v>6.7</v>
      </c>
      <c r="C2286" t="s">
        <v>509</v>
      </c>
    </row>
    <row r="2287" spans="1:3" x14ac:dyDescent="0.3">
      <c r="A2287" t="s">
        <v>6958</v>
      </c>
      <c r="B2287" s="2">
        <v>6.7</v>
      </c>
      <c r="C2287" t="s">
        <v>3587</v>
      </c>
    </row>
    <row r="2288" spans="1:3" x14ac:dyDescent="0.3">
      <c r="A2288" t="s">
        <v>6958</v>
      </c>
      <c r="B2288" s="2">
        <v>6.7</v>
      </c>
      <c r="C2288" t="s">
        <v>3705</v>
      </c>
    </row>
    <row r="2289" spans="1:3" x14ac:dyDescent="0.3">
      <c r="A2289" t="s">
        <v>6958</v>
      </c>
      <c r="B2289" s="2">
        <v>6.7</v>
      </c>
      <c r="C2289" t="s">
        <v>3084</v>
      </c>
    </row>
    <row r="2290" spans="1:3" x14ac:dyDescent="0.3">
      <c r="A2290" t="s">
        <v>4494</v>
      </c>
      <c r="B2290" s="2">
        <v>6.6</v>
      </c>
      <c r="C2290" t="s">
        <v>509</v>
      </c>
    </row>
    <row r="2291" spans="1:3" x14ac:dyDescent="0.3">
      <c r="A2291" t="s">
        <v>4494</v>
      </c>
      <c r="B2291" s="2">
        <v>6.6</v>
      </c>
      <c r="C2291" t="s">
        <v>814</v>
      </c>
    </row>
    <row r="2292" spans="1:3" x14ac:dyDescent="0.3">
      <c r="A2292" t="s">
        <v>4495</v>
      </c>
      <c r="B2292" s="2">
        <v>7.2</v>
      </c>
      <c r="C2292" t="s">
        <v>7852</v>
      </c>
    </row>
    <row r="2293" spans="1:3" x14ac:dyDescent="0.3">
      <c r="A2293" t="s">
        <v>4495</v>
      </c>
      <c r="B2293" s="2">
        <v>7.2</v>
      </c>
      <c r="C2293" t="s">
        <v>814</v>
      </c>
    </row>
    <row r="2294" spans="1:3" x14ac:dyDescent="0.3">
      <c r="A2294" t="s">
        <v>4495</v>
      </c>
      <c r="B2294" s="2">
        <v>7.2</v>
      </c>
      <c r="C2294" t="s">
        <v>7850</v>
      </c>
    </row>
    <row r="2295" spans="1:3" x14ac:dyDescent="0.3">
      <c r="A2295" t="s">
        <v>4495</v>
      </c>
      <c r="B2295" s="2">
        <v>7.2</v>
      </c>
      <c r="C2295" t="s">
        <v>5364</v>
      </c>
    </row>
    <row r="2296" spans="1:3" x14ac:dyDescent="0.3">
      <c r="A2296" t="s">
        <v>4496</v>
      </c>
      <c r="B2296" s="2">
        <v>6.4</v>
      </c>
      <c r="C2296" t="s">
        <v>346</v>
      </c>
    </row>
    <row r="2297" spans="1:3" x14ac:dyDescent="0.3">
      <c r="A2297" t="s">
        <v>4496</v>
      </c>
      <c r="B2297" s="2">
        <v>6.4</v>
      </c>
      <c r="C2297" t="s">
        <v>266</v>
      </c>
    </row>
    <row r="2298" spans="1:3" x14ac:dyDescent="0.3">
      <c r="A2298" t="s">
        <v>4496</v>
      </c>
      <c r="B2298" s="2">
        <v>6.4</v>
      </c>
      <c r="C2298" t="s">
        <v>3705</v>
      </c>
    </row>
    <row r="2299" spans="1:3" x14ac:dyDescent="0.3">
      <c r="A2299" t="s">
        <v>4497</v>
      </c>
      <c r="B2299" s="2">
        <v>6.4</v>
      </c>
      <c r="C2299" t="s">
        <v>346</v>
      </c>
    </row>
    <row r="2300" spans="1:3" x14ac:dyDescent="0.3">
      <c r="A2300" t="s">
        <v>4497</v>
      </c>
      <c r="B2300" s="2">
        <v>6.4</v>
      </c>
      <c r="C2300" t="s">
        <v>266</v>
      </c>
    </row>
    <row r="2301" spans="1:3" x14ac:dyDescent="0.3">
      <c r="A2301" t="s">
        <v>4497</v>
      </c>
      <c r="B2301" s="2">
        <v>6.4</v>
      </c>
      <c r="C2301" t="s">
        <v>3705</v>
      </c>
    </row>
    <row r="2302" spans="1:3" x14ac:dyDescent="0.3">
      <c r="A2302" t="s">
        <v>4498</v>
      </c>
      <c r="B2302" s="2">
        <v>6</v>
      </c>
      <c r="C2302" t="s">
        <v>346</v>
      </c>
    </row>
    <row r="2303" spans="1:3" x14ac:dyDescent="0.3">
      <c r="A2303" t="s">
        <v>4498</v>
      </c>
      <c r="B2303" s="2">
        <v>6</v>
      </c>
      <c r="C2303" t="s">
        <v>7851</v>
      </c>
    </row>
    <row r="2304" spans="1:3" x14ac:dyDescent="0.3">
      <c r="A2304" t="s">
        <v>4498</v>
      </c>
      <c r="B2304" s="2">
        <v>6</v>
      </c>
      <c r="C2304" t="s">
        <v>3705</v>
      </c>
    </row>
    <row r="2305" spans="1:3" x14ac:dyDescent="0.3">
      <c r="A2305" t="s">
        <v>4499</v>
      </c>
      <c r="B2305" s="2">
        <v>6.1</v>
      </c>
      <c r="C2305" t="s">
        <v>509</v>
      </c>
    </row>
    <row r="2306" spans="1:3" x14ac:dyDescent="0.3">
      <c r="A2306" t="s">
        <v>4499</v>
      </c>
      <c r="B2306" s="2">
        <v>6.1</v>
      </c>
      <c r="C2306" t="s">
        <v>7846</v>
      </c>
    </row>
    <row r="2307" spans="1:3" x14ac:dyDescent="0.3">
      <c r="A2307" t="s">
        <v>4499</v>
      </c>
      <c r="B2307" s="2">
        <v>6.1</v>
      </c>
      <c r="C2307" t="s">
        <v>7844</v>
      </c>
    </row>
    <row r="2308" spans="1:3" x14ac:dyDescent="0.3">
      <c r="A2308" t="s">
        <v>4500</v>
      </c>
      <c r="B2308" s="2">
        <v>6</v>
      </c>
      <c r="C2308" t="s">
        <v>814</v>
      </c>
    </row>
    <row r="2309" spans="1:3" x14ac:dyDescent="0.3">
      <c r="A2309" t="s">
        <v>4500</v>
      </c>
      <c r="B2309" s="2">
        <v>6</v>
      </c>
      <c r="C2309" t="s">
        <v>7849</v>
      </c>
    </row>
    <row r="2310" spans="1:3" x14ac:dyDescent="0.3">
      <c r="A2310" t="s">
        <v>4500</v>
      </c>
      <c r="B2310" s="2">
        <v>6</v>
      </c>
      <c r="C2310" t="s">
        <v>3705</v>
      </c>
    </row>
    <row r="2311" spans="1:3" x14ac:dyDescent="0.3">
      <c r="A2311" t="s">
        <v>4501</v>
      </c>
      <c r="B2311" s="2">
        <v>6.4</v>
      </c>
      <c r="C2311" t="s">
        <v>814</v>
      </c>
    </row>
    <row r="2312" spans="1:3" x14ac:dyDescent="0.3">
      <c r="A2312" t="s">
        <v>4502</v>
      </c>
      <c r="B2312" s="2">
        <v>6.4</v>
      </c>
      <c r="C2312" t="s">
        <v>509</v>
      </c>
    </row>
    <row r="2313" spans="1:3" x14ac:dyDescent="0.3">
      <c r="A2313" t="s">
        <v>4502</v>
      </c>
      <c r="B2313" s="2">
        <v>6.4</v>
      </c>
      <c r="C2313" t="s">
        <v>3587</v>
      </c>
    </row>
    <row r="2314" spans="1:3" x14ac:dyDescent="0.3">
      <c r="A2314" t="s">
        <v>4503</v>
      </c>
      <c r="B2314" s="2">
        <v>7.3</v>
      </c>
      <c r="C2314" t="s">
        <v>814</v>
      </c>
    </row>
    <row r="2315" spans="1:3" x14ac:dyDescent="0.3">
      <c r="A2315" t="s">
        <v>4503</v>
      </c>
      <c r="B2315" s="2">
        <v>7.3</v>
      </c>
      <c r="C2315" t="s">
        <v>7848</v>
      </c>
    </row>
    <row r="2316" spans="1:3" x14ac:dyDescent="0.3">
      <c r="A2316" t="s">
        <v>4503</v>
      </c>
      <c r="B2316" s="2">
        <v>7.3</v>
      </c>
      <c r="C2316" t="s">
        <v>3705</v>
      </c>
    </row>
    <row r="2317" spans="1:3" x14ac:dyDescent="0.3">
      <c r="A2317" t="s">
        <v>4504</v>
      </c>
      <c r="B2317" s="2">
        <v>5.2</v>
      </c>
      <c r="C2317" t="s">
        <v>509</v>
      </c>
    </row>
    <row r="2318" spans="1:3" x14ac:dyDescent="0.3">
      <c r="A2318" t="s">
        <v>4504</v>
      </c>
      <c r="B2318" s="2">
        <v>5.2</v>
      </c>
      <c r="C2318" t="s">
        <v>814</v>
      </c>
    </row>
    <row r="2319" spans="1:3" x14ac:dyDescent="0.3">
      <c r="A2319" t="s">
        <v>4504</v>
      </c>
      <c r="B2319" s="2">
        <v>5.2</v>
      </c>
      <c r="C2319" t="s">
        <v>7846</v>
      </c>
    </row>
    <row r="2320" spans="1:3" x14ac:dyDescent="0.3">
      <c r="A2320" t="s">
        <v>4504</v>
      </c>
      <c r="B2320" s="2">
        <v>5.2</v>
      </c>
      <c r="C2320" t="s">
        <v>7847</v>
      </c>
    </row>
    <row r="2321" spans="1:3" x14ac:dyDescent="0.3">
      <c r="A2321" t="s">
        <v>4505</v>
      </c>
      <c r="B2321" s="2">
        <v>6.6</v>
      </c>
      <c r="C2321" t="s">
        <v>509</v>
      </c>
    </row>
    <row r="2322" spans="1:3" x14ac:dyDescent="0.3">
      <c r="A2322" t="s">
        <v>4505</v>
      </c>
      <c r="B2322" s="2">
        <v>6.6</v>
      </c>
      <c r="C2322" t="s">
        <v>7851</v>
      </c>
    </row>
    <row r="2323" spans="1:3" x14ac:dyDescent="0.3">
      <c r="A2323" t="s">
        <v>4505</v>
      </c>
      <c r="B2323" s="2">
        <v>6.6</v>
      </c>
      <c r="C2323" t="s">
        <v>814</v>
      </c>
    </row>
    <row r="2324" spans="1:3" x14ac:dyDescent="0.3">
      <c r="A2324" t="s">
        <v>4505</v>
      </c>
      <c r="B2324" s="2">
        <v>6.6</v>
      </c>
      <c r="C2324" t="s">
        <v>3587</v>
      </c>
    </row>
    <row r="2325" spans="1:3" x14ac:dyDescent="0.3">
      <c r="A2325" t="s">
        <v>4506</v>
      </c>
      <c r="B2325" s="2">
        <v>6.3</v>
      </c>
      <c r="C2325" t="s">
        <v>346</v>
      </c>
    </row>
    <row r="2326" spans="1:3" x14ac:dyDescent="0.3">
      <c r="A2326" t="s">
        <v>4506</v>
      </c>
      <c r="B2326" s="2">
        <v>6.3</v>
      </c>
      <c r="C2326" t="s">
        <v>509</v>
      </c>
    </row>
    <row r="2327" spans="1:3" x14ac:dyDescent="0.3">
      <c r="A2327" t="s">
        <v>4506</v>
      </c>
      <c r="B2327" s="2">
        <v>6.3</v>
      </c>
      <c r="C2327" t="s">
        <v>3587</v>
      </c>
    </row>
    <row r="2328" spans="1:3" x14ac:dyDescent="0.3">
      <c r="A2328" t="s">
        <v>4507</v>
      </c>
      <c r="B2328" s="2">
        <v>5.9</v>
      </c>
      <c r="C2328" t="s">
        <v>346</v>
      </c>
    </row>
    <row r="2329" spans="1:3" x14ac:dyDescent="0.3">
      <c r="A2329" t="s">
        <v>4507</v>
      </c>
      <c r="B2329" s="2">
        <v>5.9</v>
      </c>
      <c r="C2329" t="s">
        <v>266</v>
      </c>
    </row>
    <row r="2330" spans="1:3" x14ac:dyDescent="0.3">
      <c r="A2330" t="s">
        <v>4507</v>
      </c>
      <c r="B2330" s="2">
        <v>5.9</v>
      </c>
      <c r="C2330" t="s">
        <v>7844</v>
      </c>
    </row>
    <row r="2331" spans="1:3" x14ac:dyDescent="0.3">
      <c r="A2331" t="s">
        <v>4507</v>
      </c>
      <c r="B2331" s="2">
        <v>5.9</v>
      </c>
      <c r="C2331" t="s">
        <v>1390</v>
      </c>
    </row>
    <row r="2332" spans="1:3" x14ac:dyDescent="0.3">
      <c r="A2332" t="s">
        <v>4507</v>
      </c>
      <c r="B2332" s="2">
        <v>5.9</v>
      </c>
      <c r="C2332" t="s">
        <v>3878</v>
      </c>
    </row>
    <row r="2333" spans="1:3" x14ac:dyDescent="0.3">
      <c r="A2333" t="s">
        <v>4507</v>
      </c>
      <c r="B2333" s="2">
        <v>5.9</v>
      </c>
      <c r="C2333" t="s">
        <v>3705</v>
      </c>
    </row>
    <row r="2334" spans="1:3" x14ac:dyDescent="0.3">
      <c r="A2334" t="s">
        <v>4508</v>
      </c>
      <c r="B2334" s="2">
        <v>6.7</v>
      </c>
      <c r="C2334" t="s">
        <v>509</v>
      </c>
    </row>
    <row r="2335" spans="1:3" x14ac:dyDescent="0.3">
      <c r="A2335" t="s">
        <v>4508</v>
      </c>
      <c r="B2335" s="2">
        <v>6.7</v>
      </c>
      <c r="C2335" t="s">
        <v>814</v>
      </c>
    </row>
    <row r="2336" spans="1:3" x14ac:dyDescent="0.3">
      <c r="A2336" t="s">
        <v>4509</v>
      </c>
      <c r="B2336" s="2">
        <v>5.4</v>
      </c>
      <c r="C2336" t="s">
        <v>346</v>
      </c>
    </row>
    <row r="2337" spans="1:3" x14ac:dyDescent="0.3">
      <c r="A2337" t="s">
        <v>4509</v>
      </c>
      <c r="B2337" s="2">
        <v>5.4</v>
      </c>
      <c r="C2337" t="s">
        <v>1390</v>
      </c>
    </row>
    <row r="2338" spans="1:3" x14ac:dyDescent="0.3">
      <c r="A2338" t="s">
        <v>4509</v>
      </c>
      <c r="B2338" s="2">
        <v>5.4</v>
      </c>
      <c r="C2338" t="s">
        <v>3878</v>
      </c>
    </row>
    <row r="2339" spans="1:3" x14ac:dyDescent="0.3">
      <c r="A2339" t="s">
        <v>4509</v>
      </c>
      <c r="B2339" s="2">
        <v>5.4</v>
      </c>
      <c r="C2339" t="s">
        <v>3705</v>
      </c>
    </row>
    <row r="2340" spans="1:3" x14ac:dyDescent="0.3">
      <c r="A2340" t="s">
        <v>4510</v>
      </c>
      <c r="B2340" s="2">
        <v>6.4</v>
      </c>
      <c r="C2340" t="s">
        <v>346</v>
      </c>
    </row>
    <row r="2341" spans="1:3" x14ac:dyDescent="0.3">
      <c r="A2341" t="s">
        <v>4510</v>
      </c>
      <c r="B2341" s="2">
        <v>6.4</v>
      </c>
      <c r="C2341" t="s">
        <v>3878</v>
      </c>
    </row>
    <row r="2342" spans="1:3" x14ac:dyDescent="0.3">
      <c r="A2342" t="s">
        <v>4510</v>
      </c>
      <c r="B2342" s="2">
        <v>6.4</v>
      </c>
      <c r="C2342" t="s">
        <v>3705</v>
      </c>
    </row>
    <row r="2343" spans="1:3" x14ac:dyDescent="0.3">
      <c r="A2343" t="s">
        <v>4511</v>
      </c>
      <c r="B2343" s="2">
        <v>6.7</v>
      </c>
      <c r="C2343" t="s">
        <v>346</v>
      </c>
    </row>
    <row r="2344" spans="1:3" x14ac:dyDescent="0.3">
      <c r="A2344" t="s">
        <v>4511</v>
      </c>
      <c r="B2344" s="2">
        <v>6.7</v>
      </c>
      <c r="C2344" t="s">
        <v>7851</v>
      </c>
    </row>
    <row r="2345" spans="1:3" x14ac:dyDescent="0.3">
      <c r="A2345" t="s">
        <v>4511</v>
      </c>
      <c r="B2345" s="2">
        <v>6.7</v>
      </c>
      <c r="C2345" t="s">
        <v>814</v>
      </c>
    </row>
    <row r="2346" spans="1:3" x14ac:dyDescent="0.3">
      <c r="A2346" t="s">
        <v>4511</v>
      </c>
      <c r="B2346" s="2">
        <v>6.7</v>
      </c>
      <c r="C2346" t="s">
        <v>7848</v>
      </c>
    </row>
    <row r="2347" spans="1:3" x14ac:dyDescent="0.3">
      <c r="A2347" t="s">
        <v>4511</v>
      </c>
      <c r="B2347" s="2">
        <v>6.7</v>
      </c>
      <c r="C2347" t="s">
        <v>3705</v>
      </c>
    </row>
    <row r="2348" spans="1:3" x14ac:dyDescent="0.3">
      <c r="A2348" t="s">
        <v>6959</v>
      </c>
      <c r="B2348" s="2">
        <v>6.2</v>
      </c>
      <c r="C2348" t="s">
        <v>346</v>
      </c>
    </row>
    <row r="2349" spans="1:3" x14ac:dyDescent="0.3">
      <c r="A2349" t="s">
        <v>6959</v>
      </c>
      <c r="B2349" s="2">
        <v>6.2</v>
      </c>
      <c r="C2349" t="s">
        <v>814</v>
      </c>
    </row>
    <row r="2350" spans="1:3" x14ac:dyDescent="0.3">
      <c r="A2350" t="s">
        <v>6959</v>
      </c>
      <c r="B2350" s="2">
        <v>6.2</v>
      </c>
      <c r="C2350" t="s">
        <v>3705</v>
      </c>
    </row>
    <row r="2351" spans="1:3" x14ac:dyDescent="0.3">
      <c r="A2351" t="s">
        <v>4512</v>
      </c>
      <c r="B2351" s="2">
        <v>6.1</v>
      </c>
      <c r="C2351" t="s">
        <v>346</v>
      </c>
    </row>
    <row r="2352" spans="1:3" x14ac:dyDescent="0.3">
      <c r="A2352" t="s">
        <v>4512</v>
      </c>
      <c r="B2352" s="2">
        <v>6.1</v>
      </c>
      <c r="C2352" t="s">
        <v>266</v>
      </c>
    </row>
    <row r="2353" spans="1:3" x14ac:dyDescent="0.3">
      <c r="A2353" t="s">
        <v>4512</v>
      </c>
      <c r="B2353" s="2">
        <v>6.1</v>
      </c>
      <c r="C2353" t="s">
        <v>509</v>
      </c>
    </row>
    <row r="2354" spans="1:3" x14ac:dyDescent="0.3">
      <c r="A2354" t="s">
        <v>4512</v>
      </c>
      <c r="B2354" s="2">
        <v>6.1</v>
      </c>
      <c r="C2354" t="s">
        <v>7846</v>
      </c>
    </row>
    <row r="2355" spans="1:3" x14ac:dyDescent="0.3">
      <c r="A2355" t="s">
        <v>4512</v>
      </c>
      <c r="B2355" s="2">
        <v>6.1</v>
      </c>
      <c r="C2355" t="s">
        <v>7844</v>
      </c>
    </row>
    <row r="2356" spans="1:3" x14ac:dyDescent="0.3">
      <c r="A2356" t="s">
        <v>4512</v>
      </c>
      <c r="B2356" s="2">
        <v>6.1</v>
      </c>
      <c r="C2356" t="s">
        <v>3878</v>
      </c>
    </row>
    <row r="2357" spans="1:3" x14ac:dyDescent="0.3">
      <c r="A2357" t="s">
        <v>4513</v>
      </c>
      <c r="B2357" s="2">
        <v>8.8000000000000007</v>
      </c>
      <c r="C2357" t="s">
        <v>814</v>
      </c>
    </row>
    <row r="2358" spans="1:3" x14ac:dyDescent="0.3">
      <c r="A2358" t="s">
        <v>4514</v>
      </c>
      <c r="B2358" s="2">
        <v>7.1</v>
      </c>
      <c r="C2358" t="s">
        <v>814</v>
      </c>
    </row>
    <row r="2359" spans="1:3" x14ac:dyDescent="0.3">
      <c r="A2359" t="s">
        <v>4514</v>
      </c>
      <c r="B2359" s="2">
        <v>7.1</v>
      </c>
      <c r="C2359" t="s">
        <v>7850</v>
      </c>
    </row>
    <row r="2360" spans="1:3" x14ac:dyDescent="0.3">
      <c r="A2360" t="s">
        <v>4515</v>
      </c>
      <c r="B2360" s="2">
        <v>5.7</v>
      </c>
      <c r="C2360" t="s">
        <v>346</v>
      </c>
    </row>
    <row r="2361" spans="1:3" x14ac:dyDescent="0.3">
      <c r="A2361" t="s">
        <v>4515</v>
      </c>
      <c r="B2361" s="2">
        <v>5.7</v>
      </c>
      <c r="C2361" t="s">
        <v>266</v>
      </c>
    </row>
    <row r="2362" spans="1:3" x14ac:dyDescent="0.3">
      <c r="A2362" t="s">
        <v>4515</v>
      </c>
      <c r="B2362" s="2">
        <v>5.7</v>
      </c>
      <c r="C2362" t="s">
        <v>509</v>
      </c>
    </row>
    <row r="2363" spans="1:3" x14ac:dyDescent="0.3">
      <c r="A2363" t="s">
        <v>4516</v>
      </c>
      <c r="B2363" s="2">
        <v>5</v>
      </c>
      <c r="C2363" t="s">
        <v>509</v>
      </c>
    </row>
    <row r="2364" spans="1:3" x14ac:dyDescent="0.3">
      <c r="A2364" t="s">
        <v>4516</v>
      </c>
      <c r="B2364" s="2">
        <v>5</v>
      </c>
      <c r="C2364" t="s">
        <v>7851</v>
      </c>
    </row>
    <row r="2365" spans="1:3" x14ac:dyDescent="0.3">
      <c r="A2365" t="s">
        <v>4517</v>
      </c>
      <c r="B2365" s="2">
        <v>5.0999999999999996</v>
      </c>
      <c r="C2365" t="s">
        <v>346</v>
      </c>
    </row>
    <row r="2366" spans="1:3" x14ac:dyDescent="0.3">
      <c r="A2366" t="s">
        <v>4517</v>
      </c>
      <c r="B2366" s="2">
        <v>5.0999999999999996</v>
      </c>
      <c r="C2366" t="s">
        <v>7844</v>
      </c>
    </row>
    <row r="2367" spans="1:3" x14ac:dyDescent="0.3">
      <c r="A2367" t="s">
        <v>4517</v>
      </c>
      <c r="B2367" s="2">
        <v>5.0999999999999996</v>
      </c>
      <c r="C2367" t="s">
        <v>3878</v>
      </c>
    </row>
    <row r="2368" spans="1:3" x14ac:dyDescent="0.3">
      <c r="A2368" t="s">
        <v>4517</v>
      </c>
      <c r="B2368" s="2">
        <v>5.0999999999999996</v>
      </c>
      <c r="C2368" t="s">
        <v>3705</v>
      </c>
    </row>
    <row r="2369" spans="1:3" x14ac:dyDescent="0.3">
      <c r="A2369" t="s">
        <v>4518</v>
      </c>
      <c r="B2369" s="2">
        <v>6.9</v>
      </c>
      <c r="C2369" t="s">
        <v>7851</v>
      </c>
    </row>
    <row r="2370" spans="1:3" x14ac:dyDescent="0.3">
      <c r="A2370" t="s">
        <v>4518</v>
      </c>
      <c r="B2370" s="2">
        <v>6.9</v>
      </c>
      <c r="C2370" t="s">
        <v>814</v>
      </c>
    </row>
    <row r="2371" spans="1:3" x14ac:dyDescent="0.3">
      <c r="A2371" t="s">
        <v>4519</v>
      </c>
      <c r="B2371" s="2">
        <v>4.8</v>
      </c>
      <c r="C2371" t="s">
        <v>346</v>
      </c>
    </row>
    <row r="2372" spans="1:3" x14ac:dyDescent="0.3">
      <c r="A2372" t="s">
        <v>4519</v>
      </c>
      <c r="B2372" s="2">
        <v>4.8</v>
      </c>
      <c r="C2372" t="s">
        <v>7851</v>
      </c>
    </row>
    <row r="2373" spans="1:3" x14ac:dyDescent="0.3">
      <c r="A2373" t="s">
        <v>4519</v>
      </c>
      <c r="B2373" s="2">
        <v>4.8</v>
      </c>
      <c r="C2373" t="s">
        <v>7844</v>
      </c>
    </row>
    <row r="2374" spans="1:3" x14ac:dyDescent="0.3">
      <c r="A2374" t="s">
        <v>4519</v>
      </c>
      <c r="B2374" s="2">
        <v>4.8</v>
      </c>
      <c r="C2374" t="s">
        <v>3705</v>
      </c>
    </row>
    <row r="2375" spans="1:3" x14ac:dyDescent="0.3">
      <c r="A2375" t="s">
        <v>6960</v>
      </c>
      <c r="B2375" s="2">
        <v>6.5</v>
      </c>
      <c r="C2375" t="s">
        <v>346</v>
      </c>
    </row>
    <row r="2376" spans="1:3" x14ac:dyDescent="0.3">
      <c r="A2376" t="s">
        <v>6960</v>
      </c>
      <c r="B2376" s="2">
        <v>6.5</v>
      </c>
      <c r="C2376" t="s">
        <v>7851</v>
      </c>
    </row>
    <row r="2377" spans="1:3" x14ac:dyDescent="0.3">
      <c r="A2377" t="s">
        <v>6960</v>
      </c>
      <c r="B2377" s="2">
        <v>6.5</v>
      </c>
      <c r="C2377" t="s">
        <v>3705</v>
      </c>
    </row>
    <row r="2378" spans="1:3" x14ac:dyDescent="0.3">
      <c r="A2378" t="s">
        <v>4520</v>
      </c>
      <c r="B2378" s="2">
        <v>5.0999999999999996</v>
      </c>
      <c r="C2378" t="s">
        <v>814</v>
      </c>
    </row>
    <row r="2379" spans="1:3" x14ac:dyDescent="0.3">
      <c r="A2379" t="s">
        <v>4520</v>
      </c>
      <c r="B2379" s="2">
        <v>5.0999999999999996</v>
      </c>
      <c r="C2379" t="s">
        <v>7848</v>
      </c>
    </row>
    <row r="2380" spans="1:3" x14ac:dyDescent="0.3">
      <c r="A2380" t="s">
        <v>4520</v>
      </c>
      <c r="B2380" s="2">
        <v>5.0999999999999996</v>
      </c>
      <c r="C2380" t="s">
        <v>3587</v>
      </c>
    </row>
    <row r="2381" spans="1:3" x14ac:dyDescent="0.3">
      <c r="A2381" t="s">
        <v>4521</v>
      </c>
      <c r="B2381" s="2">
        <v>7.1</v>
      </c>
      <c r="C2381" t="s">
        <v>266</v>
      </c>
    </row>
    <row r="2382" spans="1:3" x14ac:dyDescent="0.3">
      <c r="A2382" t="s">
        <v>4521</v>
      </c>
      <c r="B2382" s="2">
        <v>7.1</v>
      </c>
      <c r="C2382" t="s">
        <v>7852</v>
      </c>
    </row>
    <row r="2383" spans="1:3" x14ac:dyDescent="0.3">
      <c r="A2383" t="s">
        <v>4521</v>
      </c>
      <c r="B2383" s="2">
        <v>7.1</v>
      </c>
      <c r="C2383" t="s">
        <v>814</v>
      </c>
    </row>
    <row r="2384" spans="1:3" x14ac:dyDescent="0.3">
      <c r="A2384" t="s">
        <v>4521</v>
      </c>
      <c r="B2384" s="2">
        <v>7.1</v>
      </c>
      <c r="C2384" t="s">
        <v>7849</v>
      </c>
    </row>
    <row r="2385" spans="1:3" x14ac:dyDescent="0.3">
      <c r="A2385" t="s">
        <v>4521</v>
      </c>
      <c r="B2385" s="2">
        <v>7.1</v>
      </c>
      <c r="C2385" t="s">
        <v>7850</v>
      </c>
    </row>
    <row r="2386" spans="1:3" x14ac:dyDescent="0.3">
      <c r="A2386" t="s">
        <v>4521</v>
      </c>
      <c r="B2386" s="2">
        <v>7.1</v>
      </c>
      <c r="C2386" t="s">
        <v>3705</v>
      </c>
    </row>
    <row r="2387" spans="1:3" x14ac:dyDescent="0.3">
      <c r="A2387" t="s">
        <v>6961</v>
      </c>
      <c r="B2387" s="2">
        <v>7.5</v>
      </c>
      <c r="C2387" t="s">
        <v>7851</v>
      </c>
    </row>
    <row r="2388" spans="1:3" x14ac:dyDescent="0.3">
      <c r="A2388" t="s">
        <v>6961</v>
      </c>
      <c r="B2388" s="2">
        <v>7.5</v>
      </c>
      <c r="C2388" t="s">
        <v>814</v>
      </c>
    </row>
    <row r="2389" spans="1:3" x14ac:dyDescent="0.3">
      <c r="A2389" t="s">
        <v>6961</v>
      </c>
      <c r="B2389" s="2">
        <v>7.5</v>
      </c>
      <c r="C2389" t="s">
        <v>7844</v>
      </c>
    </row>
    <row r="2390" spans="1:3" x14ac:dyDescent="0.3">
      <c r="A2390" t="s">
        <v>6962</v>
      </c>
      <c r="B2390" s="2">
        <v>6.2</v>
      </c>
      <c r="C2390" t="s">
        <v>346</v>
      </c>
    </row>
    <row r="2391" spans="1:3" x14ac:dyDescent="0.3">
      <c r="A2391" t="s">
        <v>6962</v>
      </c>
      <c r="B2391" s="2">
        <v>6.2</v>
      </c>
      <c r="C2391" t="s">
        <v>509</v>
      </c>
    </row>
    <row r="2392" spans="1:3" x14ac:dyDescent="0.3">
      <c r="A2392" t="s">
        <v>6962</v>
      </c>
      <c r="B2392" s="2">
        <v>6.2</v>
      </c>
      <c r="C2392" t="s">
        <v>7851</v>
      </c>
    </row>
    <row r="2393" spans="1:3" x14ac:dyDescent="0.3">
      <c r="A2393" t="s">
        <v>4522</v>
      </c>
      <c r="B2393" s="2">
        <v>6.3</v>
      </c>
      <c r="C2393" t="s">
        <v>346</v>
      </c>
    </row>
    <row r="2394" spans="1:3" x14ac:dyDescent="0.3">
      <c r="A2394" t="s">
        <v>4522</v>
      </c>
      <c r="B2394" s="2">
        <v>6.3</v>
      </c>
      <c r="C2394" t="s">
        <v>7845</v>
      </c>
    </row>
    <row r="2395" spans="1:3" x14ac:dyDescent="0.3">
      <c r="A2395" t="s">
        <v>4522</v>
      </c>
      <c r="B2395" s="2">
        <v>6.3</v>
      </c>
      <c r="C2395" t="s">
        <v>509</v>
      </c>
    </row>
    <row r="2396" spans="1:3" x14ac:dyDescent="0.3">
      <c r="A2396" t="s">
        <v>4522</v>
      </c>
      <c r="B2396" s="2">
        <v>6.3</v>
      </c>
      <c r="C2396" t="s">
        <v>7846</v>
      </c>
    </row>
    <row r="2397" spans="1:3" x14ac:dyDescent="0.3">
      <c r="A2397" t="s">
        <v>4522</v>
      </c>
      <c r="B2397" s="2">
        <v>6.3</v>
      </c>
      <c r="C2397" t="s">
        <v>3878</v>
      </c>
    </row>
    <row r="2398" spans="1:3" x14ac:dyDescent="0.3">
      <c r="A2398" t="s">
        <v>4523</v>
      </c>
      <c r="B2398" s="2">
        <v>8.1</v>
      </c>
      <c r="C2398" t="s">
        <v>266</v>
      </c>
    </row>
    <row r="2399" spans="1:3" x14ac:dyDescent="0.3">
      <c r="A2399" t="s">
        <v>4523</v>
      </c>
      <c r="B2399" s="2">
        <v>8.1</v>
      </c>
      <c r="C2399" t="s">
        <v>3878</v>
      </c>
    </row>
    <row r="2400" spans="1:3" x14ac:dyDescent="0.3">
      <c r="A2400" t="s">
        <v>4523</v>
      </c>
      <c r="B2400" s="2">
        <v>8.1</v>
      </c>
      <c r="C2400" t="s">
        <v>3705</v>
      </c>
    </row>
    <row r="2401" spans="1:3" x14ac:dyDescent="0.3">
      <c r="A2401" t="s">
        <v>4524</v>
      </c>
      <c r="B2401" s="2">
        <v>6.6</v>
      </c>
      <c r="C2401" t="s">
        <v>266</v>
      </c>
    </row>
    <row r="2402" spans="1:3" x14ac:dyDescent="0.3">
      <c r="A2402" t="s">
        <v>4524</v>
      </c>
      <c r="B2402" s="2">
        <v>6.6</v>
      </c>
      <c r="C2402" t="s">
        <v>7852</v>
      </c>
    </row>
    <row r="2403" spans="1:3" x14ac:dyDescent="0.3">
      <c r="A2403" t="s">
        <v>4524</v>
      </c>
      <c r="B2403" s="2">
        <v>6.6</v>
      </c>
      <c r="C2403" t="s">
        <v>7851</v>
      </c>
    </row>
    <row r="2404" spans="1:3" x14ac:dyDescent="0.3">
      <c r="A2404" t="s">
        <v>4524</v>
      </c>
      <c r="B2404" s="2">
        <v>6.6</v>
      </c>
      <c r="C2404" t="s">
        <v>814</v>
      </c>
    </row>
    <row r="2405" spans="1:3" x14ac:dyDescent="0.3">
      <c r="A2405" t="s">
        <v>4524</v>
      </c>
      <c r="B2405" s="2">
        <v>6.6</v>
      </c>
      <c r="C2405" t="s">
        <v>3084</v>
      </c>
    </row>
    <row r="2406" spans="1:3" x14ac:dyDescent="0.3">
      <c r="A2406" t="s">
        <v>6963</v>
      </c>
      <c r="B2406" s="2">
        <v>6.9</v>
      </c>
      <c r="C2406" t="s">
        <v>346</v>
      </c>
    </row>
    <row r="2407" spans="1:3" x14ac:dyDescent="0.3">
      <c r="A2407" t="s">
        <v>6963</v>
      </c>
      <c r="B2407" s="2">
        <v>6.9</v>
      </c>
      <c r="C2407" t="s">
        <v>7851</v>
      </c>
    </row>
    <row r="2408" spans="1:3" x14ac:dyDescent="0.3">
      <c r="A2408" t="s">
        <v>6963</v>
      </c>
      <c r="B2408" s="2">
        <v>6.9</v>
      </c>
      <c r="C2408" t="s">
        <v>814</v>
      </c>
    </row>
    <row r="2409" spans="1:3" x14ac:dyDescent="0.3">
      <c r="A2409" t="s">
        <v>6963</v>
      </c>
      <c r="B2409" s="2">
        <v>6.9</v>
      </c>
      <c r="C2409" t="s">
        <v>3705</v>
      </c>
    </row>
    <row r="2410" spans="1:3" x14ac:dyDescent="0.3">
      <c r="A2410" t="s">
        <v>4525</v>
      </c>
      <c r="B2410" s="2">
        <v>6.1</v>
      </c>
      <c r="C2410" t="s">
        <v>346</v>
      </c>
    </row>
    <row r="2411" spans="1:3" x14ac:dyDescent="0.3">
      <c r="A2411" t="s">
        <v>4525</v>
      </c>
      <c r="B2411" s="2">
        <v>6.1</v>
      </c>
      <c r="C2411" t="s">
        <v>266</v>
      </c>
    </row>
    <row r="2412" spans="1:3" x14ac:dyDescent="0.3">
      <c r="A2412" t="s">
        <v>4525</v>
      </c>
      <c r="B2412" s="2">
        <v>6.1</v>
      </c>
      <c r="C2412" t="s">
        <v>814</v>
      </c>
    </row>
    <row r="2413" spans="1:3" x14ac:dyDescent="0.3">
      <c r="A2413" t="s">
        <v>4525</v>
      </c>
      <c r="B2413" s="2">
        <v>6.1</v>
      </c>
      <c r="C2413" t="s">
        <v>7849</v>
      </c>
    </row>
    <row r="2414" spans="1:3" x14ac:dyDescent="0.3">
      <c r="A2414" t="s">
        <v>4526</v>
      </c>
      <c r="B2414" s="2">
        <v>4.3</v>
      </c>
      <c r="C2414" t="s">
        <v>509</v>
      </c>
    </row>
    <row r="2415" spans="1:3" x14ac:dyDescent="0.3">
      <c r="A2415" t="s">
        <v>4526</v>
      </c>
      <c r="B2415" s="2">
        <v>4.3</v>
      </c>
      <c r="C2415" t="s">
        <v>7851</v>
      </c>
    </row>
    <row r="2416" spans="1:3" x14ac:dyDescent="0.3">
      <c r="A2416" t="s">
        <v>4527</v>
      </c>
      <c r="B2416" s="2">
        <v>6.6</v>
      </c>
      <c r="C2416" t="s">
        <v>346</v>
      </c>
    </row>
    <row r="2417" spans="1:3" x14ac:dyDescent="0.3">
      <c r="A2417" t="s">
        <v>4527</v>
      </c>
      <c r="B2417" s="2">
        <v>6.6</v>
      </c>
      <c r="C2417" t="s">
        <v>5364</v>
      </c>
    </row>
    <row r="2418" spans="1:3" x14ac:dyDescent="0.3">
      <c r="A2418" t="s">
        <v>4528</v>
      </c>
      <c r="B2418" s="2">
        <v>6.8</v>
      </c>
      <c r="C2418" t="s">
        <v>509</v>
      </c>
    </row>
    <row r="2419" spans="1:3" x14ac:dyDescent="0.3">
      <c r="A2419" t="s">
        <v>4528</v>
      </c>
      <c r="B2419" s="2">
        <v>6.8</v>
      </c>
      <c r="C2419" t="s">
        <v>814</v>
      </c>
    </row>
    <row r="2420" spans="1:3" x14ac:dyDescent="0.3">
      <c r="A2420" t="s">
        <v>4528</v>
      </c>
      <c r="B2420" s="2">
        <v>6.8</v>
      </c>
      <c r="C2420" t="s">
        <v>3587</v>
      </c>
    </row>
    <row r="2421" spans="1:3" x14ac:dyDescent="0.3">
      <c r="A2421" t="s">
        <v>4529</v>
      </c>
      <c r="B2421" s="2">
        <v>3.8</v>
      </c>
      <c r="C2421" t="s">
        <v>509</v>
      </c>
    </row>
    <row r="2422" spans="1:3" x14ac:dyDescent="0.3">
      <c r="A2422" t="s">
        <v>4529</v>
      </c>
      <c r="B2422" s="2">
        <v>3.8</v>
      </c>
      <c r="C2422" t="s">
        <v>3587</v>
      </c>
    </row>
    <row r="2423" spans="1:3" x14ac:dyDescent="0.3">
      <c r="A2423" t="s">
        <v>4529</v>
      </c>
      <c r="B2423" s="2">
        <v>3.8</v>
      </c>
      <c r="C2423" t="s">
        <v>7850</v>
      </c>
    </row>
    <row r="2424" spans="1:3" x14ac:dyDescent="0.3">
      <c r="A2424" t="s">
        <v>6964</v>
      </c>
      <c r="B2424" s="2">
        <v>5.9</v>
      </c>
      <c r="C2424" t="s">
        <v>346</v>
      </c>
    </row>
    <row r="2425" spans="1:3" x14ac:dyDescent="0.3">
      <c r="A2425" t="s">
        <v>6964</v>
      </c>
      <c r="B2425" s="2">
        <v>5.9</v>
      </c>
      <c r="C2425" t="s">
        <v>509</v>
      </c>
    </row>
    <row r="2426" spans="1:3" x14ac:dyDescent="0.3">
      <c r="A2426" t="s">
        <v>6964</v>
      </c>
      <c r="B2426" s="2">
        <v>5.9</v>
      </c>
      <c r="C2426" t="s">
        <v>7851</v>
      </c>
    </row>
    <row r="2427" spans="1:3" x14ac:dyDescent="0.3">
      <c r="A2427" t="s">
        <v>6964</v>
      </c>
      <c r="B2427" s="2">
        <v>5.9</v>
      </c>
      <c r="C2427" t="s">
        <v>3705</v>
      </c>
    </row>
    <row r="2428" spans="1:3" x14ac:dyDescent="0.3">
      <c r="A2428" t="s">
        <v>4530</v>
      </c>
      <c r="B2428" s="2">
        <v>7.9</v>
      </c>
      <c r="C2428" t="s">
        <v>7851</v>
      </c>
    </row>
    <row r="2429" spans="1:3" x14ac:dyDescent="0.3">
      <c r="A2429" t="s">
        <v>4530</v>
      </c>
      <c r="B2429" s="2">
        <v>7.9</v>
      </c>
      <c r="C2429" t="s">
        <v>814</v>
      </c>
    </row>
    <row r="2430" spans="1:3" x14ac:dyDescent="0.3">
      <c r="A2430" t="s">
        <v>4530</v>
      </c>
      <c r="B2430" s="2">
        <v>7.9</v>
      </c>
      <c r="C2430" t="s">
        <v>7848</v>
      </c>
    </row>
    <row r="2431" spans="1:3" x14ac:dyDescent="0.3">
      <c r="A2431" t="s">
        <v>4530</v>
      </c>
      <c r="B2431" s="2">
        <v>7.9</v>
      </c>
      <c r="C2431" t="s">
        <v>3705</v>
      </c>
    </row>
    <row r="2432" spans="1:3" x14ac:dyDescent="0.3">
      <c r="A2432" t="s">
        <v>4530</v>
      </c>
      <c r="B2432" s="2">
        <v>7.9</v>
      </c>
      <c r="C2432" t="s">
        <v>3084</v>
      </c>
    </row>
    <row r="2433" spans="1:3" x14ac:dyDescent="0.3">
      <c r="A2433" t="s">
        <v>6965</v>
      </c>
      <c r="B2433" s="2">
        <v>6.3</v>
      </c>
      <c r="C2433" t="s">
        <v>509</v>
      </c>
    </row>
    <row r="2434" spans="1:3" x14ac:dyDescent="0.3">
      <c r="A2434" t="s">
        <v>6965</v>
      </c>
      <c r="B2434" s="2">
        <v>6.3</v>
      </c>
      <c r="C2434" t="s">
        <v>7850</v>
      </c>
    </row>
    <row r="2435" spans="1:3" x14ac:dyDescent="0.3">
      <c r="A2435" t="s">
        <v>4531</v>
      </c>
      <c r="B2435" s="2">
        <v>5.5</v>
      </c>
      <c r="C2435" t="s">
        <v>266</v>
      </c>
    </row>
    <row r="2436" spans="1:3" x14ac:dyDescent="0.3">
      <c r="A2436" t="s">
        <v>4531</v>
      </c>
      <c r="B2436" s="2">
        <v>5.5</v>
      </c>
      <c r="C2436" t="s">
        <v>7845</v>
      </c>
    </row>
    <row r="2437" spans="1:3" x14ac:dyDescent="0.3">
      <c r="A2437" t="s">
        <v>4531</v>
      </c>
      <c r="B2437" s="2">
        <v>5.5</v>
      </c>
      <c r="C2437" t="s">
        <v>509</v>
      </c>
    </row>
    <row r="2438" spans="1:3" x14ac:dyDescent="0.3">
      <c r="A2438" t="s">
        <v>4531</v>
      </c>
      <c r="B2438" s="2">
        <v>5.5</v>
      </c>
      <c r="C2438" t="s">
        <v>7846</v>
      </c>
    </row>
    <row r="2439" spans="1:3" x14ac:dyDescent="0.3">
      <c r="A2439" t="s">
        <v>4531</v>
      </c>
      <c r="B2439" s="2">
        <v>5.5</v>
      </c>
      <c r="C2439" t="s">
        <v>7844</v>
      </c>
    </row>
    <row r="2440" spans="1:3" x14ac:dyDescent="0.3">
      <c r="A2440" t="s">
        <v>6966</v>
      </c>
      <c r="B2440" s="2">
        <v>7.7</v>
      </c>
      <c r="C2440" t="s">
        <v>346</v>
      </c>
    </row>
    <row r="2441" spans="1:3" x14ac:dyDescent="0.3">
      <c r="A2441" t="s">
        <v>6966</v>
      </c>
      <c r="B2441" s="2">
        <v>7.7</v>
      </c>
      <c r="C2441" t="s">
        <v>814</v>
      </c>
    </row>
    <row r="2442" spans="1:3" x14ac:dyDescent="0.3">
      <c r="A2442" t="s">
        <v>6966</v>
      </c>
      <c r="B2442" s="2">
        <v>7.7</v>
      </c>
      <c r="C2442" t="s">
        <v>7844</v>
      </c>
    </row>
    <row r="2443" spans="1:3" x14ac:dyDescent="0.3">
      <c r="A2443" t="s">
        <v>6966</v>
      </c>
      <c r="B2443" s="2">
        <v>7.7</v>
      </c>
      <c r="C2443" t="s">
        <v>5364</v>
      </c>
    </row>
    <row r="2444" spans="1:3" x14ac:dyDescent="0.3">
      <c r="A2444" t="s">
        <v>6967</v>
      </c>
      <c r="B2444" s="2">
        <v>6.3</v>
      </c>
      <c r="C2444" t="s">
        <v>509</v>
      </c>
    </row>
    <row r="2445" spans="1:3" x14ac:dyDescent="0.3">
      <c r="A2445" t="s">
        <v>6967</v>
      </c>
      <c r="B2445" s="2">
        <v>6.3</v>
      </c>
      <c r="C2445" t="s">
        <v>3587</v>
      </c>
    </row>
    <row r="2446" spans="1:3" x14ac:dyDescent="0.3">
      <c r="A2446" t="s">
        <v>4532</v>
      </c>
      <c r="B2446" s="2">
        <v>7.1</v>
      </c>
      <c r="C2446" t="s">
        <v>509</v>
      </c>
    </row>
    <row r="2447" spans="1:3" x14ac:dyDescent="0.3">
      <c r="A2447" t="s">
        <v>4532</v>
      </c>
      <c r="B2447" s="2">
        <v>7.1</v>
      </c>
      <c r="C2447" t="s">
        <v>814</v>
      </c>
    </row>
    <row r="2448" spans="1:3" x14ac:dyDescent="0.3">
      <c r="A2448" t="s">
        <v>4532</v>
      </c>
      <c r="B2448" s="2">
        <v>7.1</v>
      </c>
      <c r="C2448" t="s">
        <v>7846</v>
      </c>
    </row>
    <row r="2449" spans="1:3" x14ac:dyDescent="0.3">
      <c r="A2449" t="s">
        <v>4533</v>
      </c>
      <c r="B2449" s="2">
        <v>8.5</v>
      </c>
      <c r="C2449" t="s">
        <v>7851</v>
      </c>
    </row>
    <row r="2450" spans="1:3" x14ac:dyDescent="0.3">
      <c r="A2450" t="s">
        <v>4533</v>
      </c>
      <c r="B2450" s="2">
        <v>8.5</v>
      </c>
      <c r="C2450" t="s">
        <v>814</v>
      </c>
    </row>
    <row r="2451" spans="1:3" x14ac:dyDescent="0.3">
      <c r="A2451" t="s">
        <v>4533</v>
      </c>
      <c r="B2451" s="2">
        <v>8.5</v>
      </c>
      <c r="C2451" t="s">
        <v>7844</v>
      </c>
    </row>
    <row r="2452" spans="1:3" x14ac:dyDescent="0.3">
      <c r="A2452" t="s">
        <v>4533</v>
      </c>
      <c r="B2452" s="2">
        <v>8.5</v>
      </c>
      <c r="C2452" t="s">
        <v>7848</v>
      </c>
    </row>
    <row r="2453" spans="1:3" x14ac:dyDescent="0.3">
      <c r="A2453" t="s">
        <v>4534</v>
      </c>
      <c r="B2453" s="2">
        <v>5.8</v>
      </c>
      <c r="C2453" t="s">
        <v>266</v>
      </c>
    </row>
    <row r="2454" spans="1:3" x14ac:dyDescent="0.3">
      <c r="A2454" t="s">
        <v>4534</v>
      </c>
      <c r="B2454" s="2">
        <v>5.8</v>
      </c>
      <c r="C2454" t="s">
        <v>7845</v>
      </c>
    </row>
    <row r="2455" spans="1:3" x14ac:dyDescent="0.3">
      <c r="A2455" t="s">
        <v>4534</v>
      </c>
      <c r="B2455" s="2">
        <v>5.8</v>
      </c>
      <c r="C2455" t="s">
        <v>509</v>
      </c>
    </row>
    <row r="2456" spans="1:3" x14ac:dyDescent="0.3">
      <c r="A2456" t="s">
        <v>4534</v>
      </c>
      <c r="B2456" s="2">
        <v>5.8</v>
      </c>
      <c r="C2456" t="s">
        <v>7846</v>
      </c>
    </row>
    <row r="2457" spans="1:3" x14ac:dyDescent="0.3">
      <c r="A2457" t="s">
        <v>4534</v>
      </c>
      <c r="B2457" s="2">
        <v>5.8</v>
      </c>
      <c r="C2457" t="s">
        <v>3878</v>
      </c>
    </row>
    <row r="2458" spans="1:3" x14ac:dyDescent="0.3">
      <c r="A2458" t="s">
        <v>4535</v>
      </c>
      <c r="B2458" s="2">
        <v>8.1</v>
      </c>
      <c r="C2458" t="s">
        <v>7851</v>
      </c>
    </row>
    <row r="2459" spans="1:3" x14ac:dyDescent="0.3">
      <c r="A2459" t="s">
        <v>4535</v>
      </c>
      <c r="B2459" s="2">
        <v>8.1</v>
      </c>
      <c r="C2459" t="s">
        <v>814</v>
      </c>
    </row>
    <row r="2460" spans="1:3" x14ac:dyDescent="0.3">
      <c r="A2460" t="s">
        <v>4535</v>
      </c>
      <c r="B2460" s="2">
        <v>8.1</v>
      </c>
      <c r="C2460" t="s">
        <v>7848</v>
      </c>
    </row>
    <row r="2461" spans="1:3" x14ac:dyDescent="0.3">
      <c r="A2461" t="s">
        <v>4535</v>
      </c>
      <c r="B2461" s="2">
        <v>8.1</v>
      </c>
      <c r="C2461" t="s">
        <v>3705</v>
      </c>
    </row>
    <row r="2462" spans="1:3" x14ac:dyDescent="0.3">
      <c r="A2462" t="s">
        <v>4536</v>
      </c>
      <c r="B2462" s="2">
        <v>7.9</v>
      </c>
      <c r="C2462" t="s">
        <v>346</v>
      </c>
    </row>
    <row r="2463" spans="1:3" x14ac:dyDescent="0.3">
      <c r="A2463" t="s">
        <v>4536</v>
      </c>
      <c r="B2463" s="2">
        <v>7.9</v>
      </c>
      <c r="C2463" t="s">
        <v>7848</v>
      </c>
    </row>
    <row r="2464" spans="1:3" x14ac:dyDescent="0.3">
      <c r="A2464" t="s">
        <v>4536</v>
      </c>
      <c r="B2464" s="2">
        <v>7.9</v>
      </c>
      <c r="C2464" t="s">
        <v>3705</v>
      </c>
    </row>
    <row r="2465" spans="1:3" x14ac:dyDescent="0.3">
      <c r="A2465" t="s">
        <v>6968</v>
      </c>
      <c r="B2465" s="2">
        <v>7.2</v>
      </c>
      <c r="C2465" t="s">
        <v>346</v>
      </c>
    </row>
    <row r="2466" spans="1:3" x14ac:dyDescent="0.3">
      <c r="A2466" t="s">
        <v>6968</v>
      </c>
      <c r="B2466" s="2">
        <v>7.2</v>
      </c>
      <c r="C2466" t="s">
        <v>266</v>
      </c>
    </row>
    <row r="2467" spans="1:3" x14ac:dyDescent="0.3">
      <c r="A2467" t="s">
        <v>6968</v>
      </c>
      <c r="B2467" s="2">
        <v>7.2</v>
      </c>
      <c r="C2467" t="s">
        <v>3705</v>
      </c>
    </row>
    <row r="2468" spans="1:3" x14ac:dyDescent="0.3">
      <c r="A2468" t="s">
        <v>6969</v>
      </c>
      <c r="B2468" s="2">
        <v>6.3</v>
      </c>
      <c r="C2468" t="s">
        <v>814</v>
      </c>
    </row>
    <row r="2469" spans="1:3" x14ac:dyDescent="0.3">
      <c r="A2469" t="s">
        <v>6969</v>
      </c>
      <c r="B2469" s="2">
        <v>6.3</v>
      </c>
      <c r="C2469" t="s">
        <v>7848</v>
      </c>
    </row>
    <row r="2470" spans="1:3" x14ac:dyDescent="0.3">
      <c r="A2470" t="s">
        <v>6969</v>
      </c>
      <c r="B2470" s="2">
        <v>6.3</v>
      </c>
      <c r="C2470" t="s">
        <v>3705</v>
      </c>
    </row>
    <row r="2471" spans="1:3" x14ac:dyDescent="0.3">
      <c r="A2471" t="s">
        <v>4537</v>
      </c>
      <c r="B2471" s="2">
        <v>8.1</v>
      </c>
      <c r="C2471" t="s">
        <v>509</v>
      </c>
    </row>
    <row r="2472" spans="1:3" x14ac:dyDescent="0.3">
      <c r="A2472" t="s">
        <v>4537</v>
      </c>
      <c r="B2472" s="2">
        <v>8.1</v>
      </c>
      <c r="C2472" t="s">
        <v>814</v>
      </c>
    </row>
    <row r="2473" spans="1:3" x14ac:dyDescent="0.3">
      <c r="A2473" t="s">
        <v>4537</v>
      </c>
      <c r="B2473" s="2">
        <v>8.1</v>
      </c>
      <c r="C2473" t="s">
        <v>3878</v>
      </c>
    </row>
    <row r="2474" spans="1:3" x14ac:dyDescent="0.3">
      <c r="A2474" t="s">
        <v>6970</v>
      </c>
      <c r="B2474" s="2">
        <v>7</v>
      </c>
      <c r="C2474" t="s">
        <v>266</v>
      </c>
    </row>
    <row r="2475" spans="1:3" x14ac:dyDescent="0.3">
      <c r="A2475" t="s">
        <v>6970</v>
      </c>
      <c r="B2475" s="2">
        <v>7</v>
      </c>
      <c r="C2475" t="s">
        <v>7845</v>
      </c>
    </row>
    <row r="2476" spans="1:3" x14ac:dyDescent="0.3">
      <c r="A2476" t="s">
        <v>6970</v>
      </c>
      <c r="B2476" s="2">
        <v>7</v>
      </c>
      <c r="C2476" t="s">
        <v>7852</v>
      </c>
    </row>
    <row r="2477" spans="1:3" x14ac:dyDescent="0.3">
      <c r="A2477" t="s">
        <v>6970</v>
      </c>
      <c r="B2477" s="2">
        <v>7</v>
      </c>
      <c r="C2477" t="s">
        <v>814</v>
      </c>
    </row>
    <row r="2478" spans="1:3" x14ac:dyDescent="0.3">
      <c r="A2478" t="s">
        <v>6970</v>
      </c>
      <c r="B2478" s="2">
        <v>7</v>
      </c>
      <c r="C2478" t="s">
        <v>7846</v>
      </c>
    </row>
    <row r="2479" spans="1:3" x14ac:dyDescent="0.3">
      <c r="A2479" t="s">
        <v>6970</v>
      </c>
      <c r="B2479" s="2">
        <v>7</v>
      </c>
      <c r="C2479" t="s">
        <v>7844</v>
      </c>
    </row>
    <row r="2480" spans="1:3" x14ac:dyDescent="0.3">
      <c r="A2480" t="s">
        <v>6970</v>
      </c>
      <c r="B2480" s="2">
        <v>7</v>
      </c>
      <c r="C2480" t="s">
        <v>7847</v>
      </c>
    </row>
    <row r="2481" spans="1:3" x14ac:dyDescent="0.3">
      <c r="A2481" t="s">
        <v>4538</v>
      </c>
      <c r="B2481" s="2">
        <v>5.5</v>
      </c>
      <c r="C2481" t="s">
        <v>509</v>
      </c>
    </row>
    <row r="2482" spans="1:3" x14ac:dyDescent="0.3">
      <c r="A2482" t="s">
        <v>4538</v>
      </c>
      <c r="B2482" s="2">
        <v>5.5</v>
      </c>
      <c r="C2482" t="s">
        <v>7846</v>
      </c>
    </row>
    <row r="2483" spans="1:3" x14ac:dyDescent="0.3">
      <c r="A2483" t="s">
        <v>4539</v>
      </c>
      <c r="B2483" s="2">
        <v>6.7</v>
      </c>
      <c r="C2483" t="s">
        <v>346</v>
      </c>
    </row>
    <row r="2484" spans="1:3" x14ac:dyDescent="0.3">
      <c r="A2484" t="s">
        <v>4539</v>
      </c>
      <c r="B2484" s="2">
        <v>6.7</v>
      </c>
      <c r="C2484" t="s">
        <v>509</v>
      </c>
    </row>
    <row r="2485" spans="1:3" x14ac:dyDescent="0.3">
      <c r="A2485" t="s">
        <v>4539</v>
      </c>
      <c r="B2485" s="2">
        <v>6.7</v>
      </c>
      <c r="C2485" t="s">
        <v>7851</v>
      </c>
    </row>
    <row r="2486" spans="1:3" x14ac:dyDescent="0.3">
      <c r="A2486" t="s">
        <v>4539</v>
      </c>
      <c r="B2486" s="2">
        <v>6.7</v>
      </c>
      <c r="C2486" t="s">
        <v>814</v>
      </c>
    </row>
    <row r="2487" spans="1:3" x14ac:dyDescent="0.3">
      <c r="A2487" t="s">
        <v>4539</v>
      </c>
      <c r="B2487" s="2">
        <v>6.7</v>
      </c>
      <c r="C2487" t="s">
        <v>3705</v>
      </c>
    </row>
    <row r="2488" spans="1:3" x14ac:dyDescent="0.3">
      <c r="A2488" t="s">
        <v>4540</v>
      </c>
      <c r="B2488" s="2">
        <v>5.2</v>
      </c>
      <c r="C2488" t="s">
        <v>346</v>
      </c>
    </row>
    <row r="2489" spans="1:3" x14ac:dyDescent="0.3">
      <c r="A2489" t="s">
        <v>4540</v>
      </c>
      <c r="B2489" s="2">
        <v>5.2</v>
      </c>
      <c r="C2489" t="s">
        <v>509</v>
      </c>
    </row>
    <row r="2490" spans="1:3" x14ac:dyDescent="0.3">
      <c r="A2490" t="s">
        <v>4540</v>
      </c>
      <c r="B2490" s="2">
        <v>5.2</v>
      </c>
      <c r="C2490" t="s">
        <v>7846</v>
      </c>
    </row>
    <row r="2491" spans="1:3" x14ac:dyDescent="0.3">
      <c r="A2491" t="s">
        <v>4540</v>
      </c>
      <c r="B2491" s="2">
        <v>5.2</v>
      </c>
      <c r="C2491" t="s">
        <v>7844</v>
      </c>
    </row>
    <row r="2492" spans="1:3" x14ac:dyDescent="0.3">
      <c r="A2492" t="s">
        <v>4541</v>
      </c>
      <c r="B2492" s="2">
        <v>7</v>
      </c>
      <c r="C2492" t="s">
        <v>346</v>
      </c>
    </row>
    <row r="2493" spans="1:3" x14ac:dyDescent="0.3">
      <c r="A2493" t="s">
        <v>4541</v>
      </c>
      <c r="B2493" s="2">
        <v>7</v>
      </c>
      <c r="C2493" t="s">
        <v>7851</v>
      </c>
    </row>
    <row r="2494" spans="1:3" x14ac:dyDescent="0.3">
      <c r="A2494" t="s">
        <v>4541</v>
      </c>
      <c r="B2494" s="2">
        <v>7</v>
      </c>
      <c r="C2494" t="s">
        <v>3705</v>
      </c>
    </row>
    <row r="2495" spans="1:3" x14ac:dyDescent="0.3">
      <c r="A2495" t="s">
        <v>4542</v>
      </c>
      <c r="B2495" s="2">
        <v>6.1</v>
      </c>
      <c r="C2495" t="s">
        <v>509</v>
      </c>
    </row>
    <row r="2496" spans="1:3" x14ac:dyDescent="0.3">
      <c r="A2496" t="s">
        <v>4542</v>
      </c>
      <c r="B2496" s="2">
        <v>6.1</v>
      </c>
      <c r="C2496" t="s">
        <v>3587</v>
      </c>
    </row>
    <row r="2497" spans="1:3" x14ac:dyDescent="0.3">
      <c r="A2497" t="s">
        <v>4543</v>
      </c>
      <c r="B2497" s="2">
        <v>6.6</v>
      </c>
      <c r="C2497" t="s">
        <v>266</v>
      </c>
    </row>
    <row r="2498" spans="1:3" x14ac:dyDescent="0.3">
      <c r="A2498" t="s">
        <v>4543</v>
      </c>
      <c r="B2498" s="2">
        <v>6.6</v>
      </c>
      <c r="C2498" t="s">
        <v>7845</v>
      </c>
    </row>
    <row r="2499" spans="1:3" x14ac:dyDescent="0.3">
      <c r="A2499" t="s">
        <v>4543</v>
      </c>
      <c r="B2499" s="2">
        <v>6.6</v>
      </c>
      <c r="C2499" t="s">
        <v>509</v>
      </c>
    </row>
    <row r="2500" spans="1:3" x14ac:dyDescent="0.3">
      <c r="A2500" t="s">
        <v>4543</v>
      </c>
      <c r="B2500" s="2">
        <v>6.6</v>
      </c>
      <c r="C2500" t="s">
        <v>7846</v>
      </c>
    </row>
    <row r="2501" spans="1:3" x14ac:dyDescent="0.3">
      <c r="A2501" t="s">
        <v>4544</v>
      </c>
      <c r="B2501" s="2">
        <v>5.5</v>
      </c>
      <c r="C2501" t="s">
        <v>509</v>
      </c>
    </row>
    <row r="2502" spans="1:3" x14ac:dyDescent="0.3">
      <c r="A2502" t="s">
        <v>6971</v>
      </c>
      <c r="B2502" s="2">
        <v>5.9</v>
      </c>
      <c r="C2502" t="s">
        <v>346</v>
      </c>
    </row>
    <row r="2503" spans="1:3" x14ac:dyDescent="0.3">
      <c r="A2503" t="s">
        <v>6971</v>
      </c>
      <c r="B2503" s="2">
        <v>5.9</v>
      </c>
      <c r="C2503" t="s">
        <v>814</v>
      </c>
    </row>
    <row r="2504" spans="1:3" x14ac:dyDescent="0.3">
      <c r="A2504" t="s">
        <v>6971</v>
      </c>
      <c r="B2504" s="2">
        <v>5.9</v>
      </c>
      <c r="C2504" t="s">
        <v>7850</v>
      </c>
    </row>
    <row r="2505" spans="1:3" x14ac:dyDescent="0.3">
      <c r="A2505" t="s">
        <v>6972</v>
      </c>
      <c r="B2505" s="2">
        <v>5.4</v>
      </c>
      <c r="C2505" t="s">
        <v>266</v>
      </c>
    </row>
    <row r="2506" spans="1:3" x14ac:dyDescent="0.3">
      <c r="A2506" t="s">
        <v>6972</v>
      </c>
      <c r="B2506" s="2">
        <v>5.4</v>
      </c>
      <c r="C2506" t="s">
        <v>509</v>
      </c>
    </row>
    <row r="2507" spans="1:3" x14ac:dyDescent="0.3">
      <c r="A2507" t="s">
        <v>6972</v>
      </c>
      <c r="B2507" s="2">
        <v>5.4</v>
      </c>
      <c r="C2507" t="s">
        <v>7846</v>
      </c>
    </row>
    <row r="2508" spans="1:3" x14ac:dyDescent="0.3">
      <c r="A2508" t="s">
        <v>4545</v>
      </c>
      <c r="B2508" s="2">
        <v>6.4</v>
      </c>
      <c r="C2508" t="s">
        <v>346</v>
      </c>
    </row>
    <row r="2509" spans="1:3" x14ac:dyDescent="0.3">
      <c r="A2509" t="s">
        <v>4545</v>
      </c>
      <c r="B2509" s="2">
        <v>6.4</v>
      </c>
      <c r="C2509" t="s">
        <v>3878</v>
      </c>
    </row>
    <row r="2510" spans="1:3" x14ac:dyDescent="0.3">
      <c r="A2510" t="s">
        <v>4545</v>
      </c>
      <c r="B2510" s="2">
        <v>6.4</v>
      </c>
      <c r="C2510" t="s">
        <v>3705</v>
      </c>
    </row>
    <row r="2511" spans="1:3" x14ac:dyDescent="0.3">
      <c r="A2511" t="s">
        <v>4546</v>
      </c>
      <c r="B2511" s="2">
        <v>5.7</v>
      </c>
      <c r="C2511" t="s">
        <v>814</v>
      </c>
    </row>
    <row r="2512" spans="1:3" x14ac:dyDescent="0.3">
      <c r="A2512" t="s">
        <v>4546</v>
      </c>
      <c r="B2512" s="2">
        <v>5.7</v>
      </c>
      <c r="C2512" t="s">
        <v>3587</v>
      </c>
    </row>
    <row r="2513" spans="1:3" x14ac:dyDescent="0.3">
      <c r="A2513" t="s">
        <v>4547</v>
      </c>
      <c r="B2513" s="2">
        <v>6.7</v>
      </c>
      <c r="C2513" t="s">
        <v>509</v>
      </c>
    </row>
    <row r="2514" spans="1:3" x14ac:dyDescent="0.3">
      <c r="A2514" t="s">
        <v>4547</v>
      </c>
      <c r="B2514" s="2">
        <v>6.7</v>
      </c>
      <c r="C2514" t="s">
        <v>814</v>
      </c>
    </row>
    <row r="2515" spans="1:3" x14ac:dyDescent="0.3">
      <c r="A2515" t="s">
        <v>4547</v>
      </c>
      <c r="B2515" s="2">
        <v>6.7</v>
      </c>
      <c r="C2515" t="s">
        <v>7844</v>
      </c>
    </row>
    <row r="2516" spans="1:3" x14ac:dyDescent="0.3">
      <c r="A2516" t="s">
        <v>4547</v>
      </c>
      <c r="B2516" s="2">
        <v>6.7</v>
      </c>
      <c r="C2516" t="s">
        <v>3587</v>
      </c>
    </row>
    <row r="2517" spans="1:3" x14ac:dyDescent="0.3">
      <c r="A2517" t="s">
        <v>6973</v>
      </c>
      <c r="B2517" s="2">
        <v>7.1</v>
      </c>
      <c r="C2517" t="s">
        <v>346</v>
      </c>
    </row>
    <row r="2518" spans="1:3" x14ac:dyDescent="0.3">
      <c r="A2518" t="s">
        <v>6973</v>
      </c>
      <c r="B2518" s="2">
        <v>7.1</v>
      </c>
      <c r="C2518" t="s">
        <v>509</v>
      </c>
    </row>
    <row r="2519" spans="1:3" x14ac:dyDescent="0.3">
      <c r="A2519" t="s">
        <v>6973</v>
      </c>
      <c r="B2519" s="2">
        <v>7.1</v>
      </c>
      <c r="C2519" t="s">
        <v>7851</v>
      </c>
    </row>
    <row r="2520" spans="1:3" x14ac:dyDescent="0.3">
      <c r="A2520" t="s">
        <v>6973</v>
      </c>
      <c r="B2520" s="2">
        <v>7.1</v>
      </c>
      <c r="C2520" t="s">
        <v>3705</v>
      </c>
    </row>
    <row r="2521" spans="1:3" x14ac:dyDescent="0.3">
      <c r="A2521" t="s">
        <v>4548</v>
      </c>
      <c r="B2521" s="2">
        <v>6.8</v>
      </c>
      <c r="C2521" t="s">
        <v>814</v>
      </c>
    </row>
    <row r="2522" spans="1:3" x14ac:dyDescent="0.3">
      <c r="A2522" t="s">
        <v>4548</v>
      </c>
      <c r="B2522" s="2">
        <v>6.8</v>
      </c>
      <c r="C2522" t="s">
        <v>7850</v>
      </c>
    </row>
    <row r="2523" spans="1:3" x14ac:dyDescent="0.3">
      <c r="A2523" t="s">
        <v>4549</v>
      </c>
      <c r="B2523" s="2">
        <v>6.5</v>
      </c>
      <c r="C2523" t="s">
        <v>814</v>
      </c>
    </row>
    <row r="2524" spans="1:3" x14ac:dyDescent="0.3">
      <c r="A2524" t="s">
        <v>4549</v>
      </c>
      <c r="B2524" s="2">
        <v>6.5</v>
      </c>
      <c r="C2524" t="s">
        <v>3587</v>
      </c>
    </row>
    <row r="2525" spans="1:3" x14ac:dyDescent="0.3">
      <c r="A2525" t="s">
        <v>4549</v>
      </c>
      <c r="B2525" s="2">
        <v>6.5</v>
      </c>
      <c r="C2525" t="s">
        <v>3084</v>
      </c>
    </row>
    <row r="2526" spans="1:3" x14ac:dyDescent="0.3">
      <c r="A2526" t="s">
        <v>4550</v>
      </c>
      <c r="B2526" s="2">
        <v>7.6</v>
      </c>
      <c r="C2526" t="s">
        <v>7851</v>
      </c>
    </row>
    <row r="2527" spans="1:3" x14ac:dyDescent="0.3">
      <c r="A2527" t="s">
        <v>4550</v>
      </c>
      <c r="B2527" s="2">
        <v>7.6</v>
      </c>
      <c r="C2527" t="s">
        <v>814</v>
      </c>
    </row>
    <row r="2528" spans="1:3" x14ac:dyDescent="0.3">
      <c r="A2528" t="s">
        <v>4550</v>
      </c>
      <c r="B2528" s="2">
        <v>7.6</v>
      </c>
      <c r="C2528" t="s">
        <v>3705</v>
      </c>
    </row>
    <row r="2529" spans="1:3" x14ac:dyDescent="0.3">
      <c r="A2529" t="s">
        <v>4551</v>
      </c>
      <c r="B2529" s="2">
        <v>5.5</v>
      </c>
      <c r="C2529" t="s">
        <v>346</v>
      </c>
    </row>
    <row r="2530" spans="1:3" x14ac:dyDescent="0.3">
      <c r="A2530" t="s">
        <v>4551</v>
      </c>
      <c r="B2530" s="2">
        <v>5.5</v>
      </c>
      <c r="C2530" t="s">
        <v>266</v>
      </c>
    </row>
    <row r="2531" spans="1:3" x14ac:dyDescent="0.3">
      <c r="A2531" t="s">
        <v>4551</v>
      </c>
      <c r="B2531" s="2">
        <v>5.5</v>
      </c>
      <c r="C2531" t="s">
        <v>7844</v>
      </c>
    </row>
    <row r="2532" spans="1:3" x14ac:dyDescent="0.3">
      <c r="A2532" t="s">
        <v>4551</v>
      </c>
      <c r="B2532" s="2">
        <v>5.5</v>
      </c>
      <c r="C2532" t="s">
        <v>3705</v>
      </c>
    </row>
    <row r="2533" spans="1:3" x14ac:dyDescent="0.3">
      <c r="A2533" t="s">
        <v>4552</v>
      </c>
      <c r="B2533" s="2">
        <v>6.5</v>
      </c>
      <c r="C2533" t="s">
        <v>346</v>
      </c>
    </row>
    <row r="2534" spans="1:3" x14ac:dyDescent="0.3">
      <c r="A2534" t="s">
        <v>4552</v>
      </c>
      <c r="B2534" s="2">
        <v>6.5</v>
      </c>
      <c r="C2534" t="s">
        <v>814</v>
      </c>
    </row>
    <row r="2535" spans="1:3" x14ac:dyDescent="0.3">
      <c r="A2535" t="s">
        <v>4552</v>
      </c>
      <c r="B2535" s="2">
        <v>6.5</v>
      </c>
      <c r="C2535" t="s">
        <v>3705</v>
      </c>
    </row>
    <row r="2536" spans="1:3" x14ac:dyDescent="0.3">
      <c r="A2536" t="s">
        <v>4553</v>
      </c>
      <c r="B2536" s="2">
        <v>7</v>
      </c>
      <c r="C2536" t="s">
        <v>346</v>
      </c>
    </row>
    <row r="2537" spans="1:3" x14ac:dyDescent="0.3">
      <c r="A2537" t="s">
        <v>4553</v>
      </c>
      <c r="B2537" s="2">
        <v>7</v>
      </c>
      <c r="C2537" t="s">
        <v>7851</v>
      </c>
    </row>
    <row r="2538" spans="1:3" x14ac:dyDescent="0.3">
      <c r="A2538" t="s">
        <v>4553</v>
      </c>
      <c r="B2538" s="2">
        <v>7</v>
      </c>
      <c r="C2538" t="s">
        <v>7848</v>
      </c>
    </row>
    <row r="2539" spans="1:3" x14ac:dyDescent="0.3">
      <c r="A2539" t="s">
        <v>4553</v>
      </c>
      <c r="B2539" s="2">
        <v>7</v>
      </c>
      <c r="C2539" t="s">
        <v>3705</v>
      </c>
    </row>
    <row r="2540" spans="1:3" x14ac:dyDescent="0.3">
      <c r="A2540" t="s">
        <v>4554</v>
      </c>
      <c r="B2540" s="2">
        <v>5.8</v>
      </c>
      <c r="C2540" t="s">
        <v>346</v>
      </c>
    </row>
    <row r="2541" spans="1:3" x14ac:dyDescent="0.3">
      <c r="A2541" t="s">
        <v>4554</v>
      </c>
      <c r="B2541" s="2">
        <v>5.8</v>
      </c>
      <c r="C2541" t="s">
        <v>3878</v>
      </c>
    </row>
    <row r="2542" spans="1:3" x14ac:dyDescent="0.3">
      <c r="A2542" t="s">
        <v>4554</v>
      </c>
      <c r="B2542" s="2">
        <v>5.8</v>
      </c>
      <c r="C2542" t="s">
        <v>3705</v>
      </c>
    </row>
    <row r="2543" spans="1:3" x14ac:dyDescent="0.3">
      <c r="A2543" t="s">
        <v>4555</v>
      </c>
      <c r="B2543" s="2">
        <v>7.3</v>
      </c>
      <c r="C2543" t="s">
        <v>1852</v>
      </c>
    </row>
    <row r="2544" spans="1:3" x14ac:dyDescent="0.3">
      <c r="A2544" t="s">
        <v>4555</v>
      </c>
      <c r="B2544" s="2">
        <v>7.3</v>
      </c>
      <c r="C2544" t="s">
        <v>7853</v>
      </c>
    </row>
    <row r="2545" spans="1:3" x14ac:dyDescent="0.3">
      <c r="A2545" t="s">
        <v>4556</v>
      </c>
      <c r="B2545" s="2">
        <v>6.6</v>
      </c>
      <c r="C2545" t="s">
        <v>814</v>
      </c>
    </row>
    <row r="2546" spans="1:3" x14ac:dyDescent="0.3">
      <c r="A2546" t="s">
        <v>4556</v>
      </c>
      <c r="B2546" s="2">
        <v>6.6</v>
      </c>
      <c r="C2546" t="s">
        <v>3705</v>
      </c>
    </row>
    <row r="2547" spans="1:3" x14ac:dyDescent="0.3">
      <c r="A2547" t="s">
        <v>4557</v>
      </c>
      <c r="B2547" s="2">
        <v>4.4000000000000004</v>
      </c>
      <c r="C2547" t="s">
        <v>346</v>
      </c>
    </row>
    <row r="2548" spans="1:3" x14ac:dyDescent="0.3">
      <c r="A2548" t="s">
        <v>4557</v>
      </c>
      <c r="B2548" s="2">
        <v>4.4000000000000004</v>
      </c>
      <c r="C2548" t="s">
        <v>266</v>
      </c>
    </row>
    <row r="2549" spans="1:3" x14ac:dyDescent="0.3">
      <c r="A2549" t="s">
        <v>4557</v>
      </c>
      <c r="B2549" s="2">
        <v>4.4000000000000004</v>
      </c>
      <c r="C2549" t="s">
        <v>509</v>
      </c>
    </row>
    <row r="2550" spans="1:3" x14ac:dyDescent="0.3">
      <c r="A2550" t="s">
        <v>4557</v>
      </c>
      <c r="B2550" s="2">
        <v>4.4000000000000004</v>
      </c>
      <c r="C2550" t="s">
        <v>7851</v>
      </c>
    </row>
    <row r="2551" spans="1:3" x14ac:dyDescent="0.3">
      <c r="A2551" t="s">
        <v>4558</v>
      </c>
      <c r="B2551" s="2">
        <v>7.7</v>
      </c>
      <c r="C2551" t="s">
        <v>7845</v>
      </c>
    </row>
    <row r="2552" spans="1:3" x14ac:dyDescent="0.3">
      <c r="A2552" t="s">
        <v>4558</v>
      </c>
      <c r="B2552" s="2">
        <v>7.7</v>
      </c>
      <c r="C2552" t="s">
        <v>7846</v>
      </c>
    </row>
    <row r="2553" spans="1:3" x14ac:dyDescent="0.3">
      <c r="A2553" t="s">
        <v>4558</v>
      </c>
      <c r="B2553" s="2">
        <v>7.7</v>
      </c>
      <c r="C2553" t="s">
        <v>7844</v>
      </c>
    </row>
    <row r="2554" spans="1:3" x14ac:dyDescent="0.3">
      <c r="A2554" t="s">
        <v>4559</v>
      </c>
      <c r="B2554" s="2">
        <v>5</v>
      </c>
      <c r="C2554" t="s">
        <v>3878</v>
      </c>
    </row>
    <row r="2555" spans="1:3" x14ac:dyDescent="0.3">
      <c r="A2555" t="s">
        <v>4559</v>
      </c>
      <c r="B2555" s="2">
        <v>5</v>
      </c>
      <c r="C2555" t="s">
        <v>3705</v>
      </c>
    </row>
    <row r="2556" spans="1:3" x14ac:dyDescent="0.3">
      <c r="A2556" t="s">
        <v>6974</v>
      </c>
      <c r="B2556" s="2">
        <v>7.7</v>
      </c>
      <c r="C2556" t="s">
        <v>346</v>
      </c>
    </row>
    <row r="2557" spans="1:3" x14ac:dyDescent="0.3">
      <c r="A2557" t="s">
        <v>6974</v>
      </c>
      <c r="B2557" s="2">
        <v>7.7</v>
      </c>
      <c r="C2557" t="s">
        <v>7851</v>
      </c>
    </row>
    <row r="2558" spans="1:3" x14ac:dyDescent="0.3">
      <c r="A2558" t="s">
        <v>6974</v>
      </c>
      <c r="B2558" s="2">
        <v>7.7</v>
      </c>
      <c r="C2558" t="s">
        <v>814</v>
      </c>
    </row>
    <row r="2559" spans="1:3" x14ac:dyDescent="0.3">
      <c r="A2559" t="s">
        <v>6974</v>
      </c>
      <c r="B2559" s="2">
        <v>7.7</v>
      </c>
      <c r="C2559" t="s">
        <v>3705</v>
      </c>
    </row>
    <row r="2560" spans="1:3" x14ac:dyDescent="0.3">
      <c r="A2560" t="s">
        <v>4560</v>
      </c>
      <c r="B2560" s="2">
        <v>4.4000000000000004</v>
      </c>
      <c r="C2560" t="s">
        <v>509</v>
      </c>
    </row>
    <row r="2561" spans="1:3" x14ac:dyDescent="0.3">
      <c r="A2561" t="s">
        <v>4560</v>
      </c>
      <c r="B2561" s="2">
        <v>4.4000000000000004</v>
      </c>
      <c r="C2561" t="s">
        <v>7846</v>
      </c>
    </row>
    <row r="2562" spans="1:3" x14ac:dyDescent="0.3">
      <c r="A2562" t="s">
        <v>4560</v>
      </c>
      <c r="B2562" s="2">
        <v>4.4000000000000004</v>
      </c>
      <c r="C2562" t="s">
        <v>7844</v>
      </c>
    </row>
    <row r="2563" spans="1:3" x14ac:dyDescent="0.3">
      <c r="A2563" t="s">
        <v>4561</v>
      </c>
      <c r="B2563" s="2">
        <v>6.1</v>
      </c>
      <c r="C2563" t="s">
        <v>509</v>
      </c>
    </row>
    <row r="2564" spans="1:3" x14ac:dyDescent="0.3">
      <c r="A2564" t="s">
        <v>4561</v>
      </c>
      <c r="B2564" s="2">
        <v>6.1</v>
      </c>
      <c r="C2564" t="s">
        <v>7851</v>
      </c>
    </row>
    <row r="2565" spans="1:3" x14ac:dyDescent="0.3">
      <c r="A2565" t="s">
        <v>6975</v>
      </c>
      <c r="B2565" s="2">
        <v>5.4</v>
      </c>
      <c r="C2565" t="s">
        <v>509</v>
      </c>
    </row>
    <row r="2566" spans="1:3" x14ac:dyDescent="0.3">
      <c r="A2566" t="s">
        <v>6975</v>
      </c>
      <c r="B2566" s="2">
        <v>5.4</v>
      </c>
      <c r="C2566" t="s">
        <v>7846</v>
      </c>
    </row>
    <row r="2567" spans="1:3" x14ac:dyDescent="0.3">
      <c r="A2567" t="s">
        <v>4562</v>
      </c>
      <c r="B2567" s="2">
        <v>6.8</v>
      </c>
      <c r="C2567" t="s">
        <v>346</v>
      </c>
    </row>
    <row r="2568" spans="1:3" x14ac:dyDescent="0.3">
      <c r="A2568" t="s">
        <v>4562</v>
      </c>
      <c r="B2568" s="2">
        <v>6.8</v>
      </c>
      <c r="C2568" t="s">
        <v>7844</v>
      </c>
    </row>
    <row r="2569" spans="1:3" x14ac:dyDescent="0.3">
      <c r="A2569" t="s">
        <v>4562</v>
      </c>
      <c r="B2569" s="2">
        <v>6.8</v>
      </c>
      <c r="C2569" t="s">
        <v>1390</v>
      </c>
    </row>
    <row r="2570" spans="1:3" x14ac:dyDescent="0.3">
      <c r="A2570" t="s">
        <v>4562</v>
      </c>
      <c r="B2570" s="2">
        <v>6.8</v>
      </c>
      <c r="C2570" t="s">
        <v>3878</v>
      </c>
    </row>
    <row r="2571" spans="1:3" x14ac:dyDescent="0.3">
      <c r="A2571" t="s">
        <v>4563</v>
      </c>
      <c r="B2571" s="2">
        <v>6.5</v>
      </c>
      <c r="C2571" t="s">
        <v>814</v>
      </c>
    </row>
    <row r="2572" spans="1:3" x14ac:dyDescent="0.3">
      <c r="A2572" t="s">
        <v>6976</v>
      </c>
      <c r="B2572" s="2">
        <v>7</v>
      </c>
      <c r="C2572" t="s">
        <v>266</v>
      </c>
    </row>
    <row r="2573" spans="1:3" x14ac:dyDescent="0.3">
      <c r="A2573" t="s">
        <v>6976</v>
      </c>
      <c r="B2573" s="2">
        <v>7</v>
      </c>
      <c r="C2573" t="s">
        <v>7845</v>
      </c>
    </row>
    <row r="2574" spans="1:3" x14ac:dyDescent="0.3">
      <c r="A2574" t="s">
        <v>6976</v>
      </c>
      <c r="B2574" s="2">
        <v>7</v>
      </c>
      <c r="C2574" t="s">
        <v>509</v>
      </c>
    </row>
    <row r="2575" spans="1:3" x14ac:dyDescent="0.3">
      <c r="A2575" t="s">
        <v>6976</v>
      </c>
      <c r="B2575" s="2">
        <v>7</v>
      </c>
      <c r="C2575" t="s">
        <v>7846</v>
      </c>
    </row>
    <row r="2576" spans="1:3" x14ac:dyDescent="0.3">
      <c r="A2576" t="s">
        <v>6976</v>
      </c>
      <c r="B2576" s="2">
        <v>7</v>
      </c>
      <c r="C2576" t="s">
        <v>7844</v>
      </c>
    </row>
    <row r="2577" spans="1:3" x14ac:dyDescent="0.3">
      <c r="A2577" t="s">
        <v>4564</v>
      </c>
      <c r="B2577" s="2">
        <v>6.3</v>
      </c>
      <c r="C2577" t="s">
        <v>346</v>
      </c>
    </row>
    <row r="2578" spans="1:3" x14ac:dyDescent="0.3">
      <c r="A2578" t="s">
        <v>4564</v>
      </c>
      <c r="B2578" s="2">
        <v>6.3</v>
      </c>
      <c r="C2578" t="s">
        <v>266</v>
      </c>
    </row>
    <row r="2579" spans="1:3" x14ac:dyDescent="0.3">
      <c r="A2579" t="s">
        <v>4564</v>
      </c>
      <c r="B2579" s="2">
        <v>6.3</v>
      </c>
      <c r="C2579" t="s">
        <v>7851</v>
      </c>
    </row>
    <row r="2580" spans="1:3" x14ac:dyDescent="0.3">
      <c r="A2580" t="s">
        <v>4564</v>
      </c>
      <c r="B2580" s="2">
        <v>6.3</v>
      </c>
      <c r="C2580" t="s">
        <v>3705</v>
      </c>
    </row>
    <row r="2581" spans="1:3" x14ac:dyDescent="0.3">
      <c r="A2581" t="s">
        <v>4565</v>
      </c>
      <c r="B2581" s="2">
        <v>6.3</v>
      </c>
      <c r="C2581" t="s">
        <v>346</v>
      </c>
    </row>
    <row r="2582" spans="1:3" x14ac:dyDescent="0.3">
      <c r="A2582" t="s">
        <v>4565</v>
      </c>
      <c r="B2582" s="2">
        <v>6.3</v>
      </c>
      <c r="C2582" t="s">
        <v>7848</v>
      </c>
    </row>
    <row r="2583" spans="1:3" x14ac:dyDescent="0.3">
      <c r="A2583" t="s">
        <v>4565</v>
      </c>
      <c r="B2583" s="2">
        <v>6.3</v>
      </c>
      <c r="C2583" t="s">
        <v>3878</v>
      </c>
    </row>
    <row r="2584" spans="1:3" x14ac:dyDescent="0.3">
      <c r="A2584" t="s">
        <v>4565</v>
      </c>
      <c r="B2584" s="2">
        <v>6.3</v>
      </c>
      <c r="C2584" t="s">
        <v>3705</v>
      </c>
    </row>
    <row r="2585" spans="1:3" x14ac:dyDescent="0.3">
      <c r="A2585" t="s">
        <v>4566</v>
      </c>
      <c r="B2585" s="2">
        <v>6.1</v>
      </c>
      <c r="C2585" t="s">
        <v>814</v>
      </c>
    </row>
    <row r="2586" spans="1:3" x14ac:dyDescent="0.3">
      <c r="A2586" t="s">
        <v>4566</v>
      </c>
      <c r="B2586" s="2">
        <v>6.1</v>
      </c>
      <c r="C2586" t="s">
        <v>3587</v>
      </c>
    </row>
    <row r="2587" spans="1:3" x14ac:dyDescent="0.3">
      <c r="A2587" t="s">
        <v>6977</v>
      </c>
      <c r="B2587" s="2">
        <v>6.1</v>
      </c>
      <c r="C2587" t="s">
        <v>266</v>
      </c>
    </row>
    <row r="2588" spans="1:3" x14ac:dyDescent="0.3">
      <c r="A2588" t="s">
        <v>6977</v>
      </c>
      <c r="B2588" s="2">
        <v>6.1</v>
      </c>
      <c r="C2588" t="s">
        <v>7845</v>
      </c>
    </row>
    <row r="2589" spans="1:3" x14ac:dyDescent="0.3">
      <c r="A2589" t="s">
        <v>6977</v>
      </c>
      <c r="B2589" s="2">
        <v>6.1</v>
      </c>
      <c r="C2589" t="s">
        <v>509</v>
      </c>
    </row>
    <row r="2590" spans="1:3" x14ac:dyDescent="0.3">
      <c r="A2590" t="s">
        <v>6977</v>
      </c>
      <c r="B2590" s="2">
        <v>6.1</v>
      </c>
      <c r="C2590" t="s">
        <v>7846</v>
      </c>
    </row>
    <row r="2591" spans="1:3" x14ac:dyDescent="0.3">
      <c r="A2591" t="s">
        <v>6977</v>
      </c>
      <c r="B2591" s="2">
        <v>6.1</v>
      </c>
      <c r="C2591" t="s">
        <v>7844</v>
      </c>
    </row>
    <row r="2592" spans="1:3" x14ac:dyDescent="0.3">
      <c r="A2592" t="s">
        <v>4567</v>
      </c>
      <c r="B2592" s="2">
        <v>5.3</v>
      </c>
      <c r="C2592" t="s">
        <v>346</v>
      </c>
    </row>
    <row r="2593" spans="1:3" x14ac:dyDescent="0.3">
      <c r="A2593" t="s">
        <v>4567</v>
      </c>
      <c r="B2593" s="2">
        <v>5.3</v>
      </c>
      <c r="C2593" t="s">
        <v>509</v>
      </c>
    </row>
    <row r="2594" spans="1:3" x14ac:dyDescent="0.3">
      <c r="A2594" t="s">
        <v>4567</v>
      </c>
      <c r="B2594" s="2">
        <v>5.3</v>
      </c>
      <c r="C2594" t="s">
        <v>3878</v>
      </c>
    </row>
    <row r="2595" spans="1:3" x14ac:dyDescent="0.3">
      <c r="A2595" t="s">
        <v>4568</v>
      </c>
      <c r="B2595" s="2">
        <v>5.4</v>
      </c>
      <c r="C2595" t="s">
        <v>346</v>
      </c>
    </row>
    <row r="2596" spans="1:3" x14ac:dyDescent="0.3">
      <c r="A2596" t="s">
        <v>4568</v>
      </c>
      <c r="B2596" s="2">
        <v>5.4</v>
      </c>
      <c r="C2596" t="s">
        <v>3705</v>
      </c>
    </row>
    <row r="2597" spans="1:3" x14ac:dyDescent="0.3">
      <c r="A2597" t="s">
        <v>4569</v>
      </c>
      <c r="B2597" s="2">
        <v>6.2</v>
      </c>
      <c r="C2597" t="s">
        <v>346</v>
      </c>
    </row>
    <row r="2598" spans="1:3" x14ac:dyDescent="0.3">
      <c r="A2598" t="s">
        <v>4569</v>
      </c>
      <c r="B2598" s="2">
        <v>6.2</v>
      </c>
      <c r="C2598" t="s">
        <v>814</v>
      </c>
    </row>
    <row r="2599" spans="1:3" x14ac:dyDescent="0.3">
      <c r="A2599" t="s">
        <v>4569</v>
      </c>
      <c r="B2599" s="2">
        <v>6.2</v>
      </c>
      <c r="C2599" t="s">
        <v>3705</v>
      </c>
    </row>
    <row r="2600" spans="1:3" x14ac:dyDescent="0.3">
      <c r="A2600" t="s">
        <v>4570</v>
      </c>
      <c r="B2600" s="2">
        <v>6.6</v>
      </c>
      <c r="C2600" t="s">
        <v>7852</v>
      </c>
    </row>
    <row r="2601" spans="1:3" x14ac:dyDescent="0.3">
      <c r="A2601" t="s">
        <v>4570</v>
      </c>
      <c r="B2601" s="2">
        <v>6.6</v>
      </c>
      <c r="C2601" t="s">
        <v>509</v>
      </c>
    </row>
    <row r="2602" spans="1:3" x14ac:dyDescent="0.3">
      <c r="A2602" t="s">
        <v>4570</v>
      </c>
      <c r="B2602" s="2">
        <v>6.6</v>
      </c>
      <c r="C2602" t="s">
        <v>814</v>
      </c>
    </row>
    <row r="2603" spans="1:3" x14ac:dyDescent="0.3">
      <c r="A2603" t="s">
        <v>4571</v>
      </c>
      <c r="B2603" s="2">
        <v>5.9</v>
      </c>
      <c r="C2603" t="s">
        <v>346</v>
      </c>
    </row>
    <row r="2604" spans="1:3" x14ac:dyDescent="0.3">
      <c r="A2604" t="s">
        <v>4571</v>
      </c>
      <c r="B2604" s="2">
        <v>5.9</v>
      </c>
      <c r="C2604" t="s">
        <v>7851</v>
      </c>
    </row>
    <row r="2605" spans="1:3" x14ac:dyDescent="0.3">
      <c r="A2605" t="s">
        <v>4571</v>
      </c>
      <c r="B2605" s="2">
        <v>5.9</v>
      </c>
      <c r="C2605" t="s">
        <v>814</v>
      </c>
    </row>
    <row r="2606" spans="1:3" x14ac:dyDescent="0.3">
      <c r="A2606" t="s">
        <v>4571</v>
      </c>
      <c r="B2606" s="2">
        <v>5.9</v>
      </c>
      <c r="C2606" t="s">
        <v>3705</v>
      </c>
    </row>
    <row r="2607" spans="1:3" x14ac:dyDescent="0.3">
      <c r="A2607" t="s">
        <v>4572</v>
      </c>
      <c r="B2607" s="2">
        <v>6.3</v>
      </c>
      <c r="C2607" t="s">
        <v>346</v>
      </c>
    </row>
    <row r="2608" spans="1:3" x14ac:dyDescent="0.3">
      <c r="A2608" t="s">
        <v>4572</v>
      </c>
      <c r="B2608" s="2">
        <v>6.3</v>
      </c>
      <c r="C2608" t="s">
        <v>1390</v>
      </c>
    </row>
    <row r="2609" spans="1:3" x14ac:dyDescent="0.3">
      <c r="A2609" t="s">
        <v>4572</v>
      </c>
      <c r="B2609" s="2">
        <v>6.3</v>
      </c>
      <c r="C2609" t="s">
        <v>3878</v>
      </c>
    </row>
    <row r="2610" spans="1:3" x14ac:dyDescent="0.3">
      <c r="A2610" t="s">
        <v>4573</v>
      </c>
      <c r="B2610" s="2">
        <v>7.2</v>
      </c>
      <c r="C2610" t="s">
        <v>346</v>
      </c>
    </row>
    <row r="2611" spans="1:3" x14ac:dyDescent="0.3">
      <c r="A2611" t="s">
        <v>4573</v>
      </c>
      <c r="B2611" s="2">
        <v>7.2</v>
      </c>
      <c r="C2611" t="s">
        <v>7851</v>
      </c>
    </row>
    <row r="2612" spans="1:3" x14ac:dyDescent="0.3">
      <c r="A2612" t="s">
        <v>4573</v>
      </c>
      <c r="B2612" s="2">
        <v>7.2</v>
      </c>
      <c r="C2612" t="s">
        <v>814</v>
      </c>
    </row>
    <row r="2613" spans="1:3" x14ac:dyDescent="0.3">
      <c r="A2613" t="s">
        <v>4573</v>
      </c>
      <c r="B2613" s="2">
        <v>7.2</v>
      </c>
      <c r="C2613" t="s">
        <v>7848</v>
      </c>
    </row>
    <row r="2614" spans="1:3" x14ac:dyDescent="0.3">
      <c r="A2614" t="s">
        <v>4573</v>
      </c>
      <c r="B2614" s="2">
        <v>7.2</v>
      </c>
      <c r="C2614" t="s">
        <v>3705</v>
      </c>
    </row>
    <row r="2615" spans="1:3" x14ac:dyDescent="0.3">
      <c r="A2615" t="s">
        <v>4574</v>
      </c>
      <c r="B2615" s="2">
        <v>6.8</v>
      </c>
      <c r="C2615" t="s">
        <v>266</v>
      </c>
    </row>
    <row r="2616" spans="1:3" x14ac:dyDescent="0.3">
      <c r="A2616" t="s">
        <v>4574</v>
      </c>
      <c r="B2616" s="2">
        <v>6.8</v>
      </c>
      <c r="C2616" t="s">
        <v>7845</v>
      </c>
    </row>
    <row r="2617" spans="1:3" x14ac:dyDescent="0.3">
      <c r="A2617" t="s">
        <v>4574</v>
      </c>
      <c r="B2617" s="2">
        <v>6.8</v>
      </c>
      <c r="C2617" t="s">
        <v>509</v>
      </c>
    </row>
    <row r="2618" spans="1:3" x14ac:dyDescent="0.3">
      <c r="A2618" t="s">
        <v>4574</v>
      </c>
      <c r="B2618" s="2">
        <v>6.8</v>
      </c>
      <c r="C2618" t="s">
        <v>7846</v>
      </c>
    </row>
    <row r="2619" spans="1:3" x14ac:dyDescent="0.3">
      <c r="A2619" t="s">
        <v>4574</v>
      </c>
      <c r="B2619" s="2">
        <v>6.8</v>
      </c>
      <c r="C2619" t="s">
        <v>7844</v>
      </c>
    </row>
    <row r="2620" spans="1:3" x14ac:dyDescent="0.3">
      <c r="A2620" t="s">
        <v>4575</v>
      </c>
      <c r="B2620" s="2">
        <v>6.1</v>
      </c>
      <c r="C2620" t="s">
        <v>509</v>
      </c>
    </row>
    <row r="2621" spans="1:3" x14ac:dyDescent="0.3">
      <c r="A2621" t="s">
        <v>4575</v>
      </c>
      <c r="B2621" s="2">
        <v>6.1</v>
      </c>
      <c r="C2621" t="s">
        <v>814</v>
      </c>
    </row>
    <row r="2622" spans="1:3" x14ac:dyDescent="0.3">
      <c r="A2622" t="s">
        <v>4575</v>
      </c>
      <c r="B2622" s="2">
        <v>6.1</v>
      </c>
      <c r="C2622" t="s">
        <v>7844</v>
      </c>
    </row>
    <row r="2623" spans="1:3" x14ac:dyDescent="0.3">
      <c r="A2623" t="s">
        <v>4575</v>
      </c>
      <c r="B2623" s="2">
        <v>6.1</v>
      </c>
      <c r="C2623" t="s">
        <v>3587</v>
      </c>
    </row>
    <row r="2624" spans="1:3" x14ac:dyDescent="0.3">
      <c r="A2624" t="s">
        <v>4576</v>
      </c>
      <c r="B2624" s="2">
        <v>7.8</v>
      </c>
      <c r="C2624" t="s">
        <v>346</v>
      </c>
    </row>
    <row r="2625" spans="1:3" x14ac:dyDescent="0.3">
      <c r="A2625" t="s">
        <v>4576</v>
      </c>
      <c r="B2625" s="2">
        <v>7.8</v>
      </c>
      <c r="C2625" t="s">
        <v>266</v>
      </c>
    </row>
    <row r="2626" spans="1:3" x14ac:dyDescent="0.3">
      <c r="A2626" t="s">
        <v>4576</v>
      </c>
      <c r="B2626" s="2">
        <v>7.8</v>
      </c>
      <c r="C2626" t="s">
        <v>7845</v>
      </c>
    </row>
    <row r="2627" spans="1:3" x14ac:dyDescent="0.3">
      <c r="A2627" t="s">
        <v>4576</v>
      </c>
      <c r="B2627" s="2">
        <v>7.8</v>
      </c>
      <c r="C2627" t="s">
        <v>509</v>
      </c>
    </row>
    <row r="2628" spans="1:3" x14ac:dyDescent="0.3">
      <c r="A2628" t="s">
        <v>4576</v>
      </c>
      <c r="B2628" s="2">
        <v>7.8</v>
      </c>
      <c r="C2628" t="s">
        <v>7846</v>
      </c>
    </row>
    <row r="2629" spans="1:3" x14ac:dyDescent="0.3">
      <c r="A2629" t="s">
        <v>4576</v>
      </c>
      <c r="B2629" s="2">
        <v>7.8</v>
      </c>
      <c r="C2629" t="s">
        <v>7844</v>
      </c>
    </row>
    <row r="2630" spans="1:3" x14ac:dyDescent="0.3">
      <c r="A2630" t="s">
        <v>6978</v>
      </c>
      <c r="B2630" s="2">
        <v>5</v>
      </c>
      <c r="C2630" t="s">
        <v>346</v>
      </c>
    </row>
    <row r="2631" spans="1:3" x14ac:dyDescent="0.3">
      <c r="A2631" t="s">
        <v>6978</v>
      </c>
      <c r="B2631" s="2">
        <v>5</v>
      </c>
      <c r="C2631" t="s">
        <v>509</v>
      </c>
    </row>
    <row r="2632" spans="1:3" x14ac:dyDescent="0.3">
      <c r="A2632" t="s">
        <v>6978</v>
      </c>
      <c r="B2632" s="2">
        <v>5</v>
      </c>
      <c r="C2632" t="s">
        <v>7851</v>
      </c>
    </row>
    <row r="2633" spans="1:3" x14ac:dyDescent="0.3">
      <c r="A2633" t="s">
        <v>6979</v>
      </c>
      <c r="B2633" s="2">
        <v>6.2</v>
      </c>
      <c r="C2633" t="s">
        <v>346</v>
      </c>
    </row>
    <row r="2634" spans="1:3" x14ac:dyDescent="0.3">
      <c r="A2634" t="s">
        <v>6979</v>
      </c>
      <c r="B2634" s="2">
        <v>6.2</v>
      </c>
      <c r="C2634" t="s">
        <v>266</v>
      </c>
    </row>
    <row r="2635" spans="1:3" x14ac:dyDescent="0.3">
      <c r="A2635" t="s">
        <v>6979</v>
      </c>
      <c r="B2635" s="2">
        <v>6.2</v>
      </c>
      <c r="C2635" t="s">
        <v>7844</v>
      </c>
    </row>
    <row r="2636" spans="1:3" x14ac:dyDescent="0.3">
      <c r="A2636" t="s">
        <v>6979</v>
      </c>
      <c r="B2636" s="2">
        <v>6.2</v>
      </c>
      <c r="C2636" t="s">
        <v>3878</v>
      </c>
    </row>
    <row r="2637" spans="1:3" x14ac:dyDescent="0.3">
      <c r="A2637" t="s">
        <v>6979</v>
      </c>
      <c r="B2637" s="2">
        <v>6.2</v>
      </c>
      <c r="C2637" t="s">
        <v>3705</v>
      </c>
    </row>
    <row r="2638" spans="1:3" x14ac:dyDescent="0.3">
      <c r="A2638" t="s">
        <v>4577</v>
      </c>
      <c r="B2638" s="2">
        <v>6.7</v>
      </c>
      <c r="C2638" t="s">
        <v>346</v>
      </c>
    </row>
    <row r="2639" spans="1:3" x14ac:dyDescent="0.3">
      <c r="A2639" t="s">
        <v>4577</v>
      </c>
      <c r="B2639" s="2">
        <v>6.7</v>
      </c>
      <c r="C2639" t="s">
        <v>7851</v>
      </c>
    </row>
    <row r="2640" spans="1:3" x14ac:dyDescent="0.3">
      <c r="A2640" t="s">
        <v>4577</v>
      </c>
      <c r="B2640" s="2">
        <v>6.7</v>
      </c>
      <c r="C2640" t="s">
        <v>814</v>
      </c>
    </row>
    <row r="2641" spans="1:3" x14ac:dyDescent="0.3">
      <c r="A2641" t="s">
        <v>4577</v>
      </c>
      <c r="B2641" s="2">
        <v>6.7</v>
      </c>
      <c r="C2641" t="s">
        <v>3705</v>
      </c>
    </row>
    <row r="2642" spans="1:3" x14ac:dyDescent="0.3">
      <c r="A2642" t="s">
        <v>4578</v>
      </c>
      <c r="B2642" s="2">
        <v>4.9000000000000004</v>
      </c>
      <c r="C2642" t="s">
        <v>266</v>
      </c>
    </row>
    <row r="2643" spans="1:3" x14ac:dyDescent="0.3">
      <c r="A2643" t="s">
        <v>4578</v>
      </c>
      <c r="B2643" s="2">
        <v>4.9000000000000004</v>
      </c>
      <c r="C2643" t="s">
        <v>509</v>
      </c>
    </row>
    <row r="2644" spans="1:3" x14ac:dyDescent="0.3">
      <c r="A2644" t="s">
        <v>4579</v>
      </c>
      <c r="B2644" s="2">
        <v>7.4</v>
      </c>
      <c r="C2644" t="s">
        <v>7852</v>
      </c>
    </row>
    <row r="2645" spans="1:3" x14ac:dyDescent="0.3">
      <c r="A2645" t="s">
        <v>4579</v>
      </c>
      <c r="B2645" s="2">
        <v>7.4</v>
      </c>
      <c r="C2645" t="s">
        <v>814</v>
      </c>
    </row>
    <row r="2646" spans="1:3" x14ac:dyDescent="0.3">
      <c r="A2646" t="s">
        <v>4579</v>
      </c>
      <c r="B2646" s="2">
        <v>7.4</v>
      </c>
      <c r="C2646" t="s">
        <v>7849</v>
      </c>
    </row>
    <row r="2647" spans="1:3" x14ac:dyDescent="0.3">
      <c r="A2647" t="s">
        <v>4579</v>
      </c>
      <c r="B2647" s="2">
        <v>7.4</v>
      </c>
      <c r="C2647" t="s">
        <v>7850</v>
      </c>
    </row>
    <row r="2648" spans="1:3" x14ac:dyDescent="0.3">
      <c r="A2648" t="s">
        <v>4580</v>
      </c>
      <c r="B2648" s="2">
        <v>6.2</v>
      </c>
      <c r="C2648" t="s">
        <v>509</v>
      </c>
    </row>
    <row r="2649" spans="1:3" x14ac:dyDescent="0.3">
      <c r="A2649" t="s">
        <v>4580</v>
      </c>
      <c r="B2649" s="2">
        <v>6.2</v>
      </c>
      <c r="C2649" t="s">
        <v>7851</v>
      </c>
    </row>
    <row r="2650" spans="1:3" x14ac:dyDescent="0.3">
      <c r="A2650" t="s">
        <v>4580</v>
      </c>
      <c r="B2650" s="2">
        <v>6.2</v>
      </c>
      <c r="C2650" t="s">
        <v>3587</v>
      </c>
    </row>
    <row r="2651" spans="1:3" x14ac:dyDescent="0.3">
      <c r="A2651" t="s">
        <v>4580</v>
      </c>
      <c r="B2651" s="2">
        <v>6.2</v>
      </c>
      <c r="C2651" t="s">
        <v>3705</v>
      </c>
    </row>
    <row r="2652" spans="1:3" x14ac:dyDescent="0.3">
      <c r="A2652" t="s">
        <v>4581</v>
      </c>
      <c r="B2652" s="2">
        <v>4.9000000000000004</v>
      </c>
      <c r="C2652" t="s">
        <v>509</v>
      </c>
    </row>
    <row r="2653" spans="1:3" x14ac:dyDescent="0.3">
      <c r="A2653" t="s">
        <v>4581</v>
      </c>
      <c r="B2653" s="2">
        <v>4.9000000000000004</v>
      </c>
      <c r="C2653" t="s">
        <v>7846</v>
      </c>
    </row>
    <row r="2654" spans="1:3" x14ac:dyDescent="0.3">
      <c r="A2654" t="s">
        <v>4581</v>
      </c>
      <c r="B2654" s="2">
        <v>4.9000000000000004</v>
      </c>
      <c r="C2654" t="s">
        <v>3878</v>
      </c>
    </row>
    <row r="2655" spans="1:3" x14ac:dyDescent="0.3">
      <c r="A2655" t="s">
        <v>4582</v>
      </c>
      <c r="B2655" s="2">
        <v>6.1</v>
      </c>
      <c r="C2655" t="s">
        <v>346</v>
      </c>
    </row>
    <row r="2656" spans="1:3" x14ac:dyDescent="0.3">
      <c r="A2656" t="s">
        <v>4582</v>
      </c>
      <c r="B2656" s="2">
        <v>6.1</v>
      </c>
      <c r="C2656" t="s">
        <v>7851</v>
      </c>
    </row>
    <row r="2657" spans="1:3" x14ac:dyDescent="0.3">
      <c r="A2657" t="s">
        <v>4582</v>
      </c>
      <c r="B2657" s="2">
        <v>6.1</v>
      </c>
      <c r="C2657" t="s">
        <v>3705</v>
      </c>
    </row>
    <row r="2658" spans="1:3" x14ac:dyDescent="0.3">
      <c r="A2658" t="s">
        <v>4583</v>
      </c>
      <c r="B2658" s="2">
        <v>6.1</v>
      </c>
      <c r="C2658" t="s">
        <v>266</v>
      </c>
    </row>
    <row r="2659" spans="1:3" x14ac:dyDescent="0.3">
      <c r="A2659" t="s">
        <v>4583</v>
      </c>
      <c r="B2659" s="2">
        <v>6.1</v>
      </c>
      <c r="C2659" t="s">
        <v>7845</v>
      </c>
    </row>
    <row r="2660" spans="1:3" x14ac:dyDescent="0.3">
      <c r="A2660" t="s">
        <v>4583</v>
      </c>
      <c r="B2660" s="2">
        <v>6.1</v>
      </c>
      <c r="C2660" t="s">
        <v>509</v>
      </c>
    </row>
    <row r="2661" spans="1:3" x14ac:dyDescent="0.3">
      <c r="A2661" t="s">
        <v>4583</v>
      </c>
      <c r="B2661" s="2">
        <v>6.1</v>
      </c>
      <c r="C2661" t="s">
        <v>7846</v>
      </c>
    </row>
    <row r="2662" spans="1:3" x14ac:dyDescent="0.3">
      <c r="A2662" t="s">
        <v>4583</v>
      </c>
      <c r="B2662" s="2">
        <v>6.1</v>
      </c>
      <c r="C2662" t="s">
        <v>3878</v>
      </c>
    </row>
    <row r="2663" spans="1:3" x14ac:dyDescent="0.3">
      <c r="A2663" t="s">
        <v>4584</v>
      </c>
      <c r="B2663" s="2">
        <v>6.4</v>
      </c>
      <c r="C2663" t="s">
        <v>346</v>
      </c>
    </row>
    <row r="2664" spans="1:3" x14ac:dyDescent="0.3">
      <c r="A2664" t="s">
        <v>4584</v>
      </c>
      <c r="B2664" s="2">
        <v>6.4</v>
      </c>
      <c r="C2664" t="s">
        <v>266</v>
      </c>
    </row>
    <row r="2665" spans="1:3" x14ac:dyDescent="0.3">
      <c r="A2665" t="s">
        <v>4584</v>
      </c>
      <c r="B2665" s="2">
        <v>6.4</v>
      </c>
      <c r="C2665" t="s">
        <v>3878</v>
      </c>
    </row>
    <row r="2666" spans="1:3" x14ac:dyDescent="0.3">
      <c r="A2666" t="s">
        <v>4584</v>
      </c>
      <c r="B2666" s="2">
        <v>6.4</v>
      </c>
      <c r="C2666" t="s">
        <v>3705</v>
      </c>
    </row>
    <row r="2667" spans="1:3" x14ac:dyDescent="0.3">
      <c r="A2667" t="s">
        <v>4585</v>
      </c>
      <c r="B2667" s="2">
        <v>6.3</v>
      </c>
      <c r="C2667" t="s">
        <v>509</v>
      </c>
    </row>
    <row r="2668" spans="1:3" x14ac:dyDescent="0.3">
      <c r="A2668" t="s">
        <v>4585</v>
      </c>
      <c r="B2668" s="2">
        <v>6.3</v>
      </c>
      <c r="C2668" t="s">
        <v>7851</v>
      </c>
    </row>
    <row r="2669" spans="1:3" x14ac:dyDescent="0.3">
      <c r="A2669" t="s">
        <v>4585</v>
      </c>
      <c r="B2669" s="2">
        <v>6.3</v>
      </c>
      <c r="C2669" t="s">
        <v>3587</v>
      </c>
    </row>
    <row r="2670" spans="1:3" x14ac:dyDescent="0.3">
      <c r="A2670" t="s">
        <v>6980</v>
      </c>
      <c r="B2670" s="2">
        <v>6.6</v>
      </c>
      <c r="C2670" t="s">
        <v>7851</v>
      </c>
    </row>
    <row r="2671" spans="1:3" x14ac:dyDescent="0.3">
      <c r="A2671" t="s">
        <v>6980</v>
      </c>
      <c r="B2671" s="2">
        <v>6.6</v>
      </c>
      <c r="C2671" t="s">
        <v>814</v>
      </c>
    </row>
    <row r="2672" spans="1:3" x14ac:dyDescent="0.3">
      <c r="A2672" t="s">
        <v>6980</v>
      </c>
      <c r="B2672" s="2">
        <v>6.6</v>
      </c>
      <c r="C2672" t="s">
        <v>7848</v>
      </c>
    </row>
    <row r="2673" spans="1:3" x14ac:dyDescent="0.3">
      <c r="A2673" t="s">
        <v>6980</v>
      </c>
      <c r="B2673" s="2">
        <v>6.6</v>
      </c>
      <c r="C2673" t="s">
        <v>3705</v>
      </c>
    </row>
    <row r="2674" spans="1:3" x14ac:dyDescent="0.3">
      <c r="A2674" t="s">
        <v>4586</v>
      </c>
      <c r="B2674" s="2">
        <v>5.7</v>
      </c>
      <c r="C2674" t="s">
        <v>1390</v>
      </c>
    </row>
    <row r="2675" spans="1:3" x14ac:dyDescent="0.3">
      <c r="A2675" t="s">
        <v>4586</v>
      </c>
      <c r="B2675" s="2">
        <v>5.7</v>
      </c>
      <c r="C2675" t="s">
        <v>7848</v>
      </c>
    </row>
    <row r="2676" spans="1:3" x14ac:dyDescent="0.3">
      <c r="A2676" t="s">
        <v>4586</v>
      </c>
      <c r="B2676" s="2">
        <v>5.7</v>
      </c>
      <c r="C2676" t="s">
        <v>3878</v>
      </c>
    </row>
    <row r="2677" spans="1:3" x14ac:dyDescent="0.3">
      <c r="A2677" t="s">
        <v>4586</v>
      </c>
      <c r="B2677" s="2">
        <v>5.7</v>
      </c>
      <c r="C2677" t="s">
        <v>3705</v>
      </c>
    </row>
    <row r="2678" spans="1:3" x14ac:dyDescent="0.3">
      <c r="A2678" t="s">
        <v>4587</v>
      </c>
      <c r="B2678" s="2">
        <v>5.9</v>
      </c>
      <c r="C2678" t="s">
        <v>509</v>
      </c>
    </row>
    <row r="2679" spans="1:3" x14ac:dyDescent="0.3">
      <c r="A2679" t="s">
        <v>4587</v>
      </c>
      <c r="B2679" s="2">
        <v>5.9</v>
      </c>
      <c r="C2679" t="s">
        <v>7851</v>
      </c>
    </row>
    <row r="2680" spans="1:3" x14ac:dyDescent="0.3">
      <c r="A2680" t="s">
        <v>4588</v>
      </c>
      <c r="B2680" s="2">
        <v>6</v>
      </c>
      <c r="C2680" t="s">
        <v>346</v>
      </c>
    </row>
    <row r="2681" spans="1:3" x14ac:dyDescent="0.3">
      <c r="A2681" t="s">
        <v>4588</v>
      </c>
      <c r="B2681" s="2">
        <v>6</v>
      </c>
      <c r="C2681" t="s">
        <v>7851</v>
      </c>
    </row>
    <row r="2682" spans="1:3" x14ac:dyDescent="0.3">
      <c r="A2682" t="s">
        <v>4588</v>
      </c>
      <c r="B2682" s="2">
        <v>6</v>
      </c>
      <c r="C2682" t="s">
        <v>814</v>
      </c>
    </row>
    <row r="2683" spans="1:3" x14ac:dyDescent="0.3">
      <c r="A2683" t="s">
        <v>4588</v>
      </c>
      <c r="B2683" s="2">
        <v>6</v>
      </c>
      <c r="C2683" t="s">
        <v>7848</v>
      </c>
    </row>
    <row r="2684" spans="1:3" x14ac:dyDescent="0.3">
      <c r="A2684" t="s">
        <v>4588</v>
      </c>
      <c r="B2684" s="2">
        <v>6</v>
      </c>
      <c r="C2684" t="s">
        <v>3705</v>
      </c>
    </row>
    <row r="2685" spans="1:3" x14ac:dyDescent="0.3">
      <c r="A2685" t="s">
        <v>4589</v>
      </c>
      <c r="B2685" s="2">
        <v>6.1</v>
      </c>
      <c r="C2685" t="s">
        <v>346</v>
      </c>
    </row>
    <row r="2686" spans="1:3" x14ac:dyDescent="0.3">
      <c r="A2686" t="s">
        <v>4589</v>
      </c>
      <c r="B2686" s="2">
        <v>6.1</v>
      </c>
      <c r="C2686" t="s">
        <v>7851</v>
      </c>
    </row>
    <row r="2687" spans="1:3" x14ac:dyDescent="0.3">
      <c r="A2687" t="s">
        <v>4589</v>
      </c>
      <c r="B2687" s="2">
        <v>6.1</v>
      </c>
      <c r="C2687" t="s">
        <v>814</v>
      </c>
    </row>
    <row r="2688" spans="1:3" x14ac:dyDescent="0.3">
      <c r="A2688" t="s">
        <v>4589</v>
      </c>
      <c r="B2688" s="2">
        <v>6.1</v>
      </c>
      <c r="C2688" t="s">
        <v>3705</v>
      </c>
    </row>
    <row r="2689" spans="1:3" x14ac:dyDescent="0.3">
      <c r="A2689" t="s">
        <v>4590</v>
      </c>
      <c r="B2689" s="2">
        <v>6.7</v>
      </c>
      <c r="C2689" t="s">
        <v>7852</v>
      </c>
    </row>
    <row r="2690" spans="1:3" x14ac:dyDescent="0.3">
      <c r="A2690" t="s">
        <v>4590</v>
      </c>
      <c r="B2690" s="2">
        <v>6.7</v>
      </c>
      <c r="C2690" t="s">
        <v>814</v>
      </c>
    </row>
    <row r="2691" spans="1:3" x14ac:dyDescent="0.3">
      <c r="A2691" t="s">
        <v>4590</v>
      </c>
      <c r="B2691" s="2">
        <v>6.7</v>
      </c>
      <c r="C2691" t="s">
        <v>7853</v>
      </c>
    </row>
    <row r="2692" spans="1:3" x14ac:dyDescent="0.3">
      <c r="A2692" t="s">
        <v>6981</v>
      </c>
      <c r="B2692" s="2">
        <v>6.7</v>
      </c>
      <c r="C2692" t="s">
        <v>814</v>
      </c>
    </row>
    <row r="2693" spans="1:3" x14ac:dyDescent="0.3">
      <c r="A2693" t="s">
        <v>6981</v>
      </c>
      <c r="B2693" s="2">
        <v>6.7</v>
      </c>
      <c r="C2693" t="s">
        <v>7844</v>
      </c>
    </row>
    <row r="2694" spans="1:3" x14ac:dyDescent="0.3">
      <c r="A2694" t="s">
        <v>6981</v>
      </c>
      <c r="B2694" s="2">
        <v>6.7</v>
      </c>
      <c r="C2694" t="s">
        <v>7850</v>
      </c>
    </row>
    <row r="2695" spans="1:3" x14ac:dyDescent="0.3">
      <c r="A2695" t="s">
        <v>4591</v>
      </c>
      <c r="B2695" s="2">
        <v>7.9</v>
      </c>
      <c r="C2695" t="s">
        <v>266</v>
      </c>
    </row>
    <row r="2696" spans="1:3" x14ac:dyDescent="0.3">
      <c r="A2696" t="s">
        <v>4591</v>
      </c>
      <c r="B2696" s="2">
        <v>7.9</v>
      </c>
      <c r="C2696" t="s">
        <v>509</v>
      </c>
    </row>
    <row r="2697" spans="1:3" x14ac:dyDescent="0.3">
      <c r="A2697" t="s">
        <v>4591</v>
      </c>
      <c r="B2697" s="2">
        <v>7.9</v>
      </c>
      <c r="C2697" t="s">
        <v>814</v>
      </c>
    </row>
    <row r="2698" spans="1:3" x14ac:dyDescent="0.3">
      <c r="A2698" t="s">
        <v>4591</v>
      </c>
      <c r="B2698" s="2">
        <v>7.9</v>
      </c>
      <c r="C2698" t="s">
        <v>7853</v>
      </c>
    </row>
    <row r="2699" spans="1:3" x14ac:dyDescent="0.3">
      <c r="A2699" t="s">
        <v>6982</v>
      </c>
      <c r="B2699" s="2">
        <v>4.3</v>
      </c>
      <c r="C2699" t="s">
        <v>346</v>
      </c>
    </row>
    <row r="2700" spans="1:3" x14ac:dyDescent="0.3">
      <c r="A2700" t="s">
        <v>6982</v>
      </c>
      <c r="B2700" s="2">
        <v>4.3</v>
      </c>
      <c r="C2700" t="s">
        <v>266</v>
      </c>
    </row>
    <row r="2701" spans="1:3" x14ac:dyDescent="0.3">
      <c r="A2701" t="s">
        <v>6982</v>
      </c>
      <c r="B2701" s="2">
        <v>4.3</v>
      </c>
      <c r="C2701" t="s">
        <v>7851</v>
      </c>
    </row>
    <row r="2702" spans="1:3" x14ac:dyDescent="0.3">
      <c r="A2702" t="s">
        <v>6982</v>
      </c>
      <c r="B2702" s="2">
        <v>4.3</v>
      </c>
      <c r="C2702" t="s">
        <v>3705</v>
      </c>
    </row>
    <row r="2703" spans="1:3" x14ac:dyDescent="0.3">
      <c r="A2703" t="s">
        <v>4592</v>
      </c>
      <c r="B2703" s="2">
        <v>5.7</v>
      </c>
      <c r="C2703" t="s">
        <v>346</v>
      </c>
    </row>
    <row r="2704" spans="1:3" x14ac:dyDescent="0.3">
      <c r="A2704" t="s">
        <v>4592</v>
      </c>
      <c r="B2704" s="2">
        <v>5.7</v>
      </c>
      <c r="C2704" t="s">
        <v>7844</v>
      </c>
    </row>
    <row r="2705" spans="1:3" x14ac:dyDescent="0.3">
      <c r="A2705" t="s">
        <v>4592</v>
      </c>
      <c r="B2705" s="2">
        <v>5.7</v>
      </c>
      <c r="C2705" t="s">
        <v>1390</v>
      </c>
    </row>
    <row r="2706" spans="1:3" x14ac:dyDescent="0.3">
      <c r="A2706" t="s">
        <v>4592</v>
      </c>
      <c r="B2706" s="2">
        <v>5.7</v>
      </c>
      <c r="C2706" t="s">
        <v>3878</v>
      </c>
    </row>
    <row r="2707" spans="1:3" x14ac:dyDescent="0.3">
      <c r="A2707" t="s">
        <v>4592</v>
      </c>
      <c r="B2707" s="2">
        <v>5.7</v>
      </c>
      <c r="C2707" t="s">
        <v>3705</v>
      </c>
    </row>
    <row r="2708" spans="1:3" x14ac:dyDescent="0.3">
      <c r="A2708" t="s">
        <v>6983</v>
      </c>
      <c r="B2708" s="2">
        <v>6.7</v>
      </c>
      <c r="C2708" t="s">
        <v>266</v>
      </c>
    </row>
    <row r="2709" spans="1:3" x14ac:dyDescent="0.3">
      <c r="A2709" t="s">
        <v>6983</v>
      </c>
      <c r="B2709" s="2">
        <v>6.7</v>
      </c>
      <c r="C2709" t="s">
        <v>7845</v>
      </c>
    </row>
    <row r="2710" spans="1:3" x14ac:dyDescent="0.3">
      <c r="A2710" t="s">
        <v>6983</v>
      </c>
      <c r="B2710" s="2">
        <v>6.7</v>
      </c>
      <c r="C2710" t="s">
        <v>509</v>
      </c>
    </row>
    <row r="2711" spans="1:3" x14ac:dyDescent="0.3">
      <c r="A2711" t="s">
        <v>6983</v>
      </c>
      <c r="B2711" s="2">
        <v>6.7</v>
      </c>
      <c r="C2711" t="s">
        <v>814</v>
      </c>
    </row>
    <row r="2712" spans="1:3" x14ac:dyDescent="0.3">
      <c r="A2712" t="s">
        <v>6983</v>
      </c>
      <c r="B2712" s="2">
        <v>6.7</v>
      </c>
      <c r="C2712" t="s">
        <v>7846</v>
      </c>
    </row>
    <row r="2713" spans="1:3" x14ac:dyDescent="0.3">
      <c r="A2713" t="s">
        <v>6983</v>
      </c>
      <c r="B2713" s="2">
        <v>6.7</v>
      </c>
      <c r="C2713" t="s">
        <v>7844</v>
      </c>
    </row>
    <row r="2714" spans="1:3" x14ac:dyDescent="0.3">
      <c r="A2714" t="s">
        <v>6983</v>
      </c>
      <c r="B2714" s="2">
        <v>6.7</v>
      </c>
      <c r="C2714" t="s">
        <v>3587</v>
      </c>
    </row>
    <row r="2715" spans="1:3" x14ac:dyDescent="0.3">
      <c r="A2715" t="s">
        <v>4593</v>
      </c>
      <c r="B2715" s="2">
        <v>6.7</v>
      </c>
      <c r="C2715" t="s">
        <v>1390</v>
      </c>
    </row>
    <row r="2716" spans="1:3" x14ac:dyDescent="0.3">
      <c r="A2716" t="s">
        <v>4593</v>
      </c>
      <c r="B2716" s="2">
        <v>6.7</v>
      </c>
      <c r="C2716" t="s">
        <v>3878</v>
      </c>
    </row>
    <row r="2717" spans="1:3" x14ac:dyDescent="0.3">
      <c r="A2717" t="s">
        <v>4593</v>
      </c>
      <c r="B2717" s="2">
        <v>6.7</v>
      </c>
      <c r="C2717" t="s">
        <v>3705</v>
      </c>
    </row>
    <row r="2718" spans="1:3" x14ac:dyDescent="0.3">
      <c r="A2718" t="s">
        <v>4594</v>
      </c>
      <c r="B2718" s="2">
        <v>6.1</v>
      </c>
      <c r="C2718" t="s">
        <v>814</v>
      </c>
    </row>
    <row r="2719" spans="1:3" x14ac:dyDescent="0.3">
      <c r="A2719" t="s">
        <v>4594</v>
      </c>
      <c r="B2719" s="2">
        <v>6.1</v>
      </c>
      <c r="C2719" t="s">
        <v>7844</v>
      </c>
    </row>
    <row r="2720" spans="1:3" x14ac:dyDescent="0.3">
      <c r="A2720" t="s">
        <v>4594</v>
      </c>
      <c r="B2720" s="2">
        <v>6.1</v>
      </c>
      <c r="C2720" t="s">
        <v>7848</v>
      </c>
    </row>
    <row r="2721" spans="1:3" x14ac:dyDescent="0.3">
      <c r="A2721" t="s">
        <v>4594</v>
      </c>
      <c r="B2721" s="2">
        <v>6.1</v>
      </c>
      <c r="C2721" t="s">
        <v>3587</v>
      </c>
    </row>
    <row r="2722" spans="1:3" x14ac:dyDescent="0.3">
      <c r="A2722" t="s">
        <v>4594</v>
      </c>
      <c r="B2722" s="2">
        <v>6.1</v>
      </c>
      <c r="C2722" t="s">
        <v>3705</v>
      </c>
    </row>
    <row r="2723" spans="1:3" x14ac:dyDescent="0.3">
      <c r="A2723" t="s">
        <v>4595</v>
      </c>
      <c r="B2723" s="2">
        <v>5.6</v>
      </c>
      <c r="C2723" t="s">
        <v>7851</v>
      </c>
    </row>
    <row r="2724" spans="1:3" x14ac:dyDescent="0.3">
      <c r="A2724" t="s">
        <v>4595</v>
      </c>
      <c r="B2724" s="2">
        <v>5.6</v>
      </c>
      <c r="C2724" t="s">
        <v>814</v>
      </c>
    </row>
    <row r="2725" spans="1:3" x14ac:dyDescent="0.3">
      <c r="A2725" t="s">
        <v>4595</v>
      </c>
      <c r="B2725" s="2">
        <v>5.6</v>
      </c>
      <c r="C2725" t="s">
        <v>7848</v>
      </c>
    </row>
    <row r="2726" spans="1:3" x14ac:dyDescent="0.3">
      <c r="A2726" t="s">
        <v>4595</v>
      </c>
      <c r="B2726" s="2">
        <v>5.6</v>
      </c>
      <c r="C2726" t="s">
        <v>3705</v>
      </c>
    </row>
    <row r="2727" spans="1:3" x14ac:dyDescent="0.3">
      <c r="A2727" t="s">
        <v>4596</v>
      </c>
      <c r="B2727" s="2">
        <v>6.6</v>
      </c>
      <c r="C2727" t="s">
        <v>346</v>
      </c>
    </row>
    <row r="2728" spans="1:3" x14ac:dyDescent="0.3">
      <c r="A2728" t="s">
        <v>4596</v>
      </c>
      <c r="B2728" s="2">
        <v>6.6</v>
      </c>
      <c r="C2728" t="s">
        <v>266</v>
      </c>
    </row>
    <row r="2729" spans="1:3" x14ac:dyDescent="0.3">
      <c r="A2729" t="s">
        <v>4596</v>
      </c>
      <c r="B2729" s="2">
        <v>6.6</v>
      </c>
      <c r="C2729" t="s">
        <v>814</v>
      </c>
    </row>
    <row r="2730" spans="1:3" x14ac:dyDescent="0.3">
      <c r="A2730" t="s">
        <v>4596</v>
      </c>
      <c r="B2730" s="2">
        <v>6.6</v>
      </c>
      <c r="C2730" t="s">
        <v>7849</v>
      </c>
    </row>
    <row r="2731" spans="1:3" x14ac:dyDescent="0.3">
      <c r="A2731" t="s">
        <v>4596</v>
      </c>
      <c r="B2731" s="2">
        <v>6.6</v>
      </c>
      <c r="C2731" t="s">
        <v>3587</v>
      </c>
    </row>
    <row r="2732" spans="1:3" x14ac:dyDescent="0.3">
      <c r="A2732" t="s">
        <v>4596</v>
      </c>
      <c r="B2732" s="2">
        <v>6.6</v>
      </c>
      <c r="C2732" t="s">
        <v>5364</v>
      </c>
    </row>
    <row r="2733" spans="1:3" x14ac:dyDescent="0.3">
      <c r="A2733" t="s">
        <v>4597</v>
      </c>
      <c r="B2733" s="2">
        <v>6.9</v>
      </c>
      <c r="C2733" t="s">
        <v>346</v>
      </c>
    </row>
    <row r="2734" spans="1:3" x14ac:dyDescent="0.3">
      <c r="A2734" t="s">
        <v>4597</v>
      </c>
      <c r="B2734" s="2">
        <v>6.9</v>
      </c>
      <c r="C2734" t="s">
        <v>814</v>
      </c>
    </row>
    <row r="2735" spans="1:3" x14ac:dyDescent="0.3">
      <c r="A2735" t="s">
        <v>4597</v>
      </c>
      <c r="B2735" s="2">
        <v>6.9</v>
      </c>
      <c r="C2735" t="s">
        <v>3705</v>
      </c>
    </row>
    <row r="2736" spans="1:3" x14ac:dyDescent="0.3">
      <c r="A2736" t="s">
        <v>4598</v>
      </c>
      <c r="B2736" s="2">
        <v>4.8</v>
      </c>
      <c r="C2736" t="s">
        <v>1390</v>
      </c>
    </row>
    <row r="2737" spans="1:3" x14ac:dyDescent="0.3">
      <c r="A2737" t="s">
        <v>4598</v>
      </c>
      <c r="B2737" s="2">
        <v>4.8</v>
      </c>
      <c r="C2737" t="s">
        <v>3878</v>
      </c>
    </row>
    <row r="2738" spans="1:3" x14ac:dyDescent="0.3">
      <c r="A2738" t="s">
        <v>4598</v>
      </c>
      <c r="B2738" s="2">
        <v>4.8</v>
      </c>
      <c r="C2738" t="s">
        <v>3705</v>
      </c>
    </row>
    <row r="2739" spans="1:3" x14ac:dyDescent="0.3">
      <c r="A2739" t="s">
        <v>6984</v>
      </c>
      <c r="B2739" s="2">
        <v>6.2</v>
      </c>
      <c r="C2739" t="s">
        <v>814</v>
      </c>
    </row>
    <row r="2740" spans="1:3" x14ac:dyDescent="0.3">
      <c r="A2740" t="s">
        <v>6984</v>
      </c>
      <c r="B2740" s="2">
        <v>6.2</v>
      </c>
      <c r="C2740" t="s">
        <v>7844</v>
      </c>
    </row>
    <row r="2741" spans="1:3" x14ac:dyDescent="0.3">
      <c r="A2741" t="s">
        <v>6984</v>
      </c>
      <c r="B2741" s="2">
        <v>6.2</v>
      </c>
      <c r="C2741" t="s">
        <v>7848</v>
      </c>
    </row>
    <row r="2742" spans="1:3" x14ac:dyDescent="0.3">
      <c r="A2742" t="s">
        <v>6984</v>
      </c>
      <c r="B2742" s="2">
        <v>6.2</v>
      </c>
      <c r="C2742" t="s">
        <v>3587</v>
      </c>
    </row>
    <row r="2743" spans="1:3" x14ac:dyDescent="0.3">
      <c r="A2743" t="s">
        <v>6985</v>
      </c>
      <c r="B2743" s="2">
        <v>6</v>
      </c>
      <c r="C2743" t="s">
        <v>7844</v>
      </c>
    </row>
    <row r="2744" spans="1:3" x14ac:dyDescent="0.3">
      <c r="A2744" t="s">
        <v>6985</v>
      </c>
      <c r="B2744" s="2">
        <v>6</v>
      </c>
      <c r="C2744" t="s">
        <v>1390</v>
      </c>
    </row>
    <row r="2745" spans="1:3" x14ac:dyDescent="0.3">
      <c r="A2745" t="s">
        <v>6985</v>
      </c>
      <c r="B2745" s="2">
        <v>6</v>
      </c>
      <c r="C2745" t="s">
        <v>7848</v>
      </c>
    </row>
    <row r="2746" spans="1:3" x14ac:dyDescent="0.3">
      <c r="A2746" t="s">
        <v>6985</v>
      </c>
      <c r="B2746" s="2">
        <v>6</v>
      </c>
      <c r="C2746" t="s">
        <v>3587</v>
      </c>
    </row>
    <row r="2747" spans="1:3" x14ac:dyDescent="0.3">
      <c r="A2747" t="s">
        <v>4599</v>
      </c>
      <c r="B2747" s="2">
        <v>4.9000000000000004</v>
      </c>
      <c r="C2747" t="s">
        <v>266</v>
      </c>
    </row>
    <row r="2748" spans="1:3" x14ac:dyDescent="0.3">
      <c r="A2748" t="s">
        <v>4599</v>
      </c>
      <c r="B2748" s="2">
        <v>4.9000000000000004</v>
      </c>
      <c r="C2748" t="s">
        <v>509</v>
      </c>
    </row>
    <row r="2749" spans="1:3" x14ac:dyDescent="0.3">
      <c r="A2749" t="s">
        <v>4599</v>
      </c>
      <c r="B2749" s="2">
        <v>4.9000000000000004</v>
      </c>
      <c r="C2749" t="s">
        <v>7846</v>
      </c>
    </row>
    <row r="2750" spans="1:3" x14ac:dyDescent="0.3">
      <c r="A2750" t="s">
        <v>4599</v>
      </c>
      <c r="B2750" s="2">
        <v>4.9000000000000004</v>
      </c>
      <c r="C2750" t="s">
        <v>3587</v>
      </c>
    </row>
    <row r="2751" spans="1:3" x14ac:dyDescent="0.3">
      <c r="A2751" t="s">
        <v>4599</v>
      </c>
      <c r="B2751" s="2">
        <v>4.9000000000000004</v>
      </c>
      <c r="C2751" t="s">
        <v>3878</v>
      </c>
    </row>
    <row r="2752" spans="1:3" x14ac:dyDescent="0.3">
      <c r="A2752" t="s">
        <v>4600</v>
      </c>
      <c r="B2752" s="2">
        <v>5.6</v>
      </c>
      <c r="C2752" t="s">
        <v>814</v>
      </c>
    </row>
    <row r="2753" spans="1:3" x14ac:dyDescent="0.3">
      <c r="A2753" t="s">
        <v>4600</v>
      </c>
      <c r="B2753" s="2">
        <v>5.6</v>
      </c>
      <c r="C2753" t="s">
        <v>1390</v>
      </c>
    </row>
    <row r="2754" spans="1:3" x14ac:dyDescent="0.3">
      <c r="A2754" t="s">
        <v>4600</v>
      </c>
      <c r="B2754" s="2">
        <v>5.6</v>
      </c>
      <c r="C2754" t="s">
        <v>3705</v>
      </c>
    </row>
    <row r="2755" spans="1:3" x14ac:dyDescent="0.3">
      <c r="A2755" t="s">
        <v>4601</v>
      </c>
      <c r="B2755" s="2">
        <v>6.1</v>
      </c>
      <c r="C2755" t="s">
        <v>509</v>
      </c>
    </row>
    <row r="2756" spans="1:3" x14ac:dyDescent="0.3">
      <c r="A2756" t="s">
        <v>4601</v>
      </c>
      <c r="B2756" s="2">
        <v>6.1</v>
      </c>
      <c r="C2756" t="s">
        <v>814</v>
      </c>
    </row>
    <row r="2757" spans="1:3" x14ac:dyDescent="0.3">
      <c r="A2757" t="s">
        <v>4602</v>
      </c>
      <c r="B2757" s="2">
        <v>6.1</v>
      </c>
      <c r="C2757" t="s">
        <v>266</v>
      </c>
    </row>
    <row r="2758" spans="1:3" x14ac:dyDescent="0.3">
      <c r="A2758" t="s">
        <v>4602</v>
      </c>
      <c r="B2758" s="2">
        <v>6.1</v>
      </c>
      <c r="C2758" t="s">
        <v>7846</v>
      </c>
    </row>
    <row r="2759" spans="1:3" x14ac:dyDescent="0.3">
      <c r="A2759" t="s">
        <v>4602</v>
      </c>
      <c r="B2759" s="2">
        <v>6.1</v>
      </c>
      <c r="C2759" t="s">
        <v>7844</v>
      </c>
    </row>
    <row r="2760" spans="1:3" x14ac:dyDescent="0.3">
      <c r="A2760" t="s">
        <v>4603</v>
      </c>
      <c r="B2760" s="2">
        <v>4.8</v>
      </c>
      <c r="C2760" t="s">
        <v>346</v>
      </c>
    </row>
    <row r="2761" spans="1:3" x14ac:dyDescent="0.3">
      <c r="A2761" t="s">
        <v>4603</v>
      </c>
      <c r="B2761" s="2">
        <v>4.8</v>
      </c>
      <c r="C2761" t="s">
        <v>7851</v>
      </c>
    </row>
    <row r="2762" spans="1:3" x14ac:dyDescent="0.3">
      <c r="A2762" t="s">
        <v>4603</v>
      </c>
      <c r="B2762" s="2">
        <v>4.8</v>
      </c>
      <c r="C2762" t="s">
        <v>7844</v>
      </c>
    </row>
    <row r="2763" spans="1:3" x14ac:dyDescent="0.3">
      <c r="A2763" t="s">
        <v>4603</v>
      </c>
      <c r="B2763" s="2">
        <v>4.8</v>
      </c>
      <c r="C2763" t="s">
        <v>3705</v>
      </c>
    </row>
    <row r="2764" spans="1:3" x14ac:dyDescent="0.3">
      <c r="A2764" t="s">
        <v>4604</v>
      </c>
      <c r="B2764" s="2">
        <v>5.5</v>
      </c>
      <c r="C2764" t="s">
        <v>346</v>
      </c>
    </row>
    <row r="2765" spans="1:3" x14ac:dyDescent="0.3">
      <c r="A2765" t="s">
        <v>4604</v>
      </c>
      <c r="B2765" s="2">
        <v>5.5</v>
      </c>
      <c r="C2765" t="s">
        <v>509</v>
      </c>
    </row>
    <row r="2766" spans="1:3" x14ac:dyDescent="0.3">
      <c r="A2766" t="s">
        <v>4604</v>
      </c>
      <c r="B2766" s="2">
        <v>5.5</v>
      </c>
      <c r="C2766" t="s">
        <v>7848</v>
      </c>
    </row>
    <row r="2767" spans="1:3" x14ac:dyDescent="0.3">
      <c r="A2767" t="s">
        <v>4604</v>
      </c>
      <c r="B2767" s="2">
        <v>5.5</v>
      </c>
      <c r="C2767" t="s">
        <v>3587</v>
      </c>
    </row>
    <row r="2768" spans="1:3" x14ac:dyDescent="0.3">
      <c r="A2768" t="s">
        <v>6986</v>
      </c>
      <c r="B2768" s="2">
        <v>3.8</v>
      </c>
      <c r="C2768" t="s">
        <v>346</v>
      </c>
    </row>
    <row r="2769" spans="1:3" x14ac:dyDescent="0.3">
      <c r="A2769" t="s">
        <v>6986</v>
      </c>
      <c r="B2769" s="2">
        <v>3.8</v>
      </c>
      <c r="C2769" t="s">
        <v>266</v>
      </c>
    </row>
    <row r="2770" spans="1:3" x14ac:dyDescent="0.3">
      <c r="A2770" t="s">
        <v>6986</v>
      </c>
      <c r="B2770" s="2">
        <v>3.8</v>
      </c>
      <c r="C2770" t="s">
        <v>7844</v>
      </c>
    </row>
    <row r="2771" spans="1:3" x14ac:dyDescent="0.3">
      <c r="A2771" t="s">
        <v>6986</v>
      </c>
      <c r="B2771" s="2">
        <v>3.8</v>
      </c>
      <c r="C2771" t="s">
        <v>3705</v>
      </c>
    </row>
    <row r="2772" spans="1:3" x14ac:dyDescent="0.3">
      <c r="A2772" t="s">
        <v>4605</v>
      </c>
      <c r="B2772" s="2">
        <v>6.5</v>
      </c>
      <c r="C2772" t="s">
        <v>266</v>
      </c>
    </row>
    <row r="2773" spans="1:3" x14ac:dyDescent="0.3">
      <c r="A2773" t="s">
        <v>4605</v>
      </c>
      <c r="B2773" s="2">
        <v>6.5</v>
      </c>
      <c r="C2773" t="s">
        <v>814</v>
      </c>
    </row>
    <row r="2774" spans="1:3" x14ac:dyDescent="0.3">
      <c r="A2774" t="s">
        <v>4605</v>
      </c>
      <c r="B2774" s="2">
        <v>6.5</v>
      </c>
      <c r="C2774" t="s">
        <v>3587</v>
      </c>
    </row>
    <row r="2775" spans="1:3" x14ac:dyDescent="0.3">
      <c r="A2775" t="s">
        <v>4605</v>
      </c>
      <c r="B2775" s="2">
        <v>6.5</v>
      </c>
      <c r="C2775" t="s">
        <v>5364</v>
      </c>
    </row>
    <row r="2776" spans="1:3" x14ac:dyDescent="0.3">
      <c r="A2776" t="s">
        <v>4606</v>
      </c>
      <c r="B2776" s="2">
        <v>6.7</v>
      </c>
      <c r="C2776" t="s">
        <v>346</v>
      </c>
    </row>
    <row r="2777" spans="1:3" x14ac:dyDescent="0.3">
      <c r="A2777" t="s">
        <v>4606</v>
      </c>
      <c r="B2777" s="2">
        <v>6.7</v>
      </c>
      <c r="C2777" t="s">
        <v>814</v>
      </c>
    </row>
    <row r="2778" spans="1:3" x14ac:dyDescent="0.3">
      <c r="A2778" t="s">
        <v>4606</v>
      </c>
      <c r="B2778" s="2">
        <v>6.7</v>
      </c>
      <c r="C2778" t="s">
        <v>5364</v>
      </c>
    </row>
    <row r="2779" spans="1:3" x14ac:dyDescent="0.3">
      <c r="A2779" t="s">
        <v>4607</v>
      </c>
      <c r="B2779" s="2">
        <v>8.1</v>
      </c>
      <c r="C2779" t="s">
        <v>346</v>
      </c>
    </row>
    <row r="2780" spans="1:3" x14ac:dyDescent="0.3">
      <c r="A2780" t="s">
        <v>4607</v>
      </c>
      <c r="B2780" s="2">
        <v>8.1</v>
      </c>
      <c r="C2780" t="s">
        <v>266</v>
      </c>
    </row>
    <row r="2781" spans="1:3" x14ac:dyDescent="0.3">
      <c r="A2781" t="s">
        <v>4607</v>
      </c>
      <c r="B2781" s="2">
        <v>8.1</v>
      </c>
      <c r="C2781" t="s">
        <v>509</v>
      </c>
    </row>
    <row r="2782" spans="1:3" x14ac:dyDescent="0.3">
      <c r="A2782" t="s">
        <v>4607</v>
      </c>
      <c r="B2782" s="2">
        <v>8.1</v>
      </c>
      <c r="C2782" t="s">
        <v>3587</v>
      </c>
    </row>
    <row r="2783" spans="1:3" x14ac:dyDescent="0.3">
      <c r="A2783" t="s">
        <v>4607</v>
      </c>
      <c r="B2783" s="2">
        <v>8.1</v>
      </c>
      <c r="C2783" t="s">
        <v>3878</v>
      </c>
    </row>
    <row r="2784" spans="1:3" x14ac:dyDescent="0.3">
      <c r="A2784" t="s">
        <v>4608</v>
      </c>
      <c r="B2784" s="2">
        <v>4.9000000000000004</v>
      </c>
      <c r="C2784" t="s">
        <v>509</v>
      </c>
    </row>
    <row r="2785" spans="1:3" x14ac:dyDescent="0.3">
      <c r="A2785" t="s">
        <v>4608</v>
      </c>
      <c r="B2785" s="2">
        <v>4.9000000000000004</v>
      </c>
      <c r="C2785" t="s">
        <v>814</v>
      </c>
    </row>
    <row r="2786" spans="1:3" x14ac:dyDescent="0.3">
      <c r="A2786" t="s">
        <v>4609</v>
      </c>
      <c r="B2786" s="2">
        <v>7.3</v>
      </c>
      <c r="C2786" t="s">
        <v>346</v>
      </c>
    </row>
    <row r="2787" spans="1:3" x14ac:dyDescent="0.3">
      <c r="A2787" t="s">
        <v>4609</v>
      </c>
      <c r="B2787" s="2">
        <v>7.3</v>
      </c>
      <c r="C2787" t="s">
        <v>7852</v>
      </c>
    </row>
    <row r="2788" spans="1:3" x14ac:dyDescent="0.3">
      <c r="A2788" t="s">
        <v>4609</v>
      </c>
      <c r="B2788" s="2">
        <v>7.3</v>
      </c>
      <c r="C2788" t="s">
        <v>814</v>
      </c>
    </row>
    <row r="2789" spans="1:3" x14ac:dyDescent="0.3">
      <c r="A2789" t="s">
        <v>4609</v>
      </c>
      <c r="B2789" s="2">
        <v>7.3</v>
      </c>
      <c r="C2789" t="s">
        <v>7849</v>
      </c>
    </row>
    <row r="2790" spans="1:3" x14ac:dyDescent="0.3">
      <c r="A2790" t="s">
        <v>4609</v>
      </c>
      <c r="B2790" s="2">
        <v>7.3</v>
      </c>
      <c r="C2790" t="s">
        <v>3705</v>
      </c>
    </row>
    <row r="2791" spans="1:3" x14ac:dyDescent="0.3">
      <c r="A2791" t="s">
        <v>4609</v>
      </c>
      <c r="B2791" s="2">
        <v>7.3</v>
      </c>
      <c r="C2791" t="s">
        <v>5364</v>
      </c>
    </row>
    <row r="2792" spans="1:3" x14ac:dyDescent="0.3">
      <c r="A2792" t="s">
        <v>4610</v>
      </c>
      <c r="B2792" s="2">
        <v>6.4</v>
      </c>
      <c r="C2792" t="s">
        <v>266</v>
      </c>
    </row>
    <row r="2793" spans="1:3" x14ac:dyDescent="0.3">
      <c r="A2793" t="s">
        <v>4610</v>
      </c>
      <c r="B2793" s="2">
        <v>6.4</v>
      </c>
      <c r="C2793" t="s">
        <v>509</v>
      </c>
    </row>
    <row r="2794" spans="1:3" x14ac:dyDescent="0.3">
      <c r="A2794" t="s">
        <v>4610</v>
      </c>
      <c r="B2794" s="2">
        <v>6.4</v>
      </c>
      <c r="C2794" t="s">
        <v>7846</v>
      </c>
    </row>
    <row r="2795" spans="1:3" x14ac:dyDescent="0.3">
      <c r="A2795" t="s">
        <v>4610</v>
      </c>
      <c r="B2795" s="2">
        <v>6.4</v>
      </c>
      <c r="C2795" t="s">
        <v>7844</v>
      </c>
    </row>
    <row r="2796" spans="1:3" x14ac:dyDescent="0.3">
      <c r="A2796" t="s">
        <v>4610</v>
      </c>
      <c r="B2796" s="2">
        <v>6.4</v>
      </c>
      <c r="C2796" t="s">
        <v>1390</v>
      </c>
    </row>
    <row r="2797" spans="1:3" x14ac:dyDescent="0.3">
      <c r="A2797" t="s">
        <v>4611</v>
      </c>
      <c r="B2797" s="2">
        <v>6.7</v>
      </c>
      <c r="C2797" t="s">
        <v>509</v>
      </c>
    </row>
    <row r="2798" spans="1:3" x14ac:dyDescent="0.3">
      <c r="A2798" t="s">
        <v>4611</v>
      </c>
      <c r="B2798" s="2">
        <v>6.7</v>
      </c>
      <c r="C2798" t="s">
        <v>7844</v>
      </c>
    </row>
    <row r="2799" spans="1:3" x14ac:dyDescent="0.3">
      <c r="A2799" t="s">
        <v>4611</v>
      </c>
      <c r="B2799" s="2">
        <v>6.7</v>
      </c>
      <c r="C2799" t="s">
        <v>3587</v>
      </c>
    </row>
    <row r="2800" spans="1:3" x14ac:dyDescent="0.3">
      <c r="A2800" t="s">
        <v>6987</v>
      </c>
      <c r="B2800" s="2">
        <v>3.6</v>
      </c>
      <c r="C2800" t="s">
        <v>509</v>
      </c>
    </row>
    <row r="2801" spans="1:3" x14ac:dyDescent="0.3">
      <c r="A2801" t="s">
        <v>6987</v>
      </c>
      <c r="B2801" s="2">
        <v>3.6</v>
      </c>
      <c r="C2801" t="s">
        <v>7846</v>
      </c>
    </row>
    <row r="2802" spans="1:3" x14ac:dyDescent="0.3">
      <c r="A2802" t="s">
        <v>6987</v>
      </c>
      <c r="B2802" s="2">
        <v>3.6</v>
      </c>
      <c r="C2802" t="s">
        <v>3587</v>
      </c>
    </row>
    <row r="2803" spans="1:3" x14ac:dyDescent="0.3">
      <c r="A2803" t="s">
        <v>6987</v>
      </c>
      <c r="B2803" s="2">
        <v>3.6</v>
      </c>
      <c r="C2803" t="s">
        <v>3878</v>
      </c>
    </row>
    <row r="2804" spans="1:3" x14ac:dyDescent="0.3">
      <c r="A2804" t="s">
        <v>6988</v>
      </c>
      <c r="B2804" s="2">
        <v>5.7</v>
      </c>
      <c r="C2804" t="s">
        <v>346</v>
      </c>
    </row>
    <row r="2805" spans="1:3" x14ac:dyDescent="0.3">
      <c r="A2805" t="s">
        <v>6988</v>
      </c>
      <c r="B2805" s="2">
        <v>5.7</v>
      </c>
      <c r="C2805" t="s">
        <v>266</v>
      </c>
    </row>
    <row r="2806" spans="1:3" x14ac:dyDescent="0.3">
      <c r="A2806" t="s">
        <v>6988</v>
      </c>
      <c r="B2806" s="2">
        <v>5.7</v>
      </c>
      <c r="C2806" t="s">
        <v>3705</v>
      </c>
    </row>
    <row r="2807" spans="1:3" x14ac:dyDescent="0.3">
      <c r="A2807" t="s">
        <v>6988</v>
      </c>
      <c r="B2807" s="2">
        <v>5.7</v>
      </c>
      <c r="C2807" t="s">
        <v>5364</v>
      </c>
    </row>
    <row r="2808" spans="1:3" x14ac:dyDescent="0.3">
      <c r="A2808" t="s">
        <v>4612</v>
      </c>
      <c r="B2808" s="2">
        <v>6</v>
      </c>
      <c r="C2808" t="s">
        <v>509</v>
      </c>
    </row>
    <row r="2809" spans="1:3" x14ac:dyDescent="0.3">
      <c r="A2809" t="s">
        <v>4612</v>
      </c>
      <c r="B2809" s="2">
        <v>6</v>
      </c>
      <c r="C2809" t="s">
        <v>814</v>
      </c>
    </row>
    <row r="2810" spans="1:3" x14ac:dyDescent="0.3">
      <c r="A2810" t="s">
        <v>4612</v>
      </c>
      <c r="B2810" s="2">
        <v>6</v>
      </c>
      <c r="C2810" t="s">
        <v>3587</v>
      </c>
    </row>
    <row r="2811" spans="1:3" x14ac:dyDescent="0.3">
      <c r="A2811" t="s">
        <v>4612</v>
      </c>
      <c r="B2811" s="2">
        <v>6</v>
      </c>
      <c r="C2811" t="s">
        <v>7850</v>
      </c>
    </row>
    <row r="2812" spans="1:3" x14ac:dyDescent="0.3">
      <c r="A2812" t="s">
        <v>6989</v>
      </c>
      <c r="B2812" s="2">
        <v>4.7</v>
      </c>
      <c r="C2812" t="s">
        <v>509</v>
      </c>
    </row>
    <row r="2813" spans="1:3" x14ac:dyDescent="0.3">
      <c r="A2813" t="s">
        <v>6989</v>
      </c>
      <c r="B2813" s="2">
        <v>4.7</v>
      </c>
      <c r="C2813" t="s">
        <v>814</v>
      </c>
    </row>
    <row r="2814" spans="1:3" x14ac:dyDescent="0.3">
      <c r="A2814" t="s">
        <v>6989</v>
      </c>
      <c r="B2814" s="2">
        <v>4.7</v>
      </c>
      <c r="C2814" t="s">
        <v>3587</v>
      </c>
    </row>
    <row r="2815" spans="1:3" x14ac:dyDescent="0.3">
      <c r="A2815" t="s">
        <v>4613</v>
      </c>
      <c r="B2815" s="2">
        <v>6.3</v>
      </c>
      <c r="C2815" t="s">
        <v>509</v>
      </c>
    </row>
    <row r="2816" spans="1:3" x14ac:dyDescent="0.3">
      <c r="A2816" t="s">
        <v>4614</v>
      </c>
      <c r="B2816" s="2">
        <v>5.9</v>
      </c>
      <c r="C2816" t="s">
        <v>346</v>
      </c>
    </row>
    <row r="2817" spans="1:3" x14ac:dyDescent="0.3">
      <c r="A2817" t="s">
        <v>4614</v>
      </c>
      <c r="B2817" s="2">
        <v>5.9</v>
      </c>
      <c r="C2817" t="s">
        <v>266</v>
      </c>
    </row>
    <row r="2818" spans="1:3" x14ac:dyDescent="0.3">
      <c r="A2818" t="s">
        <v>4614</v>
      </c>
      <c r="B2818" s="2">
        <v>5.9</v>
      </c>
      <c r="C2818" t="s">
        <v>1390</v>
      </c>
    </row>
    <row r="2819" spans="1:3" x14ac:dyDescent="0.3">
      <c r="A2819" t="s">
        <v>4614</v>
      </c>
      <c r="B2819" s="2">
        <v>5.9</v>
      </c>
      <c r="C2819" t="s">
        <v>3878</v>
      </c>
    </row>
    <row r="2820" spans="1:3" x14ac:dyDescent="0.3">
      <c r="A2820" t="s">
        <v>4615</v>
      </c>
      <c r="B2820" s="2">
        <v>5.9</v>
      </c>
      <c r="C2820" t="s">
        <v>346</v>
      </c>
    </row>
    <row r="2821" spans="1:3" x14ac:dyDescent="0.3">
      <c r="A2821" t="s">
        <v>4615</v>
      </c>
      <c r="B2821" s="2">
        <v>5.9</v>
      </c>
      <c r="C2821" t="s">
        <v>266</v>
      </c>
    </row>
    <row r="2822" spans="1:3" x14ac:dyDescent="0.3">
      <c r="A2822" t="s">
        <v>4615</v>
      </c>
      <c r="B2822" s="2">
        <v>5.9</v>
      </c>
      <c r="C2822" t="s">
        <v>814</v>
      </c>
    </row>
    <row r="2823" spans="1:3" x14ac:dyDescent="0.3">
      <c r="A2823" t="s">
        <v>4615</v>
      </c>
      <c r="B2823" s="2">
        <v>5.9</v>
      </c>
      <c r="C2823" t="s">
        <v>7849</v>
      </c>
    </row>
    <row r="2824" spans="1:3" x14ac:dyDescent="0.3">
      <c r="A2824" t="s">
        <v>4615</v>
      </c>
      <c r="B2824" s="2">
        <v>5.9</v>
      </c>
      <c r="C2824" t="s">
        <v>5364</v>
      </c>
    </row>
    <row r="2825" spans="1:3" x14ac:dyDescent="0.3">
      <c r="A2825" t="s">
        <v>6990</v>
      </c>
      <c r="B2825" s="2">
        <v>7.5</v>
      </c>
      <c r="C2825" t="s">
        <v>814</v>
      </c>
    </row>
    <row r="2826" spans="1:3" x14ac:dyDescent="0.3">
      <c r="A2826" t="s">
        <v>6990</v>
      </c>
      <c r="B2826" s="2">
        <v>7.5</v>
      </c>
      <c r="C2826" t="s">
        <v>7848</v>
      </c>
    </row>
    <row r="2827" spans="1:3" x14ac:dyDescent="0.3">
      <c r="A2827" t="s">
        <v>6990</v>
      </c>
      <c r="B2827" s="2">
        <v>7.5</v>
      </c>
      <c r="C2827" t="s">
        <v>3705</v>
      </c>
    </row>
    <row r="2828" spans="1:3" x14ac:dyDescent="0.3">
      <c r="A2828" t="s">
        <v>6991</v>
      </c>
      <c r="B2828" s="2">
        <v>5.6</v>
      </c>
      <c r="C2828" t="s">
        <v>509</v>
      </c>
    </row>
    <row r="2829" spans="1:3" x14ac:dyDescent="0.3">
      <c r="A2829" t="s">
        <v>6992</v>
      </c>
      <c r="B2829" s="2">
        <v>6.4</v>
      </c>
      <c r="C2829" t="s">
        <v>346</v>
      </c>
    </row>
    <row r="2830" spans="1:3" x14ac:dyDescent="0.3">
      <c r="A2830" t="s">
        <v>6992</v>
      </c>
      <c r="B2830" s="2">
        <v>6.4</v>
      </c>
      <c r="C2830" t="s">
        <v>266</v>
      </c>
    </row>
    <row r="2831" spans="1:3" x14ac:dyDescent="0.3">
      <c r="A2831" t="s">
        <v>6992</v>
      </c>
      <c r="B2831" s="2">
        <v>6.4</v>
      </c>
      <c r="C2831" t="s">
        <v>7844</v>
      </c>
    </row>
    <row r="2832" spans="1:3" x14ac:dyDescent="0.3">
      <c r="A2832" t="s">
        <v>6993</v>
      </c>
      <c r="B2832" s="2">
        <v>6.3</v>
      </c>
      <c r="C2832" t="s">
        <v>346</v>
      </c>
    </row>
    <row r="2833" spans="1:3" x14ac:dyDescent="0.3">
      <c r="A2833" t="s">
        <v>6993</v>
      </c>
      <c r="B2833" s="2">
        <v>6.3</v>
      </c>
      <c r="C2833" t="s">
        <v>509</v>
      </c>
    </row>
    <row r="2834" spans="1:3" x14ac:dyDescent="0.3">
      <c r="A2834" t="s">
        <v>6993</v>
      </c>
      <c r="B2834" s="2">
        <v>6.3</v>
      </c>
      <c r="C2834" t="s">
        <v>7851</v>
      </c>
    </row>
    <row r="2835" spans="1:3" x14ac:dyDescent="0.3">
      <c r="A2835" t="s">
        <v>6993</v>
      </c>
      <c r="B2835" s="2">
        <v>6.3</v>
      </c>
      <c r="C2835" t="s">
        <v>814</v>
      </c>
    </row>
    <row r="2836" spans="1:3" x14ac:dyDescent="0.3">
      <c r="A2836" t="s">
        <v>6994</v>
      </c>
      <c r="B2836" s="2">
        <v>4.3</v>
      </c>
      <c r="C2836" t="s">
        <v>346</v>
      </c>
    </row>
    <row r="2837" spans="1:3" x14ac:dyDescent="0.3">
      <c r="A2837" t="s">
        <v>6994</v>
      </c>
      <c r="B2837" s="2">
        <v>4.3</v>
      </c>
      <c r="C2837" t="s">
        <v>7844</v>
      </c>
    </row>
    <row r="2838" spans="1:3" x14ac:dyDescent="0.3">
      <c r="A2838" t="s">
        <v>6994</v>
      </c>
      <c r="B2838" s="2">
        <v>4.3</v>
      </c>
      <c r="C2838" t="s">
        <v>3705</v>
      </c>
    </row>
    <row r="2839" spans="1:3" x14ac:dyDescent="0.3">
      <c r="A2839" t="s">
        <v>6995</v>
      </c>
      <c r="B2839" s="2">
        <v>5.9</v>
      </c>
      <c r="C2839" t="s">
        <v>814</v>
      </c>
    </row>
    <row r="2840" spans="1:3" x14ac:dyDescent="0.3">
      <c r="A2840" t="s">
        <v>6995</v>
      </c>
      <c r="B2840" s="2">
        <v>5.9</v>
      </c>
      <c r="C2840" t="s">
        <v>7853</v>
      </c>
    </row>
    <row r="2841" spans="1:3" x14ac:dyDescent="0.3">
      <c r="A2841" t="s">
        <v>6995</v>
      </c>
      <c r="B2841" s="2">
        <v>5.9</v>
      </c>
      <c r="C2841" t="s">
        <v>3587</v>
      </c>
    </row>
    <row r="2842" spans="1:3" x14ac:dyDescent="0.3">
      <c r="A2842" t="s">
        <v>6995</v>
      </c>
      <c r="B2842" s="2">
        <v>5.9</v>
      </c>
      <c r="C2842" t="s">
        <v>5364</v>
      </c>
    </row>
    <row r="2843" spans="1:3" x14ac:dyDescent="0.3">
      <c r="A2843" t="s">
        <v>4616</v>
      </c>
      <c r="B2843" s="2">
        <v>5.5</v>
      </c>
      <c r="C2843" t="s">
        <v>346</v>
      </c>
    </row>
    <row r="2844" spans="1:3" x14ac:dyDescent="0.3">
      <c r="A2844" t="s">
        <v>4616</v>
      </c>
      <c r="B2844" s="2">
        <v>5.5</v>
      </c>
      <c r="C2844" t="s">
        <v>509</v>
      </c>
    </row>
    <row r="2845" spans="1:3" x14ac:dyDescent="0.3">
      <c r="A2845" t="s">
        <v>4616</v>
      </c>
      <c r="B2845" s="2">
        <v>5.5</v>
      </c>
      <c r="C2845" t="s">
        <v>814</v>
      </c>
    </row>
    <row r="2846" spans="1:3" x14ac:dyDescent="0.3">
      <c r="A2846" t="s">
        <v>4616</v>
      </c>
      <c r="B2846" s="2">
        <v>5.5</v>
      </c>
      <c r="C2846" t="s">
        <v>7846</v>
      </c>
    </row>
    <row r="2847" spans="1:3" x14ac:dyDescent="0.3">
      <c r="A2847" t="s">
        <v>4616</v>
      </c>
      <c r="B2847" s="2">
        <v>5.5</v>
      </c>
      <c r="C2847" t="s">
        <v>3705</v>
      </c>
    </row>
    <row r="2848" spans="1:3" x14ac:dyDescent="0.3">
      <c r="A2848" t="s">
        <v>4617</v>
      </c>
      <c r="B2848" s="2">
        <v>6.2</v>
      </c>
      <c r="C2848" t="s">
        <v>346</v>
      </c>
    </row>
    <row r="2849" spans="1:3" x14ac:dyDescent="0.3">
      <c r="A2849" t="s">
        <v>4617</v>
      </c>
      <c r="B2849" s="2">
        <v>6.2</v>
      </c>
      <c r="C2849" t="s">
        <v>7851</v>
      </c>
    </row>
    <row r="2850" spans="1:3" x14ac:dyDescent="0.3">
      <c r="A2850" t="s">
        <v>4618</v>
      </c>
      <c r="B2850" s="2">
        <v>8.8000000000000007</v>
      </c>
      <c r="C2850" t="s">
        <v>509</v>
      </c>
    </row>
    <row r="2851" spans="1:3" x14ac:dyDescent="0.3">
      <c r="A2851" t="s">
        <v>4618</v>
      </c>
      <c r="B2851" s="2">
        <v>8.8000000000000007</v>
      </c>
      <c r="C2851" t="s">
        <v>814</v>
      </c>
    </row>
    <row r="2852" spans="1:3" x14ac:dyDescent="0.3">
      <c r="A2852" t="s">
        <v>6996</v>
      </c>
      <c r="B2852" s="2">
        <v>5.2</v>
      </c>
      <c r="C2852" t="s">
        <v>7845</v>
      </c>
    </row>
    <row r="2853" spans="1:3" x14ac:dyDescent="0.3">
      <c r="A2853" t="s">
        <v>6996</v>
      </c>
      <c r="B2853" s="2">
        <v>5.2</v>
      </c>
      <c r="C2853" t="s">
        <v>509</v>
      </c>
    </row>
    <row r="2854" spans="1:3" x14ac:dyDescent="0.3">
      <c r="A2854" t="s">
        <v>6996</v>
      </c>
      <c r="B2854" s="2">
        <v>5.2</v>
      </c>
      <c r="C2854" t="s">
        <v>7846</v>
      </c>
    </row>
    <row r="2855" spans="1:3" x14ac:dyDescent="0.3">
      <c r="A2855" t="s">
        <v>6996</v>
      </c>
      <c r="B2855" s="2">
        <v>5.2</v>
      </c>
      <c r="C2855" t="s">
        <v>7844</v>
      </c>
    </row>
    <row r="2856" spans="1:3" x14ac:dyDescent="0.3">
      <c r="A2856" t="s">
        <v>6996</v>
      </c>
      <c r="B2856" s="2">
        <v>5.2</v>
      </c>
      <c r="C2856" t="s">
        <v>7853</v>
      </c>
    </row>
    <row r="2857" spans="1:3" x14ac:dyDescent="0.3">
      <c r="A2857" t="s">
        <v>6997</v>
      </c>
      <c r="B2857" s="2">
        <v>7</v>
      </c>
      <c r="C2857" t="s">
        <v>509</v>
      </c>
    </row>
    <row r="2858" spans="1:3" x14ac:dyDescent="0.3">
      <c r="A2858" t="s">
        <v>4619</v>
      </c>
      <c r="B2858" s="2">
        <v>6.6</v>
      </c>
      <c r="C2858" t="s">
        <v>266</v>
      </c>
    </row>
    <row r="2859" spans="1:3" x14ac:dyDescent="0.3">
      <c r="A2859" t="s">
        <v>4619</v>
      </c>
      <c r="B2859" s="2">
        <v>6.6</v>
      </c>
      <c r="C2859" t="s">
        <v>7845</v>
      </c>
    </row>
    <row r="2860" spans="1:3" x14ac:dyDescent="0.3">
      <c r="A2860" t="s">
        <v>4619</v>
      </c>
      <c r="B2860" s="2">
        <v>6.6</v>
      </c>
      <c r="C2860" t="s">
        <v>814</v>
      </c>
    </row>
    <row r="2861" spans="1:3" x14ac:dyDescent="0.3">
      <c r="A2861" t="s">
        <v>4619</v>
      </c>
      <c r="B2861" s="2">
        <v>6.6</v>
      </c>
      <c r="C2861" t="s">
        <v>7846</v>
      </c>
    </row>
    <row r="2862" spans="1:3" x14ac:dyDescent="0.3">
      <c r="A2862" t="s">
        <v>4619</v>
      </c>
      <c r="B2862" s="2">
        <v>6.6</v>
      </c>
      <c r="C2862" t="s">
        <v>7849</v>
      </c>
    </row>
    <row r="2863" spans="1:3" x14ac:dyDescent="0.3">
      <c r="A2863" t="s">
        <v>4619</v>
      </c>
      <c r="B2863" s="2">
        <v>6.6</v>
      </c>
      <c r="C2863" t="s">
        <v>7847</v>
      </c>
    </row>
    <row r="2864" spans="1:3" x14ac:dyDescent="0.3">
      <c r="A2864" t="s">
        <v>4619</v>
      </c>
      <c r="B2864" s="2">
        <v>6.6</v>
      </c>
      <c r="C2864" t="s">
        <v>3587</v>
      </c>
    </row>
    <row r="2865" spans="1:3" x14ac:dyDescent="0.3">
      <c r="A2865" t="s">
        <v>4620</v>
      </c>
      <c r="B2865" s="2">
        <v>7.3</v>
      </c>
      <c r="C2865" t="s">
        <v>346</v>
      </c>
    </row>
    <row r="2866" spans="1:3" x14ac:dyDescent="0.3">
      <c r="A2866" t="s">
        <v>4620</v>
      </c>
      <c r="B2866" s="2">
        <v>7.3</v>
      </c>
      <c r="C2866" t="s">
        <v>266</v>
      </c>
    </row>
    <row r="2867" spans="1:3" x14ac:dyDescent="0.3">
      <c r="A2867" t="s">
        <v>4620</v>
      </c>
      <c r="B2867" s="2">
        <v>7.3</v>
      </c>
      <c r="C2867" t="s">
        <v>814</v>
      </c>
    </row>
    <row r="2868" spans="1:3" x14ac:dyDescent="0.3">
      <c r="A2868" t="s">
        <v>4620</v>
      </c>
      <c r="B2868" s="2">
        <v>7.3</v>
      </c>
      <c r="C2868" t="s">
        <v>3587</v>
      </c>
    </row>
    <row r="2869" spans="1:3" x14ac:dyDescent="0.3">
      <c r="A2869" t="s">
        <v>4620</v>
      </c>
      <c r="B2869" s="2">
        <v>7.3</v>
      </c>
      <c r="C2869" t="s">
        <v>3878</v>
      </c>
    </row>
    <row r="2870" spans="1:3" x14ac:dyDescent="0.3">
      <c r="A2870" t="s">
        <v>4621</v>
      </c>
      <c r="B2870" s="2">
        <v>5.6</v>
      </c>
      <c r="C2870" t="s">
        <v>509</v>
      </c>
    </row>
    <row r="2871" spans="1:3" x14ac:dyDescent="0.3">
      <c r="A2871" t="s">
        <v>4621</v>
      </c>
      <c r="B2871" s="2">
        <v>5.6</v>
      </c>
      <c r="C2871" t="s">
        <v>3587</v>
      </c>
    </row>
    <row r="2872" spans="1:3" x14ac:dyDescent="0.3">
      <c r="A2872" t="s">
        <v>4621</v>
      </c>
      <c r="B2872" s="2">
        <v>5.6</v>
      </c>
      <c r="C2872" t="s">
        <v>3878</v>
      </c>
    </row>
    <row r="2873" spans="1:3" x14ac:dyDescent="0.3">
      <c r="A2873" t="s">
        <v>4622</v>
      </c>
      <c r="B2873" s="2">
        <v>6.6</v>
      </c>
      <c r="C2873" t="s">
        <v>509</v>
      </c>
    </row>
    <row r="2874" spans="1:3" x14ac:dyDescent="0.3">
      <c r="A2874" t="s">
        <v>4622</v>
      </c>
      <c r="B2874" s="2">
        <v>6.6</v>
      </c>
      <c r="C2874" t="s">
        <v>3587</v>
      </c>
    </row>
    <row r="2875" spans="1:3" x14ac:dyDescent="0.3">
      <c r="A2875" t="s">
        <v>6998</v>
      </c>
      <c r="B2875" s="2">
        <v>5.4</v>
      </c>
      <c r="C2875" t="s">
        <v>346</v>
      </c>
    </row>
    <row r="2876" spans="1:3" x14ac:dyDescent="0.3">
      <c r="A2876" t="s">
        <v>6998</v>
      </c>
      <c r="B2876" s="2">
        <v>5.4</v>
      </c>
      <c r="C2876" t="s">
        <v>266</v>
      </c>
    </row>
    <row r="2877" spans="1:3" x14ac:dyDescent="0.3">
      <c r="A2877" t="s">
        <v>6998</v>
      </c>
      <c r="B2877" s="2">
        <v>5.4</v>
      </c>
      <c r="C2877" t="s">
        <v>509</v>
      </c>
    </row>
    <row r="2878" spans="1:3" x14ac:dyDescent="0.3">
      <c r="A2878" t="s">
        <v>6998</v>
      </c>
      <c r="B2878" s="2">
        <v>5.4</v>
      </c>
      <c r="C2878" t="s">
        <v>7846</v>
      </c>
    </row>
    <row r="2879" spans="1:3" x14ac:dyDescent="0.3">
      <c r="A2879" t="s">
        <v>6998</v>
      </c>
      <c r="B2879" s="2">
        <v>5.4</v>
      </c>
      <c r="C2879" t="s">
        <v>3587</v>
      </c>
    </row>
    <row r="2880" spans="1:3" x14ac:dyDescent="0.3">
      <c r="A2880" t="s">
        <v>4623</v>
      </c>
      <c r="B2880" s="2">
        <v>6.3</v>
      </c>
      <c r="C2880" t="s">
        <v>509</v>
      </c>
    </row>
    <row r="2881" spans="1:3" x14ac:dyDescent="0.3">
      <c r="A2881" t="s">
        <v>4623</v>
      </c>
      <c r="B2881" s="2">
        <v>6.3</v>
      </c>
      <c r="C2881" t="s">
        <v>3587</v>
      </c>
    </row>
    <row r="2882" spans="1:3" x14ac:dyDescent="0.3">
      <c r="A2882" t="s">
        <v>4624</v>
      </c>
      <c r="B2882" s="2">
        <v>7.9</v>
      </c>
      <c r="C2882" t="s">
        <v>7852</v>
      </c>
    </row>
    <row r="2883" spans="1:3" x14ac:dyDescent="0.3">
      <c r="A2883" t="s">
        <v>4624</v>
      </c>
      <c r="B2883" s="2">
        <v>7.9</v>
      </c>
      <c r="C2883" t="s">
        <v>814</v>
      </c>
    </row>
    <row r="2884" spans="1:3" x14ac:dyDescent="0.3">
      <c r="A2884" t="s">
        <v>4624</v>
      </c>
      <c r="B2884" s="2">
        <v>7.9</v>
      </c>
      <c r="C2884" t="s">
        <v>3705</v>
      </c>
    </row>
    <row r="2885" spans="1:3" x14ac:dyDescent="0.3">
      <c r="A2885" t="s">
        <v>4625</v>
      </c>
      <c r="B2885" s="2">
        <v>6.3</v>
      </c>
      <c r="C2885" t="s">
        <v>509</v>
      </c>
    </row>
    <row r="2886" spans="1:3" x14ac:dyDescent="0.3">
      <c r="A2886" t="s">
        <v>4625</v>
      </c>
      <c r="B2886" s="2">
        <v>6.3</v>
      </c>
      <c r="C2886" t="s">
        <v>7851</v>
      </c>
    </row>
    <row r="2887" spans="1:3" x14ac:dyDescent="0.3">
      <c r="A2887" t="s">
        <v>4625</v>
      </c>
      <c r="B2887" s="2">
        <v>6.3</v>
      </c>
      <c r="C2887" t="s">
        <v>3587</v>
      </c>
    </row>
    <row r="2888" spans="1:3" x14ac:dyDescent="0.3">
      <c r="A2888" t="s">
        <v>4625</v>
      </c>
      <c r="B2888" s="2">
        <v>6.3</v>
      </c>
      <c r="C2888" t="s">
        <v>3705</v>
      </c>
    </row>
    <row r="2889" spans="1:3" x14ac:dyDescent="0.3">
      <c r="A2889" t="s">
        <v>4626</v>
      </c>
      <c r="B2889" s="2">
        <v>6</v>
      </c>
      <c r="C2889" t="s">
        <v>509</v>
      </c>
    </row>
    <row r="2890" spans="1:3" x14ac:dyDescent="0.3">
      <c r="A2890" t="s">
        <v>4626</v>
      </c>
      <c r="B2890" s="2">
        <v>6</v>
      </c>
      <c r="C2890" t="s">
        <v>7846</v>
      </c>
    </row>
    <row r="2891" spans="1:3" x14ac:dyDescent="0.3">
      <c r="A2891" t="s">
        <v>4626</v>
      </c>
      <c r="B2891" s="2">
        <v>6</v>
      </c>
      <c r="C2891" t="s">
        <v>7844</v>
      </c>
    </row>
    <row r="2892" spans="1:3" x14ac:dyDescent="0.3">
      <c r="A2892" t="s">
        <v>4627</v>
      </c>
      <c r="B2892" s="2">
        <v>7.2</v>
      </c>
      <c r="C2892" t="s">
        <v>346</v>
      </c>
    </row>
    <row r="2893" spans="1:3" x14ac:dyDescent="0.3">
      <c r="A2893" t="s">
        <v>4627</v>
      </c>
      <c r="B2893" s="2">
        <v>7.2</v>
      </c>
      <c r="C2893" t="s">
        <v>7851</v>
      </c>
    </row>
    <row r="2894" spans="1:3" x14ac:dyDescent="0.3">
      <c r="A2894" t="s">
        <v>4627</v>
      </c>
      <c r="B2894" s="2">
        <v>7.2</v>
      </c>
      <c r="C2894" t="s">
        <v>3705</v>
      </c>
    </row>
    <row r="2895" spans="1:3" x14ac:dyDescent="0.3">
      <c r="A2895" t="s">
        <v>6999</v>
      </c>
      <c r="B2895" s="2">
        <v>5.0999999999999996</v>
      </c>
      <c r="C2895" t="s">
        <v>509</v>
      </c>
    </row>
    <row r="2896" spans="1:3" x14ac:dyDescent="0.3">
      <c r="A2896" t="s">
        <v>6999</v>
      </c>
      <c r="B2896" s="2">
        <v>5.0999999999999996</v>
      </c>
      <c r="C2896" t="s">
        <v>814</v>
      </c>
    </row>
    <row r="2897" spans="1:3" x14ac:dyDescent="0.3">
      <c r="A2897" t="s">
        <v>6999</v>
      </c>
      <c r="B2897" s="2">
        <v>5.0999999999999996</v>
      </c>
      <c r="C2897" t="s">
        <v>3587</v>
      </c>
    </row>
    <row r="2898" spans="1:3" x14ac:dyDescent="0.3">
      <c r="A2898" t="s">
        <v>4628</v>
      </c>
      <c r="B2898" s="2">
        <v>7.3</v>
      </c>
      <c r="C2898" t="s">
        <v>346</v>
      </c>
    </row>
    <row r="2899" spans="1:3" x14ac:dyDescent="0.3">
      <c r="A2899" t="s">
        <v>4628</v>
      </c>
      <c r="B2899" s="2">
        <v>7.3</v>
      </c>
      <c r="C2899" t="s">
        <v>814</v>
      </c>
    </row>
    <row r="2900" spans="1:3" x14ac:dyDescent="0.3">
      <c r="A2900" t="s">
        <v>4628</v>
      </c>
      <c r="B2900" s="2">
        <v>7.3</v>
      </c>
      <c r="C2900" t="s">
        <v>3705</v>
      </c>
    </row>
    <row r="2901" spans="1:3" x14ac:dyDescent="0.3">
      <c r="A2901" t="s">
        <v>4628</v>
      </c>
      <c r="B2901" s="2">
        <v>7.3</v>
      </c>
      <c r="C2901" t="s">
        <v>5364</v>
      </c>
    </row>
    <row r="2902" spans="1:3" x14ac:dyDescent="0.3">
      <c r="A2902" t="s">
        <v>7000</v>
      </c>
      <c r="B2902" s="2">
        <v>8</v>
      </c>
      <c r="C2902" t="s">
        <v>7852</v>
      </c>
    </row>
    <row r="2903" spans="1:3" x14ac:dyDescent="0.3">
      <c r="A2903" t="s">
        <v>7000</v>
      </c>
      <c r="B2903" s="2">
        <v>8</v>
      </c>
      <c r="C2903" t="s">
        <v>814</v>
      </c>
    </row>
    <row r="2904" spans="1:3" x14ac:dyDescent="0.3">
      <c r="A2904" t="s">
        <v>4629</v>
      </c>
      <c r="B2904" s="2">
        <v>6.2</v>
      </c>
      <c r="C2904" t="s">
        <v>814</v>
      </c>
    </row>
    <row r="2905" spans="1:3" x14ac:dyDescent="0.3">
      <c r="A2905" t="s">
        <v>4629</v>
      </c>
      <c r="B2905" s="2">
        <v>6.2</v>
      </c>
      <c r="C2905" t="s">
        <v>7848</v>
      </c>
    </row>
    <row r="2906" spans="1:3" x14ac:dyDescent="0.3">
      <c r="A2906" t="s">
        <v>4629</v>
      </c>
      <c r="B2906" s="2">
        <v>6.2</v>
      </c>
      <c r="C2906" t="s">
        <v>3705</v>
      </c>
    </row>
    <row r="2907" spans="1:3" x14ac:dyDescent="0.3">
      <c r="A2907" t="s">
        <v>4630</v>
      </c>
      <c r="B2907" s="2">
        <v>6</v>
      </c>
      <c r="C2907" t="s">
        <v>814</v>
      </c>
    </row>
    <row r="2908" spans="1:3" x14ac:dyDescent="0.3">
      <c r="A2908" t="s">
        <v>4630</v>
      </c>
      <c r="B2908" s="2">
        <v>6</v>
      </c>
      <c r="C2908" t="s">
        <v>3705</v>
      </c>
    </row>
    <row r="2909" spans="1:3" x14ac:dyDescent="0.3">
      <c r="A2909" t="s">
        <v>7001</v>
      </c>
      <c r="B2909" s="2">
        <v>6.7</v>
      </c>
      <c r="C2909" t="s">
        <v>814</v>
      </c>
    </row>
    <row r="2910" spans="1:3" x14ac:dyDescent="0.3">
      <c r="A2910" t="s">
        <v>7001</v>
      </c>
      <c r="B2910" s="2">
        <v>6.7</v>
      </c>
      <c r="C2910" t="s">
        <v>7844</v>
      </c>
    </row>
    <row r="2911" spans="1:3" x14ac:dyDescent="0.3">
      <c r="A2911" t="s">
        <v>7001</v>
      </c>
      <c r="B2911" s="2">
        <v>6.7</v>
      </c>
      <c r="C2911" t="s">
        <v>3587</v>
      </c>
    </row>
    <row r="2912" spans="1:3" x14ac:dyDescent="0.3">
      <c r="A2912" t="s">
        <v>4631</v>
      </c>
      <c r="B2912" s="2">
        <v>8.1</v>
      </c>
      <c r="C2912" t="s">
        <v>346</v>
      </c>
    </row>
    <row r="2913" spans="1:3" x14ac:dyDescent="0.3">
      <c r="A2913" t="s">
        <v>4632</v>
      </c>
      <c r="B2913" s="2">
        <v>6.4</v>
      </c>
      <c r="C2913" t="s">
        <v>509</v>
      </c>
    </row>
    <row r="2914" spans="1:3" x14ac:dyDescent="0.3">
      <c r="A2914" t="s">
        <v>4633</v>
      </c>
      <c r="B2914" s="2">
        <v>8</v>
      </c>
      <c r="C2914" t="s">
        <v>346</v>
      </c>
    </row>
    <row r="2915" spans="1:3" x14ac:dyDescent="0.3">
      <c r="A2915" t="s">
        <v>4633</v>
      </c>
      <c r="B2915" s="2">
        <v>8</v>
      </c>
      <c r="C2915" t="s">
        <v>7851</v>
      </c>
    </row>
    <row r="2916" spans="1:3" x14ac:dyDescent="0.3">
      <c r="A2916" t="s">
        <v>4633</v>
      </c>
      <c r="B2916" s="2">
        <v>8</v>
      </c>
      <c r="C2916" t="s">
        <v>814</v>
      </c>
    </row>
    <row r="2917" spans="1:3" x14ac:dyDescent="0.3">
      <c r="A2917" t="s">
        <v>4633</v>
      </c>
      <c r="B2917" s="2">
        <v>8</v>
      </c>
      <c r="C2917" t="s">
        <v>3705</v>
      </c>
    </row>
    <row r="2918" spans="1:3" x14ac:dyDescent="0.3">
      <c r="A2918" t="s">
        <v>4634</v>
      </c>
      <c r="B2918" s="2">
        <v>6.3</v>
      </c>
      <c r="C2918" t="s">
        <v>346</v>
      </c>
    </row>
    <row r="2919" spans="1:3" x14ac:dyDescent="0.3">
      <c r="A2919" t="s">
        <v>4634</v>
      </c>
      <c r="B2919" s="2">
        <v>6.3</v>
      </c>
      <c r="C2919" t="s">
        <v>509</v>
      </c>
    </row>
    <row r="2920" spans="1:3" x14ac:dyDescent="0.3">
      <c r="A2920" t="s">
        <v>4634</v>
      </c>
      <c r="B2920" s="2">
        <v>6.3</v>
      </c>
      <c r="C2920" t="s">
        <v>7851</v>
      </c>
    </row>
    <row r="2921" spans="1:3" x14ac:dyDescent="0.3">
      <c r="A2921" t="s">
        <v>4634</v>
      </c>
      <c r="B2921" s="2">
        <v>6.3</v>
      </c>
      <c r="C2921" t="s">
        <v>3705</v>
      </c>
    </row>
    <row r="2922" spans="1:3" x14ac:dyDescent="0.3">
      <c r="A2922" t="s">
        <v>4635</v>
      </c>
      <c r="B2922" s="2">
        <v>6.4</v>
      </c>
      <c r="C2922" t="s">
        <v>509</v>
      </c>
    </row>
    <row r="2923" spans="1:3" x14ac:dyDescent="0.3">
      <c r="A2923" t="s">
        <v>4635</v>
      </c>
      <c r="B2923" s="2">
        <v>6.4</v>
      </c>
      <c r="C2923" t="s">
        <v>7844</v>
      </c>
    </row>
    <row r="2924" spans="1:3" x14ac:dyDescent="0.3">
      <c r="A2924" t="s">
        <v>4635</v>
      </c>
      <c r="B2924" s="2">
        <v>6.4</v>
      </c>
      <c r="C2924" t="s">
        <v>1390</v>
      </c>
    </row>
    <row r="2925" spans="1:3" x14ac:dyDescent="0.3">
      <c r="A2925" t="s">
        <v>4636</v>
      </c>
      <c r="B2925" s="2">
        <v>6.6</v>
      </c>
      <c r="C2925" t="s">
        <v>346</v>
      </c>
    </row>
    <row r="2926" spans="1:3" x14ac:dyDescent="0.3">
      <c r="A2926" t="s">
        <v>4636</v>
      </c>
      <c r="B2926" s="2">
        <v>6.6</v>
      </c>
      <c r="C2926" t="s">
        <v>266</v>
      </c>
    </row>
    <row r="2927" spans="1:3" x14ac:dyDescent="0.3">
      <c r="A2927" t="s">
        <v>4636</v>
      </c>
      <c r="B2927" s="2">
        <v>6.6</v>
      </c>
      <c r="C2927" t="s">
        <v>509</v>
      </c>
    </row>
    <row r="2928" spans="1:3" x14ac:dyDescent="0.3">
      <c r="A2928" t="s">
        <v>4636</v>
      </c>
      <c r="B2928" s="2">
        <v>6.6</v>
      </c>
      <c r="C2928" t="s">
        <v>3084</v>
      </c>
    </row>
    <row r="2929" spans="1:3" x14ac:dyDescent="0.3">
      <c r="A2929" t="s">
        <v>4637</v>
      </c>
      <c r="B2929" s="2">
        <v>6.4</v>
      </c>
      <c r="C2929" t="s">
        <v>346</v>
      </c>
    </row>
    <row r="2930" spans="1:3" x14ac:dyDescent="0.3">
      <c r="A2930" t="s">
        <v>4637</v>
      </c>
      <c r="B2930" s="2">
        <v>6.4</v>
      </c>
      <c r="C2930" t="s">
        <v>266</v>
      </c>
    </row>
    <row r="2931" spans="1:3" x14ac:dyDescent="0.3">
      <c r="A2931" t="s">
        <v>4637</v>
      </c>
      <c r="B2931" s="2">
        <v>6.4</v>
      </c>
      <c r="C2931" t="s">
        <v>3705</v>
      </c>
    </row>
    <row r="2932" spans="1:3" x14ac:dyDescent="0.3">
      <c r="A2932" t="s">
        <v>7002</v>
      </c>
      <c r="B2932" s="2">
        <v>6</v>
      </c>
      <c r="C2932" t="s">
        <v>509</v>
      </c>
    </row>
    <row r="2933" spans="1:3" x14ac:dyDescent="0.3">
      <c r="A2933" t="s">
        <v>7002</v>
      </c>
      <c r="B2933" s="2">
        <v>6</v>
      </c>
      <c r="C2933" t="s">
        <v>7846</v>
      </c>
    </row>
    <row r="2934" spans="1:3" x14ac:dyDescent="0.3">
      <c r="A2934" t="s">
        <v>7002</v>
      </c>
      <c r="B2934" s="2">
        <v>6</v>
      </c>
      <c r="C2934" t="s">
        <v>7844</v>
      </c>
    </row>
    <row r="2935" spans="1:3" x14ac:dyDescent="0.3">
      <c r="A2935" t="s">
        <v>4638</v>
      </c>
      <c r="B2935" s="2">
        <v>6.6</v>
      </c>
      <c r="C2935" t="s">
        <v>346</v>
      </c>
    </row>
    <row r="2936" spans="1:3" x14ac:dyDescent="0.3">
      <c r="A2936" t="s">
        <v>4638</v>
      </c>
      <c r="B2936" s="2">
        <v>6.6</v>
      </c>
      <c r="C2936" t="s">
        <v>266</v>
      </c>
    </row>
    <row r="2937" spans="1:3" x14ac:dyDescent="0.3">
      <c r="A2937" t="s">
        <v>4638</v>
      </c>
      <c r="B2937" s="2">
        <v>6.6</v>
      </c>
      <c r="C2937" t="s">
        <v>7844</v>
      </c>
    </row>
    <row r="2938" spans="1:3" x14ac:dyDescent="0.3">
      <c r="A2938" t="s">
        <v>4639</v>
      </c>
      <c r="B2938" s="2">
        <v>5.9</v>
      </c>
      <c r="C2938" t="s">
        <v>266</v>
      </c>
    </row>
    <row r="2939" spans="1:3" x14ac:dyDescent="0.3">
      <c r="A2939" t="s">
        <v>4639</v>
      </c>
      <c r="B2939" s="2">
        <v>5.9</v>
      </c>
      <c r="C2939" t="s">
        <v>7845</v>
      </c>
    </row>
    <row r="2940" spans="1:3" x14ac:dyDescent="0.3">
      <c r="A2940" t="s">
        <v>4639</v>
      </c>
      <c r="B2940" s="2">
        <v>5.9</v>
      </c>
      <c r="C2940" t="s">
        <v>509</v>
      </c>
    </row>
    <row r="2941" spans="1:3" x14ac:dyDescent="0.3">
      <c r="A2941" t="s">
        <v>4639</v>
      </c>
      <c r="B2941" s="2">
        <v>5.9</v>
      </c>
      <c r="C2941" t="s">
        <v>7846</v>
      </c>
    </row>
    <row r="2942" spans="1:3" x14ac:dyDescent="0.3">
      <c r="A2942" t="s">
        <v>4640</v>
      </c>
      <c r="B2942" s="2">
        <v>6.4</v>
      </c>
      <c r="C2942" t="s">
        <v>346</v>
      </c>
    </row>
    <row r="2943" spans="1:3" x14ac:dyDescent="0.3">
      <c r="A2943" t="s">
        <v>4640</v>
      </c>
      <c r="B2943" s="2">
        <v>6.4</v>
      </c>
      <c r="C2943" t="s">
        <v>1390</v>
      </c>
    </row>
    <row r="2944" spans="1:3" x14ac:dyDescent="0.3">
      <c r="A2944" t="s">
        <v>4640</v>
      </c>
      <c r="B2944" s="2">
        <v>6.4</v>
      </c>
      <c r="C2944" t="s">
        <v>3878</v>
      </c>
    </row>
    <row r="2945" spans="1:3" x14ac:dyDescent="0.3">
      <c r="A2945" t="s">
        <v>4641</v>
      </c>
      <c r="B2945" s="2">
        <v>6.3</v>
      </c>
      <c r="C2945" t="s">
        <v>7852</v>
      </c>
    </row>
    <row r="2946" spans="1:3" x14ac:dyDescent="0.3">
      <c r="A2946" t="s">
        <v>4641</v>
      </c>
      <c r="B2946" s="2">
        <v>6.3</v>
      </c>
      <c r="C2946" t="s">
        <v>814</v>
      </c>
    </row>
    <row r="2947" spans="1:3" x14ac:dyDescent="0.3">
      <c r="A2947" t="s">
        <v>4641</v>
      </c>
      <c r="B2947" s="2">
        <v>6.3</v>
      </c>
      <c r="C2947" t="s">
        <v>7849</v>
      </c>
    </row>
    <row r="2948" spans="1:3" x14ac:dyDescent="0.3">
      <c r="A2948" t="s">
        <v>4641</v>
      </c>
      <c r="B2948" s="2">
        <v>6.3</v>
      </c>
      <c r="C2948" t="s">
        <v>7847</v>
      </c>
    </row>
    <row r="2949" spans="1:3" x14ac:dyDescent="0.3">
      <c r="A2949" t="s">
        <v>4642</v>
      </c>
      <c r="B2949" s="2">
        <v>7.3</v>
      </c>
      <c r="C2949" t="s">
        <v>346</v>
      </c>
    </row>
    <row r="2950" spans="1:3" x14ac:dyDescent="0.3">
      <c r="A2950" t="s">
        <v>4642</v>
      </c>
      <c r="B2950" s="2">
        <v>7.3</v>
      </c>
      <c r="C2950" t="s">
        <v>266</v>
      </c>
    </row>
    <row r="2951" spans="1:3" x14ac:dyDescent="0.3">
      <c r="A2951" t="s">
        <v>4642</v>
      </c>
      <c r="B2951" s="2">
        <v>7.3</v>
      </c>
      <c r="C2951" t="s">
        <v>7851</v>
      </c>
    </row>
    <row r="2952" spans="1:3" x14ac:dyDescent="0.3">
      <c r="A2952" t="s">
        <v>4642</v>
      </c>
      <c r="B2952" s="2">
        <v>7.3</v>
      </c>
      <c r="C2952" t="s">
        <v>3705</v>
      </c>
    </row>
    <row r="2953" spans="1:3" x14ac:dyDescent="0.3">
      <c r="A2953" t="s">
        <v>7003</v>
      </c>
      <c r="B2953" s="2">
        <v>6.8</v>
      </c>
      <c r="C2953" t="s">
        <v>266</v>
      </c>
    </row>
    <row r="2954" spans="1:3" x14ac:dyDescent="0.3">
      <c r="A2954" t="s">
        <v>7003</v>
      </c>
      <c r="B2954" s="2">
        <v>6.8</v>
      </c>
      <c r="C2954" t="s">
        <v>814</v>
      </c>
    </row>
    <row r="2955" spans="1:3" x14ac:dyDescent="0.3">
      <c r="A2955" t="s">
        <v>7003</v>
      </c>
      <c r="B2955" s="2">
        <v>6.8</v>
      </c>
      <c r="C2955" t="s">
        <v>1390</v>
      </c>
    </row>
    <row r="2956" spans="1:3" x14ac:dyDescent="0.3">
      <c r="A2956" t="s">
        <v>7003</v>
      </c>
      <c r="B2956" s="2">
        <v>6.8</v>
      </c>
      <c r="C2956" t="s">
        <v>3705</v>
      </c>
    </row>
    <row r="2957" spans="1:3" x14ac:dyDescent="0.3">
      <c r="A2957" t="s">
        <v>4643</v>
      </c>
      <c r="B2957" s="2">
        <v>7.2</v>
      </c>
      <c r="C2957" t="s">
        <v>7845</v>
      </c>
    </row>
    <row r="2958" spans="1:3" x14ac:dyDescent="0.3">
      <c r="A2958" t="s">
        <v>4643</v>
      </c>
      <c r="B2958" s="2">
        <v>7.2</v>
      </c>
      <c r="C2958" t="s">
        <v>509</v>
      </c>
    </row>
    <row r="2959" spans="1:3" x14ac:dyDescent="0.3">
      <c r="A2959" t="s">
        <v>4643</v>
      </c>
      <c r="B2959" s="2">
        <v>7.2</v>
      </c>
      <c r="C2959" t="s">
        <v>7846</v>
      </c>
    </row>
    <row r="2960" spans="1:3" x14ac:dyDescent="0.3">
      <c r="A2960" t="s">
        <v>4643</v>
      </c>
      <c r="B2960" s="2">
        <v>7.2</v>
      </c>
      <c r="C2960" t="s">
        <v>7844</v>
      </c>
    </row>
    <row r="2961" spans="1:3" x14ac:dyDescent="0.3">
      <c r="A2961" t="s">
        <v>4644</v>
      </c>
      <c r="B2961" s="2">
        <v>5.7</v>
      </c>
      <c r="C2961" t="s">
        <v>346</v>
      </c>
    </row>
    <row r="2962" spans="1:3" x14ac:dyDescent="0.3">
      <c r="A2962" t="s">
        <v>4644</v>
      </c>
      <c r="B2962" s="2">
        <v>5.7</v>
      </c>
      <c r="C2962" t="s">
        <v>509</v>
      </c>
    </row>
    <row r="2963" spans="1:3" x14ac:dyDescent="0.3">
      <c r="A2963" t="s">
        <v>4644</v>
      </c>
      <c r="B2963" s="2">
        <v>5.7</v>
      </c>
      <c r="C2963" t="s">
        <v>3878</v>
      </c>
    </row>
    <row r="2964" spans="1:3" x14ac:dyDescent="0.3">
      <c r="A2964" t="s">
        <v>4645</v>
      </c>
      <c r="B2964" s="2">
        <v>6</v>
      </c>
      <c r="C2964" t="s">
        <v>346</v>
      </c>
    </row>
    <row r="2965" spans="1:3" x14ac:dyDescent="0.3">
      <c r="A2965" t="s">
        <v>4645</v>
      </c>
      <c r="B2965" s="2">
        <v>6</v>
      </c>
      <c r="C2965" t="s">
        <v>7851</v>
      </c>
    </row>
    <row r="2966" spans="1:3" x14ac:dyDescent="0.3">
      <c r="A2966" t="s">
        <v>4645</v>
      </c>
      <c r="B2966" s="2">
        <v>6</v>
      </c>
      <c r="C2966" t="s">
        <v>814</v>
      </c>
    </row>
    <row r="2967" spans="1:3" x14ac:dyDescent="0.3">
      <c r="A2967" t="s">
        <v>4645</v>
      </c>
      <c r="B2967" s="2">
        <v>6</v>
      </c>
      <c r="C2967" t="s">
        <v>3705</v>
      </c>
    </row>
    <row r="2968" spans="1:3" x14ac:dyDescent="0.3">
      <c r="A2968" t="s">
        <v>4646</v>
      </c>
      <c r="B2968" s="2">
        <v>6.5</v>
      </c>
      <c r="C2968" t="s">
        <v>814</v>
      </c>
    </row>
    <row r="2969" spans="1:3" x14ac:dyDescent="0.3">
      <c r="A2969" t="s">
        <v>4646</v>
      </c>
      <c r="B2969" s="2">
        <v>6.5</v>
      </c>
      <c r="C2969" t="s">
        <v>3705</v>
      </c>
    </row>
    <row r="2970" spans="1:3" x14ac:dyDescent="0.3">
      <c r="A2970" t="s">
        <v>7004</v>
      </c>
      <c r="B2970" s="2">
        <v>5.8</v>
      </c>
      <c r="C2970" t="s">
        <v>509</v>
      </c>
    </row>
    <row r="2971" spans="1:3" x14ac:dyDescent="0.3">
      <c r="A2971" t="s">
        <v>4647</v>
      </c>
      <c r="B2971" s="2">
        <v>5.8</v>
      </c>
      <c r="C2971" t="s">
        <v>509</v>
      </c>
    </row>
    <row r="2972" spans="1:3" x14ac:dyDescent="0.3">
      <c r="A2972" t="s">
        <v>4647</v>
      </c>
      <c r="B2972" s="2">
        <v>5.8</v>
      </c>
      <c r="C2972" t="s">
        <v>7850</v>
      </c>
    </row>
    <row r="2973" spans="1:3" x14ac:dyDescent="0.3">
      <c r="A2973" t="s">
        <v>7005</v>
      </c>
      <c r="B2973" s="2">
        <v>6.7</v>
      </c>
      <c r="C2973" t="s">
        <v>266</v>
      </c>
    </row>
    <row r="2974" spans="1:3" x14ac:dyDescent="0.3">
      <c r="A2974" t="s">
        <v>7005</v>
      </c>
      <c r="B2974" s="2">
        <v>6.7</v>
      </c>
      <c r="C2974" t="s">
        <v>7845</v>
      </c>
    </row>
    <row r="2975" spans="1:3" x14ac:dyDescent="0.3">
      <c r="A2975" t="s">
        <v>7005</v>
      </c>
      <c r="B2975" s="2">
        <v>6.7</v>
      </c>
      <c r="C2975" t="s">
        <v>509</v>
      </c>
    </row>
    <row r="2976" spans="1:3" x14ac:dyDescent="0.3">
      <c r="A2976" t="s">
        <v>7005</v>
      </c>
      <c r="B2976" s="2">
        <v>6.7</v>
      </c>
      <c r="C2976" t="s">
        <v>7846</v>
      </c>
    </row>
    <row r="2977" spans="1:3" x14ac:dyDescent="0.3">
      <c r="A2977" t="s">
        <v>4648</v>
      </c>
      <c r="B2977" s="2">
        <v>7.8</v>
      </c>
      <c r="C2977" t="s">
        <v>7851</v>
      </c>
    </row>
    <row r="2978" spans="1:3" x14ac:dyDescent="0.3">
      <c r="A2978" t="s">
        <v>4648</v>
      </c>
      <c r="B2978" s="2">
        <v>7.8</v>
      </c>
      <c r="C2978" t="s">
        <v>814</v>
      </c>
    </row>
    <row r="2979" spans="1:3" x14ac:dyDescent="0.3">
      <c r="A2979" t="s">
        <v>4648</v>
      </c>
      <c r="B2979" s="2">
        <v>7.8</v>
      </c>
      <c r="C2979" t="s">
        <v>7848</v>
      </c>
    </row>
    <row r="2980" spans="1:3" x14ac:dyDescent="0.3">
      <c r="A2980" t="s">
        <v>4648</v>
      </c>
      <c r="B2980" s="2">
        <v>7.8</v>
      </c>
      <c r="C2980" t="s">
        <v>3705</v>
      </c>
    </row>
    <row r="2981" spans="1:3" x14ac:dyDescent="0.3">
      <c r="A2981" t="s">
        <v>4649</v>
      </c>
      <c r="B2981" s="2">
        <v>5.6</v>
      </c>
      <c r="C2981" t="s">
        <v>346</v>
      </c>
    </row>
    <row r="2982" spans="1:3" x14ac:dyDescent="0.3">
      <c r="A2982" t="s">
        <v>4649</v>
      </c>
      <c r="B2982" s="2">
        <v>5.6</v>
      </c>
      <c r="C2982" t="s">
        <v>814</v>
      </c>
    </row>
    <row r="2983" spans="1:3" x14ac:dyDescent="0.3">
      <c r="A2983" t="s">
        <v>4649</v>
      </c>
      <c r="B2983" s="2">
        <v>5.6</v>
      </c>
      <c r="C2983" t="s">
        <v>3878</v>
      </c>
    </row>
    <row r="2984" spans="1:3" x14ac:dyDescent="0.3">
      <c r="A2984" t="s">
        <v>4649</v>
      </c>
      <c r="B2984" s="2">
        <v>5.6</v>
      </c>
      <c r="C2984" t="s">
        <v>3705</v>
      </c>
    </row>
    <row r="2985" spans="1:3" x14ac:dyDescent="0.3">
      <c r="A2985" t="s">
        <v>4650</v>
      </c>
      <c r="B2985" s="2">
        <v>5.8</v>
      </c>
      <c r="C2985" t="s">
        <v>346</v>
      </c>
    </row>
    <row r="2986" spans="1:3" x14ac:dyDescent="0.3">
      <c r="A2986" t="s">
        <v>4650</v>
      </c>
      <c r="B2986" s="2">
        <v>5.8</v>
      </c>
      <c r="C2986" t="s">
        <v>814</v>
      </c>
    </row>
    <row r="2987" spans="1:3" x14ac:dyDescent="0.3">
      <c r="A2987" t="s">
        <v>4650</v>
      </c>
      <c r="B2987" s="2">
        <v>5.8</v>
      </c>
      <c r="C2987" t="s">
        <v>7850</v>
      </c>
    </row>
    <row r="2988" spans="1:3" x14ac:dyDescent="0.3">
      <c r="A2988" t="s">
        <v>4650</v>
      </c>
      <c r="B2988" s="2">
        <v>5.8</v>
      </c>
      <c r="C2988" t="s">
        <v>3705</v>
      </c>
    </row>
    <row r="2989" spans="1:3" x14ac:dyDescent="0.3">
      <c r="A2989" t="s">
        <v>7006</v>
      </c>
      <c r="B2989" s="2">
        <v>7.4</v>
      </c>
      <c r="C2989" t="s">
        <v>814</v>
      </c>
    </row>
    <row r="2990" spans="1:3" x14ac:dyDescent="0.3">
      <c r="A2990" t="s">
        <v>7006</v>
      </c>
      <c r="B2990" s="2">
        <v>7.4</v>
      </c>
      <c r="C2990" t="s">
        <v>7847</v>
      </c>
    </row>
    <row r="2991" spans="1:3" x14ac:dyDescent="0.3">
      <c r="A2991" t="s">
        <v>7006</v>
      </c>
      <c r="B2991" s="2">
        <v>7.4</v>
      </c>
      <c r="C2991" t="s">
        <v>3587</v>
      </c>
    </row>
    <row r="2992" spans="1:3" x14ac:dyDescent="0.3">
      <c r="A2992" t="s">
        <v>7006</v>
      </c>
      <c r="B2992" s="2">
        <v>7.4</v>
      </c>
      <c r="C2992" t="s">
        <v>3705</v>
      </c>
    </row>
    <row r="2993" spans="1:3" x14ac:dyDescent="0.3">
      <c r="A2993" t="s">
        <v>4651</v>
      </c>
      <c r="B2993" s="2">
        <v>6.9</v>
      </c>
      <c r="C2993" t="s">
        <v>7852</v>
      </c>
    </row>
    <row r="2994" spans="1:3" x14ac:dyDescent="0.3">
      <c r="A2994" t="s">
        <v>4651</v>
      </c>
      <c r="B2994" s="2">
        <v>6.9</v>
      </c>
      <c r="C2994" t="s">
        <v>814</v>
      </c>
    </row>
    <row r="2995" spans="1:3" x14ac:dyDescent="0.3">
      <c r="A2995" t="s">
        <v>4651</v>
      </c>
      <c r="B2995" s="2">
        <v>6.9</v>
      </c>
      <c r="C2995" t="s">
        <v>7849</v>
      </c>
    </row>
    <row r="2996" spans="1:3" x14ac:dyDescent="0.3">
      <c r="A2996" t="s">
        <v>4651</v>
      </c>
      <c r="B2996" s="2">
        <v>6.9</v>
      </c>
      <c r="C2996" t="s">
        <v>5364</v>
      </c>
    </row>
    <row r="2997" spans="1:3" x14ac:dyDescent="0.3">
      <c r="A2997" t="s">
        <v>7007</v>
      </c>
      <c r="B2997" s="2">
        <v>5.5</v>
      </c>
      <c r="C2997" t="s">
        <v>346</v>
      </c>
    </row>
    <row r="2998" spans="1:3" x14ac:dyDescent="0.3">
      <c r="A2998" t="s">
        <v>7007</v>
      </c>
      <c r="B2998" s="2">
        <v>5.5</v>
      </c>
      <c r="C2998" t="s">
        <v>3878</v>
      </c>
    </row>
    <row r="2999" spans="1:3" x14ac:dyDescent="0.3">
      <c r="A2999" t="s">
        <v>7008</v>
      </c>
      <c r="B2999" s="2">
        <v>6.3</v>
      </c>
      <c r="C2999" t="s">
        <v>814</v>
      </c>
    </row>
    <row r="3000" spans="1:3" x14ac:dyDescent="0.3">
      <c r="A3000" t="s">
        <v>7008</v>
      </c>
      <c r="B3000" s="2">
        <v>6.3</v>
      </c>
      <c r="C3000" t="s">
        <v>7849</v>
      </c>
    </row>
    <row r="3001" spans="1:3" x14ac:dyDescent="0.3">
      <c r="A3001" t="s">
        <v>7008</v>
      </c>
      <c r="B3001" s="2">
        <v>6.3</v>
      </c>
      <c r="C3001" t="s">
        <v>5364</v>
      </c>
    </row>
    <row r="3002" spans="1:3" x14ac:dyDescent="0.3">
      <c r="A3002" t="s">
        <v>4652</v>
      </c>
      <c r="B3002" s="2">
        <v>4.7</v>
      </c>
      <c r="C3002" t="s">
        <v>346</v>
      </c>
    </row>
    <row r="3003" spans="1:3" x14ac:dyDescent="0.3">
      <c r="A3003" t="s">
        <v>4652</v>
      </c>
      <c r="B3003" s="2">
        <v>4.7</v>
      </c>
      <c r="C3003" t="s">
        <v>3705</v>
      </c>
    </row>
    <row r="3004" spans="1:3" x14ac:dyDescent="0.3">
      <c r="A3004" t="s">
        <v>4653</v>
      </c>
      <c r="B3004" s="2">
        <v>5.6</v>
      </c>
      <c r="C3004" t="s">
        <v>509</v>
      </c>
    </row>
    <row r="3005" spans="1:3" x14ac:dyDescent="0.3">
      <c r="A3005" t="s">
        <v>4653</v>
      </c>
      <c r="B3005" s="2">
        <v>5.6</v>
      </c>
      <c r="C3005" t="s">
        <v>814</v>
      </c>
    </row>
    <row r="3006" spans="1:3" x14ac:dyDescent="0.3">
      <c r="A3006" t="s">
        <v>4653</v>
      </c>
      <c r="B3006" s="2">
        <v>5.6</v>
      </c>
      <c r="C3006" t="s">
        <v>7846</v>
      </c>
    </row>
    <row r="3007" spans="1:3" x14ac:dyDescent="0.3">
      <c r="A3007" t="s">
        <v>4653</v>
      </c>
      <c r="B3007" s="2">
        <v>5.6</v>
      </c>
      <c r="C3007" t="s">
        <v>7844</v>
      </c>
    </row>
    <row r="3008" spans="1:3" x14ac:dyDescent="0.3">
      <c r="A3008" t="s">
        <v>4654</v>
      </c>
      <c r="B3008" s="2">
        <v>6.4</v>
      </c>
      <c r="C3008" t="s">
        <v>266</v>
      </c>
    </row>
    <row r="3009" spans="1:3" x14ac:dyDescent="0.3">
      <c r="A3009" t="s">
        <v>4654</v>
      </c>
      <c r="B3009" s="2">
        <v>6.4</v>
      </c>
      <c r="C3009" t="s">
        <v>509</v>
      </c>
    </row>
    <row r="3010" spans="1:3" x14ac:dyDescent="0.3">
      <c r="A3010" t="s">
        <v>4654</v>
      </c>
      <c r="B3010" s="2">
        <v>6.4</v>
      </c>
      <c r="C3010" t="s">
        <v>7851</v>
      </c>
    </row>
    <row r="3011" spans="1:3" x14ac:dyDescent="0.3">
      <c r="A3011" t="s">
        <v>4654</v>
      </c>
      <c r="B3011" s="2">
        <v>6.4</v>
      </c>
      <c r="C3011" t="s">
        <v>7846</v>
      </c>
    </row>
    <row r="3012" spans="1:3" x14ac:dyDescent="0.3">
      <c r="A3012" t="s">
        <v>4654</v>
      </c>
      <c r="B3012" s="2">
        <v>6.4</v>
      </c>
      <c r="C3012" t="s">
        <v>7847</v>
      </c>
    </row>
    <row r="3013" spans="1:3" x14ac:dyDescent="0.3">
      <c r="A3013" t="s">
        <v>4655</v>
      </c>
      <c r="B3013" s="2">
        <v>4.2</v>
      </c>
      <c r="C3013" t="s">
        <v>346</v>
      </c>
    </row>
    <row r="3014" spans="1:3" x14ac:dyDescent="0.3">
      <c r="A3014" t="s">
        <v>4655</v>
      </c>
      <c r="B3014" s="2">
        <v>4.2</v>
      </c>
      <c r="C3014" t="s">
        <v>266</v>
      </c>
    </row>
    <row r="3015" spans="1:3" x14ac:dyDescent="0.3">
      <c r="A3015" t="s">
        <v>4655</v>
      </c>
      <c r="B3015" s="2">
        <v>4.2</v>
      </c>
      <c r="C3015" t="s">
        <v>509</v>
      </c>
    </row>
    <row r="3016" spans="1:3" x14ac:dyDescent="0.3">
      <c r="A3016" t="s">
        <v>4655</v>
      </c>
      <c r="B3016" s="2">
        <v>4.2</v>
      </c>
      <c r="C3016" t="s">
        <v>7846</v>
      </c>
    </row>
    <row r="3017" spans="1:3" x14ac:dyDescent="0.3">
      <c r="A3017" t="s">
        <v>4655</v>
      </c>
      <c r="B3017" s="2">
        <v>4.2</v>
      </c>
      <c r="C3017" t="s">
        <v>3878</v>
      </c>
    </row>
    <row r="3018" spans="1:3" x14ac:dyDescent="0.3">
      <c r="A3018" t="s">
        <v>4656</v>
      </c>
      <c r="B3018" s="2">
        <v>6.4</v>
      </c>
      <c r="C3018" t="s">
        <v>814</v>
      </c>
    </row>
    <row r="3019" spans="1:3" x14ac:dyDescent="0.3">
      <c r="A3019" t="s">
        <v>4656</v>
      </c>
      <c r="B3019" s="2">
        <v>6.4</v>
      </c>
      <c r="C3019" t="s">
        <v>7853</v>
      </c>
    </row>
    <row r="3020" spans="1:3" x14ac:dyDescent="0.3">
      <c r="A3020" t="s">
        <v>4656</v>
      </c>
      <c r="B3020" s="2">
        <v>6.4</v>
      </c>
      <c r="C3020" t="s">
        <v>7847</v>
      </c>
    </row>
    <row r="3021" spans="1:3" x14ac:dyDescent="0.3">
      <c r="A3021" t="s">
        <v>4656</v>
      </c>
      <c r="B3021" s="2">
        <v>6.4</v>
      </c>
      <c r="C3021" t="s">
        <v>3587</v>
      </c>
    </row>
    <row r="3022" spans="1:3" x14ac:dyDescent="0.3">
      <c r="A3022" t="s">
        <v>4657</v>
      </c>
      <c r="B3022" s="2">
        <v>7.7</v>
      </c>
      <c r="C3022" t="s">
        <v>814</v>
      </c>
    </row>
    <row r="3023" spans="1:3" x14ac:dyDescent="0.3">
      <c r="A3023" t="s">
        <v>4657</v>
      </c>
      <c r="B3023" s="2">
        <v>7.7</v>
      </c>
      <c r="C3023" t="s">
        <v>7848</v>
      </c>
    </row>
    <row r="3024" spans="1:3" x14ac:dyDescent="0.3">
      <c r="A3024" t="s">
        <v>4657</v>
      </c>
      <c r="B3024" s="2">
        <v>7.7</v>
      </c>
      <c r="C3024" t="s">
        <v>3587</v>
      </c>
    </row>
    <row r="3025" spans="1:3" x14ac:dyDescent="0.3">
      <c r="A3025" t="s">
        <v>4657</v>
      </c>
      <c r="B3025" s="2">
        <v>7.7</v>
      </c>
      <c r="C3025" t="s">
        <v>5364</v>
      </c>
    </row>
    <row r="3026" spans="1:3" x14ac:dyDescent="0.3">
      <c r="A3026" t="s">
        <v>7009</v>
      </c>
      <c r="B3026" s="2">
        <v>6.7</v>
      </c>
      <c r="C3026" t="s">
        <v>346</v>
      </c>
    </row>
    <row r="3027" spans="1:3" x14ac:dyDescent="0.3">
      <c r="A3027" t="s">
        <v>7009</v>
      </c>
      <c r="B3027" s="2">
        <v>6.7</v>
      </c>
      <c r="C3027" t="s">
        <v>1390</v>
      </c>
    </row>
    <row r="3028" spans="1:3" x14ac:dyDescent="0.3">
      <c r="A3028" t="s">
        <v>7009</v>
      </c>
      <c r="B3028" s="2">
        <v>6.7</v>
      </c>
      <c r="C3028" t="s">
        <v>3878</v>
      </c>
    </row>
    <row r="3029" spans="1:3" x14ac:dyDescent="0.3">
      <c r="A3029" t="s">
        <v>7009</v>
      </c>
      <c r="B3029" s="2">
        <v>6.7</v>
      </c>
      <c r="C3029" t="s">
        <v>3705</v>
      </c>
    </row>
    <row r="3030" spans="1:3" x14ac:dyDescent="0.3">
      <c r="A3030" t="s">
        <v>4658</v>
      </c>
      <c r="B3030" s="2">
        <v>7.7</v>
      </c>
      <c r="C3030" t="s">
        <v>814</v>
      </c>
    </row>
    <row r="3031" spans="1:3" x14ac:dyDescent="0.3">
      <c r="A3031" t="s">
        <v>4658</v>
      </c>
      <c r="B3031" s="2">
        <v>7.7</v>
      </c>
      <c r="C3031" t="s">
        <v>3587</v>
      </c>
    </row>
    <row r="3032" spans="1:3" x14ac:dyDescent="0.3">
      <c r="A3032" t="s">
        <v>7010</v>
      </c>
      <c r="B3032" s="2">
        <v>5.7</v>
      </c>
      <c r="C3032" t="s">
        <v>346</v>
      </c>
    </row>
    <row r="3033" spans="1:3" x14ac:dyDescent="0.3">
      <c r="A3033" t="s">
        <v>7010</v>
      </c>
      <c r="B3033" s="2">
        <v>5.7</v>
      </c>
      <c r="C3033" t="s">
        <v>3705</v>
      </c>
    </row>
    <row r="3034" spans="1:3" x14ac:dyDescent="0.3">
      <c r="A3034" t="s">
        <v>7011</v>
      </c>
      <c r="B3034" s="2">
        <v>7.6</v>
      </c>
      <c r="C3034" t="s">
        <v>7851</v>
      </c>
    </row>
    <row r="3035" spans="1:3" x14ac:dyDescent="0.3">
      <c r="A3035" t="s">
        <v>7011</v>
      </c>
      <c r="B3035" s="2">
        <v>7.6</v>
      </c>
      <c r="C3035" t="s">
        <v>814</v>
      </c>
    </row>
    <row r="3036" spans="1:3" x14ac:dyDescent="0.3">
      <c r="A3036" t="s">
        <v>4659</v>
      </c>
      <c r="B3036" s="2">
        <v>6.4</v>
      </c>
      <c r="C3036" t="s">
        <v>509</v>
      </c>
    </row>
    <row r="3037" spans="1:3" x14ac:dyDescent="0.3">
      <c r="A3037" t="s">
        <v>4659</v>
      </c>
      <c r="B3037" s="2">
        <v>6.4</v>
      </c>
      <c r="C3037" t="s">
        <v>814</v>
      </c>
    </row>
    <row r="3038" spans="1:3" x14ac:dyDescent="0.3">
      <c r="A3038" t="s">
        <v>4659</v>
      </c>
      <c r="B3038" s="2">
        <v>6.4</v>
      </c>
      <c r="C3038" t="s">
        <v>3587</v>
      </c>
    </row>
    <row r="3039" spans="1:3" x14ac:dyDescent="0.3">
      <c r="A3039" t="s">
        <v>7012</v>
      </c>
      <c r="B3039" s="2">
        <v>5.6</v>
      </c>
      <c r="C3039" t="s">
        <v>509</v>
      </c>
    </row>
    <row r="3040" spans="1:3" x14ac:dyDescent="0.3">
      <c r="A3040" t="s">
        <v>7012</v>
      </c>
      <c r="B3040" s="2">
        <v>5.6</v>
      </c>
      <c r="C3040" t="s">
        <v>3587</v>
      </c>
    </row>
    <row r="3041" spans="1:3" x14ac:dyDescent="0.3">
      <c r="A3041" t="s">
        <v>7013</v>
      </c>
      <c r="B3041" s="2">
        <v>6.8</v>
      </c>
      <c r="C3041" t="s">
        <v>346</v>
      </c>
    </row>
    <row r="3042" spans="1:3" x14ac:dyDescent="0.3">
      <c r="A3042" t="s">
        <v>7013</v>
      </c>
      <c r="B3042" s="2">
        <v>6.8</v>
      </c>
      <c r="C3042" t="s">
        <v>266</v>
      </c>
    </row>
    <row r="3043" spans="1:3" x14ac:dyDescent="0.3">
      <c r="A3043" t="s">
        <v>7013</v>
      </c>
      <c r="B3043" s="2">
        <v>6.8</v>
      </c>
      <c r="C3043" t="s">
        <v>3587</v>
      </c>
    </row>
    <row r="3044" spans="1:3" x14ac:dyDescent="0.3">
      <c r="A3044" t="s">
        <v>7013</v>
      </c>
      <c r="B3044" s="2">
        <v>6.8</v>
      </c>
      <c r="C3044" t="s">
        <v>3878</v>
      </c>
    </row>
    <row r="3045" spans="1:3" x14ac:dyDescent="0.3">
      <c r="A3045" t="s">
        <v>4660</v>
      </c>
      <c r="B3045" s="2">
        <v>2.4</v>
      </c>
      <c r="C3045" t="s">
        <v>509</v>
      </c>
    </row>
    <row r="3046" spans="1:3" x14ac:dyDescent="0.3">
      <c r="A3046" t="s">
        <v>4660</v>
      </c>
      <c r="B3046" s="2">
        <v>2.4</v>
      </c>
      <c r="C3046" t="s">
        <v>7851</v>
      </c>
    </row>
    <row r="3047" spans="1:3" x14ac:dyDescent="0.3">
      <c r="A3047" t="s">
        <v>4660</v>
      </c>
      <c r="B3047" s="2">
        <v>2.4</v>
      </c>
      <c r="C3047" t="s">
        <v>3587</v>
      </c>
    </row>
    <row r="3048" spans="1:3" x14ac:dyDescent="0.3">
      <c r="A3048" t="s">
        <v>7014</v>
      </c>
      <c r="B3048" s="2">
        <v>6.2</v>
      </c>
      <c r="C3048" t="s">
        <v>814</v>
      </c>
    </row>
    <row r="3049" spans="1:3" x14ac:dyDescent="0.3">
      <c r="A3049" t="s">
        <v>7014</v>
      </c>
      <c r="B3049" s="2">
        <v>6.2</v>
      </c>
      <c r="C3049" t="s">
        <v>3705</v>
      </c>
    </row>
    <row r="3050" spans="1:3" x14ac:dyDescent="0.3">
      <c r="A3050" t="s">
        <v>4661</v>
      </c>
      <c r="B3050" s="2">
        <v>5.9</v>
      </c>
      <c r="C3050" t="s">
        <v>346</v>
      </c>
    </row>
    <row r="3051" spans="1:3" x14ac:dyDescent="0.3">
      <c r="A3051" t="s">
        <v>4661</v>
      </c>
      <c r="B3051" s="2">
        <v>5.9</v>
      </c>
      <c r="C3051" t="s">
        <v>7851</v>
      </c>
    </row>
    <row r="3052" spans="1:3" x14ac:dyDescent="0.3">
      <c r="A3052" t="s">
        <v>4661</v>
      </c>
      <c r="B3052" s="2">
        <v>5.9</v>
      </c>
      <c r="C3052" t="s">
        <v>3705</v>
      </c>
    </row>
    <row r="3053" spans="1:3" x14ac:dyDescent="0.3">
      <c r="A3053" t="s">
        <v>4662</v>
      </c>
      <c r="B3053" s="2">
        <v>7.1</v>
      </c>
      <c r="C3053" t="s">
        <v>266</v>
      </c>
    </row>
    <row r="3054" spans="1:3" x14ac:dyDescent="0.3">
      <c r="A3054" t="s">
        <v>4662</v>
      </c>
      <c r="B3054" s="2">
        <v>7.1</v>
      </c>
      <c r="C3054" t="s">
        <v>7845</v>
      </c>
    </row>
    <row r="3055" spans="1:3" x14ac:dyDescent="0.3">
      <c r="A3055" t="s">
        <v>4662</v>
      </c>
      <c r="B3055" s="2">
        <v>7.1</v>
      </c>
      <c r="C3055" t="s">
        <v>814</v>
      </c>
    </row>
    <row r="3056" spans="1:3" x14ac:dyDescent="0.3">
      <c r="A3056" t="s">
        <v>4662</v>
      </c>
      <c r="B3056" s="2">
        <v>7.1</v>
      </c>
      <c r="C3056" t="s">
        <v>7846</v>
      </c>
    </row>
    <row r="3057" spans="1:3" x14ac:dyDescent="0.3">
      <c r="A3057" t="s">
        <v>4662</v>
      </c>
      <c r="B3057" s="2">
        <v>7.1</v>
      </c>
      <c r="C3057" t="s">
        <v>7844</v>
      </c>
    </row>
    <row r="3058" spans="1:3" x14ac:dyDescent="0.3">
      <c r="A3058" t="s">
        <v>4662</v>
      </c>
      <c r="B3058" s="2">
        <v>7.1</v>
      </c>
      <c r="C3058" t="s">
        <v>7847</v>
      </c>
    </row>
    <row r="3059" spans="1:3" x14ac:dyDescent="0.3">
      <c r="A3059" t="s">
        <v>4662</v>
      </c>
      <c r="B3059" s="2">
        <v>7.1</v>
      </c>
      <c r="C3059" t="s">
        <v>7848</v>
      </c>
    </row>
    <row r="3060" spans="1:3" x14ac:dyDescent="0.3">
      <c r="A3060" t="s">
        <v>4663</v>
      </c>
      <c r="B3060" s="2">
        <v>7.6</v>
      </c>
      <c r="C3060" t="s">
        <v>814</v>
      </c>
    </row>
    <row r="3061" spans="1:3" x14ac:dyDescent="0.3">
      <c r="A3061" t="s">
        <v>4663</v>
      </c>
      <c r="B3061" s="2">
        <v>7.6</v>
      </c>
      <c r="C3061" t="s">
        <v>7847</v>
      </c>
    </row>
    <row r="3062" spans="1:3" x14ac:dyDescent="0.3">
      <c r="A3062" t="s">
        <v>4663</v>
      </c>
      <c r="B3062" s="2">
        <v>7.6</v>
      </c>
      <c r="C3062" t="s">
        <v>3587</v>
      </c>
    </row>
    <row r="3063" spans="1:3" x14ac:dyDescent="0.3">
      <c r="A3063" t="s">
        <v>4664</v>
      </c>
      <c r="B3063" s="2">
        <v>5.5</v>
      </c>
      <c r="C3063" t="s">
        <v>7851</v>
      </c>
    </row>
    <row r="3064" spans="1:3" x14ac:dyDescent="0.3">
      <c r="A3064" t="s">
        <v>4664</v>
      </c>
      <c r="B3064" s="2">
        <v>5.5</v>
      </c>
      <c r="C3064" t="s">
        <v>7848</v>
      </c>
    </row>
    <row r="3065" spans="1:3" x14ac:dyDescent="0.3">
      <c r="A3065" t="s">
        <v>4664</v>
      </c>
      <c r="B3065" s="2">
        <v>5.5</v>
      </c>
      <c r="C3065" t="s">
        <v>3705</v>
      </c>
    </row>
    <row r="3066" spans="1:3" x14ac:dyDescent="0.3">
      <c r="A3066" t="s">
        <v>4665</v>
      </c>
      <c r="B3066" s="2">
        <v>7</v>
      </c>
      <c r="C3066" t="s">
        <v>7852</v>
      </c>
    </row>
    <row r="3067" spans="1:3" x14ac:dyDescent="0.3">
      <c r="A3067" t="s">
        <v>4665</v>
      </c>
      <c r="B3067" s="2">
        <v>7</v>
      </c>
      <c r="C3067" t="s">
        <v>7851</v>
      </c>
    </row>
    <row r="3068" spans="1:3" x14ac:dyDescent="0.3">
      <c r="A3068" t="s">
        <v>4665</v>
      </c>
      <c r="B3068" s="2">
        <v>7</v>
      </c>
      <c r="C3068" t="s">
        <v>814</v>
      </c>
    </row>
    <row r="3069" spans="1:3" x14ac:dyDescent="0.3">
      <c r="A3069" t="s">
        <v>7015</v>
      </c>
      <c r="B3069" s="2">
        <v>7.1</v>
      </c>
      <c r="C3069" t="s">
        <v>814</v>
      </c>
    </row>
    <row r="3070" spans="1:3" x14ac:dyDescent="0.3">
      <c r="A3070" t="s">
        <v>7015</v>
      </c>
      <c r="B3070" s="2">
        <v>7.1</v>
      </c>
      <c r="C3070" t="s">
        <v>7849</v>
      </c>
    </row>
    <row r="3071" spans="1:3" x14ac:dyDescent="0.3">
      <c r="A3071" t="s">
        <v>7015</v>
      </c>
      <c r="B3071" s="2">
        <v>7.1</v>
      </c>
      <c r="C3071" t="s">
        <v>5364</v>
      </c>
    </row>
    <row r="3072" spans="1:3" x14ac:dyDescent="0.3">
      <c r="A3072" t="s">
        <v>4666</v>
      </c>
      <c r="B3072" s="2">
        <v>7.4</v>
      </c>
      <c r="C3072" t="s">
        <v>7851</v>
      </c>
    </row>
    <row r="3073" spans="1:3" x14ac:dyDescent="0.3">
      <c r="A3073" t="s">
        <v>4666</v>
      </c>
      <c r="B3073" s="2">
        <v>7.4</v>
      </c>
      <c r="C3073" t="s">
        <v>814</v>
      </c>
    </row>
    <row r="3074" spans="1:3" x14ac:dyDescent="0.3">
      <c r="A3074" t="s">
        <v>4666</v>
      </c>
      <c r="B3074" s="2">
        <v>7.4</v>
      </c>
      <c r="C3074" t="s">
        <v>3705</v>
      </c>
    </row>
    <row r="3075" spans="1:3" x14ac:dyDescent="0.3">
      <c r="A3075" t="s">
        <v>4667</v>
      </c>
      <c r="B3075" s="2">
        <v>7.6</v>
      </c>
      <c r="C3075" t="s">
        <v>346</v>
      </c>
    </row>
    <row r="3076" spans="1:3" x14ac:dyDescent="0.3">
      <c r="A3076" t="s">
        <v>4667</v>
      </c>
      <c r="B3076" s="2">
        <v>7.6</v>
      </c>
      <c r="C3076" t="s">
        <v>1390</v>
      </c>
    </row>
    <row r="3077" spans="1:3" x14ac:dyDescent="0.3">
      <c r="A3077" t="s">
        <v>4667</v>
      </c>
      <c r="B3077" s="2">
        <v>7.6</v>
      </c>
      <c r="C3077" t="s">
        <v>3705</v>
      </c>
    </row>
    <row r="3078" spans="1:3" x14ac:dyDescent="0.3">
      <c r="A3078" t="s">
        <v>4668</v>
      </c>
      <c r="B3078" s="2">
        <v>5.9</v>
      </c>
      <c r="C3078" t="s">
        <v>814</v>
      </c>
    </row>
    <row r="3079" spans="1:3" x14ac:dyDescent="0.3">
      <c r="A3079" t="s">
        <v>4668</v>
      </c>
      <c r="B3079" s="2">
        <v>5.9</v>
      </c>
      <c r="C3079" t="s">
        <v>7849</v>
      </c>
    </row>
    <row r="3080" spans="1:3" x14ac:dyDescent="0.3">
      <c r="A3080" t="s">
        <v>4668</v>
      </c>
      <c r="B3080" s="2">
        <v>5.9</v>
      </c>
      <c r="C3080" t="s">
        <v>1390</v>
      </c>
    </row>
    <row r="3081" spans="1:3" x14ac:dyDescent="0.3">
      <c r="A3081" t="s">
        <v>4669</v>
      </c>
      <c r="B3081" s="2">
        <v>5.9</v>
      </c>
      <c r="C3081" t="s">
        <v>814</v>
      </c>
    </row>
    <row r="3082" spans="1:3" x14ac:dyDescent="0.3">
      <c r="A3082" t="s">
        <v>4669</v>
      </c>
      <c r="B3082" s="2">
        <v>5.9</v>
      </c>
      <c r="C3082" t="s">
        <v>3587</v>
      </c>
    </row>
    <row r="3083" spans="1:3" x14ac:dyDescent="0.3">
      <c r="A3083" t="s">
        <v>4669</v>
      </c>
      <c r="B3083" s="2">
        <v>5.9</v>
      </c>
      <c r="C3083" t="s">
        <v>7850</v>
      </c>
    </row>
    <row r="3084" spans="1:3" x14ac:dyDescent="0.3">
      <c r="A3084" t="s">
        <v>4670</v>
      </c>
      <c r="B3084" s="2">
        <v>8</v>
      </c>
      <c r="C3084" t="s">
        <v>7852</v>
      </c>
    </row>
    <row r="3085" spans="1:3" x14ac:dyDescent="0.3">
      <c r="A3085" t="s">
        <v>4670</v>
      </c>
      <c r="B3085" s="2">
        <v>8</v>
      </c>
      <c r="C3085" t="s">
        <v>7851</v>
      </c>
    </row>
    <row r="3086" spans="1:3" x14ac:dyDescent="0.3">
      <c r="A3086" t="s">
        <v>4670</v>
      </c>
      <c r="B3086" s="2">
        <v>8</v>
      </c>
      <c r="C3086" t="s">
        <v>814</v>
      </c>
    </row>
    <row r="3087" spans="1:3" x14ac:dyDescent="0.3">
      <c r="A3087" t="s">
        <v>4671</v>
      </c>
      <c r="B3087" s="2">
        <v>7.4</v>
      </c>
      <c r="C3087" t="s">
        <v>814</v>
      </c>
    </row>
    <row r="3088" spans="1:3" x14ac:dyDescent="0.3">
      <c r="A3088" t="s">
        <v>4671</v>
      </c>
      <c r="B3088" s="2">
        <v>7.4</v>
      </c>
      <c r="C3088" t="s">
        <v>7849</v>
      </c>
    </row>
    <row r="3089" spans="1:3" x14ac:dyDescent="0.3">
      <c r="A3089" t="s">
        <v>4671</v>
      </c>
      <c r="B3089" s="2">
        <v>7.4</v>
      </c>
      <c r="C3089" t="s">
        <v>3705</v>
      </c>
    </row>
    <row r="3090" spans="1:3" x14ac:dyDescent="0.3">
      <c r="A3090" t="s">
        <v>4672</v>
      </c>
      <c r="B3090" s="2">
        <v>5.8</v>
      </c>
      <c r="C3090" t="s">
        <v>509</v>
      </c>
    </row>
    <row r="3091" spans="1:3" x14ac:dyDescent="0.3">
      <c r="A3091" t="s">
        <v>4672</v>
      </c>
      <c r="B3091" s="2">
        <v>5.8</v>
      </c>
      <c r="C3091" t="s">
        <v>814</v>
      </c>
    </row>
    <row r="3092" spans="1:3" x14ac:dyDescent="0.3">
      <c r="A3092" t="s">
        <v>4672</v>
      </c>
      <c r="B3092" s="2">
        <v>5.8</v>
      </c>
      <c r="C3092" t="s">
        <v>3587</v>
      </c>
    </row>
    <row r="3093" spans="1:3" x14ac:dyDescent="0.3">
      <c r="A3093" t="s">
        <v>4673</v>
      </c>
      <c r="B3093" s="2">
        <v>6.3</v>
      </c>
      <c r="C3093" t="s">
        <v>509</v>
      </c>
    </row>
    <row r="3094" spans="1:3" x14ac:dyDescent="0.3">
      <c r="A3094" t="s">
        <v>4673</v>
      </c>
      <c r="B3094" s="2">
        <v>6.3</v>
      </c>
      <c r="C3094" t="s">
        <v>7846</v>
      </c>
    </row>
    <row r="3095" spans="1:3" x14ac:dyDescent="0.3">
      <c r="A3095" t="s">
        <v>4673</v>
      </c>
      <c r="B3095" s="2">
        <v>6.3</v>
      </c>
      <c r="C3095" t="s">
        <v>7847</v>
      </c>
    </row>
    <row r="3096" spans="1:3" x14ac:dyDescent="0.3">
      <c r="A3096" t="s">
        <v>4673</v>
      </c>
      <c r="B3096" s="2">
        <v>6.3</v>
      </c>
      <c r="C3096" t="s">
        <v>3587</v>
      </c>
    </row>
    <row r="3097" spans="1:3" x14ac:dyDescent="0.3">
      <c r="A3097" t="s">
        <v>7016</v>
      </c>
      <c r="B3097" s="2">
        <v>5.7</v>
      </c>
      <c r="C3097" t="s">
        <v>509</v>
      </c>
    </row>
    <row r="3098" spans="1:3" x14ac:dyDescent="0.3">
      <c r="A3098" t="s">
        <v>7016</v>
      </c>
      <c r="B3098" s="2">
        <v>5.7</v>
      </c>
      <c r="C3098" t="s">
        <v>3587</v>
      </c>
    </row>
    <row r="3099" spans="1:3" x14ac:dyDescent="0.3">
      <c r="A3099" t="s">
        <v>7017</v>
      </c>
      <c r="B3099" s="2">
        <v>5.0999999999999996</v>
      </c>
      <c r="C3099" t="s">
        <v>346</v>
      </c>
    </row>
    <row r="3100" spans="1:3" x14ac:dyDescent="0.3">
      <c r="A3100" t="s">
        <v>7017</v>
      </c>
      <c r="B3100" s="2">
        <v>5.0999999999999996</v>
      </c>
      <c r="C3100" t="s">
        <v>266</v>
      </c>
    </row>
    <row r="3101" spans="1:3" x14ac:dyDescent="0.3">
      <c r="A3101" t="s">
        <v>7017</v>
      </c>
      <c r="B3101" s="2">
        <v>5.0999999999999996</v>
      </c>
      <c r="C3101" t="s">
        <v>509</v>
      </c>
    </row>
    <row r="3102" spans="1:3" x14ac:dyDescent="0.3">
      <c r="A3102" t="s">
        <v>4674</v>
      </c>
      <c r="B3102" s="2">
        <v>7.6</v>
      </c>
      <c r="C3102" t="s">
        <v>814</v>
      </c>
    </row>
    <row r="3103" spans="1:3" x14ac:dyDescent="0.3">
      <c r="A3103" t="s">
        <v>4674</v>
      </c>
      <c r="B3103" s="2">
        <v>7.6</v>
      </c>
      <c r="C3103" t="s">
        <v>5364</v>
      </c>
    </row>
    <row r="3104" spans="1:3" x14ac:dyDescent="0.3">
      <c r="A3104" t="s">
        <v>4675</v>
      </c>
      <c r="B3104" s="2">
        <v>6.4</v>
      </c>
      <c r="C3104" t="s">
        <v>509</v>
      </c>
    </row>
    <row r="3105" spans="1:3" x14ac:dyDescent="0.3">
      <c r="A3105" t="s">
        <v>4675</v>
      </c>
      <c r="B3105" s="2">
        <v>6.4</v>
      </c>
      <c r="C3105" t="s">
        <v>7844</v>
      </c>
    </row>
    <row r="3106" spans="1:3" x14ac:dyDescent="0.3">
      <c r="A3106" t="s">
        <v>7018</v>
      </c>
      <c r="B3106" s="2">
        <v>7.4</v>
      </c>
      <c r="C3106" t="s">
        <v>7852</v>
      </c>
    </row>
    <row r="3107" spans="1:3" x14ac:dyDescent="0.3">
      <c r="A3107" t="s">
        <v>7018</v>
      </c>
      <c r="B3107" s="2">
        <v>7.4</v>
      </c>
      <c r="C3107" t="s">
        <v>509</v>
      </c>
    </row>
    <row r="3108" spans="1:3" x14ac:dyDescent="0.3">
      <c r="A3108" t="s">
        <v>7018</v>
      </c>
      <c r="B3108" s="2">
        <v>7.4</v>
      </c>
      <c r="C3108" t="s">
        <v>814</v>
      </c>
    </row>
    <row r="3109" spans="1:3" x14ac:dyDescent="0.3">
      <c r="A3109" t="s">
        <v>4676</v>
      </c>
      <c r="B3109" s="2">
        <v>8.1999999999999993</v>
      </c>
      <c r="C3109" t="s">
        <v>7852</v>
      </c>
    </row>
    <row r="3110" spans="1:3" x14ac:dyDescent="0.3">
      <c r="A3110" t="s">
        <v>4676</v>
      </c>
      <c r="B3110" s="2">
        <v>8.1999999999999993</v>
      </c>
      <c r="C3110" t="s">
        <v>7851</v>
      </c>
    </row>
    <row r="3111" spans="1:3" x14ac:dyDescent="0.3">
      <c r="A3111" t="s">
        <v>4676</v>
      </c>
      <c r="B3111" s="2">
        <v>8.1999999999999993</v>
      </c>
      <c r="C3111" t="s">
        <v>814</v>
      </c>
    </row>
    <row r="3112" spans="1:3" x14ac:dyDescent="0.3">
      <c r="A3112" t="s">
        <v>7019</v>
      </c>
      <c r="B3112" s="2">
        <v>6.5</v>
      </c>
      <c r="C3112" t="s">
        <v>346</v>
      </c>
    </row>
    <row r="3113" spans="1:3" x14ac:dyDescent="0.3">
      <c r="A3113" t="s">
        <v>7019</v>
      </c>
      <c r="B3113" s="2">
        <v>6.5</v>
      </c>
      <c r="C3113" t="s">
        <v>3705</v>
      </c>
    </row>
    <row r="3114" spans="1:3" x14ac:dyDescent="0.3">
      <c r="A3114" t="s">
        <v>4677</v>
      </c>
      <c r="B3114" s="2">
        <v>5.5</v>
      </c>
      <c r="C3114" t="s">
        <v>346</v>
      </c>
    </row>
    <row r="3115" spans="1:3" x14ac:dyDescent="0.3">
      <c r="A3115" t="s">
        <v>4677</v>
      </c>
      <c r="B3115" s="2">
        <v>5.5</v>
      </c>
      <c r="C3115" t="s">
        <v>509</v>
      </c>
    </row>
    <row r="3116" spans="1:3" x14ac:dyDescent="0.3">
      <c r="A3116" t="s">
        <v>4677</v>
      </c>
      <c r="B3116" s="2">
        <v>5.5</v>
      </c>
      <c r="C3116" t="s">
        <v>7844</v>
      </c>
    </row>
    <row r="3117" spans="1:3" x14ac:dyDescent="0.3">
      <c r="A3117" t="s">
        <v>4678</v>
      </c>
      <c r="B3117" s="2">
        <v>6.5</v>
      </c>
      <c r="C3117" t="s">
        <v>509</v>
      </c>
    </row>
    <row r="3118" spans="1:3" x14ac:dyDescent="0.3">
      <c r="A3118" t="s">
        <v>4679</v>
      </c>
      <c r="B3118" s="2">
        <v>5.6</v>
      </c>
      <c r="C3118" t="s">
        <v>7845</v>
      </c>
    </row>
    <row r="3119" spans="1:3" x14ac:dyDescent="0.3">
      <c r="A3119" t="s">
        <v>4679</v>
      </c>
      <c r="B3119" s="2">
        <v>5.6</v>
      </c>
      <c r="C3119" t="s">
        <v>509</v>
      </c>
    </row>
    <row r="3120" spans="1:3" x14ac:dyDescent="0.3">
      <c r="A3120" t="s">
        <v>4679</v>
      </c>
      <c r="B3120" s="2">
        <v>5.6</v>
      </c>
      <c r="C3120" t="s">
        <v>7846</v>
      </c>
    </row>
    <row r="3121" spans="1:3" x14ac:dyDescent="0.3">
      <c r="A3121" t="s">
        <v>4680</v>
      </c>
      <c r="B3121" s="2">
        <v>4.5999999999999996</v>
      </c>
      <c r="C3121" t="s">
        <v>266</v>
      </c>
    </row>
    <row r="3122" spans="1:3" x14ac:dyDescent="0.3">
      <c r="A3122" t="s">
        <v>4680</v>
      </c>
      <c r="B3122" s="2">
        <v>4.5999999999999996</v>
      </c>
      <c r="C3122" t="s">
        <v>814</v>
      </c>
    </row>
    <row r="3123" spans="1:3" x14ac:dyDescent="0.3">
      <c r="A3123" t="s">
        <v>4680</v>
      </c>
      <c r="B3123" s="2">
        <v>4.5999999999999996</v>
      </c>
      <c r="C3123" t="s">
        <v>7844</v>
      </c>
    </row>
    <row r="3124" spans="1:3" x14ac:dyDescent="0.3">
      <c r="A3124" t="s">
        <v>4680</v>
      </c>
      <c r="B3124" s="2">
        <v>4.5999999999999996</v>
      </c>
      <c r="C3124" t="s">
        <v>3587</v>
      </c>
    </row>
    <row r="3125" spans="1:3" x14ac:dyDescent="0.3">
      <c r="A3125" t="s">
        <v>4681</v>
      </c>
      <c r="B3125" s="2">
        <v>7.9</v>
      </c>
      <c r="C3125" t="s">
        <v>266</v>
      </c>
    </row>
    <row r="3126" spans="1:3" x14ac:dyDescent="0.3">
      <c r="A3126" t="s">
        <v>4681</v>
      </c>
      <c r="B3126" s="2">
        <v>7.9</v>
      </c>
      <c r="C3126" t="s">
        <v>7845</v>
      </c>
    </row>
    <row r="3127" spans="1:3" x14ac:dyDescent="0.3">
      <c r="A3127" t="s">
        <v>4681</v>
      </c>
      <c r="B3127" s="2">
        <v>7.9</v>
      </c>
      <c r="C3127" t="s">
        <v>509</v>
      </c>
    </row>
    <row r="3128" spans="1:3" x14ac:dyDescent="0.3">
      <c r="A3128" t="s">
        <v>4681</v>
      </c>
      <c r="B3128" s="2">
        <v>7.9</v>
      </c>
      <c r="C3128" t="s">
        <v>7846</v>
      </c>
    </row>
    <row r="3129" spans="1:3" x14ac:dyDescent="0.3">
      <c r="A3129" t="s">
        <v>4681</v>
      </c>
      <c r="B3129" s="2">
        <v>7.9</v>
      </c>
      <c r="C3129" t="s">
        <v>7844</v>
      </c>
    </row>
    <row r="3130" spans="1:3" x14ac:dyDescent="0.3">
      <c r="A3130" t="s">
        <v>4682</v>
      </c>
      <c r="B3130" s="2">
        <v>7.1</v>
      </c>
      <c r="C3130" t="s">
        <v>3587</v>
      </c>
    </row>
    <row r="3131" spans="1:3" x14ac:dyDescent="0.3">
      <c r="A3131" t="s">
        <v>4682</v>
      </c>
      <c r="B3131" s="2">
        <v>7.1</v>
      </c>
      <c r="C3131" t="s">
        <v>3878</v>
      </c>
    </row>
    <row r="3132" spans="1:3" x14ac:dyDescent="0.3">
      <c r="A3132" t="s">
        <v>4682</v>
      </c>
      <c r="B3132" s="2">
        <v>7.1</v>
      </c>
      <c r="C3132" t="s">
        <v>3705</v>
      </c>
    </row>
    <row r="3133" spans="1:3" x14ac:dyDescent="0.3">
      <c r="A3133" t="s">
        <v>7020</v>
      </c>
      <c r="B3133" s="2">
        <v>6.9</v>
      </c>
      <c r="C3133" t="s">
        <v>346</v>
      </c>
    </row>
    <row r="3134" spans="1:3" x14ac:dyDescent="0.3">
      <c r="A3134" t="s">
        <v>7020</v>
      </c>
      <c r="B3134" s="2">
        <v>6.9</v>
      </c>
      <c r="C3134" t="s">
        <v>266</v>
      </c>
    </row>
    <row r="3135" spans="1:3" x14ac:dyDescent="0.3">
      <c r="A3135" t="s">
        <v>7020</v>
      </c>
      <c r="B3135" s="2">
        <v>6.9</v>
      </c>
      <c r="C3135" t="s">
        <v>814</v>
      </c>
    </row>
    <row r="3136" spans="1:3" x14ac:dyDescent="0.3">
      <c r="A3136" t="s">
        <v>7020</v>
      </c>
      <c r="B3136" s="2">
        <v>6.9</v>
      </c>
      <c r="C3136" t="s">
        <v>3587</v>
      </c>
    </row>
    <row r="3137" spans="1:3" x14ac:dyDescent="0.3">
      <c r="A3137" t="s">
        <v>4683</v>
      </c>
      <c r="B3137" s="2">
        <v>7.3</v>
      </c>
      <c r="C3137" t="s">
        <v>509</v>
      </c>
    </row>
    <row r="3138" spans="1:3" x14ac:dyDescent="0.3">
      <c r="A3138" t="s">
        <v>4683</v>
      </c>
      <c r="B3138" s="2">
        <v>7.3</v>
      </c>
      <c r="C3138" t="s">
        <v>814</v>
      </c>
    </row>
    <row r="3139" spans="1:3" x14ac:dyDescent="0.3">
      <c r="A3139" t="s">
        <v>4683</v>
      </c>
      <c r="B3139" s="2">
        <v>7.3</v>
      </c>
      <c r="C3139" t="s">
        <v>3587</v>
      </c>
    </row>
    <row r="3140" spans="1:3" x14ac:dyDescent="0.3">
      <c r="A3140" t="s">
        <v>4683</v>
      </c>
      <c r="B3140" s="2">
        <v>7.3</v>
      </c>
      <c r="C3140" t="s">
        <v>7850</v>
      </c>
    </row>
    <row r="3141" spans="1:3" x14ac:dyDescent="0.3">
      <c r="A3141" t="s">
        <v>4684</v>
      </c>
      <c r="B3141" s="2">
        <v>7</v>
      </c>
      <c r="C3141" t="s">
        <v>509</v>
      </c>
    </row>
    <row r="3142" spans="1:3" x14ac:dyDescent="0.3">
      <c r="A3142" t="s">
        <v>4684</v>
      </c>
      <c r="B3142" s="2">
        <v>7</v>
      </c>
      <c r="C3142" t="s">
        <v>7844</v>
      </c>
    </row>
    <row r="3143" spans="1:3" x14ac:dyDescent="0.3">
      <c r="A3143" t="s">
        <v>7021</v>
      </c>
      <c r="B3143" s="2">
        <v>7.7</v>
      </c>
      <c r="C3143" t="s">
        <v>509</v>
      </c>
    </row>
    <row r="3144" spans="1:3" x14ac:dyDescent="0.3">
      <c r="A3144" t="s">
        <v>7021</v>
      </c>
      <c r="B3144" s="2">
        <v>7.7</v>
      </c>
      <c r="C3144" t="s">
        <v>814</v>
      </c>
    </row>
    <row r="3145" spans="1:3" x14ac:dyDescent="0.3">
      <c r="A3145" t="s">
        <v>7021</v>
      </c>
      <c r="B3145" s="2">
        <v>7.7</v>
      </c>
      <c r="C3145" t="s">
        <v>3587</v>
      </c>
    </row>
    <row r="3146" spans="1:3" x14ac:dyDescent="0.3">
      <c r="A3146" t="s">
        <v>4685</v>
      </c>
      <c r="B3146" s="2">
        <v>6.7</v>
      </c>
      <c r="C3146" t="s">
        <v>7852</v>
      </c>
    </row>
    <row r="3147" spans="1:3" x14ac:dyDescent="0.3">
      <c r="A3147" t="s">
        <v>4685</v>
      </c>
      <c r="B3147" s="2">
        <v>6.7</v>
      </c>
      <c r="C3147" t="s">
        <v>509</v>
      </c>
    </row>
    <row r="3148" spans="1:3" x14ac:dyDescent="0.3">
      <c r="A3148" t="s">
        <v>4685</v>
      </c>
      <c r="B3148" s="2">
        <v>6.7</v>
      </c>
      <c r="C3148" t="s">
        <v>814</v>
      </c>
    </row>
    <row r="3149" spans="1:3" x14ac:dyDescent="0.3">
      <c r="A3149" t="s">
        <v>4685</v>
      </c>
      <c r="B3149" s="2">
        <v>6.7</v>
      </c>
      <c r="C3149" t="s">
        <v>3587</v>
      </c>
    </row>
    <row r="3150" spans="1:3" x14ac:dyDescent="0.3">
      <c r="A3150" t="s">
        <v>4686</v>
      </c>
      <c r="B3150" s="2">
        <v>6.3</v>
      </c>
      <c r="C3150" t="s">
        <v>509</v>
      </c>
    </row>
    <row r="3151" spans="1:3" x14ac:dyDescent="0.3">
      <c r="A3151" t="s">
        <v>4687</v>
      </c>
      <c r="B3151" s="2">
        <v>5.8</v>
      </c>
      <c r="C3151" t="s">
        <v>509</v>
      </c>
    </row>
    <row r="3152" spans="1:3" x14ac:dyDescent="0.3">
      <c r="A3152" t="s">
        <v>4687</v>
      </c>
      <c r="B3152" s="2">
        <v>5.8</v>
      </c>
      <c r="C3152" t="s">
        <v>3587</v>
      </c>
    </row>
    <row r="3153" spans="1:3" x14ac:dyDescent="0.3">
      <c r="A3153" t="s">
        <v>4688</v>
      </c>
      <c r="B3153" s="2">
        <v>7.1</v>
      </c>
      <c r="C3153" t="s">
        <v>7848</v>
      </c>
    </row>
    <row r="3154" spans="1:3" x14ac:dyDescent="0.3">
      <c r="A3154" t="s">
        <v>4688</v>
      </c>
      <c r="B3154" s="2">
        <v>7.1</v>
      </c>
      <c r="C3154" t="s">
        <v>3878</v>
      </c>
    </row>
    <row r="3155" spans="1:3" x14ac:dyDescent="0.3">
      <c r="A3155" t="s">
        <v>4688</v>
      </c>
      <c r="B3155" s="2">
        <v>7.1</v>
      </c>
      <c r="C3155" t="s">
        <v>3705</v>
      </c>
    </row>
    <row r="3156" spans="1:3" x14ac:dyDescent="0.3">
      <c r="A3156" t="s">
        <v>4689</v>
      </c>
      <c r="B3156" s="2">
        <v>7.3</v>
      </c>
      <c r="C3156" t="s">
        <v>7852</v>
      </c>
    </row>
    <row r="3157" spans="1:3" x14ac:dyDescent="0.3">
      <c r="A3157" t="s">
        <v>4689</v>
      </c>
      <c r="B3157" s="2">
        <v>7.3</v>
      </c>
      <c r="C3157" t="s">
        <v>814</v>
      </c>
    </row>
    <row r="3158" spans="1:3" x14ac:dyDescent="0.3">
      <c r="A3158" t="s">
        <v>7022</v>
      </c>
      <c r="B3158" s="2">
        <v>6.4</v>
      </c>
      <c r="C3158" t="s">
        <v>509</v>
      </c>
    </row>
    <row r="3159" spans="1:3" x14ac:dyDescent="0.3">
      <c r="A3159" t="s">
        <v>7022</v>
      </c>
      <c r="B3159" s="2">
        <v>6.4</v>
      </c>
      <c r="C3159" t="s">
        <v>3587</v>
      </c>
    </row>
    <row r="3160" spans="1:3" x14ac:dyDescent="0.3">
      <c r="A3160" t="s">
        <v>4690</v>
      </c>
      <c r="B3160" s="2">
        <v>7.1</v>
      </c>
      <c r="C3160" t="s">
        <v>346</v>
      </c>
    </row>
    <row r="3161" spans="1:3" x14ac:dyDescent="0.3">
      <c r="A3161" t="s">
        <v>4690</v>
      </c>
      <c r="B3161" s="2">
        <v>7.1</v>
      </c>
      <c r="C3161" t="s">
        <v>509</v>
      </c>
    </row>
    <row r="3162" spans="1:3" x14ac:dyDescent="0.3">
      <c r="A3162" t="s">
        <v>4690</v>
      </c>
      <c r="B3162" s="2">
        <v>7.1</v>
      </c>
      <c r="C3162" t="s">
        <v>7851</v>
      </c>
    </row>
    <row r="3163" spans="1:3" x14ac:dyDescent="0.3">
      <c r="A3163" t="s">
        <v>7023</v>
      </c>
      <c r="B3163" s="2">
        <v>7.6</v>
      </c>
      <c r="C3163" t="s">
        <v>814</v>
      </c>
    </row>
    <row r="3164" spans="1:3" x14ac:dyDescent="0.3">
      <c r="A3164" t="s">
        <v>7023</v>
      </c>
      <c r="B3164" s="2">
        <v>7.6</v>
      </c>
      <c r="C3164" t="s">
        <v>7844</v>
      </c>
    </row>
    <row r="3165" spans="1:3" x14ac:dyDescent="0.3">
      <c r="A3165" t="s">
        <v>7023</v>
      </c>
      <c r="B3165" s="2">
        <v>7.6</v>
      </c>
      <c r="C3165" t="s">
        <v>1390</v>
      </c>
    </row>
    <row r="3166" spans="1:3" x14ac:dyDescent="0.3">
      <c r="A3166" t="s">
        <v>4691</v>
      </c>
      <c r="B3166" s="2">
        <v>6.8</v>
      </c>
      <c r="C3166" t="s">
        <v>509</v>
      </c>
    </row>
    <row r="3167" spans="1:3" x14ac:dyDescent="0.3">
      <c r="A3167" t="s">
        <v>4691</v>
      </c>
      <c r="B3167" s="2">
        <v>6.8</v>
      </c>
      <c r="C3167" t="s">
        <v>3587</v>
      </c>
    </row>
    <row r="3168" spans="1:3" x14ac:dyDescent="0.3">
      <c r="A3168" t="s">
        <v>4692</v>
      </c>
      <c r="B3168" s="2">
        <v>6.6</v>
      </c>
      <c r="C3168" t="s">
        <v>346</v>
      </c>
    </row>
    <row r="3169" spans="1:3" x14ac:dyDescent="0.3">
      <c r="A3169" t="s">
        <v>4692</v>
      </c>
      <c r="B3169" s="2">
        <v>6.6</v>
      </c>
      <c r="C3169" t="s">
        <v>509</v>
      </c>
    </row>
    <row r="3170" spans="1:3" x14ac:dyDescent="0.3">
      <c r="A3170" t="s">
        <v>4692</v>
      </c>
      <c r="B3170" s="2">
        <v>6.6</v>
      </c>
      <c r="C3170" t="s">
        <v>7851</v>
      </c>
    </row>
    <row r="3171" spans="1:3" x14ac:dyDescent="0.3">
      <c r="A3171" t="s">
        <v>4693</v>
      </c>
      <c r="B3171" s="2">
        <v>6.7</v>
      </c>
      <c r="C3171" t="s">
        <v>509</v>
      </c>
    </row>
    <row r="3172" spans="1:3" x14ac:dyDescent="0.3">
      <c r="A3172" t="s">
        <v>4693</v>
      </c>
      <c r="B3172" s="2">
        <v>6.7</v>
      </c>
      <c r="C3172" t="s">
        <v>814</v>
      </c>
    </row>
    <row r="3173" spans="1:3" x14ac:dyDescent="0.3">
      <c r="A3173" t="s">
        <v>7024</v>
      </c>
      <c r="B3173" s="2">
        <v>6.1</v>
      </c>
      <c r="C3173" t="s">
        <v>509</v>
      </c>
    </row>
    <row r="3174" spans="1:3" x14ac:dyDescent="0.3">
      <c r="A3174" t="s">
        <v>7024</v>
      </c>
      <c r="B3174" s="2">
        <v>6.1</v>
      </c>
      <c r="C3174" t="s">
        <v>7846</v>
      </c>
    </row>
    <row r="3175" spans="1:3" x14ac:dyDescent="0.3">
      <c r="A3175" t="s">
        <v>7025</v>
      </c>
      <c r="B3175" s="2">
        <v>6</v>
      </c>
      <c r="C3175" t="s">
        <v>266</v>
      </c>
    </row>
    <row r="3176" spans="1:3" x14ac:dyDescent="0.3">
      <c r="A3176" t="s">
        <v>7025</v>
      </c>
      <c r="B3176" s="2">
        <v>6</v>
      </c>
      <c r="C3176" t="s">
        <v>509</v>
      </c>
    </row>
    <row r="3177" spans="1:3" x14ac:dyDescent="0.3">
      <c r="A3177" t="s">
        <v>7025</v>
      </c>
      <c r="B3177" s="2">
        <v>6</v>
      </c>
      <c r="C3177" t="s">
        <v>814</v>
      </c>
    </row>
    <row r="3178" spans="1:3" x14ac:dyDescent="0.3">
      <c r="A3178" t="s">
        <v>7025</v>
      </c>
      <c r="B3178" s="2">
        <v>6</v>
      </c>
      <c r="C3178" t="s">
        <v>7844</v>
      </c>
    </row>
    <row r="3179" spans="1:3" x14ac:dyDescent="0.3">
      <c r="A3179" t="s">
        <v>7025</v>
      </c>
      <c r="B3179" s="2">
        <v>6</v>
      </c>
      <c r="C3179" t="s">
        <v>7847</v>
      </c>
    </row>
    <row r="3180" spans="1:3" x14ac:dyDescent="0.3">
      <c r="A3180" t="s">
        <v>4694</v>
      </c>
      <c r="B3180" s="2">
        <v>7.6</v>
      </c>
      <c r="C3180" t="s">
        <v>7851</v>
      </c>
    </row>
    <row r="3181" spans="1:3" x14ac:dyDescent="0.3">
      <c r="A3181" t="s">
        <v>4694</v>
      </c>
      <c r="B3181" s="2">
        <v>7.6</v>
      </c>
      <c r="C3181" t="s">
        <v>814</v>
      </c>
    </row>
    <row r="3182" spans="1:3" x14ac:dyDescent="0.3">
      <c r="A3182" t="s">
        <v>4694</v>
      </c>
      <c r="B3182" s="2">
        <v>7.6</v>
      </c>
      <c r="C3182" t="s">
        <v>7848</v>
      </c>
    </row>
    <row r="3183" spans="1:3" x14ac:dyDescent="0.3">
      <c r="A3183" t="s">
        <v>4694</v>
      </c>
      <c r="B3183" s="2">
        <v>7.6</v>
      </c>
      <c r="C3183" t="s">
        <v>3705</v>
      </c>
    </row>
    <row r="3184" spans="1:3" x14ac:dyDescent="0.3">
      <c r="A3184" t="s">
        <v>4695</v>
      </c>
      <c r="B3184" s="2">
        <v>7.1</v>
      </c>
      <c r="C3184" t="s">
        <v>346</v>
      </c>
    </row>
    <row r="3185" spans="1:3" x14ac:dyDescent="0.3">
      <c r="A3185" t="s">
        <v>4695</v>
      </c>
      <c r="B3185" s="2">
        <v>7.1</v>
      </c>
      <c r="C3185" t="s">
        <v>7851</v>
      </c>
    </row>
    <row r="3186" spans="1:3" x14ac:dyDescent="0.3">
      <c r="A3186" t="s">
        <v>4695</v>
      </c>
      <c r="B3186" s="2">
        <v>7.1</v>
      </c>
      <c r="C3186" t="s">
        <v>814</v>
      </c>
    </row>
    <row r="3187" spans="1:3" x14ac:dyDescent="0.3">
      <c r="A3187" t="s">
        <v>4695</v>
      </c>
      <c r="B3187" s="2">
        <v>7.1</v>
      </c>
      <c r="C3187" t="s">
        <v>3705</v>
      </c>
    </row>
    <row r="3188" spans="1:3" x14ac:dyDescent="0.3">
      <c r="A3188" t="s">
        <v>4696</v>
      </c>
      <c r="B3188" s="2">
        <v>5</v>
      </c>
      <c r="C3188" t="s">
        <v>346</v>
      </c>
    </row>
    <row r="3189" spans="1:3" x14ac:dyDescent="0.3">
      <c r="A3189" t="s">
        <v>4696</v>
      </c>
      <c r="B3189" s="2">
        <v>5</v>
      </c>
      <c r="C3189" t="s">
        <v>266</v>
      </c>
    </row>
    <row r="3190" spans="1:3" x14ac:dyDescent="0.3">
      <c r="A3190" t="s">
        <v>4696</v>
      </c>
      <c r="B3190" s="2">
        <v>5</v>
      </c>
      <c r="C3190" t="s">
        <v>7848</v>
      </c>
    </row>
    <row r="3191" spans="1:3" x14ac:dyDescent="0.3">
      <c r="A3191" t="s">
        <v>4696</v>
      </c>
      <c r="B3191" s="2">
        <v>5</v>
      </c>
      <c r="C3191" t="s">
        <v>3878</v>
      </c>
    </row>
    <row r="3192" spans="1:3" x14ac:dyDescent="0.3">
      <c r="A3192" t="s">
        <v>4697</v>
      </c>
      <c r="B3192" s="2">
        <v>6.2</v>
      </c>
      <c r="C3192" t="s">
        <v>814</v>
      </c>
    </row>
    <row r="3193" spans="1:3" x14ac:dyDescent="0.3">
      <c r="A3193" t="s">
        <v>4697</v>
      </c>
      <c r="B3193" s="2">
        <v>6.2</v>
      </c>
      <c r="C3193" t="s">
        <v>7848</v>
      </c>
    </row>
    <row r="3194" spans="1:3" x14ac:dyDescent="0.3">
      <c r="A3194" t="s">
        <v>4697</v>
      </c>
      <c r="B3194" s="2">
        <v>6.2</v>
      </c>
      <c r="C3194" t="s">
        <v>3878</v>
      </c>
    </row>
    <row r="3195" spans="1:3" x14ac:dyDescent="0.3">
      <c r="A3195" t="s">
        <v>4697</v>
      </c>
      <c r="B3195" s="2">
        <v>6.2</v>
      </c>
      <c r="C3195" t="s">
        <v>3705</v>
      </c>
    </row>
    <row r="3196" spans="1:3" x14ac:dyDescent="0.3">
      <c r="A3196" t="s">
        <v>7026</v>
      </c>
      <c r="B3196" s="2">
        <v>5.6</v>
      </c>
      <c r="C3196" t="s">
        <v>509</v>
      </c>
    </row>
    <row r="3197" spans="1:3" x14ac:dyDescent="0.3">
      <c r="A3197" t="s">
        <v>7026</v>
      </c>
      <c r="B3197" s="2">
        <v>5.6</v>
      </c>
      <c r="C3197" t="s">
        <v>3587</v>
      </c>
    </row>
    <row r="3198" spans="1:3" x14ac:dyDescent="0.3">
      <c r="A3198" t="s">
        <v>4698</v>
      </c>
      <c r="B3198" s="2">
        <v>7.4</v>
      </c>
      <c r="C3198" t="s">
        <v>509</v>
      </c>
    </row>
    <row r="3199" spans="1:3" x14ac:dyDescent="0.3">
      <c r="A3199" t="s">
        <v>4698</v>
      </c>
      <c r="B3199" s="2">
        <v>7.4</v>
      </c>
      <c r="C3199" t="s">
        <v>814</v>
      </c>
    </row>
    <row r="3200" spans="1:3" x14ac:dyDescent="0.3">
      <c r="A3200" t="s">
        <v>4698</v>
      </c>
      <c r="B3200" s="2">
        <v>7.4</v>
      </c>
      <c r="C3200" t="s">
        <v>3587</v>
      </c>
    </row>
    <row r="3201" spans="1:3" x14ac:dyDescent="0.3">
      <c r="A3201" t="s">
        <v>4699</v>
      </c>
      <c r="B3201" s="2">
        <v>5</v>
      </c>
      <c r="C3201" t="s">
        <v>7845</v>
      </c>
    </row>
    <row r="3202" spans="1:3" x14ac:dyDescent="0.3">
      <c r="A3202" t="s">
        <v>4699</v>
      </c>
      <c r="B3202" s="2">
        <v>5</v>
      </c>
      <c r="C3202" t="s">
        <v>509</v>
      </c>
    </row>
    <row r="3203" spans="1:3" x14ac:dyDescent="0.3">
      <c r="A3203" t="s">
        <v>4699</v>
      </c>
      <c r="B3203" s="2">
        <v>5</v>
      </c>
      <c r="C3203" t="s">
        <v>7846</v>
      </c>
    </row>
    <row r="3204" spans="1:3" x14ac:dyDescent="0.3">
      <c r="A3204" t="s">
        <v>4699</v>
      </c>
      <c r="B3204" s="2">
        <v>5</v>
      </c>
      <c r="C3204" t="s">
        <v>7844</v>
      </c>
    </row>
    <row r="3205" spans="1:3" x14ac:dyDescent="0.3">
      <c r="A3205" t="s">
        <v>7027</v>
      </c>
      <c r="B3205" s="2">
        <v>5.2</v>
      </c>
      <c r="C3205" t="s">
        <v>509</v>
      </c>
    </row>
    <row r="3206" spans="1:3" x14ac:dyDescent="0.3">
      <c r="A3206" t="s">
        <v>7027</v>
      </c>
      <c r="B3206" s="2">
        <v>5.2</v>
      </c>
      <c r="C3206" t="s">
        <v>7846</v>
      </c>
    </row>
    <row r="3207" spans="1:3" x14ac:dyDescent="0.3">
      <c r="A3207" t="s">
        <v>4700</v>
      </c>
      <c r="B3207" s="2">
        <v>7.6</v>
      </c>
      <c r="C3207" t="s">
        <v>7852</v>
      </c>
    </row>
    <row r="3208" spans="1:3" x14ac:dyDescent="0.3">
      <c r="A3208" t="s">
        <v>4700</v>
      </c>
      <c r="B3208" s="2">
        <v>7.6</v>
      </c>
      <c r="C3208" t="s">
        <v>814</v>
      </c>
    </row>
    <row r="3209" spans="1:3" x14ac:dyDescent="0.3">
      <c r="A3209" t="s">
        <v>4700</v>
      </c>
      <c r="B3209" s="2">
        <v>7.6</v>
      </c>
      <c r="C3209" t="s">
        <v>7850</v>
      </c>
    </row>
    <row r="3210" spans="1:3" x14ac:dyDescent="0.3">
      <c r="A3210" t="s">
        <v>4701</v>
      </c>
      <c r="B3210" s="2">
        <v>6.6</v>
      </c>
      <c r="C3210" t="s">
        <v>346</v>
      </c>
    </row>
    <row r="3211" spans="1:3" x14ac:dyDescent="0.3">
      <c r="A3211" t="s">
        <v>4701</v>
      </c>
      <c r="B3211" s="2">
        <v>6.6</v>
      </c>
      <c r="C3211" t="s">
        <v>814</v>
      </c>
    </row>
    <row r="3212" spans="1:3" x14ac:dyDescent="0.3">
      <c r="A3212" t="s">
        <v>4701</v>
      </c>
      <c r="B3212" s="2">
        <v>6.6</v>
      </c>
      <c r="C3212" t="s">
        <v>3705</v>
      </c>
    </row>
    <row r="3213" spans="1:3" x14ac:dyDescent="0.3">
      <c r="A3213" t="s">
        <v>4702</v>
      </c>
      <c r="B3213" s="2">
        <v>7</v>
      </c>
      <c r="C3213" t="s">
        <v>346</v>
      </c>
    </row>
    <row r="3214" spans="1:3" x14ac:dyDescent="0.3">
      <c r="A3214" t="s">
        <v>4702</v>
      </c>
      <c r="B3214" s="2">
        <v>7</v>
      </c>
      <c r="C3214" t="s">
        <v>7848</v>
      </c>
    </row>
    <row r="3215" spans="1:3" x14ac:dyDescent="0.3">
      <c r="A3215" t="s">
        <v>4702</v>
      </c>
      <c r="B3215" s="2">
        <v>7</v>
      </c>
      <c r="C3215" t="s">
        <v>3705</v>
      </c>
    </row>
    <row r="3216" spans="1:3" x14ac:dyDescent="0.3">
      <c r="A3216" t="s">
        <v>7028</v>
      </c>
      <c r="B3216" s="2">
        <v>5.7</v>
      </c>
      <c r="C3216" t="s">
        <v>346</v>
      </c>
    </row>
    <row r="3217" spans="1:3" x14ac:dyDescent="0.3">
      <c r="A3217" t="s">
        <v>7028</v>
      </c>
      <c r="B3217" s="2">
        <v>5.7</v>
      </c>
      <c r="C3217" t="s">
        <v>266</v>
      </c>
    </row>
    <row r="3218" spans="1:3" x14ac:dyDescent="0.3">
      <c r="A3218" t="s">
        <v>7028</v>
      </c>
      <c r="B3218" s="2">
        <v>5.7</v>
      </c>
      <c r="C3218" t="s">
        <v>7846</v>
      </c>
    </row>
    <row r="3219" spans="1:3" x14ac:dyDescent="0.3">
      <c r="A3219" t="s">
        <v>7028</v>
      </c>
      <c r="B3219" s="2">
        <v>5.7</v>
      </c>
      <c r="C3219" t="s">
        <v>7844</v>
      </c>
    </row>
    <row r="3220" spans="1:3" x14ac:dyDescent="0.3">
      <c r="A3220" t="s">
        <v>7028</v>
      </c>
      <c r="B3220" s="2">
        <v>5.7</v>
      </c>
      <c r="C3220" t="s">
        <v>3878</v>
      </c>
    </row>
    <row r="3221" spans="1:3" x14ac:dyDescent="0.3">
      <c r="A3221" t="s">
        <v>7028</v>
      </c>
      <c r="B3221" s="2">
        <v>5.7</v>
      </c>
      <c r="C3221" t="s">
        <v>3705</v>
      </c>
    </row>
    <row r="3222" spans="1:3" x14ac:dyDescent="0.3">
      <c r="A3222" t="s">
        <v>7029</v>
      </c>
      <c r="B3222" s="2">
        <v>8.1999999999999993</v>
      </c>
      <c r="C3222" t="s">
        <v>346</v>
      </c>
    </row>
    <row r="3223" spans="1:3" x14ac:dyDescent="0.3">
      <c r="A3223" t="s">
        <v>7029</v>
      </c>
      <c r="B3223" s="2">
        <v>8.1999999999999993</v>
      </c>
      <c r="C3223" t="s">
        <v>814</v>
      </c>
    </row>
    <row r="3224" spans="1:3" x14ac:dyDescent="0.3">
      <c r="A3224" t="s">
        <v>7029</v>
      </c>
      <c r="B3224" s="2">
        <v>8.1999999999999993</v>
      </c>
      <c r="C3224" t="s">
        <v>3705</v>
      </c>
    </row>
    <row r="3225" spans="1:3" x14ac:dyDescent="0.3">
      <c r="A3225" t="s">
        <v>4703</v>
      </c>
      <c r="B3225" s="2">
        <v>6.2</v>
      </c>
      <c r="C3225" t="s">
        <v>346</v>
      </c>
    </row>
    <row r="3226" spans="1:3" x14ac:dyDescent="0.3">
      <c r="A3226" t="s">
        <v>4703</v>
      </c>
      <c r="B3226" s="2">
        <v>6.2</v>
      </c>
      <c r="C3226" t="s">
        <v>266</v>
      </c>
    </row>
    <row r="3227" spans="1:3" x14ac:dyDescent="0.3">
      <c r="A3227" t="s">
        <v>4703</v>
      </c>
      <c r="B3227" s="2">
        <v>6.2</v>
      </c>
      <c r="C3227" t="s">
        <v>509</v>
      </c>
    </row>
    <row r="3228" spans="1:3" x14ac:dyDescent="0.3">
      <c r="A3228" t="s">
        <v>4704</v>
      </c>
      <c r="B3228" s="2">
        <v>6.6</v>
      </c>
      <c r="C3228" t="s">
        <v>266</v>
      </c>
    </row>
    <row r="3229" spans="1:3" x14ac:dyDescent="0.3">
      <c r="A3229" t="s">
        <v>4704</v>
      </c>
      <c r="B3229" s="2">
        <v>6.6</v>
      </c>
      <c r="C3229" t="s">
        <v>7845</v>
      </c>
    </row>
    <row r="3230" spans="1:3" x14ac:dyDescent="0.3">
      <c r="A3230" t="s">
        <v>4704</v>
      </c>
      <c r="B3230" s="2">
        <v>6.6</v>
      </c>
      <c r="C3230" t="s">
        <v>509</v>
      </c>
    </row>
    <row r="3231" spans="1:3" x14ac:dyDescent="0.3">
      <c r="A3231" t="s">
        <v>4704</v>
      </c>
      <c r="B3231" s="2">
        <v>6.6</v>
      </c>
      <c r="C3231" t="s">
        <v>7846</v>
      </c>
    </row>
    <row r="3232" spans="1:3" x14ac:dyDescent="0.3">
      <c r="A3232" t="s">
        <v>4705</v>
      </c>
      <c r="B3232" s="2">
        <v>4.7</v>
      </c>
      <c r="C3232" t="s">
        <v>266</v>
      </c>
    </row>
    <row r="3233" spans="1:3" x14ac:dyDescent="0.3">
      <c r="A3233" t="s">
        <v>4705</v>
      </c>
      <c r="B3233" s="2">
        <v>4.7</v>
      </c>
      <c r="C3233" t="s">
        <v>509</v>
      </c>
    </row>
    <row r="3234" spans="1:3" x14ac:dyDescent="0.3">
      <c r="A3234" t="s">
        <v>4705</v>
      </c>
      <c r="B3234" s="2">
        <v>4.7</v>
      </c>
      <c r="C3234" t="s">
        <v>7846</v>
      </c>
    </row>
    <row r="3235" spans="1:3" x14ac:dyDescent="0.3">
      <c r="A3235" t="s">
        <v>4705</v>
      </c>
      <c r="B3235" s="2">
        <v>4.7</v>
      </c>
      <c r="C3235" t="s">
        <v>7844</v>
      </c>
    </row>
    <row r="3236" spans="1:3" x14ac:dyDescent="0.3">
      <c r="A3236" t="s">
        <v>4705</v>
      </c>
      <c r="B3236" s="2">
        <v>4.7</v>
      </c>
      <c r="C3236" t="s">
        <v>3587</v>
      </c>
    </row>
    <row r="3237" spans="1:3" x14ac:dyDescent="0.3">
      <c r="A3237" t="s">
        <v>4705</v>
      </c>
      <c r="B3237" s="2">
        <v>4.7</v>
      </c>
      <c r="C3237" t="s">
        <v>7850</v>
      </c>
    </row>
    <row r="3238" spans="1:3" x14ac:dyDescent="0.3">
      <c r="A3238" t="s">
        <v>7030</v>
      </c>
      <c r="B3238" s="2">
        <v>6.3</v>
      </c>
      <c r="C3238" t="s">
        <v>7851</v>
      </c>
    </row>
    <row r="3239" spans="1:3" x14ac:dyDescent="0.3">
      <c r="A3239" t="s">
        <v>7030</v>
      </c>
      <c r="B3239" s="2">
        <v>6.3</v>
      </c>
      <c r="C3239" t="s">
        <v>814</v>
      </c>
    </row>
    <row r="3240" spans="1:3" x14ac:dyDescent="0.3">
      <c r="A3240" t="s">
        <v>7030</v>
      </c>
      <c r="B3240" s="2">
        <v>6.3</v>
      </c>
      <c r="C3240" t="s">
        <v>7848</v>
      </c>
    </row>
    <row r="3241" spans="1:3" x14ac:dyDescent="0.3">
      <c r="A3241" t="s">
        <v>7030</v>
      </c>
      <c r="B3241" s="2">
        <v>6.3</v>
      </c>
      <c r="C3241" t="s">
        <v>3705</v>
      </c>
    </row>
    <row r="3242" spans="1:3" x14ac:dyDescent="0.3">
      <c r="A3242" t="s">
        <v>4706</v>
      </c>
      <c r="B3242" s="2">
        <v>6.1</v>
      </c>
      <c r="C3242" t="s">
        <v>346</v>
      </c>
    </row>
    <row r="3243" spans="1:3" x14ac:dyDescent="0.3">
      <c r="A3243" t="s">
        <v>4706</v>
      </c>
      <c r="B3243" s="2">
        <v>6.1</v>
      </c>
      <c r="C3243" t="s">
        <v>7844</v>
      </c>
    </row>
    <row r="3244" spans="1:3" x14ac:dyDescent="0.3">
      <c r="A3244" t="s">
        <v>4706</v>
      </c>
      <c r="B3244" s="2">
        <v>6.1</v>
      </c>
      <c r="C3244" t="s">
        <v>1390</v>
      </c>
    </row>
    <row r="3245" spans="1:3" x14ac:dyDescent="0.3">
      <c r="A3245" t="s">
        <v>4707</v>
      </c>
      <c r="B3245" s="2">
        <v>6.7</v>
      </c>
      <c r="C3245" t="s">
        <v>814</v>
      </c>
    </row>
    <row r="3246" spans="1:3" x14ac:dyDescent="0.3">
      <c r="A3246" t="s">
        <v>4707</v>
      </c>
      <c r="B3246" s="2">
        <v>6.7</v>
      </c>
      <c r="C3246" t="s">
        <v>3705</v>
      </c>
    </row>
    <row r="3247" spans="1:3" x14ac:dyDescent="0.3">
      <c r="A3247" t="s">
        <v>4708</v>
      </c>
      <c r="B3247" s="2">
        <v>6.1</v>
      </c>
      <c r="C3247" t="s">
        <v>346</v>
      </c>
    </row>
    <row r="3248" spans="1:3" x14ac:dyDescent="0.3">
      <c r="A3248" t="s">
        <v>4708</v>
      </c>
      <c r="B3248" s="2">
        <v>6.1</v>
      </c>
      <c r="C3248" t="s">
        <v>266</v>
      </c>
    </row>
    <row r="3249" spans="1:3" x14ac:dyDescent="0.3">
      <c r="A3249" t="s">
        <v>4708</v>
      </c>
      <c r="B3249" s="2">
        <v>6.1</v>
      </c>
      <c r="C3249" t="s">
        <v>3878</v>
      </c>
    </row>
    <row r="3250" spans="1:3" x14ac:dyDescent="0.3">
      <c r="A3250" t="s">
        <v>4708</v>
      </c>
      <c r="B3250" s="2">
        <v>6.1</v>
      </c>
      <c r="C3250" t="s">
        <v>3705</v>
      </c>
    </row>
    <row r="3251" spans="1:3" x14ac:dyDescent="0.3">
      <c r="A3251" t="s">
        <v>4709</v>
      </c>
      <c r="B3251" s="2">
        <v>7</v>
      </c>
      <c r="C3251" t="s">
        <v>814</v>
      </c>
    </row>
    <row r="3252" spans="1:3" x14ac:dyDescent="0.3">
      <c r="A3252" t="s">
        <v>4709</v>
      </c>
      <c r="B3252" s="2">
        <v>7</v>
      </c>
      <c r="C3252" t="s">
        <v>3705</v>
      </c>
    </row>
    <row r="3253" spans="1:3" x14ac:dyDescent="0.3">
      <c r="A3253" t="s">
        <v>4710</v>
      </c>
      <c r="B3253" s="2">
        <v>7.4</v>
      </c>
      <c r="C3253" t="s">
        <v>346</v>
      </c>
    </row>
    <row r="3254" spans="1:3" x14ac:dyDescent="0.3">
      <c r="A3254" t="s">
        <v>4710</v>
      </c>
      <c r="B3254" s="2">
        <v>7.4</v>
      </c>
      <c r="C3254" t="s">
        <v>814</v>
      </c>
    </row>
    <row r="3255" spans="1:3" x14ac:dyDescent="0.3">
      <c r="A3255" t="s">
        <v>4710</v>
      </c>
      <c r="B3255" s="2">
        <v>7.4</v>
      </c>
      <c r="C3255" t="s">
        <v>3705</v>
      </c>
    </row>
    <row r="3256" spans="1:3" x14ac:dyDescent="0.3">
      <c r="A3256" t="s">
        <v>4710</v>
      </c>
      <c r="B3256" s="2">
        <v>7.4</v>
      </c>
      <c r="C3256" t="s">
        <v>5364</v>
      </c>
    </row>
    <row r="3257" spans="1:3" x14ac:dyDescent="0.3">
      <c r="A3257" t="s">
        <v>7031</v>
      </c>
      <c r="B3257" s="2">
        <v>7.3</v>
      </c>
      <c r="C3257" t="s">
        <v>266</v>
      </c>
    </row>
    <row r="3258" spans="1:3" x14ac:dyDescent="0.3">
      <c r="A3258" t="s">
        <v>7031</v>
      </c>
      <c r="B3258" s="2">
        <v>7.3</v>
      </c>
      <c r="C3258" t="s">
        <v>7845</v>
      </c>
    </row>
    <row r="3259" spans="1:3" x14ac:dyDescent="0.3">
      <c r="A3259" t="s">
        <v>7031</v>
      </c>
      <c r="B3259" s="2">
        <v>7.3</v>
      </c>
      <c r="C3259" t="s">
        <v>509</v>
      </c>
    </row>
    <row r="3260" spans="1:3" x14ac:dyDescent="0.3">
      <c r="A3260" t="s">
        <v>7031</v>
      </c>
      <c r="B3260" s="2">
        <v>7.3</v>
      </c>
      <c r="C3260" t="s">
        <v>7846</v>
      </c>
    </row>
    <row r="3261" spans="1:3" x14ac:dyDescent="0.3">
      <c r="A3261" t="s">
        <v>7031</v>
      </c>
      <c r="B3261" s="2">
        <v>7.3</v>
      </c>
      <c r="C3261" t="s">
        <v>7844</v>
      </c>
    </row>
    <row r="3262" spans="1:3" x14ac:dyDescent="0.3">
      <c r="A3262" t="s">
        <v>7031</v>
      </c>
      <c r="B3262" s="2">
        <v>7.3</v>
      </c>
      <c r="C3262" t="s">
        <v>3587</v>
      </c>
    </row>
    <row r="3263" spans="1:3" x14ac:dyDescent="0.3">
      <c r="A3263" t="s">
        <v>4711</v>
      </c>
      <c r="B3263" s="2">
        <v>5.8</v>
      </c>
      <c r="C3263" t="s">
        <v>7851</v>
      </c>
    </row>
    <row r="3264" spans="1:3" x14ac:dyDescent="0.3">
      <c r="A3264" t="s">
        <v>4711</v>
      </c>
      <c r="B3264" s="2">
        <v>5.8</v>
      </c>
      <c r="C3264" t="s">
        <v>3705</v>
      </c>
    </row>
    <row r="3265" spans="1:3" x14ac:dyDescent="0.3">
      <c r="A3265" t="s">
        <v>4712</v>
      </c>
      <c r="B3265" s="2">
        <v>6.7</v>
      </c>
      <c r="C3265" t="s">
        <v>346</v>
      </c>
    </row>
    <row r="3266" spans="1:3" x14ac:dyDescent="0.3">
      <c r="A3266" t="s">
        <v>4712</v>
      </c>
      <c r="B3266" s="2">
        <v>6.7</v>
      </c>
      <c r="C3266" t="s">
        <v>7851</v>
      </c>
    </row>
    <row r="3267" spans="1:3" x14ac:dyDescent="0.3">
      <c r="A3267" t="s">
        <v>4712</v>
      </c>
      <c r="B3267" s="2">
        <v>6.7</v>
      </c>
      <c r="C3267" t="s">
        <v>814</v>
      </c>
    </row>
    <row r="3268" spans="1:3" x14ac:dyDescent="0.3">
      <c r="A3268" t="s">
        <v>4712</v>
      </c>
      <c r="B3268" s="2">
        <v>6.7</v>
      </c>
      <c r="C3268" t="s">
        <v>3705</v>
      </c>
    </row>
    <row r="3269" spans="1:3" x14ac:dyDescent="0.3">
      <c r="A3269" t="s">
        <v>4713</v>
      </c>
      <c r="B3269" s="2">
        <v>5.8</v>
      </c>
      <c r="C3269" t="s">
        <v>346</v>
      </c>
    </row>
    <row r="3270" spans="1:3" x14ac:dyDescent="0.3">
      <c r="A3270" t="s">
        <v>4713</v>
      </c>
      <c r="B3270" s="2">
        <v>5.8</v>
      </c>
      <c r="C3270" t="s">
        <v>814</v>
      </c>
    </row>
    <row r="3271" spans="1:3" x14ac:dyDescent="0.3">
      <c r="A3271" t="s">
        <v>4713</v>
      </c>
      <c r="B3271" s="2">
        <v>5.8</v>
      </c>
      <c r="C3271" t="s">
        <v>5364</v>
      </c>
    </row>
    <row r="3272" spans="1:3" x14ac:dyDescent="0.3">
      <c r="A3272" t="s">
        <v>4714</v>
      </c>
      <c r="B3272" s="2">
        <v>7.8</v>
      </c>
      <c r="C3272" t="s">
        <v>814</v>
      </c>
    </row>
    <row r="3273" spans="1:3" x14ac:dyDescent="0.3">
      <c r="A3273" t="s">
        <v>4714</v>
      </c>
      <c r="B3273" s="2">
        <v>7.8</v>
      </c>
      <c r="C3273" t="s">
        <v>7848</v>
      </c>
    </row>
    <row r="3274" spans="1:3" x14ac:dyDescent="0.3">
      <c r="A3274" t="s">
        <v>4714</v>
      </c>
      <c r="B3274" s="2">
        <v>7.8</v>
      </c>
      <c r="C3274" t="s">
        <v>3705</v>
      </c>
    </row>
    <row r="3275" spans="1:3" x14ac:dyDescent="0.3">
      <c r="A3275" t="s">
        <v>4715</v>
      </c>
      <c r="B3275" s="2">
        <v>6.6</v>
      </c>
      <c r="C3275" t="s">
        <v>266</v>
      </c>
    </row>
    <row r="3276" spans="1:3" x14ac:dyDescent="0.3">
      <c r="A3276" t="s">
        <v>4715</v>
      </c>
      <c r="B3276" s="2">
        <v>6.6</v>
      </c>
      <c r="C3276" t="s">
        <v>1390</v>
      </c>
    </row>
    <row r="3277" spans="1:3" x14ac:dyDescent="0.3">
      <c r="A3277" t="s">
        <v>4715</v>
      </c>
      <c r="B3277" s="2">
        <v>6.6</v>
      </c>
      <c r="C3277" t="s">
        <v>7848</v>
      </c>
    </row>
    <row r="3278" spans="1:3" x14ac:dyDescent="0.3">
      <c r="A3278" t="s">
        <v>4716</v>
      </c>
      <c r="B3278" s="2">
        <v>6.5</v>
      </c>
      <c r="C3278" t="s">
        <v>509</v>
      </c>
    </row>
    <row r="3279" spans="1:3" x14ac:dyDescent="0.3">
      <c r="A3279" t="s">
        <v>4716</v>
      </c>
      <c r="B3279" s="2">
        <v>6.5</v>
      </c>
      <c r="C3279" t="s">
        <v>7850</v>
      </c>
    </row>
    <row r="3280" spans="1:3" x14ac:dyDescent="0.3">
      <c r="A3280" t="s">
        <v>4717</v>
      </c>
      <c r="B3280" s="2">
        <v>6.7</v>
      </c>
      <c r="C3280" t="s">
        <v>509</v>
      </c>
    </row>
    <row r="3281" spans="1:3" x14ac:dyDescent="0.3">
      <c r="A3281" t="s">
        <v>4718</v>
      </c>
      <c r="B3281" s="2">
        <v>7.3</v>
      </c>
      <c r="C3281" t="s">
        <v>346</v>
      </c>
    </row>
    <row r="3282" spans="1:3" x14ac:dyDescent="0.3">
      <c r="A3282" t="s">
        <v>4718</v>
      </c>
      <c r="B3282" s="2">
        <v>7.3</v>
      </c>
      <c r="C3282" t="s">
        <v>7851</v>
      </c>
    </row>
    <row r="3283" spans="1:3" x14ac:dyDescent="0.3">
      <c r="A3283" t="s">
        <v>4718</v>
      </c>
      <c r="B3283" s="2">
        <v>7.3</v>
      </c>
      <c r="C3283" t="s">
        <v>814</v>
      </c>
    </row>
    <row r="3284" spans="1:3" x14ac:dyDescent="0.3">
      <c r="A3284" t="s">
        <v>4718</v>
      </c>
      <c r="B3284" s="2">
        <v>7.3</v>
      </c>
      <c r="C3284" t="s">
        <v>7848</v>
      </c>
    </row>
    <row r="3285" spans="1:3" x14ac:dyDescent="0.3">
      <c r="A3285" t="s">
        <v>4718</v>
      </c>
      <c r="B3285" s="2">
        <v>7.3</v>
      </c>
      <c r="C3285" t="s">
        <v>3705</v>
      </c>
    </row>
    <row r="3286" spans="1:3" x14ac:dyDescent="0.3">
      <c r="A3286" t="s">
        <v>7032</v>
      </c>
      <c r="B3286" s="2">
        <v>5.8</v>
      </c>
      <c r="C3286" t="s">
        <v>346</v>
      </c>
    </row>
    <row r="3287" spans="1:3" x14ac:dyDescent="0.3">
      <c r="A3287" t="s">
        <v>7032</v>
      </c>
      <c r="B3287" s="2">
        <v>5.8</v>
      </c>
      <c r="C3287" t="s">
        <v>3705</v>
      </c>
    </row>
    <row r="3288" spans="1:3" x14ac:dyDescent="0.3">
      <c r="A3288" t="s">
        <v>7033</v>
      </c>
      <c r="B3288" s="2">
        <v>5.5</v>
      </c>
      <c r="C3288" t="s">
        <v>346</v>
      </c>
    </row>
    <row r="3289" spans="1:3" x14ac:dyDescent="0.3">
      <c r="A3289" t="s">
        <v>7033</v>
      </c>
      <c r="B3289" s="2">
        <v>5.5</v>
      </c>
      <c r="C3289" t="s">
        <v>509</v>
      </c>
    </row>
    <row r="3290" spans="1:3" x14ac:dyDescent="0.3">
      <c r="A3290" t="s">
        <v>7033</v>
      </c>
      <c r="B3290" s="2">
        <v>5.5</v>
      </c>
      <c r="C3290" t="s">
        <v>7851</v>
      </c>
    </row>
    <row r="3291" spans="1:3" x14ac:dyDescent="0.3">
      <c r="A3291" t="s">
        <v>7033</v>
      </c>
      <c r="B3291" s="2">
        <v>5.5</v>
      </c>
      <c r="C3291" t="s">
        <v>3705</v>
      </c>
    </row>
    <row r="3292" spans="1:3" x14ac:dyDescent="0.3">
      <c r="A3292" t="s">
        <v>4719</v>
      </c>
      <c r="B3292" s="2">
        <v>6.3</v>
      </c>
      <c r="C3292" t="s">
        <v>509</v>
      </c>
    </row>
    <row r="3293" spans="1:3" x14ac:dyDescent="0.3">
      <c r="A3293" t="s">
        <v>4719</v>
      </c>
      <c r="B3293" s="2">
        <v>6.3</v>
      </c>
      <c r="C3293" t="s">
        <v>7844</v>
      </c>
    </row>
    <row r="3294" spans="1:3" x14ac:dyDescent="0.3">
      <c r="A3294" t="s">
        <v>4719</v>
      </c>
      <c r="B3294" s="2">
        <v>6.3</v>
      </c>
      <c r="C3294" t="s">
        <v>1390</v>
      </c>
    </row>
    <row r="3295" spans="1:3" x14ac:dyDescent="0.3">
      <c r="A3295" t="s">
        <v>4720</v>
      </c>
      <c r="B3295" s="2">
        <v>7.4</v>
      </c>
      <c r="C3295" t="s">
        <v>7851</v>
      </c>
    </row>
    <row r="3296" spans="1:3" x14ac:dyDescent="0.3">
      <c r="A3296" t="s">
        <v>4720</v>
      </c>
      <c r="B3296" s="2">
        <v>7.4</v>
      </c>
      <c r="C3296" t="s">
        <v>814</v>
      </c>
    </row>
    <row r="3297" spans="1:3" x14ac:dyDescent="0.3">
      <c r="A3297" t="s">
        <v>4721</v>
      </c>
      <c r="B3297" s="2">
        <v>5.9</v>
      </c>
      <c r="C3297" t="s">
        <v>346</v>
      </c>
    </row>
    <row r="3298" spans="1:3" x14ac:dyDescent="0.3">
      <c r="A3298" t="s">
        <v>4721</v>
      </c>
      <c r="B3298" s="2">
        <v>5.9</v>
      </c>
      <c r="C3298" t="s">
        <v>3705</v>
      </c>
    </row>
    <row r="3299" spans="1:3" x14ac:dyDescent="0.3">
      <c r="A3299" t="s">
        <v>4722</v>
      </c>
      <c r="B3299" s="2">
        <v>6.2</v>
      </c>
      <c r="C3299" t="s">
        <v>346</v>
      </c>
    </row>
    <row r="3300" spans="1:3" x14ac:dyDescent="0.3">
      <c r="A3300" t="s">
        <v>4722</v>
      </c>
      <c r="B3300" s="2">
        <v>6.2</v>
      </c>
      <c r="C3300" t="s">
        <v>1390</v>
      </c>
    </row>
    <row r="3301" spans="1:3" x14ac:dyDescent="0.3">
      <c r="A3301" t="s">
        <v>4722</v>
      </c>
      <c r="B3301" s="2">
        <v>6.2</v>
      </c>
      <c r="C3301" t="s">
        <v>3878</v>
      </c>
    </row>
    <row r="3302" spans="1:3" x14ac:dyDescent="0.3">
      <c r="A3302" t="s">
        <v>4722</v>
      </c>
      <c r="B3302" s="2">
        <v>6.2</v>
      </c>
      <c r="C3302" t="s">
        <v>3705</v>
      </c>
    </row>
    <row r="3303" spans="1:3" x14ac:dyDescent="0.3">
      <c r="A3303" t="s">
        <v>7034</v>
      </c>
      <c r="B3303" s="2">
        <v>5.9</v>
      </c>
      <c r="C3303" t="s">
        <v>509</v>
      </c>
    </row>
    <row r="3304" spans="1:3" x14ac:dyDescent="0.3">
      <c r="A3304" t="s">
        <v>7034</v>
      </c>
      <c r="B3304" s="2">
        <v>5.9</v>
      </c>
      <c r="C3304" t="s">
        <v>814</v>
      </c>
    </row>
    <row r="3305" spans="1:3" x14ac:dyDescent="0.3">
      <c r="A3305" t="s">
        <v>7034</v>
      </c>
      <c r="B3305" s="2">
        <v>5.9</v>
      </c>
      <c r="C3305" t="s">
        <v>3587</v>
      </c>
    </row>
    <row r="3306" spans="1:3" x14ac:dyDescent="0.3">
      <c r="A3306" t="s">
        <v>7035</v>
      </c>
      <c r="B3306" s="2">
        <v>6.5</v>
      </c>
      <c r="C3306" t="s">
        <v>7851</v>
      </c>
    </row>
    <row r="3307" spans="1:3" x14ac:dyDescent="0.3">
      <c r="A3307" t="s">
        <v>7035</v>
      </c>
      <c r="B3307" s="2">
        <v>6.5</v>
      </c>
      <c r="C3307" t="s">
        <v>814</v>
      </c>
    </row>
    <row r="3308" spans="1:3" x14ac:dyDescent="0.3">
      <c r="A3308" t="s">
        <v>7035</v>
      </c>
      <c r="B3308" s="2">
        <v>6.5</v>
      </c>
      <c r="C3308" t="s">
        <v>3587</v>
      </c>
    </row>
    <row r="3309" spans="1:3" x14ac:dyDescent="0.3">
      <c r="A3309" t="s">
        <v>7035</v>
      </c>
      <c r="B3309" s="2">
        <v>6.5</v>
      </c>
      <c r="C3309" t="s">
        <v>3705</v>
      </c>
    </row>
    <row r="3310" spans="1:3" x14ac:dyDescent="0.3">
      <c r="A3310" t="s">
        <v>4723</v>
      </c>
      <c r="B3310" s="2">
        <v>4.4000000000000004</v>
      </c>
      <c r="C3310" t="s">
        <v>346</v>
      </c>
    </row>
    <row r="3311" spans="1:3" x14ac:dyDescent="0.3">
      <c r="A3311" t="s">
        <v>4723</v>
      </c>
      <c r="B3311" s="2">
        <v>4.4000000000000004</v>
      </c>
      <c r="C3311" t="s">
        <v>266</v>
      </c>
    </row>
    <row r="3312" spans="1:3" x14ac:dyDescent="0.3">
      <c r="A3312" t="s">
        <v>4723</v>
      </c>
      <c r="B3312" s="2">
        <v>4.4000000000000004</v>
      </c>
      <c r="C3312" t="s">
        <v>3705</v>
      </c>
    </row>
    <row r="3313" spans="1:3" x14ac:dyDescent="0.3">
      <c r="A3313" t="s">
        <v>7036</v>
      </c>
      <c r="B3313" s="2">
        <v>3.5</v>
      </c>
      <c r="C3313" t="s">
        <v>346</v>
      </c>
    </row>
    <row r="3314" spans="1:3" x14ac:dyDescent="0.3">
      <c r="A3314" t="s">
        <v>7036</v>
      </c>
      <c r="B3314" s="2">
        <v>3.5</v>
      </c>
      <c r="C3314" t="s">
        <v>266</v>
      </c>
    </row>
    <row r="3315" spans="1:3" x14ac:dyDescent="0.3">
      <c r="A3315" t="s">
        <v>7036</v>
      </c>
      <c r="B3315" s="2">
        <v>3.5</v>
      </c>
      <c r="C3315" t="s">
        <v>7846</v>
      </c>
    </row>
    <row r="3316" spans="1:3" x14ac:dyDescent="0.3">
      <c r="A3316" t="s">
        <v>7036</v>
      </c>
      <c r="B3316" s="2">
        <v>3.5</v>
      </c>
      <c r="C3316" t="s">
        <v>7844</v>
      </c>
    </row>
    <row r="3317" spans="1:3" x14ac:dyDescent="0.3">
      <c r="A3317" t="s">
        <v>4724</v>
      </c>
      <c r="B3317" s="2">
        <v>6.6</v>
      </c>
      <c r="C3317" t="s">
        <v>266</v>
      </c>
    </row>
    <row r="3318" spans="1:3" x14ac:dyDescent="0.3">
      <c r="A3318" t="s">
        <v>4724</v>
      </c>
      <c r="B3318" s="2">
        <v>6.6</v>
      </c>
      <c r="C3318" t="s">
        <v>814</v>
      </c>
    </row>
    <row r="3319" spans="1:3" x14ac:dyDescent="0.3">
      <c r="A3319" t="s">
        <v>4724</v>
      </c>
      <c r="B3319" s="2">
        <v>6.6</v>
      </c>
      <c r="C3319" t="s">
        <v>3705</v>
      </c>
    </row>
    <row r="3320" spans="1:3" x14ac:dyDescent="0.3">
      <c r="A3320" t="s">
        <v>4725</v>
      </c>
      <c r="B3320" s="2">
        <v>6</v>
      </c>
      <c r="C3320" t="s">
        <v>509</v>
      </c>
    </row>
    <row r="3321" spans="1:3" x14ac:dyDescent="0.3">
      <c r="A3321" t="s">
        <v>4725</v>
      </c>
      <c r="B3321" s="2">
        <v>6</v>
      </c>
      <c r="C3321" t="s">
        <v>814</v>
      </c>
    </row>
    <row r="3322" spans="1:3" x14ac:dyDescent="0.3">
      <c r="A3322" t="s">
        <v>4725</v>
      </c>
      <c r="B3322" s="2">
        <v>6</v>
      </c>
      <c r="C3322" t="s">
        <v>3587</v>
      </c>
    </row>
    <row r="3323" spans="1:3" x14ac:dyDescent="0.3">
      <c r="A3323" t="s">
        <v>4726</v>
      </c>
      <c r="B3323" s="2">
        <v>6.4</v>
      </c>
      <c r="C3323" t="s">
        <v>346</v>
      </c>
    </row>
    <row r="3324" spans="1:3" x14ac:dyDescent="0.3">
      <c r="A3324" t="s">
        <v>4726</v>
      </c>
      <c r="B3324" s="2">
        <v>6.4</v>
      </c>
      <c r="C3324" t="s">
        <v>7851</v>
      </c>
    </row>
    <row r="3325" spans="1:3" x14ac:dyDescent="0.3">
      <c r="A3325" t="s">
        <v>4726</v>
      </c>
      <c r="B3325" s="2">
        <v>6.4</v>
      </c>
      <c r="C3325" t="s">
        <v>3705</v>
      </c>
    </row>
    <row r="3326" spans="1:3" x14ac:dyDescent="0.3">
      <c r="A3326" t="s">
        <v>7037</v>
      </c>
      <c r="B3326" s="2">
        <v>6.5</v>
      </c>
      <c r="C3326" t="s">
        <v>814</v>
      </c>
    </row>
    <row r="3327" spans="1:3" x14ac:dyDescent="0.3">
      <c r="A3327" t="s">
        <v>7037</v>
      </c>
      <c r="B3327" s="2">
        <v>6.5</v>
      </c>
      <c r="C3327" t="s">
        <v>3587</v>
      </c>
    </row>
    <row r="3328" spans="1:3" x14ac:dyDescent="0.3">
      <c r="A3328" t="s">
        <v>7037</v>
      </c>
      <c r="B3328" s="2">
        <v>6.5</v>
      </c>
      <c r="C3328" t="s">
        <v>7850</v>
      </c>
    </row>
    <row r="3329" spans="1:3" x14ac:dyDescent="0.3">
      <c r="A3329" t="s">
        <v>4727</v>
      </c>
      <c r="B3329" s="2">
        <v>4.3</v>
      </c>
      <c r="C3329" t="s">
        <v>509</v>
      </c>
    </row>
    <row r="3330" spans="1:3" x14ac:dyDescent="0.3">
      <c r="A3330" t="s">
        <v>4727</v>
      </c>
      <c r="B3330" s="2">
        <v>4.3</v>
      </c>
      <c r="C3330" t="s">
        <v>7851</v>
      </c>
    </row>
    <row r="3331" spans="1:3" x14ac:dyDescent="0.3">
      <c r="A3331" t="s">
        <v>4727</v>
      </c>
      <c r="B3331" s="2">
        <v>4.3</v>
      </c>
      <c r="C3331" t="s">
        <v>814</v>
      </c>
    </row>
    <row r="3332" spans="1:3" x14ac:dyDescent="0.3">
      <c r="A3332" t="s">
        <v>4727</v>
      </c>
      <c r="B3332" s="2">
        <v>4.3</v>
      </c>
      <c r="C3332" t="s">
        <v>3705</v>
      </c>
    </row>
    <row r="3333" spans="1:3" x14ac:dyDescent="0.3">
      <c r="A3333" t="s">
        <v>4728</v>
      </c>
      <c r="B3333" s="2">
        <v>4.2</v>
      </c>
      <c r="C3333" t="s">
        <v>509</v>
      </c>
    </row>
    <row r="3334" spans="1:3" x14ac:dyDescent="0.3">
      <c r="A3334" t="s">
        <v>4728</v>
      </c>
      <c r="B3334" s="2">
        <v>4.2</v>
      </c>
      <c r="C3334" t="s">
        <v>7846</v>
      </c>
    </row>
    <row r="3335" spans="1:3" x14ac:dyDescent="0.3">
      <c r="A3335" t="s">
        <v>4729</v>
      </c>
      <c r="B3335" s="2">
        <v>6.5</v>
      </c>
      <c r="C3335" t="s">
        <v>814</v>
      </c>
    </row>
    <row r="3336" spans="1:3" x14ac:dyDescent="0.3">
      <c r="A3336" t="s">
        <v>4729</v>
      </c>
      <c r="B3336" s="2">
        <v>6.5</v>
      </c>
      <c r="C3336" t="s">
        <v>7844</v>
      </c>
    </row>
    <row r="3337" spans="1:3" x14ac:dyDescent="0.3">
      <c r="A3337" t="s">
        <v>7038</v>
      </c>
      <c r="B3337" s="2">
        <v>6.1</v>
      </c>
      <c r="C3337" t="s">
        <v>7851</v>
      </c>
    </row>
    <row r="3338" spans="1:3" x14ac:dyDescent="0.3">
      <c r="A3338" t="s">
        <v>7038</v>
      </c>
      <c r="B3338" s="2">
        <v>6.1</v>
      </c>
      <c r="C3338" t="s">
        <v>7848</v>
      </c>
    </row>
    <row r="3339" spans="1:3" x14ac:dyDescent="0.3">
      <c r="A3339" t="s">
        <v>7038</v>
      </c>
      <c r="B3339" s="2">
        <v>6.1</v>
      </c>
      <c r="C3339" t="s">
        <v>3705</v>
      </c>
    </row>
    <row r="3340" spans="1:3" x14ac:dyDescent="0.3">
      <c r="A3340" t="s">
        <v>4730</v>
      </c>
      <c r="B3340" s="2">
        <v>6.3</v>
      </c>
      <c r="C3340" t="s">
        <v>346</v>
      </c>
    </row>
    <row r="3341" spans="1:3" x14ac:dyDescent="0.3">
      <c r="A3341" t="s">
        <v>4730</v>
      </c>
      <c r="B3341" s="2">
        <v>6.3</v>
      </c>
      <c r="C3341" t="s">
        <v>7851</v>
      </c>
    </row>
    <row r="3342" spans="1:3" x14ac:dyDescent="0.3">
      <c r="A3342" t="s">
        <v>4730</v>
      </c>
      <c r="B3342" s="2">
        <v>6.3</v>
      </c>
      <c r="C3342" t="s">
        <v>3705</v>
      </c>
    </row>
    <row r="3343" spans="1:3" x14ac:dyDescent="0.3">
      <c r="A3343" t="s">
        <v>4731</v>
      </c>
      <c r="B3343" s="2">
        <v>6.2</v>
      </c>
      <c r="C3343" t="s">
        <v>7851</v>
      </c>
    </row>
    <row r="3344" spans="1:3" x14ac:dyDescent="0.3">
      <c r="A3344" t="s">
        <v>4731</v>
      </c>
      <c r="B3344" s="2">
        <v>6.2</v>
      </c>
      <c r="C3344" t="s">
        <v>814</v>
      </c>
    </row>
    <row r="3345" spans="1:3" x14ac:dyDescent="0.3">
      <c r="A3345" t="s">
        <v>4731</v>
      </c>
      <c r="B3345" s="2">
        <v>6.2</v>
      </c>
      <c r="C3345" t="s">
        <v>3705</v>
      </c>
    </row>
    <row r="3346" spans="1:3" x14ac:dyDescent="0.3">
      <c r="A3346" t="s">
        <v>7039</v>
      </c>
      <c r="B3346" s="2">
        <v>5.9</v>
      </c>
      <c r="C3346" t="s">
        <v>509</v>
      </c>
    </row>
    <row r="3347" spans="1:3" x14ac:dyDescent="0.3">
      <c r="A3347" t="s">
        <v>7039</v>
      </c>
      <c r="B3347" s="2">
        <v>5.9</v>
      </c>
      <c r="C3347" t="s">
        <v>814</v>
      </c>
    </row>
    <row r="3348" spans="1:3" x14ac:dyDescent="0.3">
      <c r="A3348" t="s">
        <v>7039</v>
      </c>
      <c r="B3348" s="2">
        <v>5.9</v>
      </c>
      <c r="C3348" t="s">
        <v>3587</v>
      </c>
    </row>
    <row r="3349" spans="1:3" x14ac:dyDescent="0.3">
      <c r="A3349" t="s">
        <v>4732</v>
      </c>
      <c r="B3349" s="2">
        <v>5.9</v>
      </c>
      <c r="C3349" t="s">
        <v>346</v>
      </c>
    </row>
    <row r="3350" spans="1:3" x14ac:dyDescent="0.3">
      <c r="A3350" t="s">
        <v>4732</v>
      </c>
      <c r="B3350" s="2">
        <v>5.9</v>
      </c>
      <c r="C3350" t="s">
        <v>266</v>
      </c>
    </row>
    <row r="3351" spans="1:3" x14ac:dyDescent="0.3">
      <c r="A3351" t="s">
        <v>4732</v>
      </c>
      <c r="B3351" s="2">
        <v>5.9</v>
      </c>
      <c r="C3351" t="s">
        <v>3587</v>
      </c>
    </row>
    <row r="3352" spans="1:3" x14ac:dyDescent="0.3">
      <c r="A3352" t="s">
        <v>4732</v>
      </c>
      <c r="B3352" s="2">
        <v>5.9</v>
      </c>
      <c r="C3352" t="s">
        <v>3878</v>
      </c>
    </row>
    <row r="3353" spans="1:3" x14ac:dyDescent="0.3">
      <c r="A3353" t="s">
        <v>4732</v>
      </c>
      <c r="B3353" s="2">
        <v>5.9</v>
      </c>
      <c r="C3353" t="s">
        <v>3705</v>
      </c>
    </row>
    <row r="3354" spans="1:3" x14ac:dyDescent="0.3">
      <c r="A3354" t="s">
        <v>4733</v>
      </c>
      <c r="B3354" s="2">
        <v>6.5</v>
      </c>
      <c r="C3354" t="s">
        <v>346</v>
      </c>
    </row>
    <row r="3355" spans="1:3" x14ac:dyDescent="0.3">
      <c r="A3355" t="s">
        <v>4733</v>
      </c>
      <c r="B3355" s="2">
        <v>6.5</v>
      </c>
      <c r="C3355" t="s">
        <v>7851</v>
      </c>
    </row>
    <row r="3356" spans="1:3" x14ac:dyDescent="0.3">
      <c r="A3356" t="s">
        <v>4733</v>
      </c>
      <c r="B3356" s="2">
        <v>6.5</v>
      </c>
      <c r="C3356" t="s">
        <v>814</v>
      </c>
    </row>
    <row r="3357" spans="1:3" x14ac:dyDescent="0.3">
      <c r="A3357" t="s">
        <v>4733</v>
      </c>
      <c r="B3357" s="2">
        <v>6.5</v>
      </c>
      <c r="C3357" t="s">
        <v>7848</v>
      </c>
    </row>
    <row r="3358" spans="1:3" x14ac:dyDescent="0.3">
      <c r="A3358" t="s">
        <v>4733</v>
      </c>
      <c r="B3358" s="2">
        <v>6.5</v>
      </c>
      <c r="C3358" t="s">
        <v>3705</v>
      </c>
    </row>
    <row r="3359" spans="1:3" x14ac:dyDescent="0.3">
      <c r="A3359" t="s">
        <v>4734</v>
      </c>
      <c r="B3359" s="2">
        <v>6.4</v>
      </c>
      <c r="C3359" t="s">
        <v>346</v>
      </c>
    </row>
    <row r="3360" spans="1:3" x14ac:dyDescent="0.3">
      <c r="A3360" t="s">
        <v>4734</v>
      </c>
      <c r="B3360" s="2">
        <v>6.4</v>
      </c>
      <c r="C3360" t="s">
        <v>7851</v>
      </c>
    </row>
    <row r="3361" spans="1:3" x14ac:dyDescent="0.3">
      <c r="A3361" t="s">
        <v>4734</v>
      </c>
      <c r="B3361" s="2">
        <v>6.4</v>
      </c>
      <c r="C3361" t="s">
        <v>814</v>
      </c>
    </row>
    <row r="3362" spans="1:3" x14ac:dyDescent="0.3">
      <c r="A3362" t="s">
        <v>4734</v>
      </c>
      <c r="B3362" s="2">
        <v>6.4</v>
      </c>
      <c r="C3362" t="s">
        <v>7848</v>
      </c>
    </row>
    <row r="3363" spans="1:3" x14ac:dyDescent="0.3">
      <c r="A3363" t="s">
        <v>4734</v>
      </c>
      <c r="B3363" s="2">
        <v>6.4</v>
      </c>
      <c r="C3363" t="s">
        <v>3705</v>
      </c>
    </row>
    <row r="3364" spans="1:3" x14ac:dyDescent="0.3">
      <c r="A3364" t="s">
        <v>4735</v>
      </c>
      <c r="B3364" s="2">
        <v>6.5</v>
      </c>
      <c r="C3364" t="s">
        <v>346</v>
      </c>
    </row>
    <row r="3365" spans="1:3" x14ac:dyDescent="0.3">
      <c r="A3365" t="s">
        <v>4735</v>
      </c>
      <c r="B3365" s="2">
        <v>6.5</v>
      </c>
      <c r="C3365" t="s">
        <v>7851</v>
      </c>
    </row>
    <row r="3366" spans="1:3" x14ac:dyDescent="0.3">
      <c r="A3366" t="s">
        <v>4735</v>
      </c>
      <c r="B3366" s="2">
        <v>6.5</v>
      </c>
      <c r="C3366" t="s">
        <v>814</v>
      </c>
    </row>
    <row r="3367" spans="1:3" x14ac:dyDescent="0.3">
      <c r="A3367" t="s">
        <v>4735</v>
      </c>
      <c r="B3367" s="2">
        <v>6.5</v>
      </c>
      <c r="C3367" t="s">
        <v>7848</v>
      </c>
    </row>
    <row r="3368" spans="1:3" x14ac:dyDescent="0.3">
      <c r="A3368" t="s">
        <v>4735</v>
      </c>
      <c r="B3368" s="2">
        <v>6.5</v>
      </c>
      <c r="C3368" t="s">
        <v>3705</v>
      </c>
    </row>
    <row r="3369" spans="1:3" x14ac:dyDescent="0.3">
      <c r="A3369" t="s">
        <v>7040</v>
      </c>
      <c r="B3369" s="2">
        <v>5.7</v>
      </c>
      <c r="C3369" t="s">
        <v>346</v>
      </c>
    </row>
    <row r="3370" spans="1:3" x14ac:dyDescent="0.3">
      <c r="A3370" t="s">
        <v>7040</v>
      </c>
      <c r="B3370" s="2">
        <v>5.7</v>
      </c>
      <c r="C3370" t="s">
        <v>266</v>
      </c>
    </row>
    <row r="3371" spans="1:3" x14ac:dyDescent="0.3">
      <c r="A3371" t="s">
        <v>7040</v>
      </c>
      <c r="B3371" s="2">
        <v>5.7</v>
      </c>
      <c r="C3371" t="s">
        <v>3878</v>
      </c>
    </row>
    <row r="3372" spans="1:3" x14ac:dyDescent="0.3">
      <c r="A3372" t="s">
        <v>7040</v>
      </c>
      <c r="B3372" s="2">
        <v>5.7</v>
      </c>
      <c r="C3372" t="s">
        <v>3705</v>
      </c>
    </row>
    <row r="3373" spans="1:3" x14ac:dyDescent="0.3">
      <c r="A3373" t="s">
        <v>4736</v>
      </c>
      <c r="B3373" s="2">
        <v>8</v>
      </c>
      <c r="C3373" t="s">
        <v>346</v>
      </c>
    </row>
    <row r="3374" spans="1:3" x14ac:dyDescent="0.3">
      <c r="A3374" t="s">
        <v>4736</v>
      </c>
      <c r="B3374" s="2">
        <v>8</v>
      </c>
      <c r="C3374" t="s">
        <v>266</v>
      </c>
    </row>
    <row r="3375" spans="1:3" x14ac:dyDescent="0.3">
      <c r="A3375" t="s">
        <v>4736</v>
      </c>
      <c r="B3375" s="2">
        <v>8</v>
      </c>
      <c r="C3375" t="s">
        <v>7845</v>
      </c>
    </row>
    <row r="3376" spans="1:3" x14ac:dyDescent="0.3">
      <c r="A3376" t="s">
        <v>4736</v>
      </c>
      <c r="B3376" s="2">
        <v>8</v>
      </c>
      <c r="C3376" t="s">
        <v>509</v>
      </c>
    </row>
    <row r="3377" spans="1:3" x14ac:dyDescent="0.3">
      <c r="A3377" t="s">
        <v>4736</v>
      </c>
      <c r="B3377" s="2">
        <v>8</v>
      </c>
      <c r="C3377" t="s">
        <v>814</v>
      </c>
    </row>
    <row r="3378" spans="1:3" x14ac:dyDescent="0.3">
      <c r="A3378" t="s">
        <v>4736</v>
      </c>
      <c r="B3378" s="2">
        <v>8</v>
      </c>
      <c r="C3378" t="s">
        <v>7846</v>
      </c>
    </row>
    <row r="3379" spans="1:3" x14ac:dyDescent="0.3">
      <c r="A3379" t="s">
        <v>4736</v>
      </c>
      <c r="B3379" s="2">
        <v>8</v>
      </c>
      <c r="C3379" t="s">
        <v>3878</v>
      </c>
    </row>
    <row r="3380" spans="1:3" x14ac:dyDescent="0.3">
      <c r="A3380" t="s">
        <v>7041</v>
      </c>
      <c r="B3380" s="2">
        <v>7.3</v>
      </c>
      <c r="C3380" t="s">
        <v>266</v>
      </c>
    </row>
    <row r="3381" spans="1:3" x14ac:dyDescent="0.3">
      <c r="A3381" t="s">
        <v>7041</v>
      </c>
      <c r="B3381" s="2">
        <v>7.3</v>
      </c>
      <c r="C3381" t="s">
        <v>509</v>
      </c>
    </row>
    <row r="3382" spans="1:3" x14ac:dyDescent="0.3">
      <c r="A3382" t="s">
        <v>7041</v>
      </c>
      <c r="B3382" s="2">
        <v>7.3</v>
      </c>
      <c r="C3382" t="s">
        <v>814</v>
      </c>
    </row>
    <row r="3383" spans="1:3" x14ac:dyDescent="0.3">
      <c r="A3383" t="s">
        <v>7042</v>
      </c>
      <c r="B3383" s="2">
        <v>6.7</v>
      </c>
      <c r="C3383" t="s">
        <v>346</v>
      </c>
    </row>
    <row r="3384" spans="1:3" x14ac:dyDescent="0.3">
      <c r="A3384" t="s">
        <v>7042</v>
      </c>
      <c r="B3384" s="2">
        <v>6.7</v>
      </c>
      <c r="C3384" t="s">
        <v>7852</v>
      </c>
    </row>
    <row r="3385" spans="1:3" x14ac:dyDescent="0.3">
      <c r="A3385" t="s">
        <v>7042</v>
      </c>
      <c r="B3385" s="2">
        <v>6.7</v>
      </c>
      <c r="C3385" t="s">
        <v>814</v>
      </c>
    </row>
    <row r="3386" spans="1:3" x14ac:dyDescent="0.3">
      <c r="A3386" t="s">
        <v>7042</v>
      </c>
      <c r="B3386" s="2">
        <v>6.7</v>
      </c>
      <c r="C3386" t="s">
        <v>7849</v>
      </c>
    </row>
    <row r="3387" spans="1:3" x14ac:dyDescent="0.3">
      <c r="A3387" t="s">
        <v>7042</v>
      </c>
      <c r="B3387" s="2">
        <v>6.7</v>
      </c>
      <c r="C3387" t="s">
        <v>5364</v>
      </c>
    </row>
    <row r="3388" spans="1:3" x14ac:dyDescent="0.3">
      <c r="A3388" t="s">
        <v>7043</v>
      </c>
      <c r="B3388" s="2">
        <v>7.5</v>
      </c>
      <c r="C3388" t="s">
        <v>7851</v>
      </c>
    </row>
    <row r="3389" spans="1:3" x14ac:dyDescent="0.3">
      <c r="A3389" t="s">
        <v>7043</v>
      </c>
      <c r="B3389" s="2">
        <v>7.5</v>
      </c>
      <c r="C3389" t="s">
        <v>814</v>
      </c>
    </row>
    <row r="3390" spans="1:3" x14ac:dyDescent="0.3">
      <c r="A3390" t="s">
        <v>7043</v>
      </c>
      <c r="B3390" s="2">
        <v>7.5</v>
      </c>
      <c r="C3390" t="s">
        <v>3705</v>
      </c>
    </row>
    <row r="3391" spans="1:3" x14ac:dyDescent="0.3">
      <c r="A3391" t="s">
        <v>7044</v>
      </c>
      <c r="B3391" s="2">
        <v>5.4</v>
      </c>
      <c r="C3391" t="s">
        <v>346</v>
      </c>
    </row>
    <row r="3392" spans="1:3" x14ac:dyDescent="0.3">
      <c r="A3392" t="s">
        <v>7044</v>
      </c>
      <c r="B3392" s="2">
        <v>5.4</v>
      </c>
      <c r="C3392" t="s">
        <v>509</v>
      </c>
    </row>
    <row r="3393" spans="1:3" x14ac:dyDescent="0.3">
      <c r="A3393" t="s">
        <v>4737</v>
      </c>
      <c r="B3393" s="2">
        <v>6.6</v>
      </c>
      <c r="C3393" t="s">
        <v>346</v>
      </c>
    </row>
    <row r="3394" spans="1:3" x14ac:dyDescent="0.3">
      <c r="A3394" t="s">
        <v>4737</v>
      </c>
      <c r="B3394" s="2">
        <v>6.6</v>
      </c>
      <c r="C3394" t="s">
        <v>7851</v>
      </c>
    </row>
    <row r="3395" spans="1:3" x14ac:dyDescent="0.3">
      <c r="A3395" t="s">
        <v>4737</v>
      </c>
      <c r="B3395" s="2">
        <v>6.6</v>
      </c>
      <c r="C3395" t="s">
        <v>814</v>
      </c>
    </row>
    <row r="3396" spans="1:3" x14ac:dyDescent="0.3">
      <c r="A3396" t="s">
        <v>4737</v>
      </c>
      <c r="B3396" s="2">
        <v>6.6</v>
      </c>
      <c r="C3396" t="s">
        <v>3705</v>
      </c>
    </row>
    <row r="3397" spans="1:3" x14ac:dyDescent="0.3">
      <c r="A3397" t="s">
        <v>4738</v>
      </c>
      <c r="B3397" s="2">
        <v>7.7</v>
      </c>
      <c r="C3397" t="s">
        <v>7851</v>
      </c>
    </row>
    <row r="3398" spans="1:3" x14ac:dyDescent="0.3">
      <c r="A3398" t="s">
        <v>4738</v>
      </c>
      <c r="B3398" s="2">
        <v>7.7</v>
      </c>
      <c r="C3398" t="s">
        <v>7848</v>
      </c>
    </row>
    <row r="3399" spans="1:3" x14ac:dyDescent="0.3">
      <c r="A3399" t="s">
        <v>4738</v>
      </c>
      <c r="B3399" s="2">
        <v>7.7</v>
      </c>
      <c r="C3399" t="s">
        <v>3705</v>
      </c>
    </row>
    <row r="3400" spans="1:3" x14ac:dyDescent="0.3">
      <c r="A3400" t="s">
        <v>7045</v>
      </c>
      <c r="B3400" s="2">
        <v>5.8</v>
      </c>
      <c r="C3400" t="s">
        <v>346</v>
      </c>
    </row>
    <row r="3401" spans="1:3" x14ac:dyDescent="0.3">
      <c r="A3401" t="s">
        <v>7045</v>
      </c>
      <c r="B3401" s="2">
        <v>5.8</v>
      </c>
      <c r="C3401" t="s">
        <v>266</v>
      </c>
    </row>
    <row r="3402" spans="1:3" x14ac:dyDescent="0.3">
      <c r="A3402" t="s">
        <v>7045</v>
      </c>
      <c r="B3402" s="2">
        <v>5.8</v>
      </c>
      <c r="C3402" t="s">
        <v>7851</v>
      </c>
    </row>
    <row r="3403" spans="1:3" x14ac:dyDescent="0.3">
      <c r="A3403" t="s">
        <v>7045</v>
      </c>
      <c r="B3403" s="2">
        <v>5.8</v>
      </c>
      <c r="C3403" t="s">
        <v>3705</v>
      </c>
    </row>
    <row r="3404" spans="1:3" x14ac:dyDescent="0.3">
      <c r="A3404" t="s">
        <v>7046</v>
      </c>
      <c r="B3404" s="2">
        <v>6.4</v>
      </c>
      <c r="C3404" t="s">
        <v>266</v>
      </c>
    </row>
    <row r="3405" spans="1:3" x14ac:dyDescent="0.3">
      <c r="A3405" t="s">
        <v>7046</v>
      </c>
      <c r="B3405" s="2">
        <v>6.4</v>
      </c>
      <c r="C3405" t="s">
        <v>7852</v>
      </c>
    </row>
    <row r="3406" spans="1:3" x14ac:dyDescent="0.3">
      <c r="A3406" t="s">
        <v>7046</v>
      </c>
      <c r="B3406" s="2">
        <v>6.4</v>
      </c>
      <c r="C3406" t="s">
        <v>814</v>
      </c>
    </row>
    <row r="3407" spans="1:3" x14ac:dyDescent="0.3">
      <c r="A3407" t="s">
        <v>7046</v>
      </c>
      <c r="B3407" s="2">
        <v>6.4</v>
      </c>
      <c r="C3407" t="s">
        <v>7849</v>
      </c>
    </row>
    <row r="3408" spans="1:3" x14ac:dyDescent="0.3">
      <c r="A3408" t="s">
        <v>7046</v>
      </c>
      <c r="B3408" s="2">
        <v>6.4</v>
      </c>
      <c r="C3408" t="s">
        <v>5364</v>
      </c>
    </row>
    <row r="3409" spans="1:3" x14ac:dyDescent="0.3">
      <c r="A3409" t="s">
        <v>4739</v>
      </c>
      <c r="B3409" s="2">
        <v>5.6</v>
      </c>
      <c r="C3409" t="s">
        <v>266</v>
      </c>
    </row>
    <row r="3410" spans="1:3" x14ac:dyDescent="0.3">
      <c r="A3410" t="s">
        <v>4739</v>
      </c>
      <c r="B3410" s="2">
        <v>5.6</v>
      </c>
      <c r="C3410" t="s">
        <v>509</v>
      </c>
    </row>
    <row r="3411" spans="1:3" x14ac:dyDescent="0.3">
      <c r="A3411" t="s">
        <v>4739</v>
      </c>
      <c r="B3411" s="2">
        <v>5.6</v>
      </c>
      <c r="C3411" t="s">
        <v>7844</v>
      </c>
    </row>
    <row r="3412" spans="1:3" x14ac:dyDescent="0.3">
      <c r="A3412" t="s">
        <v>4740</v>
      </c>
      <c r="B3412" s="2">
        <v>6</v>
      </c>
      <c r="C3412" t="s">
        <v>814</v>
      </c>
    </row>
    <row r="3413" spans="1:3" x14ac:dyDescent="0.3">
      <c r="A3413" t="s">
        <v>4740</v>
      </c>
      <c r="B3413" s="2">
        <v>6</v>
      </c>
      <c r="C3413" t="s">
        <v>7848</v>
      </c>
    </row>
    <row r="3414" spans="1:3" x14ac:dyDescent="0.3">
      <c r="A3414" t="s">
        <v>4740</v>
      </c>
      <c r="B3414" s="2">
        <v>6</v>
      </c>
      <c r="C3414" t="s">
        <v>3705</v>
      </c>
    </row>
    <row r="3415" spans="1:3" x14ac:dyDescent="0.3">
      <c r="A3415" t="s">
        <v>4741</v>
      </c>
      <c r="B3415" s="2">
        <v>6.2</v>
      </c>
      <c r="C3415" t="s">
        <v>7851</v>
      </c>
    </row>
    <row r="3416" spans="1:3" x14ac:dyDescent="0.3">
      <c r="A3416" t="s">
        <v>4741</v>
      </c>
      <c r="B3416" s="2">
        <v>6.2</v>
      </c>
      <c r="C3416" t="s">
        <v>814</v>
      </c>
    </row>
    <row r="3417" spans="1:3" x14ac:dyDescent="0.3">
      <c r="A3417" t="s">
        <v>4741</v>
      </c>
      <c r="B3417" s="2">
        <v>6.2</v>
      </c>
      <c r="C3417" t="s">
        <v>3705</v>
      </c>
    </row>
    <row r="3418" spans="1:3" x14ac:dyDescent="0.3">
      <c r="A3418" t="s">
        <v>7047</v>
      </c>
      <c r="B3418" s="2">
        <v>5.9</v>
      </c>
      <c r="C3418" t="s">
        <v>266</v>
      </c>
    </row>
    <row r="3419" spans="1:3" x14ac:dyDescent="0.3">
      <c r="A3419" t="s">
        <v>7047</v>
      </c>
      <c r="B3419" s="2">
        <v>5.9</v>
      </c>
      <c r="C3419" t="s">
        <v>509</v>
      </c>
    </row>
    <row r="3420" spans="1:3" x14ac:dyDescent="0.3">
      <c r="A3420" t="s">
        <v>7047</v>
      </c>
      <c r="B3420" s="2">
        <v>5.9</v>
      </c>
      <c r="C3420" t="s">
        <v>7851</v>
      </c>
    </row>
    <row r="3421" spans="1:3" x14ac:dyDescent="0.3">
      <c r="A3421" t="s">
        <v>7047</v>
      </c>
      <c r="B3421" s="2">
        <v>5.9</v>
      </c>
      <c r="C3421" t="s">
        <v>814</v>
      </c>
    </row>
    <row r="3422" spans="1:3" x14ac:dyDescent="0.3">
      <c r="A3422" t="s">
        <v>7047</v>
      </c>
      <c r="B3422" s="2">
        <v>5.9</v>
      </c>
      <c r="C3422" t="s">
        <v>7846</v>
      </c>
    </row>
    <row r="3423" spans="1:3" x14ac:dyDescent="0.3">
      <c r="A3423" t="s">
        <v>4742</v>
      </c>
      <c r="B3423" s="2">
        <v>5.0999999999999996</v>
      </c>
      <c r="C3423" t="s">
        <v>814</v>
      </c>
    </row>
    <row r="3424" spans="1:3" x14ac:dyDescent="0.3">
      <c r="A3424" t="s">
        <v>4742</v>
      </c>
      <c r="B3424" s="2">
        <v>5.0999999999999996</v>
      </c>
      <c r="C3424" t="s">
        <v>3587</v>
      </c>
    </row>
    <row r="3425" spans="1:3" x14ac:dyDescent="0.3">
      <c r="A3425" t="s">
        <v>4743</v>
      </c>
      <c r="B3425" s="2">
        <v>6.8</v>
      </c>
      <c r="C3425" t="s">
        <v>7852</v>
      </c>
    </row>
    <row r="3426" spans="1:3" x14ac:dyDescent="0.3">
      <c r="A3426" t="s">
        <v>4743</v>
      </c>
      <c r="B3426" s="2">
        <v>6.8</v>
      </c>
      <c r="C3426" t="s">
        <v>814</v>
      </c>
    </row>
    <row r="3427" spans="1:3" x14ac:dyDescent="0.3">
      <c r="A3427" t="s">
        <v>4743</v>
      </c>
      <c r="B3427" s="2">
        <v>6.8</v>
      </c>
      <c r="C3427" t="s">
        <v>3705</v>
      </c>
    </row>
    <row r="3428" spans="1:3" x14ac:dyDescent="0.3">
      <c r="A3428" t="s">
        <v>4744</v>
      </c>
      <c r="B3428" s="2">
        <v>6</v>
      </c>
      <c r="C3428" t="s">
        <v>346</v>
      </c>
    </row>
    <row r="3429" spans="1:3" x14ac:dyDescent="0.3">
      <c r="A3429" t="s">
        <v>4744</v>
      </c>
      <c r="B3429" s="2">
        <v>6</v>
      </c>
      <c r="C3429" t="s">
        <v>7852</v>
      </c>
    </row>
    <row r="3430" spans="1:3" x14ac:dyDescent="0.3">
      <c r="A3430" t="s">
        <v>4744</v>
      </c>
      <c r="B3430" s="2">
        <v>6</v>
      </c>
      <c r="C3430" t="s">
        <v>7851</v>
      </c>
    </row>
    <row r="3431" spans="1:3" x14ac:dyDescent="0.3">
      <c r="A3431" t="s">
        <v>4744</v>
      </c>
      <c r="B3431" s="2">
        <v>6</v>
      </c>
      <c r="C3431" t="s">
        <v>814</v>
      </c>
    </row>
    <row r="3432" spans="1:3" x14ac:dyDescent="0.3">
      <c r="A3432" t="s">
        <v>4744</v>
      </c>
      <c r="B3432" s="2">
        <v>6</v>
      </c>
      <c r="C3432" t="s">
        <v>3705</v>
      </c>
    </row>
    <row r="3433" spans="1:3" x14ac:dyDescent="0.3">
      <c r="A3433" t="s">
        <v>4745</v>
      </c>
      <c r="B3433" s="2">
        <v>5.0999999999999996</v>
      </c>
      <c r="C3433" t="s">
        <v>7851</v>
      </c>
    </row>
    <row r="3434" spans="1:3" x14ac:dyDescent="0.3">
      <c r="A3434" t="s">
        <v>4745</v>
      </c>
      <c r="B3434" s="2">
        <v>5.0999999999999996</v>
      </c>
      <c r="C3434" t="s">
        <v>814</v>
      </c>
    </row>
    <row r="3435" spans="1:3" x14ac:dyDescent="0.3">
      <c r="A3435" t="s">
        <v>4745</v>
      </c>
      <c r="B3435" s="2">
        <v>5.0999999999999996</v>
      </c>
      <c r="C3435" t="s">
        <v>3705</v>
      </c>
    </row>
    <row r="3436" spans="1:3" x14ac:dyDescent="0.3">
      <c r="A3436" t="s">
        <v>4746</v>
      </c>
      <c r="B3436" s="2">
        <v>5.8</v>
      </c>
      <c r="C3436" t="s">
        <v>346</v>
      </c>
    </row>
    <row r="3437" spans="1:3" x14ac:dyDescent="0.3">
      <c r="A3437" t="s">
        <v>4746</v>
      </c>
      <c r="B3437" s="2">
        <v>5.8</v>
      </c>
      <c r="C3437" t="s">
        <v>3878</v>
      </c>
    </row>
    <row r="3438" spans="1:3" x14ac:dyDescent="0.3">
      <c r="A3438" t="s">
        <v>4746</v>
      </c>
      <c r="B3438" s="2">
        <v>5.8</v>
      </c>
      <c r="C3438" t="s">
        <v>3705</v>
      </c>
    </row>
    <row r="3439" spans="1:3" x14ac:dyDescent="0.3">
      <c r="A3439" t="s">
        <v>4747</v>
      </c>
      <c r="B3439" s="2">
        <v>6.2</v>
      </c>
      <c r="C3439" t="s">
        <v>814</v>
      </c>
    </row>
    <row r="3440" spans="1:3" x14ac:dyDescent="0.3">
      <c r="A3440" t="s">
        <v>4747</v>
      </c>
      <c r="B3440" s="2">
        <v>6.2</v>
      </c>
      <c r="C3440" t="s">
        <v>7844</v>
      </c>
    </row>
    <row r="3441" spans="1:3" x14ac:dyDescent="0.3">
      <c r="A3441" t="s">
        <v>4747</v>
      </c>
      <c r="B3441" s="2">
        <v>6.2</v>
      </c>
      <c r="C3441" t="s">
        <v>3587</v>
      </c>
    </row>
    <row r="3442" spans="1:3" x14ac:dyDescent="0.3">
      <c r="A3442" t="s">
        <v>7048</v>
      </c>
      <c r="B3442" s="2">
        <v>6.4</v>
      </c>
      <c r="C3442" t="s">
        <v>509</v>
      </c>
    </row>
    <row r="3443" spans="1:3" x14ac:dyDescent="0.3">
      <c r="A3443" t="s">
        <v>7048</v>
      </c>
      <c r="B3443" s="2">
        <v>6.4</v>
      </c>
      <c r="C3443" t="s">
        <v>7851</v>
      </c>
    </row>
    <row r="3444" spans="1:3" x14ac:dyDescent="0.3">
      <c r="A3444" t="s">
        <v>7048</v>
      </c>
      <c r="B3444" s="2">
        <v>6.4</v>
      </c>
      <c r="C3444" t="s">
        <v>814</v>
      </c>
    </row>
    <row r="3445" spans="1:3" x14ac:dyDescent="0.3">
      <c r="A3445" t="s">
        <v>7048</v>
      </c>
      <c r="B3445" s="2">
        <v>6.4</v>
      </c>
      <c r="C3445" t="s">
        <v>3705</v>
      </c>
    </row>
    <row r="3446" spans="1:3" x14ac:dyDescent="0.3">
      <c r="A3446" t="s">
        <v>4748</v>
      </c>
      <c r="B3446" s="2">
        <v>4.8</v>
      </c>
      <c r="C3446" t="s">
        <v>509</v>
      </c>
    </row>
    <row r="3447" spans="1:3" x14ac:dyDescent="0.3">
      <c r="A3447" t="s">
        <v>4749</v>
      </c>
      <c r="B3447" s="2">
        <v>4.9000000000000004</v>
      </c>
      <c r="C3447" t="s">
        <v>509</v>
      </c>
    </row>
    <row r="3448" spans="1:3" x14ac:dyDescent="0.3">
      <c r="A3448" t="s">
        <v>4749</v>
      </c>
      <c r="B3448" s="2">
        <v>4.9000000000000004</v>
      </c>
      <c r="C3448" t="s">
        <v>7851</v>
      </c>
    </row>
    <row r="3449" spans="1:3" x14ac:dyDescent="0.3">
      <c r="A3449" t="s">
        <v>4750</v>
      </c>
      <c r="B3449" s="2">
        <v>5.6</v>
      </c>
      <c r="C3449" t="s">
        <v>509</v>
      </c>
    </row>
    <row r="3450" spans="1:3" x14ac:dyDescent="0.3">
      <c r="A3450" t="s">
        <v>4750</v>
      </c>
      <c r="B3450" s="2">
        <v>5.6</v>
      </c>
      <c r="C3450" t="s">
        <v>3878</v>
      </c>
    </row>
    <row r="3451" spans="1:3" x14ac:dyDescent="0.3">
      <c r="A3451" t="s">
        <v>4751</v>
      </c>
      <c r="B3451" s="2">
        <v>5.5</v>
      </c>
      <c r="C3451" t="s">
        <v>346</v>
      </c>
    </row>
    <row r="3452" spans="1:3" x14ac:dyDescent="0.3">
      <c r="A3452" t="s">
        <v>4751</v>
      </c>
      <c r="B3452" s="2">
        <v>5.5</v>
      </c>
      <c r="C3452" t="s">
        <v>7844</v>
      </c>
    </row>
    <row r="3453" spans="1:3" x14ac:dyDescent="0.3">
      <c r="A3453" t="s">
        <v>4751</v>
      </c>
      <c r="B3453" s="2">
        <v>5.5</v>
      </c>
      <c r="C3453" t="s">
        <v>3705</v>
      </c>
    </row>
    <row r="3454" spans="1:3" x14ac:dyDescent="0.3">
      <c r="A3454" t="s">
        <v>7049</v>
      </c>
      <c r="B3454" s="2">
        <v>3.7</v>
      </c>
      <c r="C3454" t="s">
        <v>346</v>
      </c>
    </row>
    <row r="3455" spans="1:3" x14ac:dyDescent="0.3">
      <c r="A3455" t="s">
        <v>7049</v>
      </c>
      <c r="B3455" s="2">
        <v>3.7</v>
      </c>
      <c r="C3455" t="s">
        <v>7851</v>
      </c>
    </row>
    <row r="3456" spans="1:3" x14ac:dyDescent="0.3">
      <c r="A3456" t="s">
        <v>7049</v>
      </c>
      <c r="B3456" s="2">
        <v>3.7</v>
      </c>
      <c r="C3456" t="s">
        <v>814</v>
      </c>
    </row>
    <row r="3457" spans="1:3" x14ac:dyDescent="0.3">
      <c r="A3457" t="s">
        <v>7049</v>
      </c>
      <c r="B3457" s="2">
        <v>3.7</v>
      </c>
      <c r="C3457" t="s">
        <v>7848</v>
      </c>
    </row>
    <row r="3458" spans="1:3" x14ac:dyDescent="0.3">
      <c r="A3458" t="s">
        <v>7049</v>
      </c>
      <c r="B3458" s="2">
        <v>3.7</v>
      </c>
      <c r="C3458" t="s">
        <v>3705</v>
      </c>
    </row>
    <row r="3459" spans="1:3" x14ac:dyDescent="0.3">
      <c r="A3459" t="s">
        <v>4752</v>
      </c>
      <c r="B3459" s="2">
        <v>5.9</v>
      </c>
      <c r="C3459" t="s">
        <v>346</v>
      </c>
    </row>
    <row r="3460" spans="1:3" x14ac:dyDescent="0.3">
      <c r="A3460" t="s">
        <v>4752</v>
      </c>
      <c r="B3460" s="2">
        <v>5.9</v>
      </c>
      <c r="C3460" t="s">
        <v>3878</v>
      </c>
    </row>
    <row r="3461" spans="1:3" x14ac:dyDescent="0.3">
      <c r="A3461" t="s">
        <v>4752</v>
      </c>
      <c r="B3461" s="2">
        <v>5.9</v>
      </c>
      <c r="C3461" t="s">
        <v>3705</v>
      </c>
    </row>
    <row r="3462" spans="1:3" x14ac:dyDescent="0.3">
      <c r="A3462" t="s">
        <v>7050</v>
      </c>
      <c r="B3462" s="2">
        <v>6.3</v>
      </c>
      <c r="C3462" t="s">
        <v>346</v>
      </c>
    </row>
    <row r="3463" spans="1:3" x14ac:dyDescent="0.3">
      <c r="A3463" t="s">
        <v>7050</v>
      </c>
      <c r="B3463" s="2">
        <v>6.3</v>
      </c>
      <c r="C3463" t="s">
        <v>266</v>
      </c>
    </row>
    <row r="3464" spans="1:3" x14ac:dyDescent="0.3">
      <c r="A3464" t="s">
        <v>7050</v>
      </c>
      <c r="B3464" s="2">
        <v>6.3</v>
      </c>
      <c r="C3464" t="s">
        <v>509</v>
      </c>
    </row>
    <row r="3465" spans="1:3" x14ac:dyDescent="0.3">
      <c r="A3465" t="s">
        <v>7050</v>
      </c>
      <c r="B3465" s="2">
        <v>6.3</v>
      </c>
      <c r="C3465" t="s">
        <v>7851</v>
      </c>
    </row>
    <row r="3466" spans="1:3" x14ac:dyDescent="0.3">
      <c r="A3466" t="s">
        <v>7050</v>
      </c>
      <c r="B3466" s="2">
        <v>6.3</v>
      </c>
      <c r="C3466" t="s">
        <v>7853</v>
      </c>
    </row>
    <row r="3467" spans="1:3" x14ac:dyDescent="0.3">
      <c r="A3467" t="s">
        <v>7050</v>
      </c>
      <c r="B3467" s="2">
        <v>6.3</v>
      </c>
      <c r="C3467" t="s">
        <v>7848</v>
      </c>
    </row>
    <row r="3468" spans="1:3" x14ac:dyDescent="0.3">
      <c r="A3468" t="s">
        <v>4753</v>
      </c>
      <c r="B3468" s="2">
        <v>7.6</v>
      </c>
      <c r="C3468" t="s">
        <v>7851</v>
      </c>
    </row>
    <row r="3469" spans="1:3" x14ac:dyDescent="0.3">
      <c r="A3469" t="s">
        <v>4753</v>
      </c>
      <c r="B3469" s="2">
        <v>7.6</v>
      </c>
      <c r="C3469" t="s">
        <v>814</v>
      </c>
    </row>
    <row r="3470" spans="1:3" x14ac:dyDescent="0.3">
      <c r="A3470" t="s">
        <v>4753</v>
      </c>
      <c r="B3470" s="2">
        <v>7.6</v>
      </c>
      <c r="C3470" t="s">
        <v>3705</v>
      </c>
    </row>
    <row r="3471" spans="1:3" x14ac:dyDescent="0.3">
      <c r="A3471" t="s">
        <v>7051</v>
      </c>
      <c r="B3471" s="2">
        <v>8.3000000000000007</v>
      </c>
      <c r="C3471" t="s">
        <v>346</v>
      </c>
    </row>
    <row r="3472" spans="1:3" x14ac:dyDescent="0.3">
      <c r="A3472" t="s">
        <v>7051</v>
      </c>
      <c r="B3472" s="2">
        <v>8.3000000000000007</v>
      </c>
      <c r="C3472" t="s">
        <v>266</v>
      </c>
    </row>
    <row r="3473" spans="1:3" x14ac:dyDescent="0.3">
      <c r="A3473" t="s">
        <v>7051</v>
      </c>
      <c r="B3473" s="2">
        <v>8.3000000000000007</v>
      </c>
      <c r="C3473" t="s">
        <v>7844</v>
      </c>
    </row>
    <row r="3474" spans="1:3" x14ac:dyDescent="0.3">
      <c r="A3474" t="s">
        <v>4754</v>
      </c>
      <c r="B3474" s="2">
        <v>6.9</v>
      </c>
      <c r="C3474" t="s">
        <v>346</v>
      </c>
    </row>
    <row r="3475" spans="1:3" x14ac:dyDescent="0.3">
      <c r="A3475" t="s">
        <v>4754</v>
      </c>
      <c r="B3475" s="2">
        <v>6.9</v>
      </c>
      <c r="C3475" t="s">
        <v>7851</v>
      </c>
    </row>
    <row r="3476" spans="1:3" x14ac:dyDescent="0.3">
      <c r="A3476" t="s">
        <v>4754</v>
      </c>
      <c r="B3476" s="2">
        <v>6.9</v>
      </c>
      <c r="C3476" t="s">
        <v>814</v>
      </c>
    </row>
    <row r="3477" spans="1:3" x14ac:dyDescent="0.3">
      <c r="A3477" t="s">
        <v>4754</v>
      </c>
      <c r="B3477" s="2">
        <v>6.9</v>
      </c>
      <c r="C3477" t="s">
        <v>3878</v>
      </c>
    </row>
    <row r="3478" spans="1:3" x14ac:dyDescent="0.3">
      <c r="A3478" t="s">
        <v>4754</v>
      </c>
      <c r="B3478" s="2">
        <v>6.9</v>
      </c>
      <c r="C3478" t="s">
        <v>3705</v>
      </c>
    </row>
    <row r="3479" spans="1:3" x14ac:dyDescent="0.3">
      <c r="A3479" t="s">
        <v>4755</v>
      </c>
      <c r="B3479" s="2">
        <v>6.7</v>
      </c>
      <c r="C3479" t="s">
        <v>7851</v>
      </c>
    </row>
    <row r="3480" spans="1:3" x14ac:dyDescent="0.3">
      <c r="A3480" t="s">
        <v>4755</v>
      </c>
      <c r="B3480" s="2">
        <v>6.7</v>
      </c>
      <c r="C3480" t="s">
        <v>814</v>
      </c>
    </row>
    <row r="3481" spans="1:3" x14ac:dyDescent="0.3">
      <c r="A3481" t="s">
        <v>4755</v>
      </c>
      <c r="B3481" s="2">
        <v>6.7</v>
      </c>
      <c r="C3481" t="s">
        <v>7848</v>
      </c>
    </row>
    <row r="3482" spans="1:3" x14ac:dyDescent="0.3">
      <c r="A3482" t="s">
        <v>4755</v>
      </c>
      <c r="B3482" s="2">
        <v>6.7</v>
      </c>
      <c r="C3482" t="s">
        <v>3705</v>
      </c>
    </row>
    <row r="3483" spans="1:3" x14ac:dyDescent="0.3">
      <c r="A3483" t="s">
        <v>4756</v>
      </c>
      <c r="B3483" s="2">
        <v>6.8</v>
      </c>
      <c r="C3483" t="s">
        <v>7851</v>
      </c>
    </row>
    <row r="3484" spans="1:3" x14ac:dyDescent="0.3">
      <c r="A3484" t="s">
        <v>4756</v>
      </c>
      <c r="B3484" s="2">
        <v>6.8</v>
      </c>
      <c r="C3484" t="s">
        <v>814</v>
      </c>
    </row>
    <row r="3485" spans="1:3" x14ac:dyDescent="0.3">
      <c r="A3485" t="s">
        <v>4756</v>
      </c>
      <c r="B3485" s="2">
        <v>6.8</v>
      </c>
      <c r="C3485" t="s">
        <v>3705</v>
      </c>
    </row>
    <row r="3486" spans="1:3" x14ac:dyDescent="0.3">
      <c r="A3486" t="s">
        <v>4757</v>
      </c>
      <c r="B3486" s="2">
        <v>7.1</v>
      </c>
      <c r="C3486" t="s">
        <v>346</v>
      </c>
    </row>
    <row r="3487" spans="1:3" x14ac:dyDescent="0.3">
      <c r="A3487" t="s">
        <v>4757</v>
      </c>
      <c r="B3487" s="2">
        <v>7.1</v>
      </c>
      <c r="C3487" t="s">
        <v>266</v>
      </c>
    </row>
    <row r="3488" spans="1:3" x14ac:dyDescent="0.3">
      <c r="A3488" t="s">
        <v>4757</v>
      </c>
      <c r="B3488" s="2">
        <v>7.1</v>
      </c>
      <c r="C3488" t="s">
        <v>509</v>
      </c>
    </row>
    <row r="3489" spans="1:3" x14ac:dyDescent="0.3">
      <c r="A3489" t="s">
        <v>4757</v>
      </c>
      <c r="B3489" s="2">
        <v>7.1</v>
      </c>
      <c r="C3489" t="s">
        <v>814</v>
      </c>
    </row>
    <row r="3490" spans="1:3" x14ac:dyDescent="0.3">
      <c r="A3490" t="s">
        <v>4757</v>
      </c>
      <c r="B3490" s="2">
        <v>7.1</v>
      </c>
      <c r="C3490" t="s">
        <v>5364</v>
      </c>
    </row>
    <row r="3491" spans="1:3" x14ac:dyDescent="0.3">
      <c r="A3491" t="s">
        <v>4758</v>
      </c>
      <c r="B3491" s="2">
        <v>6.4</v>
      </c>
      <c r="C3491" t="s">
        <v>7851</v>
      </c>
    </row>
    <row r="3492" spans="1:3" x14ac:dyDescent="0.3">
      <c r="A3492" t="s">
        <v>4758</v>
      </c>
      <c r="B3492" s="2">
        <v>6.4</v>
      </c>
      <c r="C3492" t="s">
        <v>814</v>
      </c>
    </row>
    <row r="3493" spans="1:3" x14ac:dyDescent="0.3">
      <c r="A3493" t="s">
        <v>4758</v>
      </c>
      <c r="B3493" s="2">
        <v>6.4</v>
      </c>
      <c r="C3493" t="s">
        <v>3705</v>
      </c>
    </row>
    <row r="3494" spans="1:3" x14ac:dyDescent="0.3">
      <c r="A3494" t="s">
        <v>4759</v>
      </c>
      <c r="B3494" s="2">
        <v>6.4</v>
      </c>
      <c r="C3494" t="s">
        <v>266</v>
      </c>
    </row>
    <row r="3495" spans="1:3" x14ac:dyDescent="0.3">
      <c r="A3495" t="s">
        <v>4759</v>
      </c>
      <c r="B3495" s="2">
        <v>6.4</v>
      </c>
      <c r="C3495" t="s">
        <v>509</v>
      </c>
    </row>
    <row r="3496" spans="1:3" x14ac:dyDescent="0.3">
      <c r="A3496" t="s">
        <v>7052</v>
      </c>
      <c r="B3496" s="2">
        <v>7.4</v>
      </c>
      <c r="C3496" t="s">
        <v>814</v>
      </c>
    </row>
    <row r="3497" spans="1:3" x14ac:dyDescent="0.3">
      <c r="A3497" t="s">
        <v>7052</v>
      </c>
      <c r="B3497" s="2">
        <v>7.4</v>
      </c>
      <c r="C3497" t="s">
        <v>7848</v>
      </c>
    </row>
    <row r="3498" spans="1:3" x14ac:dyDescent="0.3">
      <c r="A3498" t="s">
        <v>7052</v>
      </c>
      <c r="B3498" s="2">
        <v>7.4</v>
      </c>
      <c r="C3498" t="s">
        <v>3878</v>
      </c>
    </row>
    <row r="3499" spans="1:3" x14ac:dyDescent="0.3">
      <c r="A3499" t="s">
        <v>4760</v>
      </c>
      <c r="B3499" s="2">
        <v>6.4</v>
      </c>
      <c r="C3499" t="s">
        <v>509</v>
      </c>
    </row>
    <row r="3500" spans="1:3" x14ac:dyDescent="0.3">
      <c r="A3500" t="s">
        <v>4760</v>
      </c>
      <c r="B3500" s="2">
        <v>6.4</v>
      </c>
      <c r="C3500" t="s">
        <v>7844</v>
      </c>
    </row>
    <row r="3501" spans="1:3" x14ac:dyDescent="0.3">
      <c r="A3501" t="s">
        <v>4760</v>
      </c>
      <c r="B3501" s="2">
        <v>6.4</v>
      </c>
      <c r="C3501" t="s">
        <v>3587</v>
      </c>
    </row>
    <row r="3502" spans="1:3" x14ac:dyDescent="0.3">
      <c r="A3502" t="s">
        <v>4761</v>
      </c>
      <c r="B3502" s="2">
        <v>6</v>
      </c>
      <c r="C3502" t="s">
        <v>509</v>
      </c>
    </row>
    <row r="3503" spans="1:3" x14ac:dyDescent="0.3">
      <c r="A3503" t="s">
        <v>4761</v>
      </c>
      <c r="B3503" s="2">
        <v>6</v>
      </c>
      <c r="C3503" t="s">
        <v>7844</v>
      </c>
    </row>
    <row r="3504" spans="1:3" x14ac:dyDescent="0.3">
      <c r="A3504" t="s">
        <v>4761</v>
      </c>
      <c r="B3504" s="2">
        <v>6</v>
      </c>
      <c r="C3504" t="s">
        <v>3587</v>
      </c>
    </row>
    <row r="3505" spans="1:3" x14ac:dyDescent="0.3">
      <c r="A3505" t="s">
        <v>4762</v>
      </c>
      <c r="B3505" s="2">
        <v>6.5</v>
      </c>
      <c r="C3505" t="s">
        <v>7851</v>
      </c>
    </row>
    <row r="3506" spans="1:3" x14ac:dyDescent="0.3">
      <c r="A3506" t="s">
        <v>4762</v>
      </c>
      <c r="B3506" s="2">
        <v>6.5</v>
      </c>
      <c r="C3506" t="s">
        <v>814</v>
      </c>
    </row>
    <row r="3507" spans="1:3" x14ac:dyDescent="0.3">
      <c r="A3507" t="s">
        <v>4762</v>
      </c>
      <c r="B3507" s="2">
        <v>6.5</v>
      </c>
      <c r="C3507" t="s">
        <v>7853</v>
      </c>
    </row>
    <row r="3508" spans="1:3" x14ac:dyDescent="0.3">
      <c r="A3508" t="s">
        <v>7053</v>
      </c>
      <c r="B3508" s="2">
        <v>7.8</v>
      </c>
      <c r="C3508" t="s">
        <v>266</v>
      </c>
    </row>
    <row r="3509" spans="1:3" x14ac:dyDescent="0.3">
      <c r="A3509" t="s">
        <v>7053</v>
      </c>
      <c r="B3509" s="2">
        <v>7.8</v>
      </c>
      <c r="C3509" t="s">
        <v>7851</v>
      </c>
    </row>
    <row r="3510" spans="1:3" x14ac:dyDescent="0.3">
      <c r="A3510" t="s">
        <v>7053</v>
      </c>
      <c r="B3510" s="2">
        <v>7.8</v>
      </c>
      <c r="C3510" t="s">
        <v>814</v>
      </c>
    </row>
    <row r="3511" spans="1:3" x14ac:dyDescent="0.3">
      <c r="A3511" t="s">
        <v>7053</v>
      </c>
      <c r="B3511" s="2">
        <v>7.8</v>
      </c>
      <c r="C3511" t="s">
        <v>3084</v>
      </c>
    </row>
    <row r="3512" spans="1:3" x14ac:dyDescent="0.3">
      <c r="A3512" t="s">
        <v>4763</v>
      </c>
      <c r="B3512" s="2">
        <v>6</v>
      </c>
      <c r="C3512" t="s">
        <v>346</v>
      </c>
    </row>
    <row r="3513" spans="1:3" x14ac:dyDescent="0.3">
      <c r="A3513" t="s">
        <v>4763</v>
      </c>
      <c r="B3513" s="2">
        <v>6</v>
      </c>
      <c r="C3513" t="s">
        <v>3705</v>
      </c>
    </row>
    <row r="3514" spans="1:3" x14ac:dyDescent="0.3">
      <c r="A3514" t="s">
        <v>7054</v>
      </c>
      <c r="B3514" s="2">
        <v>7</v>
      </c>
      <c r="C3514" t="s">
        <v>7851</v>
      </c>
    </row>
    <row r="3515" spans="1:3" x14ac:dyDescent="0.3">
      <c r="A3515" t="s">
        <v>7054</v>
      </c>
      <c r="B3515" s="2">
        <v>7</v>
      </c>
      <c r="C3515" t="s">
        <v>814</v>
      </c>
    </row>
    <row r="3516" spans="1:3" x14ac:dyDescent="0.3">
      <c r="A3516" t="s">
        <v>7054</v>
      </c>
      <c r="B3516" s="2">
        <v>7</v>
      </c>
      <c r="C3516" t="s">
        <v>3587</v>
      </c>
    </row>
    <row r="3517" spans="1:3" x14ac:dyDescent="0.3">
      <c r="A3517" t="s">
        <v>7054</v>
      </c>
      <c r="B3517" s="2">
        <v>7</v>
      </c>
      <c r="C3517" t="s">
        <v>3705</v>
      </c>
    </row>
    <row r="3518" spans="1:3" x14ac:dyDescent="0.3">
      <c r="A3518" t="s">
        <v>4764</v>
      </c>
      <c r="B3518" s="2">
        <v>6</v>
      </c>
      <c r="C3518" t="s">
        <v>509</v>
      </c>
    </row>
    <row r="3519" spans="1:3" x14ac:dyDescent="0.3">
      <c r="A3519" t="s">
        <v>4764</v>
      </c>
      <c r="B3519" s="2">
        <v>6</v>
      </c>
      <c r="C3519" t="s">
        <v>814</v>
      </c>
    </row>
    <row r="3520" spans="1:3" x14ac:dyDescent="0.3">
      <c r="A3520" t="s">
        <v>4764</v>
      </c>
      <c r="B3520" s="2">
        <v>6</v>
      </c>
      <c r="C3520" t="s">
        <v>3705</v>
      </c>
    </row>
    <row r="3521" spans="1:3" x14ac:dyDescent="0.3">
      <c r="A3521" t="s">
        <v>4765</v>
      </c>
      <c r="B3521" s="2">
        <v>6.1</v>
      </c>
      <c r="C3521" t="s">
        <v>346</v>
      </c>
    </row>
    <row r="3522" spans="1:3" x14ac:dyDescent="0.3">
      <c r="A3522" t="s">
        <v>4765</v>
      </c>
      <c r="B3522" s="2">
        <v>6.1</v>
      </c>
      <c r="C3522" t="s">
        <v>509</v>
      </c>
    </row>
    <row r="3523" spans="1:3" x14ac:dyDescent="0.3">
      <c r="A3523" t="s">
        <v>4765</v>
      </c>
      <c r="B3523" s="2">
        <v>6.1</v>
      </c>
      <c r="C3523" t="s">
        <v>7851</v>
      </c>
    </row>
    <row r="3524" spans="1:3" x14ac:dyDescent="0.3">
      <c r="A3524" t="s">
        <v>4765</v>
      </c>
      <c r="B3524" s="2">
        <v>6.1</v>
      </c>
      <c r="C3524" t="s">
        <v>7853</v>
      </c>
    </row>
    <row r="3525" spans="1:3" x14ac:dyDescent="0.3">
      <c r="A3525" t="s">
        <v>4765</v>
      </c>
      <c r="B3525" s="2">
        <v>6.1</v>
      </c>
      <c r="C3525" t="s">
        <v>3587</v>
      </c>
    </row>
    <row r="3526" spans="1:3" x14ac:dyDescent="0.3">
      <c r="A3526" t="s">
        <v>4765</v>
      </c>
      <c r="B3526" s="2">
        <v>6.1</v>
      </c>
      <c r="C3526" t="s">
        <v>3705</v>
      </c>
    </row>
    <row r="3527" spans="1:3" x14ac:dyDescent="0.3">
      <c r="A3527" t="s">
        <v>4766</v>
      </c>
      <c r="B3527" s="2">
        <v>6.8</v>
      </c>
      <c r="C3527" t="s">
        <v>7851</v>
      </c>
    </row>
    <row r="3528" spans="1:3" x14ac:dyDescent="0.3">
      <c r="A3528" t="s">
        <v>4766</v>
      </c>
      <c r="B3528" s="2">
        <v>6.8</v>
      </c>
      <c r="C3528" t="s">
        <v>3587</v>
      </c>
    </row>
    <row r="3529" spans="1:3" x14ac:dyDescent="0.3">
      <c r="A3529" t="s">
        <v>4766</v>
      </c>
      <c r="B3529" s="2">
        <v>6.8</v>
      </c>
      <c r="C3529" t="s">
        <v>3705</v>
      </c>
    </row>
    <row r="3530" spans="1:3" x14ac:dyDescent="0.3">
      <c r="A3530" t="s">
        <v>7055</v>
      </c>
      <c r="B3530" s="2">
        <v>6.4</v>
      </c>
      <c r="C3530" t="s">
        <v>7852</v>
      </c>
    </row>
    <row r="3531" spans="1:3" x14ac:dyDescent="0.3">
      <c r="A3531" t="s">
        <v>7055</v>
      </c>
      <c r="B3531" s="2">
        <v>6.4</v>
      </c>
      <c r="C3531" t="s">
        <v>509</v>
      </c>
    </row>
    <row r="3532" spans="1:3" x14ac:dyDescent="0.3">
      <c r="A3532" t="s">
        <v>7055</v>
      </c>
      <c r="B3532" s="2">
        <v>6.4</v>
      </c>
      <c r="C3532" t="s">
        <v>814</v>
      </c>
    </row>
    <row r="3533" spans="1:3" x14ac:dyDescent="0.3">
      <c r="A3533" t="s">
        <v>4767</v>
      </c>
      <c r="B3533" s="2">
        <v>4.5</v>
      </c>
      <c r="C3533" t="s">
        <v>266</v>
      </c>
    </row>
    <row r="3534" spans="1:3" x14ac:dyDescent="0.3">
      <c r="A3534" t="s">
        <v>4767</v>
      </c>
      <c r="B3534" s="2">
        <v>4.5</v>
      </c>
      <c r="C3534" t="s">
        <v>7845</v>
      </c>
    </row>
    <row r="3535" spans="1:3" x14ac:dyDescent="0.3">
      <c r="A3535" t="s">
        <v>4767</v>
      </c>
      <c r="B3535" s="2">
        <v>4.5</v>
      </c>
      <c r="C3535" t="s">
        <v>509</v>
      </c>
    </row>
    <row r="3536" spans="1:3" x14ac:dyDescent="0.3">
      <c r="A3536" t="s">
        <v>4767</v>
      </c>
      <c r="B3536" s="2">
        <v>4.5</v>
      </c>
      <c r="C3536" t="s">
        <v>7846</v>
      </c>
    </row>
    <row r="3537" spans="1:3" x14ac:dyDescent="0.3">
      <c r="A3537" t="s">
        <v>4767</v>
      </c>
      <c r="B3537" s="2">
        <v>4.5</v>
      </c>
      <c r="C3537" t="s">
        <v>7844</v>
      </c>
    </row>
    <row r="3538" spans="1:3" x14ac:dyDescent="0.3">
      <c r="A3538" t="s">
        <v>4768</v>
      </c>
      <c r="B3538" s="2">
        <v>5.8</v>
      </c>
      <c r="C3538" t="s">
        <v>814</v>
      </c>
    </row>
    <row r="3539" spans="1:3" x14ac:dyDescent="0.3">
      <c r="A3539" t="s">
        <v>4768</v>
      </c>
      <c r="B3539" s="2">
        <v>5.8</v>
      </c>
      <c r="C3539" t="s">
        <v>1390</v>
      </c>
    </row>
    <row r="3540" spans="1:3" x14ac:dyDescent="0.3">
      <c r="A3540" t="s">
        <v>4768</v>
      </c>
      <c r="B3540" s="2">
        <v>5.8</v>
      </c>
      <c r="C3540" t="s">
        <v>3587</v>
      </c>
    </row>
    <row r="3541" spans="1:3" x14ac:dyDescent="0.3">
      <c r="A3541" t="s">
        <v>4768</v>
      </c>
      <c r="B3541" s="2">
        <v>5.8</v>
      </c>
      <c r="C3541" t="s">
        <v>3705</v>
      </c>
    </row>
    <row r="3542" spans="1:3" x14ac:dyDescent="0.3">
      <c r="A3542" t="s">
        <v>7056</v>
      </c>
      <c r="B3542" s="2">
        <v>6.3</v>
      </c>
      <c r="C3542" t="s">
        <v>509</v>
      </c>
    </row>
    <row r="3543" spans="1:3" x14ac:dyDescent="0.3">
      <c r="A3543" t="s">
        <v>7056</v>
      </c>
      <c r="B3543" s="2">
        <v>6.3</v>
      </c>
      <c r="C3543" t="s">
        <v>3587</v>
      </c>
    </row>
    <row r="3544" spans="1:3" x14ac:dyDescent="0.3">
      <c r="A3544" t="s">
        <v>7057</v>
      </c>
      <c r="B3544" s="2">
        <v>5.7</v>
      </c>
      <c r="C3544" t="s">
        <v>509</v>
      </c>
    </row>
    <row r="3545" spans="1:3" x14ac:dyDescent="0.3">
      <c r="A3545" t="s">
        <v>7057</v>
      </c>
      <c r="B3545" s="2">
        <v>5.7</v>
      </c>
      <c r="C3545" t="s">
        <v>3587</v>
      </c>
    </row>
    <row r="3546" spans="1:3" x14ac:dyDescent="0.3">
      <c r="A3546" t="s">
        <v>4769</v>
      </c>
      <c r="B3546" s="2">
        <v>7.2</v>
      </c>
      <c r="C3546" t="s">
        <v>814</v>
      </c>
    </row>
    <row r="3547" spans="1:3" x14ac:dyDescent="0.3">
      <c r="A3547" t="s">
        <v>4769</v>
      </c>
      <c r="B3547" s="2">
        <v>7.2</v>
      </c>
      <c r="C3547" t="s">
        <v>7848</v>
      </c>
    </row>
    <row r="3548" spans="1:3" x14ac:dyDescent="0.3">
      <c r="A3548" t="s">
        <v>4769</v>
      </c>
      <c r="B3548" s="2">
        <v>7.2</v>
      </c>
      <c r="C3548" t="s">
        <v>3705</v>
      </c>
    </row>
    <row r="3549" spans="1:3" x14ac:dyDescent="0.3">
      <c r="A3549" t="s">
        <v>4770</v>
      </c>
      <c r="B3549" s="2">
        <v>7.6</v>
      </c>
      <c r="C3549" t="s">
        <v>346</v>
      </c>
    </row>
    <row r="3550" spans="1:3" x14ac:dyDescent="0.3">
      <c r="A3550" t="s">
        <v>4770</v>
      </c>
      <c r="B3550" s="2">
        <v>7.6</v>
      </c>
      <c r="C3550" t="s">
        <v>266</v>
      </c>
    </row>
    <row r="3551" spans="1:3" x14ac:dyDescent="0.3">
      <c r="A3551" t="s">
        <v>4770</v>
      </c>
      <c r="B3551" s="2">
        <v>7.6</v>
      </c>
      <c r="C3551" t="s">
        <v>814</v>
      </c>
    </row>
    <row r="3552" spans="1:3" x14ac:dyDescent="0.3">
      <c r="A3552" t="s">
        <v>4770</v>
      </c>
      <c r="B3552" s="2">
        <v>7.6</v>
      </c>
      <c r="C3552" t="s">
        <v>3878</v>
      </c>
    </row>
    <row r="3553" spans="1:3" x14ac:dyDescent="0.3">
      <c r="A3553" t="s">
        <v>4770</v>
      </c>
      <c r="B3553" s="2">
        <v>7.6</v>
      </c>
      <c r="C3553" t="s">
        <v>3705</v>
      </c>
    </row>
    <row r="3554" spans="1:3" x14ac:dyDescent="0.3">
      <c r="A3554" t="s">
        <v>4771</v>
      </c>
      <c r="B3554" s="2">
        <v>4.7</v>
      </c>
      <c r="C3554" t="s">
        <v>346</v>
      </c>
    </row>
    <row r="3555" spans="1:3" x14ac:dyDescent="0.3">
      <c r="A3555" t="s">
        <v>4771</v>
      </c>
      <c r="B3555" s="2">
        <v>4.7</v>
      </c>
      <c r="C3555" t="s">
        <v>814</v>
      </c>
    </row>
    <row r="3556" spans="1:3" x14ac:dyDescent="0.3">
      <c r="A3556" t="s">
        <v>4771</v>
      </c>
      <c r="B3556" s="2">
        <v>4.7</v>
      </c>
      <c r="C3556" t="s">
        <v>7844</v>
      </c>
    </row>
    <row r="3557" spans="1:3" x14ac:dyDescent="0.3">
      <c r="A3557" t="s">
        <v>4771</v>
      </c>
      <c r="B3557" s="2">
        <v>4.7</v>
      </c>
      <c r="C3557" t="s">
        <v>3705</v>
      </c>
    </row>
    <row r="3558" spans="1:3" x14ac:dyDescent="0.3">
      <c r="A3558" t="s">
        <v>4771</v>
      </c>
      <c r="B3558" s="2">
        <v>4.7</v>
      </c>
      <c r="C3558" t="s">
        <v>3084</v>
      </c>
    </row>
    <row r="3559" spans="1:3" x14ac:dyDescent="0.3">
      <c r="A3559" t="s">
        <v>4772</v>
      </c>
      <c r="B3559" s="2">
        <v>6.6</v>
      </c>
      <c r="C3559" t="s">
        <v>346</v>
      </c>
    </row>
    <row r="3560" spans="1:3" x14ac:dyDescent="0.3">
      <c r="A3560" t="s">
        <v>4772</v>
      </c>
      <c r="B3560" s="2">
        <v>6.6</v>
      </c>
      <c r="C3560" t="s">
        <v>814</v>
      </c>
    </row>
    <row r="3561" spans="1:3" x14ac:dyDescent="0.3">
      <c r="A3561" t="s">
        <v>4772</v>
      </c>
      <c r="B3561" s="2">
        <v>6.6</v>
      </c>
      <c r="C3561" t="s">
        <v>7848</v>
      </c>
    </row>
    <row r="3562" spans="1:3" x14ac:dyDescent="0.3">
      <c r="A3562" t="s">
        <v>4772</v>
      </c>
      <c r="B3562" s="2">
        <v>6.6</v>
      </c>
      <c r="C3562" t="s">
        <v>3705</v>
      </c>
    </row>
    <row r="3563" spans="1:3" x14ac:dyDescent="0.3">
      <c r="A3563" t="s">
        <v>4772</v>
      </c>
      <c r="B3563" s="2">
        <v>6.6</v>
      </c>
      <c r="C3563" t="s">
        <v>5364</v>
      </c>
    </row>
    <row r="3564" spans="1:3" x14ac:dyDescent="0.3">
      <c r="A3564" t="s">
        <v>4773</v>
      </c>
      <c r="B3564" s="2">
        <v>6.8</v>
      </c>
      <c r="C3564" t="s">
        <v>509</v>
      </c>
    </row>
    <row r="3565" spans="1:3" x14ac:dyDescent="0.3">
      <c r="A3565" t="s">
        <v>4773</v>
      </c>
      <c r="B3565" s="2">
        <v>6.8</v>
      </c>
      <c r="C3565" t="s">
        <v>7844</v>
      </c>
    </row>
    <row r="3566" spans="1:3" x14ac:dyDescent="0.3">
      <c r="A3566" t="s">
        <v>4773</v>
      </c>
      <c r="B3566" s="2">
        <v>6.8</v>
      </c>
      <c r="C3566" t="s">
        <v>3587</v>
      </c>
    </row>
    <row r="3567" spans="1:3" x14ac:dyDescent="0.3">
      <c r="A3567" t="s">
        <v>4774</v>
      </c>
      <c r="B3567" s="2">
        <v>7.3</v>
      </c>
      <c r="C3567" t="s">
        <v>7852</v>
      </c>
    </row>
    <row r="3568" spans="1:3" x14ac:dyDescent="0.3">
      <c r="A3568" t="s">
        <v>4774</v>
      </c>
      <c r="B3568" s="2">
        <v>7.3</v>
      </c>
      <c r="C3568" t="s">
        <v>7851</v>
      </c>
    </row>
    <row r="3569" spans="1:3" x14ac:dyDescent="0.3">
      <c r="A3569" t="s">
        <v>4774</v>
      </c>
      <c r="B3569" s="2">
        <v>7.3</v>
      </c>
      <c r="C3569" t="s">
        <v>814</v>
      </c>
    </row>
    <row r="3570" spans="1:3" x14ac:dyDescent="0.3">
      <c r="A3570" t="s">
        <v>4774</v>
      </c>
      <c r="B3570" s="2">
        <v>7.3</v>
      </c>
      <c r="C3570" t="s">
        <v>3705</v>
      </c>
    </row>
    <row r="3571" spans="1:3" x14ac:dyDescent="0.3">
      <c r="A3571" t="s">
        <v>4775</v>
      </c>
      <c r="B3571" s="2">
        <v>4.8</v>
      </c>
      <c r="C3571" t="s">
        <v>509</v>
      </c>
    </row>
    <row r="3572" spans="1:3" x14ac:dyDescent="0.3">
      <c r="A3572" t="s">
        <v>4775</v>
      </c>
      <c r="B3572" s="2">
        <v>4.8</v>
      </c>
      <c r="C3572" t="s">
        <v>7846</v>
      </c>
    </row>
    <row r="3573" spans="1:3" x14ac:dyDescent="0.3">
      <c r="A3573" t="s">
        <v>4775</v>
      </c>
      <c r="B3573" s="2">
        <v>4.8</v>
      </c>
      <c r="C3573" t="s">
        <v>7844</v>
      </c>
    </row>
    <row r="3574" spans="1:3" x14ac:dyDescent="0.3">
      <c r="A3574" t="s">
        <v>4776</v>
      </c>
      <c r="B3574" s="2">
        <v>6.3</v>
      </c>
      <c r="C3574" t="s">
        <v>346</v>
      </c>
    </row>
    <row r="3575" spans="1:3" x14ac:dyDescent="0.3">
      <c r="A3575" t="s">
        <v>4776</v>
      </c>
      <c r="B3575" s="2">
        <v>6.3</v>
      </c>
      <c r="C3575" t="s">
        <v>7851</v>
      </c>
    </row>
    <row r="3576" spans="1:3" x14ac:dyDescent="0.3">
      <c r="A3576" t="s">
        <v>4776</v>
      </c>
      <c r="B3576" s="2">
        <v>6.3</v>
      </c>
      <c r="C3576" t="s">
        <v>3705</v>
      </c>
    </row>
    <row r="3577" spans="1:3" x14ac:dyDescent="0.3">
      <c r="A3577" t="s">
        <v>4777</v>
      </c>
      <c r="B3577" s="2">
        <v>5.5</v>
      </c>
      <c r="C3577" t="s">
        <v>509</v>
      </c>
    </row>
    <row r="3578" spans="1:3" x14ac:dyDescent="0.3">
      <c r="A3578" t="s">
        <v>4778</v>
      </c>
      <c r="B3578" s="2">
        <v>6.2</v>
      </c>
      <c r="C3578" t="s">
        <v>346</v>
      </c>
    </row>
    <row r="3579" spans="1:3" x14ac:dyDescent="0.3">
      <c r="A3579" t="s">
        <v>4778</v>
      </c>
      <c r="B3579" s="2">
        <v>6.2</v>
      </c>
      <c r="C3579" t="s">
        <v>509</v>
      </c>
    </row>
    <row r="3580" spans="1:3" x14ac:dyDescent="0.3">
      <c r="A3580" t="s">
        <v>4778</v>
      </c>
      <c r="B3580" s="2">
        <v>6.2</v>
      </c>
      <c r="C3580" t="s">
        <v>7851</v>
      </c>
    </row>
    <row r="3581" spans="1:3" x14ac:dyDescent="0.3">
      <c r="A3581" t="s">
        <v>4778</v>
      </c>
      <c r="B3581" s="2">
        <v>6.2</v>
      </c>
      <c r="C3581" t="s">
        <v>3587</v>
      </c>
    </row>
    <row r="3582" spans="1:3" x14ac:dyDescent="0.3">
      <c r="A3582" t="s">
        <v>7058</v>
      </c>
      <c r="B3582" s="2">
        <v>5.8</v>
      </c>
      <c r="C3582" t="s">
        <v>346</v>
      </c>
    </row>
    <row r="3583" spans="1:3" x14ac:dyDescent="0.3">
      <c r="A3583" t="s">
        <v>7058</v>
      </c>
      <c r="B3583" s="2">
        <v>5.8</v>
      </c>
      <c r="C3583" t="s">
        <v>266</v>
      </c>
    </row>
    <row r="3584" spans="1:3" x14ac:dyDescent="0.3">
      <c r="A3584" t="s">
        <v>7058</v>
      </c>
      <c r="B3584" s="2">
        <v>5.8</v>
      </c>
      <c r="C3584" t="s">
        <v>7846</v>
      </c>
    </row>
    <row r="3585" spans="1:3" x14ac:dyDescent="0.3">
      <c r="A3585" t="s">
        <v>7058</v>
      </c>
      <c r="B3585" s="2">
        <v>5.8</v>
      </c>
      <c r="C3585" t="s">
        <v>7844</v>
      </c>
    </row>
    <row r="3586" spans="1:3" x14ac:dyDescent="0.3">
      <c r="A3586" t="s">
        <v>7058</v>
      </c>
      <c r="B3586" s="2">
        <v>5.8</v>
      </c>
      <c r="C3586" t="s">
        <v>3878</v>
      </c>
    </row>
    <row r="3587" spans="1:3" x14ac:dyDescent="0.3">
      <c r="A3587" t="s">
        <v>4779</v>
      </c>
      <c r="B3587" s="2">
        <v>5.7</v>
      </c>
      <c r="C3587" t="s">
        <v>509</v>
      </c>
    </row>
    <row r="3588" spans="1:3" x14ac:dyDescent="0.3">
      <c r="A3588" t="s">
        <v>4779</v>
      </c>
      <c r="B3588" s="2">
        <v>5.7</v>
      </c>
      <c r="C3588" t="s">
        <v>7846</v>
      </c>
    </row>
    <row r="3589" spans="1:3" x14ac:dyDescent="0.3">
      <c r="A3589" t="s">
        <v>4779</v>
      </c>
      <c r="B3589" s="2">
        <v>5.7</v>
      </c>
      <c r="C3589" t="s">
        <v>3587</v>
      </c>
    </row>
    <row r="3590" spans="1:3" x14ac:dyDescent="0.3">
      <c r="A3590" t="s">
        <v>4780</v>
      </c>
      <c r="B3590" s="2">
        <v>6.5</v>
      </c>
      <c r="C3590" t="s">
        <v>7851</v>
      </c>
    </row>
    <row r="3591" spans="1:3" x14ac:dyDescent="0.3">
      <c r="A3591" t="s">
        <v>4780</v>
      </c>
      <c r="B3591" s="2">
        <v>6.5</v>
      </c>
      <c r="C3591" t="s">
        <v>814</v>
      </c>
    </row>
    <row r="3592" spans="1:3" x14ac:dyDescent="0.3">
      <c r="A3592" t="s">
        <v>4780</v>
      </c>
      <c r="B3592" s="2">
        <v>6.5</v>
      </c>
      <c r="C3592" t="s">
        <v>7848</v>
      </c>
    </row>
    <row r="3593" spans="1:3" x14ac:dyDescent="0.3">
      <c r="A3593" t="s">
        <v>4780</v>
      </c>
      <c r="B3593" s="2">
        <v>6.5</v>
      </c>
      <c r="C3593" t="s">
        <v>3705</v>
      </c>
    </row>
    <row r="3594" spans="1:3" x14ac:dyDescent="0.3">
      <c r="A3594" t="s">
        <v>4781</v>
      </c>
      <c r="B3594" s="2">
        <v>6.7</v>
      </c>
      <c r="C3594" t="s">
        <v>7851</v>
      </c>
    </row>
    <row r="3595" spans="1:3" x14ac:dyDescent="0.3">
      <c r="A3595" t="s">
        <v>4781</v>
      </c>
      <c r="B3595" s="2">
        <v>6.7</v>
      </c>
      <c r="C3595" t="s">
        <v>814</v>
      </c>
    </row>
    <row r="3596" spans="1:3" x14ac:dyDescent="0.3">
      <c r="A3596" t="s">
        <v>4781</v>
      </c>
      <c r="B3596" s="2">
        <v>6.7</v>
      </c>
      <c r="C3596" t="s">
        <v>7848</v>
      </c>
    </row>
    <row r="3597" spans="1:3" x14ac:dyDescent="0.3">
      <c r="A3597" t="s">
        <v>4781</v>
      </c>
      <c r="B3597" s="2">
        <v>6.7</v>
      </c>
      <c r="C3597" t="s">
        <v>3705</v>
      </c>
    </row>
    <row r="3598" spans="1:3" x14ac:dyDescent="0.3">
      <c r="A3598" t="s">
        <v>4782</v>
      </c>
      <c r="B3598" s="2">
        <v>7.4</v>
      </c>
      <c r="C3598" t="s">
        <v>266</v>
      </c>
    </row>
    <row r="3599" spans="1:3" x14ac:dyDescent="0.3">
      <c r="A3599" t="s">
        <v>4782</v>
      </c>
      <c r="B3599" s="2">
        <v>7.4</v>
      </c>
      <c r="C3599" t="s">
        <v>509</v>
      </c>
    </row>
    <row r="3600" spans="1:3" x14ac:dyDescent="0.3">
      <c r="A3600" t="s">
        <v>4782</v>
      </c>
      <c r="B3600" s="2">
        <v>7.4</v>
      </c>
      <c r="C3600" t="s">
        <v>814</v>
      </c>
    </row>
    <row r="3601" spans="1:3" x14ac:dyDescent="0.3">
      <c r="A3601" t="s">
        <v>4783</v>
      </c>
      <c r="B3601" s="2">
        <v>6.9</v>
      </c>
      <c r="C3601" t="s">
        <v>346</v>
      </c>
    </row>
    <row r="3602" spans="1:3" x14ac:dyDescent="0.3">
      <c r="A3602" t="s">
        <v>4783</v>
      </c>
      <c r="B3602" s="2">
        <v>6.9</v>
      </c>
      <c r="C3602" t="s">
        <v>3705</v>
      </c>
    </row>
    <row r="3603" spans="1:3" x14ac:dyDescent="0.3">
      <c r="A3603" t="s">
        <v>7059</v>
      </c>
      <c r="B3603" s="2">
        <v>5.5</v>
      </c>
      <c r="C3603" t="s">
        <v>509</v>
      </c>
    </row>
    <row r="3604" spans="1:3" x14ac:dyDescent="0.3">
      <c r="A3604" t="s">
        <v>7059</v>
      </c>
      <c r="B3604" s="2">
        <v>5.5</v>
      </c>
      <c r="C3604" t="s">
        <v>3587</v>
      </c>
    </row>
    <row r="3605" spans="1:3" x14ac:dyDescent="0.3">
      <c r="A3605" t="s">
        <v>4784</v>
      </c>
      <c r="B3605" s="2">
        <v>8.1</v>
      </c>
      <c r="C3605" t="s">
        <v>7851</v>
      </c>
    </row>
    <row r="3606" spans="1:3" x14ac:dyDescent="0.3">
      <c r="A3606" t="s">
        <v>4784</v>
      </c>
      <c r="B3606" s="2">
        <v>8.1</v>
      </c>
      <c r="C3606" t="s">
        <v>814</v>
      </c>
    </row>
    <row r="3607" spans="1:3" x14ac:dyDescent="0.3">
      <c r="A3607" t="s">
        <v>4784</v>
      </c>
      <c r="B3607" s="2">
        <v>8.1</v>
      </c>
      <c r="C3607" t="s">
        <v>7848</v>
      </c>
    </row>
    <row r="3608" spans="1:3" x14ac:dyDescent="0.3">
      <c r="A3608" t="s">
        <v>4784</v>
      </c>
      <c r="B3608" s="2">
        <v>8.1</v>
      </c>
      <c r="C3608" t="s">
        <v>3705</v>
      </c>
    </row>
    <row r="3609" spans="1:3" x14ac:dyDescent="0.3">
      <c r="A3609" t="s">
        <v>4785</v>
      </c>
      <c r="B3609" s="2">
        <v>7.7</v>
      </c>
      <c r="C3609" t="s">
        <v>7851</v>
      </c>
    </row>
    <row r="3610" spans="1:3" x14ac:dyDescent="0.3">
      <c r="A3610" t="s">
        <v>4785</v>
      </c>
      <c r="B3610" s="2">
        <v>7.7</v>
      </c>
      <c r="C3610" t="s">
        <v>814</v>
      </c>
    </row>
    <row r="3611" spans="1:3" x14ac:dyDescent="0.3">
      <c r="A3611" t="s">
        <v>4785</v>
      </c>
      <c r="B3611" s="2">
        <v>7.7</v>
      </c>
      <c r="C3611" t="s">
        <v>3705</v>
      </c>
    </row>
    <row r="3612" spans="1:3" x14ac:dyDescent="0.3">
      <c r="A3612" t="s">
        <v>4786</v>
      </c>
      <c r="B3612" s="2">
        <v>7.3</v>
      </c>
      <c r="C3612" t="s">
        <v>266</v>
      </c>
    </row>
    <row r="3613" spans="1:3" x14ac:dyDescent="0.3">
      <c r="A3613" t="s">
        <v>4786</v>
      </c>
      <c r="B3613" s="2">
        <v>7.3</v>
      </c>
      <c r="C3613" t="s">
        <v>509</v>
      </c>
    </row>
    <row r="3614" spans="1:3" x14ac:dyDescent="0.3">
      <c r="A3614" t="s">
        <v>4786</v>
      </c>
      <c r="B3614" s="2">
        <v>7.3</v>
      </c>
      <c r="C3614" t="s">
        <v>3878</v>
      </c>
    </row>
    <row r="3615" spans="1:3" x14ac:dyDescent="0.3">
      <c r="A3615" t="s">
        <v>4787</v>
      </c>
      <c r="B3615" s="2">
        <v>5.2</v>
      </c>
      <c r="C3615" t="s">
        <v>509</v>
      </c>
    </row>
    <row r="3616" spans="1:3" x14ac:dyDescent="0.3">
      <c r="A3616" t="s">
        <v>4788</v>
      </c>
      <c r="B3616" s="2">
        <v>7.1</v>
      </c>
      <c r="C3616" t="s">
        <v>266</v>
      </c>
    </row>
    <row r="3617" spans="1:3" x14ac:dyDescent="0.3">
      <c r="A3617" t="s">
        <v>4788</v>
      </c>
      <c r="B3617" s="2">
        <v>7.1</v>
      </c>
      <c r="C3617" t="s">
        <v>509</v>
      </c>
    </row>
    <row r="3618" spans="1:3" x14ac:dyDescent="0.3">
      <c r="A3618" t="s">
        <v>4788</v>
      </c>
      <c r="B3618" s="2">
        <v>7.1</v>
      </c>
      <c r="C3618" t="s">
        <v>7846</v>
      </c>
    </row>
    <row r="3619" spans="1:3" x14ac:dyDescent="0.3">
      <c r="A3619" t="s">
        <v>4788</v>
      </c>
      <c r="B3619" s="2">
        <v>7.1</v>
      </c>
      <c r="C3619" t="s">
        <v>7847</v>
      </c>
    </row>
    <row r="3620" spans="1:3" x14ac:dyDescent="0.3">
      <c r="A3620" t="s">
        <v>4789</v>
      </c>
      <c r="B3620" s="2">
        <v>7.1</v>
      </c>
      <c r="C3620" t="s">
        <v>346</v>
      </c>
    </row>
    <row r="3621" spans="1:3" x14ac:dyDescent="0.3">
      <c r="A3621" t="s">
        <v>4789</v>
      </c>
      <c r="B3621" s="2">
        <v>7.1</v>
      </c>
      <c r="C3621" t="s">
        <v>1390</v>
      </c>
    </row>
    <row r="3622" spans="1:3" x14ac:dyDescent="0.3">
      <c r="A3622" t="s">
        <v>4790</v>
      </c>
      <c r="B3622" s="2">
        <v>7.2</v>
      </c>
      <c r="C3622" t="s">
        <v>814</v>
      </c>
    </row>
    <row r="3623" spans="1:3" x14ac:dyDescent="0.3">
      <c r="A3623" t="s">
        <v>4790</v>
      </c>
      <c r="B3623" s="2">
        <v>7.2</v>
      </c>
      <c r="C3623" t="s">
        <v>7850</v>
      </c>
    </row>
    <row r="3624" spans="1:3" x14ac:dyDescent="0.3">
      <c r="A3624" t="s">
        <v>4791</v>
      </c>
      <c r="B3624" s="2">
        <v>6.5</v>
      </c>
      <c r="C3624" t="s">
        <v>814</v>
      </c>
    </row>
    <row r="3625" spans="1:3" x14ac:dyDescent="0.3">
      <c r="A3625" t="s">
        <v>4791</v>
      </c>
      <c r="B3625" s="2">
        <v>6.5</v>
      </c>
      <c r="C3625" t="s">
        <v>3705</v>
      </c>
    </row>
    <row r="3626" spans="1:3" x14ac:dyDescent="0.3">
      <c r="A3626" t="s">
        <v>4792</v>
      </c>
      <c r="B3626" s="2">
        <v>4.5999999999999996</v>
      </c>
      <c r="C3626" t="s">
        <v>346</v>
      </c>
    </row>
    <row r="3627" spans="1:3" x14ac:dyDescent="0.3">
      <c r="A3627" t="s">
        <v>4792</v>
      </c>
      <c r="B3627" s="2">
        <v>4.5999999999999996</v>
      </c>
      <c r="C3627" t="s">
        <v>266</v>
      </c>
    </row>
    <row r="3628" spans="1:3" x14ac:dyDescent="0.3">
      <c r="A3628" t="s">
        <v>4792</v>
      </c>
      <c r="B3628" s="2">
        <v>4.5999999999999996</v>
      </c>
      <c r="C3628" t="s">
        <v>1390</v>
      </c>
    </row>
    <row r="3629" spans="1:3" x14ac:dyDescent="0.3">
      <c r="A3629" t="s">
        <v>4792</v>
      </c>
      <c r="B3629" s="2">
        <v>4.5999999999999996</v>
      </c>
      <c r="C3629" t="s">
        <v>3705</v>
      </c>
    </row>
    <row r="3630" spans="1:3" x14ac:dyDescent="0.3">
      <c r="A3630" t="s">
        <v>4793</v>
      </c>
      <c r="B3630" s="2">
        <v>5.6</v>
      </c>
      <c r="C3630" t="s">
        <v>509</v>
      </c>
    </row>
    <row r="3631" spans="1:3" x14ac:dyDescent="0.3">
      <c r="A3631" t="s">
        <v>4793</v>
      </c>
      <c r="B3631" s="2">
        <v>5.6</v>
      </c>
      <c r="C3631" t="s">
        <v>814</v>
      </c>
    </row>
    <row r="3632" spans="1:3" x14ac:dyDescent="0.3">
      <c r="A3632" t="s">
        <v>4793</v>
      </c>
      <c r="B3632" s="2">
        <v>5.6</v>
      </c>
      <c r="C3632" t="s">
        <v>7853</v>
      </c>
    </row>
    <row r="3633" spans="1:3" x14ac:dyDescent="0.3">
      <c r="A3633" t="s">
        <v>4793</v>
      </c>
      <c r="B3633" s="2">
        <v>5.6</v>
      </c>
      <c r="C3633" t="s">
        <v>3587</v>
      </c>
    </row>
    <row r="3634" spans="1:3" x14ac:dyDescent="0.3">
      <c r="A3634" t="s">
        <v>4794</v>
      </c>
      <c r="B3634" s="2">
        <v>7.7</v>
      </c>
      <c r="C3634" t="s">
        <v>509</v>
      </c>
    </row>
    <row r="3635" spans="1:3" x14ac:dyDescent="0.3">
      <c r="A3635" t="s">
        <v>4794</v>
      </c>
      <c r="B3635" s="2">
        <v>7.7</v>
      </c>
      <c r="C3635" t="s">
        <v>814</v>
      </c>
    </row>
    <row r="3636" spans="1:3" x14ac:dyDescent="0.3">
      <c r="A3636" t="s">
        <v>4794</v>
      </c>
      <c r="B3636" s="2">
        <v>7.7</v>
      </c>
      <c r="C3636" t="s">
        <v>3587</v>
      </c>
    </row>
    <row r="3637" spans="1:3" x14ac:dyDescent="0.3">
      <c r="A3637" t="s">
        <v>7060</v>
      </c>
      <c r="B3637" s="2">
        <v>7.2</v>
      </c>
      <c r="C3637" t="s">
        <v>266</v>
      </c>
    </row>
    <row r="3638" spans="1:3" x14ac:dyDescent="0.3">
      <c r="A3638" t="s">
        <v>7060</v>
      </c>
      <c r="B3638" s="2">
        <v>7.2</v>
      </c>
      <c r="C3638" t="s">
        <v>7845</v>
      </c>
    </row>
    <row r="3639" spans="1:3" x14ac:dyDescent="0.3">
      <c r="A3639" t="s">
        <v>7060</v>
      </c>
      <c r="B3639" s="2">
        <v>7.2</v>
      </c>
      <c r="C3639" t="s">
        <v>509</v>
      </c>
    </row>
    <row r="3640" spans="1:3" x14ac:dyDescent="0.3">
      <c r="A3640" t="s">
        <v>7060</v>
      </c>
      <c r="B3640" s="2">
        <v>7.2</v>
      </c>
      <c r="C3640" t="s">
        <v>7846</v>
      </c>
    </row>
    <row r="3641" spans="1:3" x14ac:dyDescent="0.3">
      <c r="A3641" t="s">
        <v>7060</v>
      </c>
      <c r="B3641" s="2">
        <v>7.2</v>
      </c>
      <c r="C3641" t="s">
        <v>7844</v>
      </c>
    </row>
    <row r="3642" spans="1:3" x14ac:dyDescent="0.3">
      <c r="A3642" t="s">
        <v>4795</v>
      </c>
      <c r="B3642" s="2">
        <v>6.8</v>
      </c>
      <c r="C3642" t="s">
        <v>1390</v>
      </c>
    </row>
    <row r="3643" spans="1:3" x14ac:dyDescent="0.3">
      <c r="A3643" t="s">
        <v>4795</v>
      </c>
      <c r="B3643" s="2">
        <v>6.8</v>
      </c>
      <c r="C3643" t="s">
        <v>7848</v>
      </c>
    </row>
    <row r="3644" spans="1:3" x14ac:dyDescent="0.3">
      <c r="A3644" t="s">
        <v>4795</v>
      </c>
      <c r="B3644" s="2">
        <v>6.8</v>
      </c>
      <c r="C3644" t="s">
        <v>3705</v>
      </c>
    </row>
    <row r="3645" spans="1:3" x14ac:dyDescent="0.3">
      <c r="A3645" t="s">
        <v>4796</v>
      </c>
      <c r="B3645" s="2">
        <v>5.4</v>
      </c>
      <c r="C3645" t="s">
        <v>346</v>
      </c>
    </row>
    <row r="3646" spans="1:3" x14ac:dyDescent="0.3">
      <c r="A3646" t="s">
        <v>4796</v>
      </c>
      <c r="B3646" s="2">
        <v>5.4</v>
      </c>
      <c r="C3646" t="s">
        <v>7851</v>
      </c>
    </row>
    <row r="3647" spans="1:3" x14ac:dyDescent="0.3">
      <c r="A3647" t="s">
        <v>4796</v>
      </c>
      <c r="B3647" s="2">
        <v>5.4</v>
      </c>
      <c r="C3647" t="s">
        <v>814</v>
      </c>
    </row>
    <row r="3648" spans="1:3" x14ac:dyDescent="0.3">
      <c r="A3648" t="s">
        <v>4796</v>
      </c>
      <c r="B3648" s="2">
        <v>5.4</v>
      </c>
      <c r="C3648" t="s">
        <v>3587</v>
      </c>
    </row>
    <row r="3649" spans="1:3" x14ac:dyDescent="0.3">
      <c r="A3649" t="s">
        <v>4796</v>
      </c>
      <c r="B3649" s="2">
        <v>5.4</v>
      </c>
      <c r="C3649" t="s">
        <v>3705</v>
      </c>
    </row>
    <row r="3650" spans="1:3" x14ac:dyDescent="0.3">
      <c r="A3650" t="s">
        <v>4797</v>
      </c>
      <c r="B3650" s="2">
        <v>6.3</v>
      </c>
      <c r="C3650" t="s">
        <v>509</v>
      </c>
    </row>
    <row r="3651" spans="1:3" x14ac:dyDescent="0.3">
      <c r="A3651" t="s">
        <v>4797</v>
      </c>
      <c r="B3651" s="2">
        <v>6.3</v>
      </c>
      <c r="C3651" t="s">
        <v>814</v>
      </c>
    </row>
    <row r="3652" spans="1:3" x14ac:dyDescent="0.3">
      <c r="A3652" t="s">
        <v>4797</v>
      </c>
      <c r="B3652" s="2">
        <v>6.3</v>
      </c>
      <c r="C3652" t="s">
        <v>3587</v>
      </c>
    </row>
    <row r="3653" spans="1:3" x14ac:dyDescent="0.3">
      <c r="A3653" t="s">
        <v>4797</v>
      </c>
      <c r="B3653" s="2">
        <v>6.3</v>
      </c>
      <c r="C3653" t="s">
        <v>7850</v>
      </c>
    </row>
    <row r="3654" spans="1:3" x14ac:dyDescent="0.3">
      <c r="A3654" t="s">
        <v>4798</v>
      </c>
      <c r="B3654" s="2">
        <v>5.6</v>
      </c>
      <c r="C3654" t="s">
        <v>509</v>
      </c>
    </row>
    <row r="3655" spans="1:3" x14ac:dyDescent="0.3">
      <c r="A3655" t="s">
        <v>4798</v>
      </c>
      <c r="B3655" s="2">
        <v>5.6</v>
      </c>
      <c r="C3655" t="s">
        <v>7846</v>
      </c>
    </row>
    <row r="3656" spans="1:3" x14ac:dyDescent="0.3">
      <c r="A3656" t="s">
        <v>4798</v>
      </c>
      <c r="B3656" s="2">
        <v>5.6</v>
      </c>
      <c r="C3656" t="s">
        <v>3587</v>
      </c>
    </row>
    <row r="3657" spans="1:3" x14ac:dyDescent="0.3">
      <c r="A3657" t="s">
        <v>4798</v>
      </c>
      <c r="B3657" s="2">
        <v>5.6</v>
      </c>
      <c r="C3657" t="s">
        <v>7850</v>
      </c>
    </row>
    <row r="3658" spans="1:3" x14ac:dyDescent="0.3">
      <c r="A3658" t="s">
        <v>7061</v>
      </c>
      <c r="B3658" s="2">
        <v>6.8</v>
      </c>
      <c r="C3658" t="s">
        <v>266</v>
      </c>
    </row>
    <row r="3659" spans="1:3" x14ac:dyDescent="0.3">
      <c r="A3659" t="s">
        <v>7061</v>
      </c>
      <c r="B3659" s="2">
        <v>6.8</v>
      </c>
      <c r="C3659" t="s">
        <v>509</v>
      </c>
    </row>
    <row r="3660" spans="1:3" x14ac:dyDescent="0.3">
      <c r="A3660" t="s">
        <v>7061</v>
      </c>
      <c r="B3660" s="2">
        <v>6.8</v>
      </c>
      <c r="C3660" t="s">
        <v>3878</v>
      </c>
    </row>
    <row r="3661" spans="1:3" x14ac:dyDescent="0.3">
      <c r="A3661" t="s">
        <v>4799</v>
      </c>
      <c r="B3661" s="2">
        <v>4.3</v>
      </c>
      <c r="C3661" t="s">
        <v>509</v>
      </c>
    </row>
    <row r="3662" spans="1:3" x14ac:dyDescent="0.3">
      <c r="A3662" t="s">
        <v>4799</v>
      </c>
      <c r="B3662" s="2">
        <v>4.3</v>
      </c>
      <c r="C3662" t="s">
        <v>7846</v>
      </c>
    </row>
    <row r="3663" spans="1:3" x14ac:dyDescent="0.3">
      <c r="A3663" t="s">
        <v>4799</v>
      </c>
      <c r="B3663" s="2">
        <v>4.3</v>
      </c>
      <c r="C3663" t="s">
        <v>7844</v>
      </c>
    </row>
    <row r="3664" spans="1:3" x14ac:dyDescent="0.3">
      <c r="A3664" t="s">
        <v>4799</v>
      </c>
      <c r="B3664" s="2">
        <v>4.3</v>
      </c>
      <c r="C3664" t="s">
        <v>3587</v>
      </c>
    </row>
    <row r="3665" spans="1:3" x14ac:dyDescent="0.3">
      <c r="A3665" t="s">
        <v>4800</v>
      </c>
      <c r="B3665" s="2">
        <v>6.3</v>
      </c>
      <c r="C3665" t="s">
        <v>346</v>
      </c>
    </row>
    <row r="3666" spans="1:3" x14ac:dyDescent="0.3">
      <c r="A3666" t="s">
        <v>4800</v>
      </c>
      <c r="B3666" s="2">
        <v>6.3</v>
      </c>
      <c r="C3666" t="s">
        <v>1390</v>
      </c>
    </row>
    <row r="3667" spans="1:3" x14ac:dyDescent="0.3">
      <c r="A3667" t="s">
        <v>4800</v>
      </c>
      <c r="B3667" s="2">
        <v>6.3</v>
      </c>
      <c r="C3667" t="s">
        <v>3878</v>
      </c>
    </row>
    <row r="3668" spans="1:3" x14ac:dyDescent="0.3">
      <c r="A3668" t="s">
        <v>4800</v>
      </c>
      <c r="B3668" s="2">
        <v>6.3</v>
      </c>
      <c r="C3668" t="s">
        <v>3705</v>
      </c>
    </row>
    <row r="3669" spans="1:3" x14ac:dyDescent="0.3">
      <c r="A3669" t="s">
        <v>4801</v>
      </c>
      <c r="B3669" s="2">
        <v>6.5</v>
      </c>
      <c r="C3669" t="s">
        <v>509</v>
      </c>
    </row>
    <row r="3670" spans="1:3" x14ac:dyDescent="0.3">
      <c r="A3670" t="s">
        <v>4801</v>
      </c>
      <c r="B3670" s="2">
        <v>6.5</v>
      </c>
      <c r="C3670" t="s">
        <v>3587</v>
      </c>
    </row>
    <row r="3671" spans="1:3" x14ac:dyDescent="0.3">
      <c r="A3671" t="s">
        <v>4802</v>
      </c>
      <c r="B3671" s="2">
        <v>6.4</v>
      </c>
      <c r="C3671" t="s">
        <v>266</v>
      </c>
    </row>
    <row r="3672" spans="1:3" x14ac:dyDescent="0.3">
      <c r="A3672" t="s">
        <v>4802</v>
      </c>
      <c r="B3672" s="2">
        <v>6.4</v>
      </c>
      <c r="C3672" t="s">
        <v>509</v>
      </c>
    </row>
    <row r="3673" spans="1:3" x14ac:dyDescent="0.3">
      <c r="A3673" t="s">
        <v>4802</v>
      </c>
      <c r="B3673" s="2">
        <v>6.4</v>
      </c>
      <c r="C3673" t="s">
        <v>814</v>
      </c>
    </row>
    <row r="3674" spans="1:3" x14ac:dyDescent="0.3">
      <c r="A3674" t="s">
        <v>4803</v>
      </c>
      <c r="B3674" s="2">
        <v>6.3</v>
      </c>
      <c r="C3674" t="s">
        <v>346</v>
      </c>
    </row>
    <row r="3675" spans="1:3" x14ac:dyDescent="0.3">
      <c r="A3675" t="s">
        <v>4803</v>
      </c>
      <c r="B3675" s="2">
        <v>6.3</v>
      </c>
      <c r="C3675" t="s">
        <v>266</v>
      </c>
    </row>
    <row r="3676" spans="1:3" x14ac:dyDescent="0.3">
      <c r="A3676" t="s">
        <v>4803</v>
      </c>
      <c r="B3676" s="2">
        <v>6.3</v>
      </c>
      <c r="C3676" t="s">
        <v>7851</v>
      </c>
    </row>
    <row r="3677" spans="1:3" x14ac:dyDescent="0.3">
      <c r="A3677" t="s">
        <v>4803</v>
      </c>
      <c r="B3677" s="2">
        <v>6.3</v>
      </c>
      <c r="C3677" t="s">
        <v>3705</v>
      </c>
    </row>
    <row r="3678" spans="1:3" x14ac:dyDescent="0.3">
      <c r="A3678" t="s">
        <v>7062</v>
      </c>
      <c r="B3678" s="2">
        <v>5.9</v>
      </c>
      <c r="C3678" t="s">
        <v>814</v>
      </c>
    </row>
    <row r="3679" spans="1:3" x14ac:dyDescent="0.3">
      <c r="A3679" t="s">
        <v>7062</v>
      </c>
      <c r="B3679" s="2">
        <v>5.9</v>
      </c>
      <c r="C3679" t="s">
        <v>7846</v>
      </c>
    </row>
    <row r="3680" spans="1:3" x14ac:dyDescent="0.3">
      <c r="A3680" t="s">
        <v>7062</v>
      </c>
      <c r="B3680" s="2">
        <v>5.9</v>
      </c>
      <c r="C3680" t="s">
        <v>7844</v>
      </c>
    </row>
    <row r="3681" spans="1:3" x14ac:dyDescent="0.3">
      <c r="A3681" t="s">
        <v>4804</v>
      </c>
      <c r="B3681" s="2">
        <v>6.5</v>
      </c>
      <c r="C3681" t="s">
        <v>7851</v>
      </c>
    </row>
    <row r="3682" spans="1:3" x14ac:dyDescent="0.3">
      <c r="A3682" t="s">
        <v>4804</v>
      </c>
      <c r="B3682" s="2">
        <v>6.5</v>
      </c>
      <c r="C3682" t="s">
        <v>814</v>
      </c>
    </row>
    <row r="3683" spans="1:3" x14ac:dyDescent="0.3">
      <c r="A3683" t="s">
        <v>4804</v>
      </c>
      <c r="B3683" s="2">
        <v>6.5</v>
      </c>
      <c r="C3683" t="s">
        <v>3705</v>
      </c>
    </row>
    <row r="3684" spans="1:3" x14ac:dyDescent="0.3">
      <c r="A3684" t="s">
        <v>4805</v>
      </c>
      <c r="B3684" s="2">
        <v>6.5</v>
      </c>
      <c r="C3684" t="s">
        <v>346</v>
      </c>
    </row>
    <row r="3685" spans="1:3" x14ac:dyDescent="0.3">
      <c r="A3685" t="s">
        <v>4805</v>
      </c>
      <c r="B3685" s="2">
        <v>6.5</v>
      </c>
      <c r="C3685" t="s">
        <v>7851</v>
      </c>
    </row>
    <row r="3686" spans="1:3" x14ac:dyDescent="0.3">
      <c r="A3686" t="s">
        <v>4805</v>
      </c>
      <c r="B3686" s="2">
        <v>6.5</v>
      </c>
      <c r="C3686" t="s">
        <v>3705</v>
      </c>
    </row>
    <row r="3687" spans="1:3" x14ac:dyDescent="0.3">
      <c r="A3687" t="s">
        <v>4806</v>
      </c>
      <c r="B3687" s="2">
        <v>6.1</v>
      </c>
      <c r="C3687" t="s">
        <v>346</v>
      </c>
    </row>
    <row r="3688" spans="1:3" x14ac:dyDescent="0.3">
      <c r="A3688" t="s">
        <v>4806</v>
      </c>
      <c r="B3688" s="2">
        <v>6.1</v>
      </c>
      <c r="C3688" t="s">
        <v>266</v>
      </c>
    </row>
    <row r="3689" spans="1:3" x14ac:dyDescent="0.3">
      <c r="A3689" t="s">
        <v>4806</v>
      </c>
      <c r="B3689" s="2">
        <v>6.1</v>
      </c>
      <c r="C3689" t="s">
        <v>509</v>
      </c>
    </row>
    <row r="3690" spans="1:3" x14ac:dyDescent="0.3">
      <c r="A3690" t="s">
        <v>4807</v>
      </c>
      <c r="B3690" s="2">
        <v>5.9</v>
      </c>
      <c r="C3690" t="s">
        <v>266</v>
      </c>
    </row>
    <row r="3691" spans="1:3" x14ac:dyDescent="0.3">
      <c r="A3691" t="s">
        <v>4807</v>
      </c>
      <c r="B3691" s="2">
        <v>5.9</v>
      </c>
      <c r="C3691" t="s">
        <v>7845</v>
      </c>
    </row>
    <row r="3692" spans="1:3" x14ac:dyDescent="0.3">
      <c r="A3692" t="s">
        <v>4807</v>
      </c>
      <c r="B3692" s="2">
        <v>5.9</v>
      </c>
      <c r="C3692" t="s">
        <v>509</v>
      </c>
    </row>
    <row r="3693" spans="1:3" x14ac:dyDescent="0.3">
      <c r="A3693" t="s">
        <v>4807</v>
      </c>
      <c r="B3693" s="2">
        <v>5.9</v>
      </c>
      <c r="C3693" t="s">
        <v>7846</v>
      </c>
    </row>
    <row r="3694" spans="1:3" x14ac:dyDescent="0.3">
      <c r="A3694" t="s">
        <v>4807</v>
      </c>
      <c r="B3694" s="2">
        <v>5.9</v>
      </c>
      <c r="C3694" t="s">
        <v>7844</v>
      </c>
    </row>
    <row r="3695" spans="1:3" x14ac:dyDescent="0.3">
      <c r="A3695" t="s">
        <v>4808</v>
      </c>
      <c r="B3695" s="2">
        <v>6.6</v>
      </c>
      <c r="C3695" t="s">
        <v>346</v>
      </c>
    </row>
    <row r="3696" spans="1:3" x14ac:dyDescent="0.3">
      <c r="A3696" t="s">
        <v>4808</v>
      </c>
      <c r="B3696" s="2">
        <v>6.6</v>
      </c>
      <c r="C3696" t="s">
        <v>266</v>
      </c>
    </row>
    <row r="3697" spans="1:3" x14ac:dyDescent="0.3">
      <c r="A3697" t="s">
        <v>4808</v>
      </c>
      <c r="B3697" s="2">
        <v>6.6</v>
      </c>
      <c r="C3697" t="s">
        <v>3878</v>
      </c>
    </row>
    <row r="3698" spans="1:3" x14ac:dyDescent="0.3">
      <c r="A3698" t="s">
        <v>7063</v>
      </c>
      <c r="B3698" s="2">
        <v>7.4</v>
      </c>
      <c r="C3698" t="s">
        <v>814</v>
      </c>
    </row>
    <row r="3699" spans="1:3" x14ac:dyDescent="0.3">
      <c r="A3699" t="s">
        <v>7063</v>
      </c>
      <c r="B3699" s="2">
        <v>7.4</v>
      </c>
      <c r="C3699" t="s">
        <v>7844</v>
      </c>
    </row>
    <row r="3700" spans="1:3" x14ac:dyDescent="0.3">
      <c r="A3700" t="s">
        <v>7063</v>
      </c>
      <c r="B3700" s="2">
        <v>7.4</v>
      </c>
      <c r="C3700" t="s">
        <v>7847</v>
      </c>
    </row>
    <row r="3701" spans="1:3" x14ac:dyDescent="0.3">
      <c r="A3701" t="s">
        <v>7063</v>
      </c>
      <c r="B3701" s="2">
        <v>7.4</v>
      </c>
      <c r="C3701" t="s">
        <v>3587</v>
      </c>
    </row>
    <row r="3702" spans="1:3" x14ac:dyDescent="0.3">
      <c r="A3702" t="s">
        <v>4809</v>
      </c>
      <c r="B3702" s="2">
        <v>7.3</v>
      </c>
      <c r="C3702" t="s">
        <v>814</v>
      </c>
    </row>
    <row r="3703" spans="1:3" x14ac:dyDescent="0.3">
      <c r="A3703" t="s">
        <v>4809</v>
      </c>
      <c r="B3703" s="2">
        <v>7.3</v>
      </c>
      <c r="C3703" t="s">
        <v>3587</v>
      </c>
    </row>
    <row r="3704" spans="1:3" x14ac:dyDescent="0.3">
      <c r="A3704" t="s">
        <v>4810</v>
      </c>
      <c r="B3704" s="2">
        <v>6.6</v>
      </c>
      <c r="C3704" t="s">
        <v>346</v>
      </c>
    </row>
    <row r="3705" spans="1:3" x14ac:dyDescent="0.3">
      <c r="A3705" t="s">
        <v>4810</v>
      </c>
      <c r="B3705" s="2">
        <v>6.6</v>
      </c>
      <c r="C3705" t="s">
        <v>7851</v>
      </c>
    </row>
    <row r="3706" spans="1:3" x14ac:dyDescent="0.3">
      <c r="A3706" t="s">
        <v>4810</v>
      </c>
      <c r="B3706" s="2">
        <v>6.6</v>
      </c>
      <c r="C3706" t="s">
        <v>814</v>
      </c>
    </row>
    <row r="3707" spans="1:3" x14ac:dyDescent="0.3">
      <c r="A3707" t="s">
        <v>4810</v>
      </c>
      <c r="B3707" s="2">
        <v>6.6</v>
      </c>
      <c r="C3707" t="s">
        <v>3705</v>
      </c>
    </row>
    <row r="3708" spans="1:3" x14ac:dyDescent="0.3">
      <c r="A3708" t="s">
        <v>4811</v>
      </c>
      <c r="B3708" s="2">
        <v>5.6</v>
      </c>
      <c r="C3708" t="s">
        <v>346</v>
      </c>
    </row>
    <row r="3709" spans="1:3" x14ac:dyDescent="0.3">
      <c r="A3709" t="s">
        <v>4811</v>
      </c>
      <c r="B3709" s="2">
        <v>5.6</v>
      </c>
      <c r="C3709" t="s">
        <v>266</v>
      </c>
    </row>
    <row r="3710" spans="1:3" x14ac:dyDescent="0.3">
      <c r="A3710" t="s">
        <v>4811</v>
      </c>
      <c r="B3710" s="2">
        <v>5.6</v>
      </c>
      <c r="C3710" t="s">
        <v>3878</v>
      </c>
    </row>
    <row r="3711" spans="1:3" x14ac:dyDescent="0.3">
      <c r="A3711" t="s">
        <v>4811</v>
      </c>
      <c r="B3711" s="2">
        <v>5.6</v>
      </c>
      <c r="C3711" t="s">
        <v>3705</v>
      </c>
    </row>
    <row r="3712" spans="1:3" x14ac:dyDescent="0.3">
      <c r="A3712" t="s">
        <v>4812</v>
      </c>
      <c r="B3712" s="2">
        <v>5.3</v>
      </c>
      <c r="C3712" t="s">
        <v>346</v>
      </c>
    </row>
    <row r="3713" spans="1:3" x14ac:dyDescent="0.3">
      <c r="A3713" t="s">
        <v>4812</v>
      </c>
      <c r="B3713" s="2">
        <v>5.3</v>
      </c>
      <c r="C3713" t="s">
        <v>509</v>
      </c>
    </row>
    <row r="3714" spans="1:3" x14ac:dyDescent="0.3">
      <c r="A3714" t="s">
        <v>4812</v>
      </c>
      <c r="B3714" s="2">
        <v>5.3</v>
      </c>
      <c r="C3714" t="s">
        <v>7851</v>
      </c>
    </row>
    <row r="3715" spans="1:3" x14ac:dyDescent="0.3">
      <c r="A3715" t="s">
        <v>4812</v>
      </c>
      <c r="B3715" s="2">
        <v>5.3</v>
      </c>
      <c r="C3715" t="s">
        <v>814</v>
      </c>
    </row>
    <row r="3716" spans="1:3" x14ac:dyDescent="0.3">
      <c r="A3716" t="s">
        <v>4812</v>
      </c>
      <c r="B3716" s="2">
        <v>5.3</v>
      </c>
      <c r="C3716" t="s">
        <v>3705</v>
      </c>
    </row>
    <row r="3717" spans="1:3" x14ac:dyDescent="0.3">
      <c r="A3717" t="s">
        <v>4813</v>
      </c>
      <c r="B3717" s="2">
        <v>6</v>
      </c>
      <c r="C3717" t="s">
        <v>509</v>
      </c>
    </row>
    <row r="3718" spans="1:3" x14ac:dyDescent="0.3">
      <c r="A3718" t="s">
        <v>4813</v>
      </c>
      <c r="B3718" s="2">
        <v>6</v>
      </c>
      <c r="C3718" t="s">
        <v>3587</v>
      </c>
    </row>
    <row r="3719" spans="1:3" x14ac:dyDescent="0.3">
      <c r="A3719" t="s">
        <v>4813</v>
      </c>
      <c r="B3719" s="2">
        <v>6</v>
      </c>
      <c r="C3719" t="s">
        <v>3878</v>
      </c>
    </row>
    <row r="3720" spans="1:3" x14ac:dyDescent="0.3">
      <c r="A3720" t="s">
        <v>7064</v>
      </c>
      <c r="B3720" s="2">
        <v>5.4</v>
      </c>
      <c r="C3720" t="s">
        <v>266</v>
      </c>
    </row>
    <row r="3721" spans="1:3" x14ac:dyDescent="0.3">
      <c r="A3721" t="s">
        <v>7064</v>
      </c>
      <c r="B3721" s="2">
        <v>5.4</v>
      </c>
      <c r="C3721" t="s">
        <v>509</v>
      </c>
    </row>
    <row r="3722" spans="1:3" x14ac:dyDescent="0.3">
      <c r="A3722" t="s">
        <v>7064</v>
      </c>
      <c r="B3722" s="2">
        <v>5.4</v>
      </c>
      <c r="C3722" t="s">
        <v>7846</v>
      </c>
    </row>
    <row r="3723" spans="1:3" x14ac:dyDescent="0.3">
      <c r="A3723" t="s">
        <v>7064</v>
      </c>
      <c r="B3723" s="2">
        <v>5.4</v>
      </c>
      <c r="C3723" t="s">
        <v>7844</v>
      </c>
    </row>
    <row r="3724" spans="1:3" x14ac:dyDescent="0.3">
      <c r="A3724" t="s">
        <v>7064</v>
      </c>
      <c r="B3724" s="2">
        <v>5.4</v>
      </c>
      <c r="C3724" t="s">
        <v>3878</v>
      </c>
    </row>
    <row r="3725" spans="1:3" x14ac:dyDescent="0.3">
      <c r="A3725" t="s">
        <v>4814</v>
      </c>
      <c r="B3725" s="2">
        <v>6.8</v>
      </c>
      <c r="C3725" t="s">
        <v>7851</v>
      </c>
    </row>
    <row r="3726" spans="1:3" x14ac:dyDescent="0.3">
      <c r="A3726" t="s">
        <v>4814</v>
      </c>
      <c r="B3726" s="2">
        <v>6.8</v>
      </c>
      <c r="C3726" t="s">
        <v>814</v>
      </c>
    </row>
    <row r="3727" spans="1:3" x14ac:dyDescent="0.3">
      <c r="A3727" t="s">
        <v>4814</v>
      </c>
      <c r="B3727" s="2">
        <v>6.8</v>
      </c>
      <c r="C3727" t="s">
        <v>7848</v>
      </c>
    </row>
    <row r="3728" spans="1:3" x14ac:dyDescent="0.3">
      <c r="A3728" t="s">
        <v>4814</v>
      </c>
      <c r="B3728" s="2">
        <v>6.8</v>
      </c>
      <c r="C3728" t="s">
        <v>3705</v>
      </c>
    </row>
    <row r="3729" spans="1:3" x14ac:dyDescent="0.3">
      <c r="A3729" t="s">
        <v>4815</v>
      </c>
      <c r="B3729" s="2">
        <v>6.4</v>
      </c>
      <c r="C3729" t="s">
        <v>509</v>
      </c>
    </row>
    <row r="3730" spans="1:3" x14ac:dyDescent="0.3">
      <c r="A3730" t="s">
        <v>4815</v>
      </c>
      <c r="B3730" s="2">
        <v>6.4</v>
      </c>
      <c r="C3730" t="s">
        <v>7847</v>
      </c>
    </row>
    <row r="3731" spans="1:3" x14ac:dyDescent="0.3">
      <c r="A3731" t="s">
        <v>4816</v>
      </c>
      <c r="B3731" s="2">
        <v>4.9000000000000004</v>
      </c>
      <c r="C3731" t="s">
        <v>346</v>
      </c>
    </row>
    <row r="3732" spans="1:3" x14ac:dyDescent="0.3">
      <c r="A3732" t="s">
        <v>4816</v>
      </c>
      <c r="B3732" s="2">
        <v>4.9000000000000004</v>
      </c>
      <c r="C3732" t="s">
        <v>266</v>
      </c>
    </row>
    <row r="3733" spans="1:3" x14ac:dyDescent="0.3">
      <c r="A3733" t="s">
        <v>4816</v>
      </c>
      <c r="B3733" s="2">
        <v>4.9000000000000004</v>
      </c>
      <c r="C3733" t="s">
        <v>509</v>
      </c>
    </row>
    <row r="3734" spans="1:3" x14ac:dyDescent="0.3">
      <c r="A3734" t="s">
        <v>4816</v>
      </c>
      <c r="B3734" s="2">
        <v>4.9000000000000004</v>
      </c>
      <c r="C3734" t="s">
        <v>7844</v>
      </c>
    </row>
    <row r="3735" spans="1:3" x14ac:dyDescent="0.3">
      <c r="A3735" t="s">
        <v>7065</v>
      </c>
      <c r="B3735" s="2">
        <v>5.8</v>
      </c>
      <c r="C3735" t="s">
        <v>814</v>
      </c>
    </row>
    <row r="3736" spans="1:3" x14ac:dyDescent="0.3">
      <c r="A3736" t="s">
        <v>7065</v>
      </c>
      <c r="B3736" s="2">
        <v>5.8</v>
      </c>
      <c r="C3736" t="s">
        <v>3587</v>
      </c>
    </row>
    <row r="3737" spans="1:3" x14ac:dyDescent="0.3">
      <c r="A3737" t="s">
        <v>7065</v>
      </c>
      <c r="B3737" s="2">
        <v>5.8</v>
      </c>
      <c r="C3737" t="s">
        <v>3084</v>
      </c>
    </row>
    <row r="3738" spans="1:3" x14ac:dyDescent="0.3">
      <c r="A3738" t="s">
        <v>4817</v>
      </c>
      <c r="B3738" s="2">
        <v>7.1</v>
      </c>
      <c r="C3738" t="s">
        <v>7852</v>
      </c>
    </row>
    <row r="3739" spans="1:3" x14ac:dyDescent="0.3">
      <c r="A3739" t="s">
        <v>4817</v>
      </c>
      <c r="B3739" s="2">
        <v>7.1</v>
      </c>
      <c r="C3739" t="s">
        <v>814</v>
      </c>
    </row>
    <row r="3740" spans="1:3" x14ac:dyDescent="0.3">
      <c r="A3740" t="s">
        <v>4817</v>
      </c>
      <c r="B3740" s="2">
        <v>7.1</v>
      </c>
      <c r="C3740" t="s">
        <v>7849</v>
      </c>
    </row>
    <row r="3741" spans="1:3" x14ac:dyDescent="0.3">
      <c r="A3741" t="s">
        <v>4818</v>
      </c>
      <c r="B3741" s="2">
        <v>7.2</v>
      </c>
      <c r="C3741" t="s">
        <v>7848</v>
      </c>
    </row>
    <row r="3742" spans="1:3" x14ac:dyDescent="0.3">
      <c r="A3742" t="s">
        <v>4818</v>
      </c>
      <c r="B3742" s="2">
        <v>7.2</v>
      </c>
      <c r="C3742" t="s">
        <v>3705</v>
      </c>
    </row>
    <row r="3743" spans="1:3" x14ac:dyDescent="0.3">
      <c r="A3743" t="s">
        <v>4819</v>
      </c>
      <c r="B3743" s="2">
        <v>6</v>
      </c>
      <c r="C3743" t="s">
        <v>346</v>
      </c>
    </row>
    <row r="3744" spans="1:3" x14ac:dyDescent="0.3">
      <c r="A3744" t="s">
        <v>4819</v>
      </c>
      <c r="B3744" s="2">
        <v>6</v>
      </c>
      <c r="C3744" t="s">
        <v>266</v>
      </c>
    </row>
    <row r="3745" spans="1:3" x14ac:dyDescent="0.3">
      <c r="A3745" t="s">
        <v>4819</v>
      </c>
      <c r="B3745" s="2">
        <v>6</v>
      </c>
      <c r="C3745" t="s">
        <v>1390</v>
      </c>
    </row>
    <row r="3746" spans="1:3" x14ac:dyDescent="0.3">
      <c r="A3746" t="s">
        <v>4819</v>
      </c>
      <c r="B3746" s="2">
        <v>6</v>
      </c>
      <c r="C3746" t="s">
        <v>3878</v>
      </c>
    </row>
    <row r="3747" spans="1:3" x14ac:dyDescent="0.3">
      <c r="A3747" t="s">
        <v>7066</v>
      </c>
      <c r="B3747" s="2">
        <v>6</v>
      </c>
      <c r="C3747" t="s">
        <v>346</v>
      </c>
    </row>
    <row r="3748" spans="1:3" x14ac:dyDescent="0.3">
      <c r="A3748" t="s">
        <v>7066</v>
      </c>
      <c r="B3748" s="2">
        <v>6</v>
      </c>
      <c r="C3748" t="s">
        <v>7851</v>
      </c>
    </row>
    <row r="3749" spans="1:3" x14ac:dyDescent="0.3">
      <c r="A3749" t="s">
        <v>7066</v>
      </c>
      <c r="B3749" s="2">
        <v>6</v>
      </c>
      <c r="C3749" t="s">
        <v>814</v>
      </c>
    </row>
    <row r="3750" spans="1:3" x14ac:dyDescent="0.3">
      <c r="A3750" t="s">
        <v>7066</v>
      </c>
      <c r="B3750" s="2">
        <v>6</v>
      </c>
      <c r="C3750" t="s">
        <v>3705</v>
      </c>
    </row>
    <row r="3751" spans="1:3" x14ac:dyDescent="0.3">
      <c r="A3751" t="s">
        <v>7066</v>
      </c>
      <c r="B3751" s="2">
        <v>6</v>
      </c>
      <c r="C3751" t="s">
        <v>5364</v>
      </c>
    </row>
    <row r="3752" spans="1:3" x14ac:dyDescent="0.3">
      <c r="A3752" t="s">
        <v>7067</v>
      </c>
      <c r="B3752" s="2">
        <v>7</v>
      </c>
      <c r="C3752" t="s">
        <v>814</v>
      </c>
    </row>
    <row r="3753" spans="1:3" x14ac:dyDescent="0.3">
      <c r="A3753" t="s">
        <v>7067</v>
      </c>
      <c r="B3753" s="2">
        <v>7</v>
      </c>
      <c r="C3753" t="s">
        <v>3587</v>
      </c>
    </row>
    <row r="3754" spans="1:3" x14ac:dyDescent="0.3">
      <c r="A3754" t="s">
        <v>4820</v>
      </c>
      <c r="B3754" s="2">
        <v>5.4</v>
      </c>
      <c r="C3754" t="s">
        <v>346</v>
      </c>
    </row>
    <row r="3755" spans="1:3" x14ac:dyDescent="0.3">
      <c r="A3755" t="s">
        <v>4820</v>
      </c>
      <c r="B3755" s="2">
        <v>5.4</v>
      </c>
      <c r="C3755" t="s">
        <v>7851</v>
      </c>
    </row>
    <row r="3756" spans="1:3" x14ac:dyDescent="0.3">
      <c r="A3756" t="s">
        <v>4820</v>
      </c>
      <c r="B3756" s="2">
        <v>5.4</v>
      </c>
      <c r="C3756" t="s">
        <v>3705</v>
      </c>
    </row>
    <row r="3757" spans="1:3" x14ac:dyDescent="0.3">
      <c r="A3757" t="s">
        <v>4821</v>
      </c>
      <c r="B3757" s="2">
        <v>6.5</v>
      </c>
      <c r="C3757" t="s">
        <v>509</v>
      </c>
    </row>
    <row r="3758" spans="1:3" x14ac:dyDescent="0.3">
      <c r="A3758" t="s">
        <v>4821</v>
      </c>
      <c r="B3758" s="2">
        <v>6.5</v>
      </c>
      <c r="C3758" t="s">
        <v>7851</v>
      </c>
    </row>
    <row r="3759" spans="1:3" x14ac:dyDescent="0.3">
      <c r="A3759" t="s">
        <v>4821</v>
      </c>
      <c r="B3759" s="2">
        <v>6.5</v>
      </c>
      <c r="C3759" t="s">
        <v>3705</v>
      </c>
    </row>
    <row r="3760" spans="1:3" x14ac:dyDescent="0.3">
      <c r="A3760" t="s">
        <v>7068</v>
      </c>
      <c r="B3760" s="2">
        <v>6.4</v>
      </c>
      <c r="C3760" t="s">
        <v>814</v>
      </c>
    </row>
    <row r="3761" spans="1:3" x14ac:dyDescent="0.3">
      <c r="A3761" t="s">
        <v>7068</v>
      </c>
      <c r="B3761" s="2">
        <v>6.4</v>
      </c>
      <c r="C3761" t="s">
        <v>3587</v>
      </c>
    </row>
    <row r="3762" spans="1:3" x14ac:dyDescent="0.3">
      <c r="A3762" t="s">
        <v>4822</v>
      </c>
      <c r="B3762" s="2">
        <v>4.9000000000000004</v>
      </c>
      <c r="C3762" t="s">
        <v>346</v>
      </c>
    </row>
    <row r="3763" spans="1:3" x14ac:dyDescent="0.3">
      <c r="A3763" t="s">
        <v>4822</v>
      </c>
      <c r="B3763" s="2">
        <v>4.9000000000000004</v>
      </c>
      <c r="C3763" t="s">
        <v>3705</v>
      </c>
    </row>
    <row r="3764" spans="1:3" x14ac:dyDescent="0.3">
      <c r="A3764" t="s">
        <v>4823</v>
      </c>
      <c r="B3764" s="2">
        <v>6.3</v>
      </c>
      <c r="C3764" t="s">
        <v>346</v>
      </c>
    </row>
    <row r="3765" spans="1:3" x14ac:dyDescent="0.3">
      <c r="A3765" t="s">
        <v>4823</v>
      </c>
      <c r="B3765" s="2">
        <v>6.3</v>
      </c>
      <c r="C3765" t="s">
        <v>266</v>
      </c>
    </row>
    <row r="3766" spans="1:3" x14ac:dyDescent="0.3">
      <c r="A3766" t="s">
        <v>4823</v>
      </c>
      <c r="B3766" s="2">
        <v>6.3</v>
      </c>
      <c r="C3766" t="s">
        <v>509</v>
      </c>
    </row>
    <row r="3767" spans="1:3" x14ac:dyDescent="0.3">
      <c r="A3767" t="s">
        <v>4823</v>
      </c>
      <c r="B3767" s="2">
        <v>6.3</v>
      </c>
      <c r="C3767" t="s">
        <v>7851</v>
      </c>
    </row>
    <row r="3768" spans="1:3" x14ac:dyDescent="0.3">
      <c r="A3768" t="s">
        <v>4824</v>
      </c>
      <c r="B3768" s="2">
        <v>7.7</v>
      </c>
      <c r="C3768" t="s">
        <v>7852</v>
      </c>
    </row>
    <row r="3769" spans="1:3" x14ac:dyDescent="0.3">
      <c r="A3769" t="s">
        <v>4824</v>
      </c>
      <c r="B3769" s="2">
        <v>7.7</v>
      </c>
      <c r="C3769" t="s">
        <v>814</v>
      </c>
    </row>
    <row r="3770" spans="1:3" x14ac:dyDescent="0.3">
      <c r="A3770" t="s">
        <v>4824</v>
      </c>
      <c r="B3770" s="2">
        <v>7.7</v>
      </c>
      <c r="C3770" t="s">
        <v>7849</v>
      </c>
    </row>
    <row r="3771" spans="1:3" x14ac:dyDescent="0.3">
      <c r="A3771" t="s">
        <v>4824</v>
      </c>
      <c r="B3771" s="2">
        <v>7.7</v>
      </c>
      <c r="C3771" t="s">
        <v>3705</v>
      </c>
    </row>
    <row r="3772" spans="1:3" x14ac:dyDescent="0.3">
      <c r="A3772" t="s">
        <v>4825</v>
      </c>
      <c r="B3772" s="2">
        <v>7.8</v>
      </c>
      <c r="C3772" t="s">
        <v>346</v>
      </c>
    </row>
    <row r="3773" spans="1:3" x14ac:dyDescent="0.3">
      <c r="A3773" t="s">
        <v>4825</v>
      </c>
      <c r="B3773" s="2">
        <v>7.8</v>
      </c>
      <c r="C3773" t="s">
        <v>266</v>
      </c>
    </row>
    <row r="3774" spans="1:3" x14ac:dyDescent="0.3">
      <c r="A3774" t="s">
        <v>4825</v>
      </c>
      <c r="B3774" s="2">
        <v>7.8</v>
      </c>
      <c r="C3774" t="s">
        <v>7851</v>
      </c>
    </row>
    <row r="3775" spans="1:3" x14ac:dyDescent="0.3">
      <c r="A3775" t="s">
        <v>4825</v>
      </c>
      <c r="B3775" s="2">
        <v>7.8</v>
      </c>
      <c r="C3775" t="s">
        <v>814</v>
      </c>
    </row>
    <row r="3776" spans="1:3" x14ac:dyDescent="0.3">
      <c r="A3776" t="s">
        <v>4825</v>
      </c>
      <c r="B3776" s="2">
        <v>7.8</v>
      </c>
      <c r="C3776" t="s">
        <v>7848</v>
      </c>
    </row>
    <row r="3777" spans="1:3" x14ac:dyDescent="0.3">
      <c r="A3777" t="s">
        <v>4825</v>
      </c>
      <c r="B3777" s="2">
        <v>7.8</v>
      </c>
      <c r="C3777" t="s">
        <v>3705</v>
      </c>
    </row>
    <row r="3778" spans="1:3" x14ac:dyDescent="0.3">
      <c r="A3778" t="s">
        <v>4826</v>
      </c>
      <c r="B3778" s="2">
        <v>5.5</v>
      </c>
      <c r="C3778" t="s">
        <v>346</v>
      </c>
    </row>
    <row r="3779" spans="1:3" x14ac:dyDescent="0.3">
      <c r="A3779" t="s">
        <v>4826</v>
      </c>
      <c r="B3779" s="2">
        <v>5.5</v>
      </c>
      <c r="C3779" t="s">
        <v>509</v>
      </c>
    </row>
    <row r="3780" spans="1:3" x14ac:dyDescent="0.3">
      <c r="A3780" t="s">
        <v>4826</v>
      </c>
      <c r="B3780" s="2">
        <v>5.5</v>
      </c>
      <c r="C3780" t="s">
        <v>3587</v>
      </c>
    </row>
    <row r="3781" spans="1:3" x14ac:dyDescent="0.3">
      <c r="A3781" t="s">
        <v>4827</v>
      </c>
      <c r="B3781" s="2">
        <v>7.5</v>
      </c>
      <c r="C3781" t="s">
        <v>7851</v>
      </c>
    </row>
    <row r="3782" spans="1:3" x14ac:dyDescent="0.3">
      <c r="A3782" t="s">
        <v>4827</v>
      </c>
      <c r="B3782" s="2">
        <v>7.5</v>
      </c>
      <c r="C3782" t="s">
        <v>814</v>
      </c>
    </row>
    <row r="3783" spans="1:3" x14ac:dyDescent="0.3">
      <c r="A3783" t="s">
        <v>4827</v>
      </c>
      <c r="B3783" s="2">
        <v>7.5</v>
      </c>
      <c r="C3783" t="s">
        <v>3705</v>
      </c>
    </row>
    <row r="3784" spans="1:3" x14ac:dyDescent="0.3">
      <c r="A3784" t="s">
        <v>7069</v>
      </c>
      <c r="B3784" s="2">
        <v>6.4</v>
      </c>
      <c r="C3784" t="s">
        <v>346</v>
      </c>
    </row>
    <row r="3785" spans="1:3" x14ac:dyDescent="0.3">
      <c r="A3785" t="s">
        <v>7069</v>
      </c>
      <c r="B3785" s="2">
        <v>6.4</v>
      </c>
      <c r="C3785" t="s">
        <v>266</v>
      </c>
    </row>
    <row r="3786" spans="1:3" x14ac:dyDescent="0.3">
      <c r="A3786" t="s">
        <v>7069</v>
      </c>
      <c r="B3786" s="2">
        <v>6.4</v>
      </c>
      <c r="C3786" t="s">
        <v>3705</v>
      </c>
    </row>
    <row r="3787" spans="1:3" x14ac:dyDescent="0.3">
      <c r="A3787" t="s">
        <v>7069</v>
      </c>
      <c r="B3787" s="2">
        <v>6.4</v>
      </c>
      <c r="C3787" t="s">
        <v>5364</v>
      </c>
    </row>
    <row r="3788" spans="1:3" x14ac:dyDescent="0.3">
      <c r="A3788" t="s">
        <v>4828</v>
      </c>
      <c r="B3788" s="2">
        <v>5.6</v>
      </c>
      <c r="C3788" t="s">
        <v>814</v>
      </c>
    </row>
    <row r="3789" spans="1:3" x14ac:dyDescent="0.3">
      <c r="A3789" t="s">
        <v>4828</v>
      </c>
      <c r="B3789" s="2">
        <v>5.6</v>
      </c>
      <c r="C3789" t="s">
        <v>3705</v>
      </c>
    </row>
    <row r="3790" spans="1:3" x14ac:dyDescent="0.3">
      <c r="A3790" t="s">
        <v>4829</v>
      </c>
      <c r="B3790" s="2">
        <v>7.5</v>
      </c>
      <c r="C3790" t="s">
        <v>7845</v>
      </c>
    </row>
    <row r="3791" spans="1:3" x14ac:dyDescent="0.3">
      <c r="A3791" t="s">
        <v>4829</v>
      </c>
      <c r="B3791" s="2">
        <v>7.5</v>
      </c>
      <c r="C3791" t="s">
        <v>7846</v>
      </c>
    </row>
    <row r="3792" spans="1:3" x14ac:dyDescent="0.3">
      <c r="A3792" t="s">
        <v>4829</v>
      </c>
      <c r="B3792" s="2">
        <v>7.5</v>
      </c>
      <c r="C3792" t="s">
        <v>7844</v>
      </c>
    </row>
    <row r="3793" spans="1:3" x14ac:dyDescent="0.3">
      <c r="A3793" t="s">
        <v>4829</v>
      </c>
      <c r="B3793" s="2">
        <v>7.5</v>
      </c>
      <c r="C3793" t="s">
        <v>7847</v>
      </c>
    </row>
    <row r="3794" spans="1:3" x14ac:dyDescent="0.3">
      <c r="A3794" t="s">
        <v>7070</v>
      </c>
      <c r="B3794" s="2">
        <v>6.8</v>
      </c>
      <c r="C3794" t="s">
        <v>266</v>
      </c>
    </row>
    <row r="3795" spans="1:3" x14ac:dyDescent="0.3">
      <c r="A3795" t="s">
        <v>7070</v>
      </c>
      <c r="B3795" s="2">
        <v>6.8</v>
      </c>
      <c r="C3795" t="s">
        <v>814</v>
      </c>
    </row>
    <row r="3796" spans="1:3" x14ac:dyDescent="0.3">
      <c r="A3796" t="s">
        <v>7070</v>
      </c>
      <c r="B3796" s="2">
        <v>6.8</v>
      </c>
      <c r="C3796" t="s">
        <v>3084</v>
      </c>
    </row>
    <row r="3797" spans="1:3" x14ac:dyDescent="0.3">
      <c r="A3797" t="s">
        <v>4830</v>
      </c>
      <c r="B3797" s="2">
        <v>6.8</v>
      </c>
      <c r="C3797" t="s">
        <v>346</v>
      </c>
    </row>
    <row r="3798" spans="1:3" x14ac:dyDescent="0.3">
      <c r="A3798" t="s">
        <v>4830</v>
      </c>
      <c r="B3798" s="2">
        <v>6.8</v>
      </c>
      <c r="C3798" t="s">
        <v>266</v>
      </c>
    </row>
    <row r="3799" spans="1:3" x14ac:dyDescent="0.3">
      <c r="A3799" t="s">
        <v>4830</v>
      </c>
      <c r="B3799" s="2">
        <v>6.8</v>
      </c>
      <c r="C3799" t="s">
        <v>7844</v>
      </c>
    </row>
    <row r="3800" spans="1:3" x14ac:dyDescent="0.3">
      <c r="A3800" t="s">
        <v>4830</v>
      </c>
      <c r="B3800" s="2">
        <v>6.8</v>
      </c>
      <c r="C3800" t="s">
        <v>3878</v>
      </c>
    </row>
    <row r="3801" spans="1:3" x14ac:dyDescent="0.3">
      <c r="A3801" t="s">
        <v>4830</v>
      </c>
      <c r="B3801" s="2">
        <v>6.8</v>
      </c>
      <c r="C3801" t="s">
        <v>3705</v>
      </c>
    </row>
    <row r="3802" spans="1:3" x14ac:dyDescent="0.3">
      <c r="A3802" t="s">
        <v>4831</v>
      </c>
      <c r="B3802" s="2">
        <v>6</v>
      </c>
      <c r="C3802" t="s">
        <v>814</v>
      </c>
    </row>
    <row r="3803" spans="1:3" x14ac:dyDescent="0.3">
      <c r="A3803" t="s">
        <v>4831</v>
      </c>
      <c r="B3803" s="2">
        <v>6</v>
      </c>
      <c r="C3803" t="s">
        <v>1390</v>
      </c>
    </row>
    <row r="3804" spans="1:3" x14ac:dyDescent="0.3">
      <c r="A3804" t="s">
        <v>4831</v>
      </c>
      <c r="B3804" s="2">
        <v>6</v>
      </c>
      <c r="C3804" t="s">
        <v>3878</v>
      </c>
    </row>
    <row r="3805" spans="1:3" x14ac:dyDescent="0.3">
      <c r="A3805" t="s">
        <v>4831</v>
      </c>
      <c r="B3805" s="2">
        <v>6</v>
      </c>
      <c r="C3805" t="s">
        <v>3705</v>
      </c>
    </row>
    <row r="3806" spans="1:3" x14ac:dyDescent="0.3">
      <c r="A3806" t="s">
        <v>4832</v>
      </c>
      <c r="B3806" s="2">
        <v>7.3</v>
      </c>
      <c r="C3806" t="s">
        <v>814</v>
      </c>
    </row>
    <row r="3807" spans="1:3" x14ac:dyDescent="0.3">
      <c r="A3807" t="s">
        <v>4833</v>
      </c>
      <c r="B3807" s="2">
        <v>6</v>
      </c>
      <c r="C3807" t="s">
        <v>509</v>
      </c>
    </row>
    <row r="3808" spans="1:3" x14ac:dyDescent="0.3">
      <c r="A3808" t="s">
        <v>4833</v>
      </c>
      <c r="B3808" s="2">
        <v>6</v>
      </c>
      <c r="C3808" t="s">
        <v>814</v>
      </c>
    </row>
    <row r="3809" spans="1:3" x14ac:dyDescent="0.3">
      <c r="A3809" t="s">
        <v>4834</v>
      </c>
      <c r="B3809" s="2">
        <v>7</v>
      </c>
      <c r="C3809" t="s">
        <v>346</v>
      </c>
    </row>
    <row r="3810" spans="1:3" x14ac:dyDescent="0.3">
      <c r="A3810" t="s">
        <v>4834</v>
      </c>
      <c r="B3810" s="2">
        <v>7</v>
      </c>
      <c r="C3810" t="s">
        <v>7851</v>
      </c>
    </row>
    <row r="3811" spans="1:3" x14ac:dyDescent="0.3">
      <c r="A3811" t="s">
        <v>4834</v>
      </c>
      <c r="B3811" s="2">
        <v>7</v>
      </c>
      <c r="C3811" t="s">
        <v>814</v>
      </c>
    </row>
    <row r="3812" spans="1:3" x14ac:dyDescent="0.3">
      <c r="A3812" t="s">
        <v>4834</v>
      </c>
      <c r="B3812" s="2">
        <v>7</v>
      </c>
      <c r="C3812" t="s">
        <v>3705</v>
      </c>
    </row>
    <row r="3813" spans="1:3" x14ac:dyDescent="0.3">
      <c r="A3813" t="s">
        <v>4835</v>
      </c>
      <c r="B3813" s="2">
        <v>5.0999999999999996</v>
      </c>
      <c r="C3813" t="s">
        <v>509</v>
      </c>
    </row>
    <row r="3814" spans="1:3" x14ac:dyDescent="0.3">
      <c r="A3814" t="s">
        <v>4835</v>
      </c>
      <c r="B3814" s="2">
        <v>5.0999999999999996</v>
      </c>
      <c r="C3814" t="s">
        <v>3587</v>
      </c>
    </row>
    <row r="3815" spans="1:3" x14ac:dyDescent="0.3">
      <c r="A3815" t="s">
        <v>4836</v>
      </c>
      <c r="B3815" s="2">
        <v>6.8</v>
      </c>
      <c r="C3815" t="s">
        <v>814</v>
      </c>
    </row>
    <row r="3816" spans="1:3" x14ac:dyDescent="0.3">
      <c r="A3816" t="s">
        <v>4836</v>
      </c>
      <c r="B3816" s="2">
        <v>6.8</v>
      </c>
      <c r="C3816" t="s">
        <v>7848</v>
      </c>
    </row>
    <row r="3817" spans="1:3" x14ac:dyDescent="0.3">
      <c r="A3817" t="s">
        <v>4836</v>
      </c>
      <c r="B3817" s="2">
        <v>6.8</v>
      </c>
      <c r="C3817" t="s">
        <v>3705</v>
      </c>
    </row>
    <row r="3818" spans="1:3" x14ac:dyDescent="0.3">
      <c r="A3818" t="s">
        <v>4837</v>
      </c>
      <c r="B3818" s="2">
        <v>6.5</v>
      </c>
      <c r="C3818" t="s">
        <v>814</v>
      </c>
    </row>
    <row r="3819" spans="1:3" x14ac:dyDescent="0.3">
      <c r="A3819" t="s">
        <v>4837</v>
      </c>
      <c r="B3819" s="2">
        <v>6.5</v>
      </c>
      <c r="C3819" t="s">
        <v>7844</v>
      </c>
    </row>
    <row r="3820" spans="1:3" x14ac:dyDescent="0.3">
      <c r="A3820" t="s">
        <v>4837</v>
      </c>
      <c r="B3820" s="2">
        <v>6.5</v>
      </c>
      <c r="C3820" t="s">
        <v>3587</v>
      </c>
    </row>
    <row r="3821" spans="1:3" x14ac:dyDescent="0.3">
      <c r="A3821" t="s">
        <v>4838</v>
      </c>
      <c r="B3821" s="2">
        <v>6.6</v>
      </c>
      <c r="C3821" t="s">
        <v>346</v>
      </c>
    </row>
    <row r="3822" spans="1:3" x14ac:dyDescent="0.3">
      <c r="A3822" t="s">
        <v>4838</v>
      </c>
      <c r="B3822" s="2">
        <v>6.6</v>
      </c>
      <c r="C3822" t="s">
        <v>7851</v>
      </c>
    </row>
    <row r="3823" spans="1:3" x14ac:dyDescent="0.3">
      <c r="A3823" t="s">
        <v>4838</v>
      </c>
      <c r="B3823" s="2">
        <v>6.6</v>
      </c>
      <c r="C3823" t="s">
        <v>3705</v>
      </c>
    </row>
    <row r="3824" spans="1:3" x14ac:dyDescent="0.3">
      <c r="A3824" t="s">
        <v>4839</v>
      </c>
      <c r="B3824" s="2">
        <v>7.2</v>
      </c>
      <c r="C3824" t="s">
        <v>346</v>
      </c>
    </row>
    <row r="3825" spans="1:3" x14ac:dyDescent="0.3">
      <c r="A3825" t="s">
        <v>4839</v>
      </c>
      <c r="B3825" s="2">
        <v>7.2</v>
      </c>
      <c r="C3825" t="s">
        <v>509</v>
      </c>
    </row>
    <row r="3826" spans="1:3" x14ac:dyDescent="0.3">
      <c r="A3826" t="s">
        <v>4839</v>
      </c>
      <c r="B3826" s="2">
        <v>7.2</v>
      </c>
      <c r="C3826" t="s">
        <v>7851</v>
      </c>
    </row>
    <row r="3827" spans="1:3" x14ac:dyDescent="0.3">
      <c r="A3827" t="s">
        <v>4840</v>
      </c>
      <c r="B3827" s="2">
        <v>7</v>
      </c>
      <c r="C3827" t="s">
        <v>509</v>
      </c>
    </row>
    <row r="3828" spans="1:3" x14ac:dyDescent="0.3">
      <c r="A3828" t="s">
        <v>4840</v>
      </c>
      <c r="B3828" s="2">
        <v>7</v>
      </c>
      <c r="C3828" t="s">
        <v>814</v>
      </c>
    </row>
    <row r="3829" spans="1:3" x14ac:dyDescent="0.3">
      <c r="A3829" t="s">
        <v>4840</v>
      </c>
      <c r="B3829" s="2">
        <v>7</v>
      </c>
      <c r="C3829" t="s">
        <v>3587</v>
      </c>
    </row>
    <row r="3830" spans="1:3" x14ac:dyDescent="0.3">
      <c r="A3830" t="s">
        <v>4841</v>
      </c>
      <c r="B3830" s="2">
        <v>7</v>
      </c>
      <c r="C3830" t="s">
        <v>266</v>
      </c>
    </row>
    <row r="3831" spans="1:3" x14ac:dyDescent="0.3">
      <c r="A3831" t="s">
        <v>4841</v>
      </c>
      <c r="B3831" s="2">
        <v>7</v>
      </c>
      <c r="C3831" t="s">
        <v>7845</v>
      </c>
    </row>
    <row r="3832" spans="1:3" x14ac:dyDescent="0.3">
      <c r="A3832" t="s">
        <v>4841</v>
      </c>
      <c r="B3832" s="2">
        <v>7</v>
      </c>
      <c r="C3832" t="s">
        <v>509</v>
      </c>
    </row>
    <row r="3833" spans="1:3" x14ac:dyDescent="0.3">
      <c r="A3833" t="s">
        <v>4841</v>
      </c>
      <c r="B3833" s="2">
        <v>7</v>
      </c>
      <c r="C3833" t="s">
        <v>814</v>
      </c>
    </row>
    <row r="3834" spans="1:3" x14ac:dyDescent="0.3">
      <c r="A3834" t="s">
        <v>4841</v>
      </c>
      <c r="B3834" s="2">
        <v>7</v>
      </c>
      <c r="C3834" t="s">
        <v>7846</v>
      </c>
    </row>
    <row r="3835" spans="1:3" x14ac:dyDescent="0.3">
      <c r="A3835" t="s">
        <v>4842</v>
      </c>
      <c r="B3835" s="2">
        <v>5.9</v>
      </c>
      <c r="C3835" t="s">
        <v>509</v>
      </c>
    </row>
    <row r="3836" spans="1:3" x14ac:dyDescent="0.3">
      <c r="A3836" t="s">
        <v>4842</v>
      </c>
      <c r="B3836" s="2">
        <v>5.9</v>
      </c>
      <c r="C3836" t="s">
        <v>3587</v>
      </c>
    </row>
    <row r="3837" spans="1:3" x14ac:dyDescent="0.3">
      <c r="A3837" t="s">
        <v>4843</v>
      </c>
      <c r="B3837" s="2">
        <v>5.4</v>
      </c>
      <c r="C3837" t="s">
        <v>509</v>
      </c>
    </row>
    <row r="3838" spans="1:3" x14ac:dyDescent="0.3">
      <c r="A3838" t="s">
        <v>4843</v>
      </c>
      <c r="B3838" s="2">
        <v>5.4</v>
      </c>
      <c r="C3838" t="s">
        <v>814</v>
      </c>
    </row>
    <row r="3839" spans="1:3" x14ac:dyDescent="0.3">
      <c r="A3839" t="s">
        <v>4843</v>
      </c>
      <c r="B3839" s="2">
        <v>5.4</v>
      </c>
      <c r="C3839" t="s">
        <v>3587</v>
      </c>
    </row>
    <row r="3840" spans="1:3" x14ac:dyDescent="0.3">
      <c r="A3840" t="s">
        <v>4844</v>
      </c>
      <c r="B3840" s="2">
        <v>6.6</v>
      </c>
      <c r="C3840" t="s">
        <v>346</v>
      </c>
    </row>
    <row r="3841" spans="1:3" x14ac:dyDescent="0.3">
      <c r="A3841" t="s">
        <v>4844</v>
      </c>
      <c r="B3841" s="2">
        <v>6.6</v>
      </c>
      <c r="C3841" t="s">
        <v>509</v>
      </c>
    </row>
    <row r="3842" spans="1:3" x14ac:dyDescent="0.3">
      <c r="A3842" t="s">
        <v>4844</v>
      </c>
      <c r="B3842" s="2">
        <v>6.6</v>
      </c>
      <c r="C3842" t="s">
        <v>7851</v>
      </c>
    </row>
    <row r="3843" spans="1:3" x14ac:dyDescent="0.3">
      <c r="A3843" t="s">
        <v>4845</v>
      </c>
      <c r="B3843" s="2">
        <v>7</v>
      </c>
      <c r="C3843" t="s">
        <v>7852</v>
      </c>
    </row>
    <row r="3844" spans="1:3" x14ac:dyDescent="0.3">
      <c r="A3844" t="s">
        <v>4845</v>
      </c>
      <c r="B3844" s="2">
        <v>7</v>
      </c>
      <c r="C3844" t="s">
        <v>814</v>
      </c>
    </row>
    <row r="3845" spans="1:3" x14ac:dyDescent="0.3">
      <c r="A3845" t="s">
        <v>4845</v>
      </c>
      <c r="B3845" s="2">
        <v>7</v>
      </c>
      <c r="C3845" t="s">
        <v>7849</v>
      </c>
    </row>
    <row r="3846" spans="1:3" x14ac:dyDescent="0.3">
      <c r="A3846" t="s">
        <v>4845</v>
      </c>
      <c r="B3846" s="2">
        <v>7</v>
      </c>
      <c r="C3846" t="s">
        <v>3587</v>
      </c>
    </row>
    <row r="3847" spans="1:3" x14ac:dyDescent="0.3">
      <c r="A3847" t="s">
        <v>7071</v>
      </c>
      <c r="B3847" s="2">
        <v>6.5</v>
      </c>
      <c r="C3847" t="s">
        <v>346</v>
      </c>
    </row>
    <row r="3848" spans="1:3" x14ac:dyDescent="0.3">
      <c r="A3848" t="s">
        <v>7071</v>
      </c>
      <c r="B3848" s="2">
        <v>6.5</v>
      </c>
      <c r="C3848" t="s">
        <v>509</v>
      </c>
    </row>
    <row r="3849" spans="1:3" x14ac:dyDescent="0.3">
      <c r="A3849" t="s">
        <v>7071</v>
      </c>
      <c r="B3849" s="2">
        <v>6.5</v>
      </c>
      <c r="C3849" t="s">
        <v>7850</v>
      </c>
    </row>
    <row r="3850" spans="1:3" x14ac:dyDescent="0.3">
      <c r="A3850" t="s">
        <v>4846</v>
      </c>
      <c r="B3850" s="2">
        <v>6.3</v>
      </c>
      <c r="C3850" t="s">
        <v>7851</v>
      </c>
    </row>
    <row r="3851" spans="1:3" x14ac:dyDescent="0.3">
      <c r="A3851" t="s">
        <v>4846</v>
      </c>
      <c r="B3851" s="2">
        <v>6.3</v>
      </c>
      <c r="C3851" t="s">
        <v>814</v>
      </c>
    </row>
    <row r="3852" spans="1:3" x14ac:dyDescent="0.3">
      <c r="A3852" t="s">
        <v>4846</v>
      </c>
      <c r="B3852" s="2">
        <v>6.3</v>
      </c>
      <c r="C3852" t="s">
        <v>7848</v>
      </c>
    </row>
    <row r="3853" spans="1:3" x14ac:dyDescent="0.3">
      <c r="A3853" t="s">
        <v>4846</v>
      </c>
      <c r="B3853" s="2">
        <v>6.3</v>
      </c>
      <c r="C3853" t="s">
        <v>3705</v>
      </c>
    </row>
    <row r="3854" spans="1:3" x14ac:dyDescent="0.3">
      <c r="A3854" t="s">
        <v>4847</v>
      </c>
      <c r="B3854" s="2">
        <v>6.5</v>
      </c>
      <c r="C3854" t="s">
        <v>509</v>
      </c>
    </row>
    <row r="3855" spans="1:3" x14ac:dyDescent="0.3">
      <c r="A3855" t="s">
        <v>4847</v>
      </c>
      <c r="B3855" s="2">
        <v>6.5</v>
      </c>
      <c r="C3855" t="s">
        <v>814</v>
      </c>
    </row>
    <row r="3856" spans="1:3" x14ac:dyDescent="0.3">
      <c r="A3856" t="s">
        <v>4847</v>
      </c>
      <c r="B3856" s="2">
        <v>6.5</v>
      </c>
      <c r="C3856" t="s">
        <v>3587</v>
      </c>
    </row>
    <row r="3857" spans="1:3" x14ac:dyDescent="0.3">
      <c r="A3857" t="s">
        <v>4848</v>
      </c>
      <c r="B3857" s="2">
        <v>6.5</v>
      </c>
      <c r="C3857" t="s">
        <v>814</v>
      </c>
    </row>
    <row r="3858" spans="1:3" x14ac:dyDescent="0.3">
      <c r="A3858" t="s">
        <v>4848</v>
      </c>
      <c r="B3858" s="2">
        <v>6.5</v>
      </c>
      <c r="C3858" t="s">
        <v>1390</v>
      </c>
    </row>
    <row r="3859" spans="1:3" x14ac:dyDescent="0.3">
      <c r="A3859" t="s">
        <v>4848</v>
      </c>
      <c r="B3859" s="2">
        <v>6.5</v>
      </c>
      <c r="C3859" t="s">
        <v>7848</v>
      </c>
    </row>
    <row r="3860" spans="1:3" x14ac:dyDescent="0.3">
      <c r="A3860" t="s">
        <v>4848</v>
      </c>
      <c r="B3860" s="2">
        <v>6.5</v>
      </c>
      <c r="C3860" t="s">
        <v>3705</v>
      </c>
    </row>
    <row r="3861" spans="1:3" x14ac:dyDescent="0.3">
      <c r="A3861" t="s">
        <v>7072</v>
      </c>
      <c r="B3861" s="2">
        <v>5.8</v>
      </c>
      <c r="C3861" t="s">
        <v>509</v>
      </c>
    </row>
    <row r="3862" spans="1:3" x14ac:dyDescent="0.3">
      <c r="A3862" t="s">
        <v>7073</v>
      </c>
      <c r="B3862" s="2">
        <v>6.6</v>
      </c>
      <c r="C3862" t="s">
        <v>346</v>
      </c>
    </row>
    <row r="3863" spans="1:3" x14ac:dyDescent="0.3">
      <c r="A3863" t="s">
        <v>7073</v>
      </c>
      <c r="B3863" s="2">
        <v>6.6</v>
      </c>
      <c r="C3863" t="s">
        <v>266</v>
      </c>
    </row>
    <row r="3864" spans="1:3" x14ac:dyDescent="0.3">
      <c r="A3864" t="s">
        <v>7073</v>
      </c>
      <c r="B3864" s="2">
        <v>6.6</v>
      </c>
      <c r="C3864" t="s">
        <v>3705</v>
      </c>
    </row>
    <row r="3865" spans="1:3" x14ac:dyDescent="0.3">
      <c r="A3865" t="s">
        <v>4849</v>
      </c>
      <c r="B3865" s="2">
        <v>5.4</v>
      </c>
      <c r="C3865" t="s">
        <v>7844</v>
      </c>
    </row>
    <row r="3866" spans="1:3" x14ac:dyDescent="0.3">
      <c r="A3866" t="s">
        <v>4849</v>
      </c>
      <c r="B3866" s="2">
        <v>5.4</v>
      </c>
      <c r="C3866" t="s">
        <v>1390</v>
      </c>
    </row>
    <row r="3867" spans="1:3" x14ac:dyDescent="0.3">
      <c r="A3867" t="s">
        <v>4849</v>
      </c>
      <c r="B3867" s="2">
        <v>5.4</v>
      </c>
      <c r="C3867" t="s">
        <v>7848</v>
      </c>
    </row>
    <row r="3868" spans="1:3" x14ac:dyDescent="0.3">
      <c r="A3868" t="s">
        <v>4849</v>
      </c>
      <c r="B3868" s="2">
        <v>5.4</v>
      </c>
      <c r="C3868" t="s">
        <v>3705</v>
      </c>
    </row>
    <row r="3869" spans="1:3" x14ac:dyDescent="0.3">
      <c r="A3869" t="s">
        <v>4850</v>
      </c>
      <c r="B3869" s="2">
        <v>6.1</v>
      </c>
      <c r="C3869" t="s">
        <v>346</v>
      </c>
    </row>
    <row r="3870" spans="1:3" x14ac:dyDescent="0.3">
      <c r="A3870" t="s">
        <v>4850</v>
      </c>
      <c r="B3870" s="2">
        <v>6.1</v>
      </c>
      <c r="C3870" t="s">
        <v>7851</v>
      </c>
    </row>
    <row r="3871" spans="1:3" x14ac:dyDescent="0.3">
      <c r="A3871" t="s">
        <v>4850</v>
      </c>
      <c r="B3871" s="2">
        <v>6.1</v>
      </c>
      <c r="C3871" t="s">
        <v>814</v>
      </c>
    </row>
    <row r="3872" spans="1:3" x14ac:dyDescent="0.3">
      <c r="A3872" t="s">
        <v>4850</v>
      </c>
      <c r="B3872" s="2">
        <v>6.1</v>
      </c>
      <c r="C3872" t="s">
        <v>3705</v>
      </c>
    </row>
    <row r="3873" spans="1:3" x14ac:dyDescent="0.3">
      <c r="A3873" t="s">
        <v>4851</v>
      </c>
      <c r="B3873" s="2">
        <v>4</v>
      </c>
      <c r="C3873" t="s">
        <v>266</v>
      </c>
    </row>
    <row r="3874" spans="1:3" x14ac:dyDescent="0.3">
      <c r="A3874" t="s">
        <v>4851</v>
      </c>
      <c r="B3874" s="2">
        <v>4</v>
      </c>
      <c r="C3874" t="s">
        <v>509</v>
      </c>
    </row>
    <row r="3875" spans="1:3" x14ac:dyDescent="0.3">
      <c r="A3875" t="s">
        <v>4851</v>
      </c>
      <c r="B3875" s="2">
        <v>4</v>
      </c>
      <c r="C3875" t="s">
        <v>7846</v>
      </c>
    </row>
    <row r="3876" spans="1:3" x14ac:dyDescent="0.3">
      <c r="A3876" t="s">
        <v>4851</v>
      </c>
      <c r="B3876" s="2">
        <v>4</v>
      </c>
      <c r="C3876" t="s">
        <v>7844</v>
      </c>
    </row>
    <row r="3877" spans="1:3" x14ac:dyDescent="0.3">
      <c r="A3877" t="s">
        <v>4851</v>
      </c>
      <c r="B3877" s="2">
        <v>4</v>
      </c>
      <c r="C3877" t="s">
        <v>3878</v>
      </c>
    </row>
    <row r="3878" spans="1:3" x14ac:dyDescent="0.3">
      <c r="A3878" t="s">
        <v>7074</v>
      </c>
      <c r="B3878" s="2">
        <v>7.6</v>
      </c>
      <c r="C3878" t="s">
        <v>7851</v>
      </c>
    </row>
    <row r="3879" spans="1:3" x14ac:dyDescent="0.3">
      <c r="A3879" t="s">
        <v>7074</v>
      </c>
      <c r="B3879" s="2">
        <v>7.6</v>
      </c>
      <c r="C3879" t="s">
        <v>814</v>
      </c>
    </row>
    <row r="3880" spans="1:3" x14ac:dyDescent="0.3">
      <c r="A3880" t="s">
        <v>7074</v>
      </c>
      <c r="B3880" s="2">
        <v>7.6</v>
      </c>
      <c r="C3880" t="s">
        <v>3705</v>
      </c>
    </row>
    <row r="3881" spans="1:3" x14ac:dyDescent="0.3">
      <c r="A3881" t="s">
        <v>4852</v>
      </c>
      <c r="B3881" s="2">
        <v>7.9</v>
      </c>
      <c r="C3881" t="s">
        <v>346</v>
      </c>
    </row>
    <row r="3882" spans="1:3" x14ac:dyDescent="0.3">
      <c r="A3882" t="s">
        <v>4852</v>
      </c>
      <c r="B3882" s="2">
        <v>7.9</v>
      </c>
      <c r="C3882" t="s">
        <v>266</v>
      </c>
    </row>
    <row r="3883" spans="1:3" x14ac:dyDescent="0.3">
      <c r="A3883" t="s">
        <v>4852</v>
      </c>
      <c r="B3883" s="2">
        <v>7.9</v>
      </c>
      <c r="C3883" t="s">
        <v>7849</v>
      </c>
    </row>
    <row r="3884" spans="1:3" x14ac:dyDescent="0.3">
      <c r="A3884" t="s">
        <v>7075</v>
      </c>
      <c r="B3884" s="2">
        <v>5.3</v>
      </c>
      <c r="C3884" t="s">
        <v>346</v>
      </c>
    </row>
    <row r="3885" spans="1:3" x14ac:dyDescent="0.3">
      <c r="A3885" t="s">
        <v>7075</v>
      </c>
      <c r="B3885" s="2">
        <v>5.3</v>
      </c>
      <c r="C3885" t="s">
        <v>509</v>
      </c>
    </row>
    <row r="3886" spans="1:3" x14ac:dyDescent="0.3">
      <c r="A3886" t="s">
        <v>7075</v>
      </c>
      <c r="B3886" s="2">
        <v>5.3</v>
      </c>
      <c r="C3886" t="s">
        <v>7851</v>
      </c>
    </row>
    <row r="3887" spans="1:3" x14ac:dyDescent="0.3">
      <c r="A3887" t="s">
        <v>7075</v>
      </c>
      <c r="B3887" s="2">
        <v>5.3</v>
      </c>
      <c r="C3887" t="s">
        <v>3587</v>
      </c>
    </row>
    <row r="3888" spans="1:3" x14ac:dyDescent="0.3">
      <c r="A3888" t="s">
        <v>7075</v>
      </c>
      <c r="B3888" s="2">
        <v>5.3</v>
      </c>
      <c r="C3888" t="s">
        <v>3705</v>
      </c>
    </row>
    <row r="3889" spans="1:3" x14ac:dyDescent="0.3">
      <c r="A3889" t="s">
        <v>4853</v>
      </c>
      <c r="B3889" s="2">
        <v>6.6</v>
      </c>
      <c r="C3889" t="s">
        <v>509</v>
      </c>
    </row>
    <row r="3890" spans="1:3" x14ac:dyDescent="0.3">
      <c r="A3890" t="s">
        <v>7076</v>
      </c>
      <c r="B3890" s="2">
        <v>6.3</v>
      </c>
      <c r="C3890" t="s">
        <v>346</v>
      </c>
    </row>
    <row r="3891" spans="1:3" x14ac:dyDescent="0.3">
      <c r="A3891" t="s">
        <v>7076</v>
      </c>
      <c r="B3891" s="2">
        <v>6.3</v>
      </c>
      <c r="C3891" t="s">
        <v>7844</v>
      </c>
    </row>
    <row r="3892" spans="1:3" x14ac:dyDescent="0.3">
      <c r="A3892" t="s">
        <v>7076</v>
      </c>
      <c r="B3892" s="2">
        <v>6.3</v>
      </c>
      <c r="C3892" t="s">
        <v>3084</v>
      </c>
    </row>
    <row r="3893" spans="1:3" x14ac:dyDescent="0.3">
      <c r="A3893" t="s">
        <v>4854</v>
      </c>
      <c r="B3893" s="2">
        <v>7.2</v>
      </c>
      <c r="C3893" t="s">
        <v>346</v>
      </c>
    </row>
    <row r="3894" spans="1:3" x14ac:dyDescent="0.3">
      <c r="A3894" t="s">
        <v>4854</v>
      </c>
      <c r="B3894" s="2">
        <v>7.2</v>
      </c>
      <c r="C3894" t="s">
        <v>509</v>
      </c>
    </row>
    <row r="3895" spans="1:3" x14ac:dyDescent="0.3">
      <c r="A3895" t="s">
        <v>4854</v>
      </c>
      <c r="B3895" s="2">
        <v>7.2</v>
      </c>
      <c r="C3895" t="s">
        <v>7851</v>
      </c>
    </row>
    <row r="3896" spans="1:3" x14ac:dyDescent="0.3">
      <c r="A3896" t="s">
        <v>4855</v>
      </c>
      <c r="B3896" s="2">
        <v>7</v>
      </c>
      <c r="C3896" t="s">
        <v>814</v>
      </c>
    </row>
    <row r="3897" spans="1:3" x14ac:dyDescent="0.3">
      <c r="A3897" t="s">
        <v>4855</v>
      </c>
      <c r="B3897" s="2">
        <v>7</v>
      </c>
      <c r="C3897" t="s">
        <v>7853</v>
      </c>
    </row>
    <row r="3898" spans="1:3" x14ac:dyDescent="0.3">
      <c r="A3898" t="s">
        <v>7077</v>
      </c>
      <c r="B3898" s="2">
        <v>6.9</v>
      </c>
      <c r="C3898" t="s">
        <v>346</v>
      </c>
    </row>
    <row r="3899" spans="1:3" x14ac:dyDescent="0.3">
      <c r="A3899" t="s">
        <v>7077</v>
      </c>
      <c r="B3899" s="2">
        <v>6.9</v>
      </c>
      <c r="C3899" t="s">
        <v>266</v>
      </c>
    </row>
    <row r="3900" spans="1:3" x14ac:dyDescent="0.3">
      <c r="A3900" t="s">
        <v>7077</v>
      </c>
      <c r="B3900" s="2">
        <v>6.9</v>
      </c>
      <c r="C3900" t="s">
        <v>3587</v>
      </c>
    </row>
    <row r="3901" spans="1:3" x14ac:dyDescent="0.3">
      <c r="A3901" t="s">
        <v>4856</v>
      </c>
      <c r="B3901" s="2">
        <v>5.2</v>
      </c>
      <c r="C3901" t="s">
        <v>346</v>
      </c>
    </row>
    <row r="3902" spans="1:3" x14ac:dyDescent="0.3">
      <c r="A3902" t="s">
        <v>4856</v>
      </c>
      <c r="B3902" s="2">
        <v>5.2</v>
      </c>
      <c r="C3902" t="s">
        <v>509</v>
      </c>
    </row>
    <row r="3903" spans="1:3" x14ac:dyDescent="0.3">
      <c r="A3903" t="s">
        <v>4856</v>
      </c>
      <c r="B3903" s="2">
        <v>5.2</v>
      </c>
      <c r="C3903" t="s">
        <v>7844</v>
      </c>
    </row>
    <row r="3904" spans="1:3" x14ac:dyDescent="0.3">
      <c r="A3904" t="s">
        <v>4857</v>
      </c>
      <c r="B3904" s="2">
        <v>8.1</v>
      </c>
      <c r="C3904" t="s">
        <v>814</v>
      </c>
    </row>
    <row r="3905" spans="1:3" x14ac:dyDescent="0.3">
      <c r="A3905" t="s">
        <v>4857</v>
      </c>
      <c r="B3905" s="2">
        <v>8.1</v>
      </c>
      <c r="C3905" t="s">
        <v>7848</v>
      </c>
    </row>
    <row r="3906" spans="1:3" x14ac:dyDescent="0.3">
      <c r="A3906" t="s">
        <v>4857</v>
      </c>
      <c r="B3906" s="2">
        <v>8.1</v>
      </c>
      <c r="C3906" t="s">
        <v>3705</v>
      </c>
    </row>
    <row r="3907" spans="1:3" x14ac:dyDescent="0.3">
      <c r="A3907" t="s">
        <v>7078</v>
      </c>
      <c r="B3907" s="2">
        <v>6.6</v>
      </c>
      <c r="C3907" t="s">
        <v>346</v>
      </c>
    </row>
    <row r="3908" spans="1:3" x14ac:dyDescent="0.3">
      <c r="A3908" t="s">
        <v>7078</v>
      </c>
      <c r="B3908" s="2">
        <v>6.6</v>
      </c>
      <c r="C3908" t="s">
        <v>7851</v>
      </c>
    </row>
    <row r="3909" spans="1:3" x14ac:dyDescent="0.3">
      <c r="A3909" t="s">
        <v>7078</v>
      </c>
      <c r="B3909" s="2">
        <v>6.6</v>
      </c>
      <c r="C3909" t="s">
        <v>3705</v>
      </c>
    </row>
    <row r="3910" spans="1:3" x14ac:dyDescent="0.3">
      <c r="A3910" t="s">
        <v>4858</v>
      </c>
      <c r="B3910" s="2">
        <v>6.2</v>
      </c>
      <c r="C3910" t="s">
        <v>509</v>
      </c>
    </row>
    <row r="3911" spans="1:3" x14ac:dyDescent="0.3">
      <c r="A3911" t="s">
        <v>4859</v>
      </c>
      <c r="B3911" s="2">
        <v>7.2</v>
      </c>
      <c r="C3911" t="s">
        <v>346</v>
      </c>
    </row>
    <row r="3912" spans="1:3" x14ac:dyDescent="0.3">
      <c r="A3912" t="s">
        <v>4859</v>
      </c>
      <c r="B3912" s="2">
        <v>7.2</v>
      </c>
      <c r="C3912" t="s">
        <v>814</v>
      </c>
    </row>
    <row r="3913" spans="1:3" x14ac:dyDescent="0.3">
      <c r="A3913" t="s">
        <v>4859</v>
      </c>
      <c r="B3913" s="2">
        <v>7.2</v>
      </c>
      <c r="C3913" t="s">
        <v>7846</v>
      </c>
    </row>
    <row r="3914" spans="1:3" x14ac:dyDescent="0.3">
      <c r="A3914" t="s">
        <v>4859</v>
      </c>
      <c r="B3914" s="2">
        <v>7.2</v>
      </c>
      <c r="C3914" t="s">
        <v>7850</v>
      </c>
    </row>
    <row r="3915" spans="1:3" x14ac:dyDescent="0.3">
      <c r="A3915" t="s">
        <v>4860</v>
      </c>
      <c r="B3915" s="2">
        <v>7.3</v>
      </c>
      <c r="C3915" t="s">
        <v>7851</v>
      </c>
    </row>
    <row r="3916" spans="1:3" x14ac:dyDescent="0.3">
      <c r="A3916" t="s">
        <v>4860</v>
      </c>
      <c r="B3916" s="2">
        <v>7.3</v>
      </c>
      <c r="C3916" t="s">
        <v>814</v>
      </c>
    </row>
    <row r="3917" spans="1:3" x14ac:dyDescent="0.3">
      <c r="A3917" t="s">
        <v>4861</v>
      </c>
      <c r="B3917" s="2">
        <v>6.7</v>
      </c>
      <c r="C3917" t="s">
        <v>509</v>
      </c>
    </row>
    <row r="3918" spans="1:3" x14ac:dyDescent="0.3">
      <c r="A3918" t="s">
        <v>4861</v>
      </c>
      <c r="B3918" s="2">
        <v>6.7</v>
      </c>
      <c r="C3918" t="s">
        <v>814</v>
      </c>
    </row>
    <row r="3919" spans="1:3" x14ac:dyDescent="0.3">
      <c r="A3919" t="s">
        <v>4861</v>
      </c>
      <c r="B3919" s="2">
        <v>6.7</v>
      </c>
      <c r="C3919" t="s">
        <v>3587</v>
      </c>
    </row>
    <row r="3920" spans="1:3" x14ac:dyDescent="0.3">
      <c r="A3920" t="s">
        <v>4862</v>
      </c>
      <c r="B3920" s="2">
        <v>6.4</v>
      </c>
      <c r="C3920" t="s">
        <v>7851</v>
      </c>
    </row>
    <row r="3921" spans="1:3" x14ac:dyDescent="0.3">
      <c r="A3921" t="s">
        <v>4862</v>
      </c>
      <c r="B3921" s="2">
        <v>6.4</v>
      </c>
      <c r="C3921" t="s">
        <v>7848</v>
      </c>
    </row>
    <row r="3922" spans="1:3" x14ac:dyDescent="0.3">
      <c r="A3922" t="s">
        <v>4862</v>
      </c>
      <c r="B3922" s="2">
        <v>6.4</v>
      </c>
      <c r="C3922" t="s">
        <v>3705</v>
      </c>
    </row>
    <row r="3923" spans="1:3" x14ac:dyDescent="0.3">
      <c r="A3923" t="s">
        <v>7079</v>
      </c>
      <c r="B3923" s="2">
        <v>7.8</v>
      </c>
      <c r="C3923" t="s">
        <v>266</v>
      </c>
    </row>
    <row r="3924" spans="1:3" x14ac:dyDescent="0.3">
      <c r="A3924" t="s">
        <v>7079</v>
      </c>
      <c r="B3924" s="2">
        <v>7.8</v>
      </c>
      <c r="C3924" t="s">
        <v>509</v>
      </c>
    </row>
    <row r="3925" spans="1:3" x14ac:dyDescent="0.3">
      <c r="A3925" t="s">
        <v>7079</v>
      </c>
      <c r="B3925" s="2">
        <v>7.8</v>
      </c>
      <c r="C3925" t="s">
        <v>3878</v>
      </c>
    </row>
    <row r="3926" spans="1:3" x14ac:dyDescent="0.3">
      <c r="A3926" t="s">
        <v>4863</v>
      </c>
      <c r="B3926" s="2">
        <v>6.4</v>
      </c>
      <c r="C3926" t="s">
        <v>346</v>
      </c>
    </row>
    <row r="3927" spans="1:3" x14ac:dyDescent="0.3">
      <c r="A3927" t="s">
        <v>4863</v>
      </c>
      <c r="B3927" s="2">
        <v>6.4</v>
      </c>
      <c r="C3927" t="s">
        <v>3878</v>
      </c>
    </row>
    <row r="3928" spans="1:3" x14ac:dyDescent="0.3">
      <c r="A3928" t="s">
        <v>4863</v>
      </c>
      <c r="B3928" s="2">
        <v>6.4</v>
      </c>
      <c r="C3928" t="s">
        <v>3705</v>
      </c>
    </row>
    <row r="3929" spans="1:3" x14ac:dyDescent="0.3">
      <c r="A3929" t="s">
        <v>7080</v>
      </c>
      <c r="B3929" s="2">
        <v>4.0999999999999996</v>
      </c>
      <c r="C3929" t="s">
        <v>814</v>
      </c>
    </row>
    <row r="3930" spans="1:3" x14ac:dyDescent="0.3">
      <c r="A3930" t="s">
        <v>7080</v>
      </c>
      <c r="B3930" s="2">
        <v>4.0999999999999996</v>
      </c>
      <c r="C3930" t="s">
        <v>3587</v>
      </c>
    </row>
    <row r="3931" spans="1:3" x14ac:dyDescent="0.3">
      <c r="A3931" t="s">
        <v>4864</v>
      </c>
      <c r="B3931" s="2">
        <v>4.0999999999999996</v>
      </c>
      <c r="C3931" t="s">
        <v>346</v>
      </c>
    </row>
    <row r="3932" spans="1:3" x14ac:dyDescent="0.3">
      <c r="A3932" t="s">
        <v>4864</v>
      </c>
      <c r="B3932" s="2">
        <v>4.0999999999999996</v>
      </c>
      <c r="C3932" t="s">
        <v>266</v>
      </c>
    </row>
    <row r="3933" spans="1:3" x14ac:dyDescent="0.3">
      <c r="A3933" t="s">
        <v>4864</v>
      </c>
      <c r="B3933" s="2">
        <v>4.0999999999999996</v>
      </c>
      <c r="C3933" t="s">
        <v>509</v>
      </c>
    </row>
    <row r="3934" spans="1:3" x14ac:dyDescent="0.3">
      <c r="A3934" t="s">
        <v>4864</v>
      </c>
      <c r="B3934" s="2">
        <v>4.0999999999999996</v>
      </c>
      <c r="C3934" t="s">
        <v>7846</v>
      </c>
    </row>
    <row r="3935" spans="1:3" x14ac:dyDescent="0.3">
      <c r="A3935" t="s">
        <v>4864</v>
      </c>
      <c r="B3935" s="2">
        <v>4.0999999999999996</v>
      </c>
      <c r="C3935" t="s">
        <v>3878</v>
      </c>
    </row>
    <row r="3936" spans="1:3" x14ac:dyDescent="0.3">
      <c r="A3936" t="s">
        <v>7081</v>
      </c>
      <c r="B3936" s="2">
        <v>7.4</v>
      </c>
      <c r="C3936" t="s">
        <v>7851</v>
      </c>
    </row>
    <row r="3937" spans="1:3" x14ac:dyDescent="0.3">
      <c r="A3937" t="s">
        <v>7081</v>
      </c>
      <c r="B3937" s="2">
        <v>7.4</v>
      </c>
      <c r="C3937" t="s">
        <v>814</v>
      </c>
    </row>
    <row r="3938" spans="1:3" x14ac:dyDescent="0.3">
      <c r="A3938" t="s">
        <v>7081</v>
      </c>
      <c r="B3938" s="2">
        <v>7.4</v>
      </c>
      <c r="C3938" t="s">
        <v>3705</v>
      </c>
    </row>
    <row r="3939" spans="1:3" x14ac:dyDescent="0.3">
      <c r="A3939" t="s">
        <v>7082</v>
      </c>
      <c r="B3939" s="2">
        <v>5.8</v>
      </c>
      <c r="C3939" t="s">
        <v>509</v>
      </c>
    </row>
    <row r="3940" spans="1:3" x14ac:dyDescent="0.3">
      <c r="A3940" t="s">
        <v>7082</v>
      </c>
      <c r="B3940" s="2">
        <v>5.8</v>
      </c>
      <c r="C3940" t="s">
        <v>7846</v>
      </c>
    </row>
    <row r="3941" spans="1:3" x14ac:dyDescent="0.3">
      <c r="A3941" t="s">
        <v>4865</v>
      </c>
      <c r="B3941" s="2">
        <v>7.6</v>
      </c>
      <c r="C3941" t="s">
        <v>346</v>
      </c>
    </row>
    <row r="3942" spans="1:3" x14ac:dyDescent="0.3">
      <c r="A3942" t="s">
        <v>4865</v>
      </c>
      <c r="B3942" s="2">
        <v>7.6</v>
      </c>
      <c r="C3942" t="s">
        <v>7852</v>
      </c>
    </row>
    <row r="3943" spans="1:3" x14ac:dyDescent="0.3">
      <c r="A3943" t="s">
        <v>4865</v>
      </c>
      <c r="B3943" s="2">
        <v>7.6</v>
      </c>
      <c r="C3943" t="s">
        <v>814</v>
      </c>
    </row>
    <row r="3944" spans="1:3" x14ac:dyDescent="0.3">
      <c r="A3944" t="s">
        <v>4865</v>
      </c>
      <c r="B3944" s="2">
        <v>7.6</v>
      </c>
      <c r="C3944" t="s">
        <v>3705</v>
      </c>
    </row>
    <row r="3945" spans="1:3" x14ac:dyDescent="0.3">
      <c r="A3945" t="s">
        <v>4865</v>
      </c>
      <c r="B3945" s="2">
        <v>7.6</v>
      </c>
      <c r="C3945" t="s">
        <v>5364</v>
      </c>
    </row>
    <row r="3946" spans="1:3" x14ac:dyDescent="0.3">
      <c r="A3946" t="s">
        <v>7083</v>
      </c>
      <c r="B3946" s="2">
        <v>7.2</v>
      </c>
      <c r="C3946" t="s">
        <v>509</v>
      </c>
    </row>
    <row r="3947" spans="1:3" x14ac:dyDescent="0.3">
      <c r="A3947" t="s">
        <v>7083</v>
      </c>
      <c r="B3947" s="2">
        <v>7.2</v>
      </c>
      <c r="C3947" t="s">
        <v>814</v>
      </c>
    </row>
    <row r="3948" spans="1:3" x14ac:dyDescent="0.3">
      <c r="A3948" t="s">
        <v>7083</v>
      </c>
      <c r="B3948" s="2">
        <v>7.2</v>
      </c>
      <c r="C3948" t="s">
        <v>7850</v>
      </c>
    </row>
    <row r="3949" spans="1:3" x14ac:dyDescent="0.3">
      <c r="A3949" t="s">
        <v>4866</v>
      </c>
      <c r="B3949" s="2">
        <v>7.8</v>
      </c>
      <c r="C3949" t="s">
        <v>1390</v>
      </c>
    </row>
    <row r="3950" spans="1:3" x14ac:dyDescent="0.3">
      <c r="A3950" t="s">
        <v>4866</v>
      </c>
      <c r="B3950" s="2">
        <v>7.8</v>
      </c>
      <c r="C3950" t="s">
        <v>7848</v>
      </c>
    </row>
    <row r="3951" spans="1:3" x14ac:dyDescent="0.3">
      <c r="A3951" t="s">
        <v>4866</v>
      </c>
      <c r="B3951" s="2">
        <v>7.8</v>
      </c>
      <c r="C3951" t="s">
        <v>3705</v>
      </c>
    </row>
    <row r="3952" spans="1:3" x14ac:dyDescent="0.3">
      <c r="A3952" t="s">
        <v>4867</v>
      </c>
      <c r="B3952" s="2">
        <v>7.7</v>
      </c>
      <c r="C3952" t="s">
        <v>7852</v>
      </c>
    </row>
    <row r="3953" spans="1:3" x14ac:dyDescent="0.3">
      <c r="A3953" t="s">
        <v>4867</v>
      </c>
      <c r="B3953" s="2">
        <v>7.7</v>
      </c>
      <c r="C3953" t="s">
        <v>814</v>
      </c>
    </row>
    <row r="3954" spans="1:3" x14ac:dyDescent="0.3">
      <c r="A3954" t="s">
        <v>7084</v>
      </c>
      <c r="B3954" s="2">
        <v>6.4</v>
      </c>
      <c r="C3954" t="s">
        <v>509</v>
      </c>
    </row>
    <row r="3955" spans="1:3" x14ac:dyDescent="0.3">
      <c r="A3955" t="s">
        <v>7084</v>
      </c>
      <c r="B3955" s="2">
        <v>6.4</v>
      </c>
      <c r="C3955" t="s">
        <v>814</v>
      </c>
    </row>
    <row r="3956" spans="1:3" x14ac:dyDescent="0.3">
      <c r="A3956" t="s">
        <v>7084</v>
      </c>
      <c r="B3956" s="2">
        <v>6.4</v>
      </c>
      <c r="C3956" t="s">
        <v>3587</v>
      </c>
    </row>
    <row r="3957" spans="1:3" x14ac:dyDescent="0.3">
      <c r="A3957" t="s">
        <v>4868</v>
      </c>
      <c r="B3957" s="2">
        <v>5.0999999999999996</v>
      </c>
      <c r="C3957" t="s">
        <v>509</v>
      </c>
    </row>
    <row r="3958" spans="1:3" x14ac:dyDescent="0.3">
      <c r="A3958" t="s">
        <v>4869</v>
      </c>
      <c r="B3958" s="2">
        <v>5.5</v>
      </c>
      <c r="C3958" t="s">
        <v>1390</v>
      </c>
    </row>
    <row r="3959" spans="1:3" x14ac:dyDescent="0.3">
      <c r="A3959" t="s">
        <v>4869</v>
      </c>
      <c r="B3959" s="2">
        <v>5.5</v>
      </c>
      <c r="C3959" t="s">
        <v>7848</v>
      </c>
    </row>
    <row r="3960" spans="1:3" x14ac:dyDescent="0.3">
      <c r="A3960" t="s">
        <v>7085</v>
      </c>
      <c r="B3960" s="2">
        <v>7.4</v>
      </c>
      <c r="C3960" t="s">
        <v>266</v>
      </c>
    </row>
    <row r="3961" spans="1:3" x14ac:dyDescent="0.3">
      <c r="A3961" t="s">
        <v>7085</v>
      </c>
      <c r="B3961" s="2">
        <v>7.4</v>
      </c>
      <c r="C3961" t="s">
        <v>509</v>
      </c>
    </row>
    <row r="3962" spans="1:3" x14ac:dyDescent="0.3">
      <c r="A3962" t="s">
        <v>7085</v>
      </c>
      <c r="B3962" s="2">
        <v>7.4</v>
      </c>
      <c r="C3962" t="s">
        <v>3878</v>
      </c>
    </row>
    <row r="3963" spans="1:3" x14ac:dyDescent="0.3">
      <c r="A3963" t="s">
        <v>7085</v>
      </c>
      <c r="B3963" s="2">
        <v>7.4</v>
      </c>
      <c r="C3963" t="s">
        <v>3084</v>
      </c>
    </row>
    <row r="3964" spans="1:3" x14ac:dyDescent="0.3">
      <c r="A3964" t="s">
        <v>4870</v>
      </c>
      <c r="B3964" s="2">
        <v>6</v>
      </c>
      <c r="C3964" t="s">
        <v>509</v>
      </c>
    </row>
    <row r="3965" spans="1:3" x14ac:dyDescent="0.3">
      <c r="A3965" t="s">
        <v>4870</v>
      </c>
      <c r="B3965" s="2">
        <v>6</v>
      </c>
      <c r="C3965" t="s">
        <v>7851</v>
      </c>
    </row>
    <row r="3966" spans="1:3" x14ac:dyDescent="0.3">
      <c r="A3966" t="s">
        <v>7086</v>
      </c>
      <c r="B3966" s="2">
        <v>7.5</v>
      </c>
      <c r="C3966" t="s">
        <v>7844</v>
      </c>
    </row>
    <row r="3967" spans="1:3" x14ac:dyDescent="0.3">
      <c r="A3967" t="s">
        <v>7086</v>
      </c>
      <c r="B3967" s="2">
        <v>7.5</v>
      </c>
      <c r="C3967" t="s">
        <v>1390</v>
      </c>
    </row>
    <row r="3968" spans="1:3" x14ac:dyDescent="0.3">
      <c r="A3968" t="s">
        <v>7086</v>
      </c>
      <c r="B3968" s="2">
        <v>7.5</v>
      </c>
      <c r="C3968" t="s">
        <v>3587</v>
      </c>
    </row>
    <row r="3969" spans="1:3" x14ac:dyDescent="0.3">
      <c r="A3969" t="s">
        <v>4871</v>
      </c>
      <c r="B3969" s="2">
        <v>7</v>
      </c>
      <c r="C3969" t="s">
        <v>7852</v>
      </c>
    </row>
    <row r="3970" spans="1:3" x14ac:dyDescent="0.3">
      <c r="A3970" t="s">
        <v>4871</v>
      </c>
      <c r="B3970" s="2">
        <v>7</v>
      </c>
      <c r="C3970" t="s">
        <v>814</v>
      </c>
    </row>
    <row r="3971" spans="1:3" x14ac:dyDescent="0.3">
      <c r="A3971" t="s">
        <v>4871</v>
      </c>
      <c r="B3971" s="2">
        <v>7</v>
      </c>
      <c r="C3971" t="s">
        <v>3587</v>
      </c>
    </row>
    <row r="3972" spans="1:3" x14ac:dyDescent="0.3">
      <c r="A3972" t="s">
        <v>7087</v>
      </c>
      <c r="B3972" s="2">
        <v>7.5</v>
      </c>
      <c r="C3972" t="s">
        <v>7852</v>
      </c>
    </row>
    <row r="3973" spans="1:3" x14ac:dyDescent="0.3">
      <c r="A3973" t="s">
        <v>7087</v>
      </c>
      <c r="B3973" s="2">
        <v>7.5</v>
      </c>
      <c r="C3973" t="s">
        <v>814</v>
      </c>
    </row>
    <row r="3974" spans="1:3" x14ac:dyDescent="0.3">
      <c r="A3974" t="s">
        <v>7087</v>
      </c>
      <c r="B3974" s="2">
        <v>7.5</v>
      </c>
      <c r="C3974" t="s">
        <v>7850</v>
      </c>
    </row>
    <row r="3975" spans="1:3" x14ac:dyDescent="0.3">
      <c r="A3975" t="s">
        <v>4872</v>
      </c>
      <c r="B3975" s="2">
        <v>7.3</v>
      </c>
      <c r="C3975" t="s">
        <v>7851</v>
      </c>
    </row>
    <row r="3976" spans="1:3" x14ac:dyDescent="0.3">
      <c r="A3976" t="s">
        <v>4872</v>
      </c>
      <c r="B3976" s="2">
        <v>7.3</v>
      </c>
      <c r="C3976" t="s">
        <v>814</v>
      </c>
    </row>
    <row r="3977" spans="1:3" x14ac:dyDescent="0.3">
      <c r="A3977" t="s">
        <v>4872</v>
      </c>
      <c r="B3977" s="2">
        <v>7.3</v>
      </c>
      <c r="C3977" t="s">
        <v>3705</v>
      </c>
    </row>
    <row r="3978" spans="1:3" x14ac:dyDescent="0.3">
      <c r="A3978" t="s">
        <v>7088</v>
      </c>
      <c r="B3978" s="2">
        <v>5.7</v>
      </c>
      <c r="C3978" t="s">
        <v>509</v>
      </c>
    </row>
    <row r="3979" spans="1:3" x14ac:dyDescent="0.3">
      <c r="A3979" t="s">
        <v>4873</v>
      </c>
      <c r="B3979" s="2">
        <v>7.3</v>
      </c>
      <c r="C3979" t="s">
        <v>266</v>
      </c>
    </row>
    <row r="3980" spans="1:3" x14ac:dyDescent="0.3">
      <c r="A3980" t="s">
        <v>4873</v>
      </c>
      <c r="B3980" s="2">
        <v>7.3</v>
      </c>
      <c r="C3980" t="s">
        <v>814</v>
      </c>
    </row>
    <row r="3981" spans="1:3" x14ac:dyDescent="0.3">
      <c r="A3981" t="s">
        <v>4873</v>
      </c>
      <c r="B3981" s="2">
        <v>7.3</v>
      </c>
      <c r="C3981" t="s">
        <v>7846</v>
      </c>
    </row>
    <row r="3982" spans="1:3" x14ac:dyDescent="0.3">
      <c r="A3982" t="s">
        <v>4874</v>
      </c>
      <c r="B3982" s="2">
        <v>7.2</v>
      </c>
      <c r="C3982" t="s">
        <v>509</v>
      </c>
    </row>
    <row r="3983" spans="1:3" x14ac:dyDescent="0.3">
      <c r="A3983" t="s">
        <v>4874</v>
      </c>
      <c r="B3983" s="2">
        <v>7.2</v>
      </c>
      <c r="C3983" t="s">
        <v>814</v>
      </c>
    </row>
    <row r="3984" spans="1:3" x14ac:dyDescent="0.3">
      <c r="A3984" t="s">
        <v>4875</v>
      </c>
      <c r="B3984" s="2">
        <v>5.9</v>
      </c>
      <c r="C3984" t="s">
        <v>346</v>
      </c>
    </row>
    <row r="3985" spans="1:3" x14ac:dyDescent="0.3">
      <c r="A3985" t="s">
        <v>4875</v>
      </c>
      <c r="B3985" s="2">
        <v>5.9</v>
      </c>
      <c r="C3985" t="s">
        <v>509</v>
      </c>
    </row>
    <row r="3986" spans="1:3" x14ac:dyDescent="0.3">
      <c r="A3986" t="s">
        <v>7089</v>
      </c>
      <c r="B3986" s="2">
        <v>7.8</v>
      </c>
      <c r="C3986" t="s">
        <v>346</v>
      </c>
    </row>
    <row r="3987" spans="1:3" x14ac:dyDescent="0.3">
      <c r="A3987" t="s">
        <v>7089</v>
      </c>
      <c r="B3987" s="2">
        <v>7.8</v>
      </c>
      <c r="C3987" t="s">
        <v>266</v>
      </c>
    </row>
    <row r="3988" spans="1:3" x14ac:dyDescent="0.3">
      <c r="A3988" t="s">
        <v>7089</v>
      </c>
      <c r="B3988" s="2">
        <v>7.8</v>
      </c>
      <c r="C3988" t="s">
        <v>814</v>
      </c>
    </row>
    <row r="3989" spans="1:3" x14ac:dyDescent="0.3">
      <c r="A3989" t="s">
        <v>7089</v>
      </c>
      <c r="B3989" s="2">
        <v>7.8</v>
      </c>
      <c r="C3989" t="s">
        <v>3587</v>
      </c>
    </row>
    <row r="3990" spans="1:3" x14ac:dyDescent="0.3">
      <c r="A3990" t="s">
        <v>7089</v>
      </c>
      <c r="B3990" s="2">
        <v>7.8</v>
      </c>
      <c r="C3990" t="s">
        <v>5364</v>
      </c>
    </row>
    <row r="3991" spans="1:3" x14ac:dyDescent="0.3">
      <c r="A3991" t="s">
        <v>4876</v>
      </c>
      <c r="B3991" s="2">
        <v>7.7</v>
      </c>
      <c r="C3991" t="s">
        <v>7852</v>
      </c>
    </row>
    <row r="3992" spans="1:3" x14ac:dyDescent="0.3">
      <c r="A3992" t="s">
        <v>4876</v>
      </c>
      <c r="B3992" s="2">
        <v>7.7</v>
      </c>
      <c r="C3992" t="s">
        <v>814</v>
      </c>
    </row>
    <row r="3993" spans="1:3" x14ac:dyDescent="0.3">
      <c r="A3993" t="s">
        <v>4876</v>
      </c>
      <c r="B3993" s="2">
        <v>7.7</v>
      </c>
      <c r="C3993" t="s">
        <v>7853</v>
      </c>
    </row>
    <row r="3994" spans="1:3" x14ac:dyDescent="0.3">
      <c r="A3994" t="s">
        <v>4877</v>
      </c>
      <c r="B3994" s="2">
        <v>8.1</v>
      </c>
      <c r="C3994" t="s">
        <v>7851</v>
      </c>
    </row>
    <row r="3995" spans="1:3" x14ac:dyDescent="0.3">
      <c r="A3995" t="s">
        <v>4877</v>
      </c>
      <c r="B3995" s="2">
        <v>8.1</v>
      </c>
      <c r="C3995" t="s">
        <v>3705</v>
      </c>
    </row>
    <row r="3996" spans="1:3" x14ac:dyDescent="0.3">
      <c r="A3996" t="s">
        <v>4878</v>
      </c>
      <c r="B3996" s="2">
        <v>6.6</v>
      </c>
      <c r="C3996" t="s">
        <v>7851</v>
      </c>
    </row>
    <row r="3997" spans="1:3" x14ac:dyDescent="0.3">
      <c r="A3997" t="s">
        <v>4878</v>
      </c>
      <c r="B3997" s="2">
        <v>6.6</v>
      </c>
      <c r="C3997" t="s">
        <v>814</v>
      </c>
    </row>
    <row r="3998" spans="1:3" x14ac:dyDescent="0.3">
      <c r="A3998" t="s">
        <v>4878</v>
      </c>
      <c r="B3998" s="2">
        <v>6.6</v>
      </c>
      <c r="C3998" t="s">
        <v>7848</v>
      </c>
    </row>
    <row r="3999" spans="1:3" x14ac:dyDescent="0.3">
      <c r="A3999" t="s">
        <v>4878</v>
      </c>
      <c r="B3999" s="2">
        <v>6.6</v>
      </c>
      <c r="C3999" t="s">
        <v>3705</v>
      </c>
    </row>
    <row r="4000" spans="1:3" x14ac:dyDescent="0.3">
      <c r="A4000" t="s">
        <v>4879</v>
      </c>
      <c r="B4000" s="2">
        <v>7.1</v>
      </c>
      <c r="C4000" t="s">
        <v>509</v>
      </c>
    </row>
    <row r="4001" spans="1:3" x14ac:dyDescent="0.3">
      <c r="A4001" t="s">
        <v>4879</v>
      </c>
      <c r="B4001" s="2">
        <v>7.1</v>
      </c>
      <c r="C4001" t="s">
        <v>3587</v>
      </c>
    </row>
    <row r="4002" spans="1:3" x14ac:dyDescent="0.3">
      <c r="A4002" t="s">
        <v>4880</v>
      </c>
      <c r="B4002" s="2">
        <v>5.9</v>
      </c>
      <c r="C4002" t="s">
        <v>509</v>
      </c>
    </row>
    <row r="4003" spans="1:3" x14ac:dyDescent="0.3">
      <c r="A4003" t="s">
        <v>4880</v>
      </c>
      <c r="B4003" s="2">
        <v>5.9</v>
      </c>
      <c r="C4003" t="s">
        <v>814</v>
      </c>
    </row>
    <row r="4004" spans="1:3" x14ac:dyDescent="0.3">
      <c r="A4004" t="s">
        <v>4880</v>
      </c>
      <c r="B4004" s="2">
        <v>5.9</v>
      </c>
      <c r="C4004" t="s">
        <v>7844</v>
      </c>
    </row>
    <row r="4005" spans="1:3" x14ac:dyDescent="0.3">
      <c r="A4005" t="s">
        <v>4880</v>
      </c>
      <c r="B4005" s="2">
        <v>5.9</v>
      </c>
      <c r="C4005" t="s">
        <v>3587</v>
      </c>
    </row>
    <row r="4006" spans="1:3" x14ac:dyDescent="0.3">
      <c r="A4006" t="s">
        <v>7090</v>
      </c>
      <c r="B4006" s="2">
        <v>8</v>
      </c>
      <c r="C4006" t="s">
        <v>814</v>
      </c>
    </row>
    <row r="4007" spans="1:3" x14ac:dyDescent="0.3">
      <c r="A4007" t="s">
        <v>7090</v>
      </c>
      <c r="B4007" s="2">
        <v>8</v>
      </c>
      <c r="C4007" t="s">
        <v>7849</v>
      </c>
    </row>
    <row r="4008" spans="1:3" x14ac:dyDescent="0.3">
      <c r="A4008" t="s">
        <v>7090</v>
      </c>
      <c r="B4008" s="2">
        <v>8</v>
      </c>
      <c r="C4008" t="s">
        <v>3705</v>
      </c>
    </row>
    <row r="4009" spans="1:3" x14ac:dyDescent="0.3">
      <c r="A4009" t="s">
        <v>7091</v>
      </c>
      <c r="B4009" s="2">
        <v>4.5999999999999996</v>
      </c>
      <c r="C4009" t="s">
        <v>509</v>
      </c>
    </row>
    <row r="4010" spans="1:3" x14ac:dyDescent="0.3">
      <c r="A4010" t="s">
        <v>7091</v>
      </c>
      <c r="B4010" s="2">
        <v>4.5999999999999996</v>
      </c>
      <c r="C4010" t="s">
        <v>7851</v>
      </c>
    </row>
    <row r="4011" spans="1:3" x14ac:dyDescent="0.3">
      <c r="A4011" t="s">
        <v>4881</v>
      </c>
      <c r="B4011" s="2">
        <v>6.1</v>
      </c>
      <c r="C4011" t="s">
        <v>266</v>
      </c>
    </row>
    <row r="4012" spans="1:3" x14ac:dyDescent="0.3">
      <c r="A4012" t="s">
        <v>4881</v>
      </c>
      <c r="B4012" s="2">
        <v>6.1</v>
      </c>
      <c r="C4012" t="s">
        <v>509</v>
      </c>
    </row>
    <row r="4013" spans="1:3" x14ac:dyDescent="0.3">
      <c r="A4013" t="s">
        <v>4881</v>
      </c>
      <c r="B4013" s="2">
        <v>6.1</v>
      </c>
      <c r="C4013" t="s">
        <v>7851</v>
      </c>
    </row>
    <row r="4014" spans="1:3" x14ac:dyDescent="0.3">
      <c r="A4014" t="s">
        <v>4881</v>
      </c>
      <c r="B4014" s="2">
        <v>6.1</v>
      </c>
      <c r="C4014" t="s">
        <v>3587</v>
      </c>
    </row>
    <row r="4015" spans="1:3" x14ac:dyDescent="0.3">
      <c r="A4015" t="s">
        <v>4882</v>
      </c>
      <c r="B4015" s="2">
        <v>6.4</v>
      </c>
      <c r="C4015" t="s">
        <v>509</v>
      </c>
    </row>
    <row r="4016" spans="1:3" x14ac:dyDescent="0.3">
      <c r="A4016" t="s">
        <v>4882</v>
      </c>
      <c r="B4016" s="2">
        <v>6.4</v>
      </c>
      <c r="C4016" t="s">
        <v>814</v>
      </c>
    </row>
    <row r="4017" spans="1:3" x14ac:dyDescent="0.3">
      <c r="A4017" t="s">
        <v>4882</v>
      </c>
      <c r="B4017" s="2">
        <v>6.4</v>
      </c>
      <c r="C4017" t="s">
        <v>7846</v>
      </c>
    </row>
    <row r="4018" spans="1:3" x14ac:dyDescent="0.3">
      <c r="A4018" t="s">
        <v>4882</v>
      </c>
      <c r="B4018" s="2">
        <v>6.4</v>
      </c>
      <c r="C4018" t="s">
        <v>7844</v>
      </c>
    </row>
    <row r="4019" spans="1:3" x14ac:dyDescent="0.3">
      <c r="A4019" t="s">
        <v>4882</v>
      </c>
      <c r="B4019" s="2">
        <v>6.4</v>
      </c>
      <c r="C4019" t="s">
        <v>3587</v>
      </c>
    </row>
    <row r="4020" spans="1:3" x14ac:dyDescent="0.3">
      <c r="A4020" t="s">
        <v>4883</v>
      </c>
      <c r="B4020" s="2">
        <v>6</v>
      </c>
      <c r="C4020" t="s">
        <v>509</v>
      </c>
    </row>
    <row r="4021" spans="1:3" x14ac:dyDescent="0.3">
      <c r="A4021" t="s">
        <v>4883</v>
      </c>
      <c r="B4021" s="2">
        <v>6</v>
      </c>
      <c r="C4021" t="s">
        <v>3587</v>
      </c>
    </row>
    <row r="4022" spans="1:3" x14ac:dyDescent="0.3">
      <c r="A4022" t="s">
        <v>4884</v>
      </c>
      <c r="B4022" s="2">
        <v>5.2</v>
      </c>
      <c r="C4022" t="s">
        <v>1390</v>
      </c>
    </row>
    <row r="4023" spans="1:3" x14ac:dyDescent="0.3">
      <c r="A4023" t="s">
        <v>7092</v>
      </c>
      <c r="B4023" s="2">
        <v>7.6</v>
      </c>
      <c r="C4023" t="s">
        <v>814</v>
      </c>
    </row>
    <row r="4024" spans="1:3" x14ac:dyDescent="0.3">
      <c r="A4024" t="s">
        <v>7092</v>
      </c>
      <c r="B4024" s="2">
        <v>7.6</v>
      </c>
      <c r="C4024" t="s">
        <v>7849</v>
      </c>
    </row>
    <row r="4025" spans="1:3" x14ac:dyDescent="0.3">
      <c r="A4025" t="s">
        <v>7092</v>
      </c>
      <c r="B4025" s="2">
        <v>7.6</v>
      </c>
      <c r="C4025" t="s">
        <v>3705</v>
      </c>
    </row>
    <row r="4026" spans="1:3" x14ac:dyDescent="0.3">
      <c r="A4026" t="s">
        <v>4885</v>
      </c>
      <c r="B4026" s="2">
        <v>6.4</v>
      </c>
      <c r="C4026" t="s">
        <v>346</v>
      </c>
    </row>
    <row r="4027" spans="1:3" x14ac:dyDescent="0.3">
      <c r="A4027" t="s">
        <v>4885</v>
      </c>
      <c r="B4027" s="2">
        <v>6.4</v>
      </c>
      <c r="C4027" t="s">
        <v>814</v>
      </c>
    </row>
    <row r="4028" spans="1:3" x14ac:dyDescent="0.3">
      <c r="A4028" t="s">
        <v>4885</v>
      </c>
      <c r="B4028" s="2">
        <v>6.4</v>
      </c>
      <c r="C4028" t="s">
        <v>3705</v>
      </c>
    </row>
    <row r="4029" spans="1:3" x14ac:dyDescent="0.3">
      <c r="A4029" t="s">
        <v>4885</v>
      </c>
      <c r="B4029" s="2">
        <v>6.4</v>
      </c>
      <c r="C4029" t="s">
        <v>5364</v>
      </c>
    </row>
    <row r="4030" spans="1:3" x14ac:dyDescent="0.3">
      <c r="A4030" t="s">
        <v>4886</v>
      </c>
      <c r="B4030" s="2">
        <v>6.1</v>
      </c>
      <c r="C4030" t="s">
        <v>509</v>
      </c>
    </row>
    <row r="4031" spans="1:3" x14ac:dyDescent="0.3">
      <c r="A4031" t="s">
        <v>4886</v>
      </c>
      <c r="B4031" s="2">
        <v>6.1</v>
      </c>
      <c r="C4031" t="s">
        <v>814</v>
      </c>
    </row>
    <row r="4032" spans="1:3" x14ac:dyDescent="0.3">
      <c r="A4032" t="s">
        <v>4886</v>
      </c>
      <c r="B4032" s="2">
        <v>6.1</v>
      </c>
      <c r="C4032" t="s">
        <v>3587</v>
      </c>
    </row>
    <row r="4033" spans="1:3" x14ac:dyDescent="0.3">
      <c r="A4033" t="s">
        <v>4887</v>
      </c>
      <c r="B4033" s="2">
        <v>6.1</v>
      </c>
      <c r="C4033" t="s">
        <v>346</v>
      </c>
    </row>
    <row r="4034" spans="1:3" x14ac:dyDescent="0.3">
      <c r="A4034" t="s">
        <v>4887</v>
      </c>
      <c r="B4034" s="2">
        <v>6.1</v>
      </c>
      <c r="C4034" t="s">
        <v>266</v>
      </c>
    </row>
    <row r="4035" spans="1:3" x14ac:dyDescent="0.3">
      <c r="A4035" t="s">
        <v>4887</v>
      </c>
      <c r="B4035" s="2">
        <v>6.1</v>
      </c>
      <c r="C4035" t="s">
        <v>509</v>
      </c>
    </row>
    <row r="4036" spans="1:3" x14ac:dyDescent="0.3">
      <c r="A4036" t="s">
        <v>4887</v>
      </c>
      <c r="B4036" s="2">
        <v>6.1</v>
      </c>
      <c r="C4036" t="s">
        <v>7846</v>
      </c>
    </row>
    <row r="4037" spans="1:3" x14ac:dyDescent="0.3">
      <c r="A4037" t="s">
        <v>4887</v>
      </c>
      <c r="B4037" s="2">
        <v>6.1</v>
      </c>
      <c r="C4037" t="s">
        <v>3878</v>
      </c>
    </row>
    <row r="4038" spans="1:3" x14ac:dyDescent="0.3">
      <c r="A4038" t="s">
        <v>4888</v>
      </c>
      <c r="B4038" s="2">
        <v>5.2</v>
      </c>
      <c r="C4038" t="s">
        <v>346</v>
      </c>
    </row>
    <row r="4039" spans="1:3" x14ac:dyDescent="0.3">
      <c r="A4039" t="s">
        <v>4888</v>
      </c>
      <c r="B4039" s="2">
        <v>5.2</v>
      </c>
      <c r="C4039" t="s">
        <v>1390</v>
      </c>
    </row>
    <row r="4040" spans="1:3" x14ac:dyDescent="0.3">
      <c r="A4040" t="s">
        <v>7093</v>
      </c>
      <c r="B4040" s="2">
        <v>7.7</v>
      </c>
      <c r="C4040" t="s">
        <v>346</v>
      </c>
    </row>
    <row r="4041" spans="1:3" x14ac:dyDescent="0.3">
      <c r="A4041" t="s">
        <v>7093</v>
      </c>
      <c r="B4041" s="2">
        <v>7.7</v>
      </c>
      <c r="C4041" t="s">
        <v>266</v>
      </c>
    </row>
    <row r="4042" spans="1:3" x14ac:dyDescent="0.3">
      <c r="A4042" t="s">
        <v>7093</v>
      </c>
      <c r="B4042" s="2">
        <v>7.7</v>
      </c>
      <c r="C4042" t="s">
        <v>814</v>
      </c>
    </row>
    <row r="4043" spans="1:3" x14ac:dyDescent="0.3">
      <c r="A4043" t="s">
        <v>7093</v>
      </c>
      <c r="B4043" s="2">
        <v>7.7</v>
      </c>
      <c r="C4043" t="s">
        <v>3587</v>
      </c>
    </row>
    <row r="4044" spans="1:3" x14ac:dyDescent="0.3">
      <c r="A4044" t="s">
        <v>7093</v>
      </c>
      <c r="B4044" s="2">
        <v>7.7</v>
      </c>
      <c r="C4044" t="s">
        <v>3705</v>
      </c>
    </row>
    <row r="4045" spans="1:3" x14ac:dyDescent="0.3">
      <c r="A4045" t="s">
        <v>4889</v>
      </c>
      <c r="B4045" s="2">
        <v>7.3</v>
      </c>
      <c r="C4045" t="s">
        <v>7851</v>
      </c>
    </row>
    <row r="4046" spans="1:3" x14ac:dyDescent="0.3">
      <c r="A4046" t="s">
        <v>4889</v>
      </c>
      <c r="B4046" s="2">
        <v>7.3</v>
      </c>
      <c r="C4046" t="s">
        <v>814</v>
      </c>
    </row>
    <row r="4047" spans="1:3" x14ac:dyDescent="0.3">
      <c r="A4047" t="s">
        <v>4889</v>
      </c>
      <c r="B4047" s="2">
        <v>7.3</v>
      </c>
      <c r="C4047" t="s">
        <v>3705</v>
      </c>
    </row>
    <row r="4048" spans="1:3" x14ac:dyDescent="0.3">
      <c r="A4048" t="s">
        <v>4890</v>
      </c>
      <c r="B4048" s="2">
        <v>6.9</v>
      </c>
      <c r="C4048" t="s">
        <v>346</v>
      </c>
    </row>
    <row r="4049" spans="1:3" x14ac:dyDescent="0.3">
      <c r="A4049" t="s">
        <v>4890</v>
      </c>
      <c r="B4049" s="2">
        <v>6.9</v>
      </c>
      <c r="C4049" t="s">
        <v>7848</v>
      </c>
    </row>
    <row r="4050" spans="1:3" x14ac:dyDescent="0.3">
      <c r="A4050" t="s">
        <v>4890</v>
      </c>
      <c r="B4050" s="2">
        <v>6.9</v>
      </c>
      <c r="C4050" t="s">
        <v>3705</v>
      </c>
    </row>
    <row r="4051" spans="1:3" x14ac:dyDescent="0.3">
      <c r="A4051" t="s">
        <v>4891</v>
      </c>
      <c r="B4051" s="2">
        <v>8.5</v>
      </c>
      <c r="C4051" t="s">
        <v>814</v>
      </c>
    </row>
    <row r="4052" spans="1:3" x14ac:dyDescent="0.3">
      <c r="A4052" t="s">
        <v>4891</v>
      </c>
      <c r="B4052" s="2">
        <v>8.5</v>
      </c>
      <c r="C4052" t="s">
        <v>7848</v>
      </c>
    </row>
    <row r="4053" spans="1:3" x14ac:dyDescent="0.3">
      <c r="A4053" t="s">
        <v>4891</v>
      </c>
      <c r="B4053" s="2">
        <v>8.5</v>
      </c>
      <c r="C4053" t="s">
        <v>3878</v>
      </c>
    </row>
    <row r="4054" spans="1:3" x14ac:dyDescent="0.3">
      <c r="A4054" t="s">
        <v>4891</v>
      </c>
      <c r="B4054" s="2">
        <v>8.5</v>
      </c>
      <c r="C4054" t="s">
        <v>3705</v>
      </c>
    </row>
    <row r="4055" spans="1:3" x14ac:dyDescent="0.3">
      <c r="A4055" t="s">
        <v>4892</v>
      </c>
      <c r="B4055" s="2">
        <v>6.3</v>
      </c>
      <c r="C4055" t="s">
        <v>509</v>
      </c>
    </row>
    <row r="4056" spans="1:3" x14ac:dyDescent="0.3">
      <c r="A4056" t="s">
        <v>4892</v>
      </c>
      <c r="B4056" s="2">
        <v>6.3</v>
      </c>
      <c r="C4056" t="s">
        <v>7851</v>
      </c>
    </row>
    <row r="4057" spans="1:3" x14ac:dyDescent="0.3">
      <c r="A4057" t="s">
        <v>7094</v>
      </c>
      <c r="B4057" s="2">
        <v>5.9</v>
      </c>
      <c r="C4057" t="s">
        <v>266</v>
      </c>
    </row>
    <row r="4058" spans="1:3" x14ac:dyDescent="0.3">
      <c r="A4058" t="s">
        <v>7094</v>
      </c>
      <c r="B4058" s="2">
        <v>5.9</v>
      </c>
      <c r="C4058" t="s">
        <v>7845</v>
      </c>
    </row>
    <row r="4059" spans="1:3" x14ac:dyDescent="0.3">
      <c r="A4059" t="s">
        <v>7094</v>
      </c>
      <c r="B4059" s="2">
        <v>5.9</v>
      </c>
      <c r="C4059" t="s">
        <v>509</v>
      </c>
    </row>
    <row r="4060" spans="1:3" x14ac:dyDescent="0.3">
      <c r="A4060" t="s">
        <v>7094</v>
      </c>
      <c r="B4060" s="2">
        <v>5.9</v>
      </c>
      <c r="C4060" t="s">
        <v>7846</v>
      </c>
    </row>
    <row r="4061" spans="1:3" x14ac:dyDescent="0.3">
      <c r="A4061" t="s">
        <v>7094</v>
      </c>
      <c r="B4061" s="2">
        <v>5.9</v>
      </c>
      <c r="C4061" t="s">
        <v>3878</v>
      </c>
    </row>
    <row r="4062" spans="1:3" x14ac:dyDescent="0.3">
      <c r="A4062" t="s">
        <v>4893</v>
      </c>
      <c r="B4062" s="2">
        <v>7.8</v>
      </c>
      <c r="C4062" t="s">
        <v>346</v>
      </c>
    </row>
    <row r="4063" spans="1:3" x14ac:dyDescent="0.3">
      <c r="A4063" t="s">
        <v>4893</v>
      </c>
      <c r="B4063" s="2">
        <v>7.8</v>
      </c>
      <c r="C4063" t="s">
        <v>266</v>
      </c>
    </row>
    <row r="4064" spans="1:3" x14ac:dyDescent="0.3">
      <c r="A4064" t="s">
        <v>4893</v>
      </c>
      <c r="B4064" s="2">
        <v>7.8</v>
      </c>
      <c r="C4064" t="s">
        <v>814</v>
      </c>
    </row>
    <row r="4065" spans="1:3" x14ac:dyDescent="0.3">
      <c r="A4065" t="s">
        <v>4893</v>
      </c>
      <c r="B4065" s="2">
        <v>7.8</v>
      </c>
      <c r="C4065" t="s">
        <v>3705</v>
      </c>
    </row>
    <row r="4066" spans="1:3" x14ac:dyDescent="0.3">
      <c r="A4066" t="s">
        <v>4894</v>
      </c>
      <c r="B4066" s="2">
        <v>6.7</v>
      </c>
      <c r="C4066" t="s">
        <v>346</v>
      </c>
    </row>
    <row r="4067" spans="1:3" x14ac:dyDescent="0.3">
      <c r="A4067" t="s">
        <v>4894</v>
      </c>
      <c r="B4067" s="2">
        <v>6.7</v>
      </c>
      <c r="C4067" t="s">
        <v>266</v>
      </c>
    </row>
    <row r="4068" spans="1:3" x14ac:dyDescent="0.3">
      <c r="A4068" t="s">
        <v>4894</v>
      </c>
      <c r="B4068" s="2">
        <v>6.7</v>
      </c>
      <c r="C4068" t="s">
        <v>3705</v>
      </c>
    </row>
    <row r="4069" spans="1:3" x14ac:dyDescent="0.3">
      <c r="A4069" t="s">
        <v>4895</v>
      </c>
      <c r="B4069" s="2">
        <v>6.4</v>
      </c>
      <c r="C4069" t="s">
        <v>346</v>
      </c>
    </row>
    <row r="4070" spans="1:3" x14ac:dyDescent="0.3">
      <c r="A4070" t="s">
        <v>4895</v>
      </c>
      <c r="B4070" s="2">
        <v>6.4</v>
      </c>
      <c r="C4070" t="s">
        <v>266</v>
      </c>
    </row>
    <row r="4071" spans="1:3" x14ac:dyDescent="0.3">
      <c r="A4071" t="s">
        <v>4895</v>
      </c>
      <c r="B4071" s="2">
        <v>6.4</v>
      </c>
      <c r="C4071" t="s">
        <v>3878</v>
      </c>
    </row>
    <row r="4072" spans="1:3" x14ac:dyDescent="0.3">
      <c r="A4072" t="s">
        <v>4895</v>
      </c>
      <c r="B4072" s="2">
        <v>6.4</v>
      </c>
      <c r="C4072" t="s">
        <v>3705</v>
      </c>
    </row>
    <row r="4073" spans="1:3" x14ac:dyDescent="0.3">
      <c r="A4073" t="s">
        <v>4896</v>
      </c>
      <c r="B4073" s="2">
        <v>5.9</v>
      </c>
      <c r="C4073" t="s">
        <v>509</v>
      </c>
    </row>
    <row r="4074" spans="1:3" x14ac:dyDescent="0.3">
      <c r="A4074" t="s">
        <v>4896</v>
      </c>
      <c r="B4074" s="2">
        <v>5.9</v>
      </c>
      <c r="C4074" t="s">
        <v>7851</v>
      </c>
    </row>
    <row r="4075" spans="1:3" x14ac:dyDescent="0.3">
      <c r="A4075" t="s">
        <v>4896</v>
      </c>
      <c r="B4075" s="2">
        <v>5.9</v>
      </c>
      <c r="C4075" t="s">
        <v>3587</v>
      </c>
    </row>
    <row r="4076" spans="1:3" x14ac:dyDescent="0.3">
      <c r="A4076" t="s">
        <v>4897</v>
      </c>
      <c r="B4076" s="2">
        <v>6.6</v>
      </c>
      <c r="C4076" t="s">
        <v>7848</v>
      </c>
    </row>
    <row r="4077" spans="1:3" x14ac:dyDescent="0.3">
      <c r="A4077" t="s">
        <v>4897</v>
      </c>
      <c r="B4077" s="2">
        <v>6.6</v>
      </c>
      <c r="C4077" t="s">
        <v>3705</v>
      </c>
    </row>
    <row r="4078" spans="1:3" x14ac:dyDescent="0.3">
      <c r="A4078" t="s">
        <v>4898</v>
      </c>
      <c r="B4078" s="2">
        <v>6.8</v>
      </c>
      <c r="C4078" t="s">
        <v>814</v>
      </c>
    </row>
    <row r="4079" spans="1:3" x14ac:dyDescent="0.3">
      <c r="A4079" t="s">
        <v>4898</v>
      </c>
      <c r="B4079" s="2">
        <v>6.8</v>
      </c>
      <c r="C4079" t="s">
        <v>7844</v>
      </c>
    </row>
    <row r="4080" spans="1:3" x14ac:dyDescent="0.3">
      <c r="A4080" t="s">
        <v>4898</v>
      </c>
      <c r="B4080" s="2">
        <v>6.8</v>
      </c>
      <c r="C4080" t="s">
        <v>3587</v>
      </c>
    </row>
    <row r="4081" spans="1:3" x14ac:dyDescent="0.3">
      <c r="A4081" t="s">
        <v>4899</v>
      </c>
      <c r="B4081" s="2">
        <v>6.5</v>
      </c>
      <c r="C4081" t="s">
        <v>1390</v>
      </c>
    </row>
    <row r="4082" spans="1:3" x14ac:dyDescent="0.3">
      <c r="A4082" t="s">
        <v>4899</v>
      </c>
      <c r="B4082" s="2">
        <v>6.5</v>
      </c>
      <c r="C4082" t="s">
        <v>7848</v>
      </c>
    </row>
    <row r="4083" spans="1:3" x14ac:dyDescent="0.3">
      <c r="A4083" t="s">
        <v>4899</v>
      </c>
      <c r="B4083" s="2">
        <v>6.5</v>
      </c>
      <c r="C4083" t="s">
        <v>3705</v>
      </c>
    </row>
    <row r="4084" spans="1:3" x14ac:dyDescent="0.3">
      <c r="A4084" t="s">
        <v>7095</v>
      </c>
      <c r="B4084" s="2">
        <v>6.6</v>
      </c>
      <c r="C4084" t="s">
        <v>509</v>
      </c>
    </row>
    <row r="4085" spans="1:3" x14ac:dyDescent="0.3">
      <c r="A4085" t="s">
        <v>7095</v>
      </c>
      <c r="B4085" s="2">
        <v>6.6</v>
      </c>
      <c r="C4085" t="s">
        <v>814</v>
      </c>
    </row>
    <row r="4086" spans="1:3" x14ac:dyDescent="0.3">
      <c r="A4086" t="s">
        <v>7095</v>
      </c>
      <c r="B4086" s="2">
        <v>6.6</v>
      </c>
      <c r="C4086" t="s">
        <v>7846</v>
      </c>
    </row>
    <row r="4087" spans="1:3" x14ac:dyDescent="0.3">
      <c r="A4087" t="s">
        <v>7095</v>
      </c>
      <c r="B4087" s="2">
        <v>6.6</v>
      </c>
      <c r="C4087" t="s">
        <v>7844</v>
      </c>
    </row>
    <row r="4088" spans="1:3" x14ac:dyDescent="0.3">
      <c r="A4088" t="s">
        <v>7096</v>
      </c>
      <c r="B4088" s="2">
        <v>5.8</v>
      </c>
      <c r="C4088" t="s">
        <v>509</v>
      </c>
    </row>
    <row r="4089" spans="1:3" x14ac:dyDescent="0.3">
      <c r="A4089" t="s">
        <v>7096</v>
      </c>
      <c r="B4089" s="2">
        <v>5.8</v>
      </c>
      <c r="C4089" t="s">
        <v>3587</v>
      </c>
    </row>
    <row r="4090" spans="1:3" x14ac:dyDescent="0.3">
      <c r="A4090" t="s">
        <v>4900</v>
      </c>
      <c r="B4090" s="2">
        <v>6.9</v>
      </c>
      <c r="C4090" t="s">
        <v>7852</v>
      </c>
    </row>
    <row r="4091" spans="1:3" x14ac:dyDescent="0.3">
      <c r="A4091" t="s">
        <v>4900</v>
      </c>
      <c r="B4091" s="2">
        <v>6.9</v>
      </c>
      <c r="C4091" t="s">
        <v>814</v>
      </c>
    </row>
    <row r="4092" spans="1:3" x14ac:dyDescent="0.3">
      <c r="A4092" t="s">
        <v>4900</v>
      </c>
      <c r="B4092" s="2">
        <v>6.9</v>
      </c>
      <c r="C4092" t="s">
        <v>7853</v>
      </c>
    </row>
    <row r="4093" spans="1:3" x14ac:dyDescent="0.3">
      <c r="A4093" t="s">
        <v>4900</v>
      </c>
      <c r="B4093" s="2">
        <v>6.9</v>
      </c>
      <c r="C4093" t="s">
        <v>7847</v>
      </c>
    </row>
    <row r="4094" spans="1:3" x14ac:dyDescent="0.3">
      <c r="A4094" t="s">
        <v>4901</v>
      </c>
      <c r="B4094" s="2">
        <v>7.1</v>
      </c>
      <c r="C4094" t="s">
        <v>7851</v>
      </c>
    </row>
    <row r="4095" spans="1:3" x14ac:dyDescent="0.3">
      <c r="A4095" t="s">
        <v>4901</v>
      </c>
      <c r="B4095" s="2">
        <v>7.1</v>
      </c>
      <c r="C4095" t="s">
        <v>814</v>
      </c>
    </row>
    <row r="4096" spans="1:3" x14ac:dyDescent="0.3">
      <c r="A4096" t="s">
        <v>4901</v>
      </c>
      <c r="B4096" s="2">
        <v>7.1</v>
      </c>
      <c r="C4096" t="s">
        <v>3705</v>
      </c>
    </row>
    <row r="4097" spans="1:3" x14ac:dyDescent="0.3">
      <c r="A4097" t="s">
        <v>4902</v>
      </c>
      <c r="B4097" s="2">
        <v>5.8</v>
      </c>
      <c r="C4097" t="s">
        <v>1390</v>
      </c>
    </row>
    <row r="4098" spans="1:3" x14ac:dyDescent="0.3">
      <c r="A4098" t="s">
        <v>4902</v>
      </c>
      <c r="B4098" s="2">
        <v>5.8</v>
      </c>
      <c r="C4098" t="s">
        <v>7848</v>
      </c>
    </row>
    <row r="4099" spans="1:3" x14ac:dyDescent="0.3">
      <c r="A4099" t="s">
        <v>4902</v>
      </c>
      <c r="B4099" s="2">
        <v>5.8</v>
      </c>
      <c r="C4099" t="s">
        <v>3705</v>
      </c>
    </row>
    <row r="4100" spans="1:3" x14ac:dyDescent="0.3">
      <c r="A4100" t="s">
        <v>4903</v>
      </c>
      <c r="B4100" s="2">
        <v>7.2</v>
      </c>
      <c r="C4100" t="s">
        <v>814</v>
      </c>
    </row>
    <row r="4101" spans="1:3" x14ac:dyDescent="0.3">
      <c r="A4101" t="s">
        <v>4903</v>
      </c>
      <c r="B4101" s="2">
        <v>7.2</v>
      </c>
      <c r="C4101" t="s">
        <v>7849</v>
      </c>
    </row>
    <row r="4102" spans="1:3" x14ac:dyDescent="0.3">
      <c r="A4102" t="s">
        <v>4904</v>
      </c>
      <c r="B4102" s="2">
        <v>6</v>
      </c>
      <c r="C4102" t="s">
        <v>266</v>
      </c>
    </row>
    <row r="4103" spans="1:3" x14ac:dyDescent="0.3">
      <c r="A4103" t="s">
        <v>4904</v>
      </c>
      <c r="B4103" s="2">
        <v>6</v>
      </c>
      <c r="C4103" t="s">
        <v>814</v>
      </c>
    </row>
    <row r="4104" spans="1:3" x14ac:dyDescent="0.3">
      <c r="A4104" t="s">
        <v>4904</v>
      </c>
      <c r="B4104" s="2">
        <v>6</v>
      </c>
      <c r="C4104" t="s">
        <v>3587</v>
      </c>
    </row>
    <row r="4105" spans="1:3" x14ac:dyDescent="0.3">
      <c r="A4105" t="s">
        <v>7097</v>
      </c>
      <c r="B4105" s="2">
        <v>4.7</v>
      </c>
      <c r="C4105" t="s">
        <v>346</v>
      </c>
    </row>
    <row r="4106" spans="1:3" x14ac:dyDescent="0.3">
      <c r="A4106" t="s">
        <v>7097</v>
      </c>
      <c r="B4106" s="2">
        <v>4.7</v>
      </c>
      <c r="C4106" t="s">
        <v>1390</v>
      </c>
    </row>
    <row r="4107" spans="1:3" x14ac:dyDescent="0.3">
      <c r="A4107" t="s">
        <v>7097</v>
      </c>
      <c r="B4107" s="2">
        <v>4.7</v>
      </c>
      <c r="C4107" t="s">
        <v>3878</v>
      </c>
    </row>
    <row r="4108" spans="1:3" x14ac:dyDescent="0.3">
      <c r="A4108" t="s">
        <v>7097</v>
      </c>
      <c r="B4108" s="2">
        <v>4.7</v>
      </c>
      <c r="C4108" t="s">
        <v>3705</v>
      </c>
    </row>
    <row r="4109" spans="1:3" x14ac:dyDescent="0.3">
      <c r="A4109" t="s">
        <v>7098</v>
      </c>
      <c r="B4109" s="2">
        <v>5.2</v>
      </c>
      <c r="C4109" t="s">
        <v>509</v>
      </c>
    </row>
    <row r="4110" spans="1:3" x14ac:dyDescent="0.3">
      <c r="A4110" t="s">
        <v>7098</v>
      </c>
      <c r="B4110" s="2">
        <v>5.2</v>
      </c>
      <c r="C4110" t="s">
        <v>7846</v>
      </c>
    </row>
    <row r="4111" spans="1:3" x14ac:dyDescent="0.3">
      <c r="A4111" t="s">
        <v>7099</v>
      </c>
      <c r="B4111" s="2">
        <v>5.5</v>
      </c>
      <c r="C4111" t="s">
        <v>814</v>
      </c>
    </row>
    <row r="4112" spans="1:3" x14ac:dyDescent="0.3">
      <c r="A4112" t="s">
        <v>7099</v>
      </c>
      <c r="B4112" s="2">
        <v>5.5</v>
      </c>
      <c r="C4112" t="s">
        <v>3587</v>
      </c>
    </row>
    <row r="4113" spans="1:3" x14ac:dyDescent="0.3">
      <c r="A4113" t="s">
        <v>4905</v>
      </c>
      <c r="B4113" s="2">
        <v>7</v>
      </c>
      <c r="C4113" t="s">
        <v>266</v>
      </c>
    </row>
    <row r="4114" spans="1:3" x14ac:dyDescent="0.3">
      <c r="A4114" t="s">
        <v>4905</v>
      </c>
      <c r="B4114" s="2">
        <v>7</v>
      </c>
      <c r="C4114" t="s">
        <v>509</v>
      </c>
    </row>
    <row r="4115" spans="1:3" x14ac:dyDescent="0.3">
      <c r="A4115" t="s">
        <v>4905</v>
      </c>
      <c r="B4115" s="2">
        <v>7</v>
      </c>
      <c r="C4115" t="s">
        <v>3878</v>
      </c>
    </row>
    <row r="4116" spans="1:3" x14ac:dyDescent="0.3">
      <c r="A4116" t="s">
        <v>4906</v>
      </c>
      <c r="B4116" s="2">
        <v>5.8</v>
      </c>
      <c r="C4116" t="s">
        <v>509</v>
      </c>
    </row>
    <row r="4117" spans="1:3" x14ac:dyDescent="0.3">
      <c r="A4117" t="s">
        <v>4906</v>
      </c>
      <c r="B4117" s="2">
        <v>5.8</v>
      </c>
      <c r="C4117" t="s">
        <v>814</v>
      </c>
    </row>
    <row r="4118" spans="1:3" x14ac:dyDescent="0.3">
      <c r="A4118" t="s">
        <v>4907</v>
      </c>
      <c r="B4118" s="2">
        <v>6.2</v>
      </c>
      <c r="C4118" t="s">
        <v>1390</v>
      </c>
    </row>
    <row r="4119" spans="1:3" x14ac:dyDescent="0.3">
      <c r="A4119" t="s">
        <v>4907</v>
      </c>
      <c r="B4119" s="2">
        <v>6.2</v>
      </c>
      <c r="C4119" t="s">
        <v>7848</v>
      </c>
    </row>
    <row r="4120" spans="1:3" x14ac:dyDescent="0.3">
      <c r="A4120" t="s">
        <v>7100</v>
      </c>
      <c r="B4120" s="2">
        <v>6.5</v>
      </c>
      <c r="C4120" t="s">
        <v>7848</v>
      </c>
    </row>
    <row r="4121" spans="1:3" x14ac:dyDescent="0.3">
      <c r="A4121" t="s">
        <v>7100</v>
      </c>
      <c r="B4121" s="2">
        <v>6.5</v>
      </c>
      <c r="C4121" t="s">
        <v>3705</v>
      </c>
    </row>
    <row r="4122" spans="1:3" x14ac:dyDescent="0.3">
      <c r="A4122" t="s">
        <v>4908</v>
      </c>
      <c r="B4122" s="2">
        <v>7.2</v>
      </c>
      <c r="C4122" t="s">
        <v>7852</v>
      </c>
    </row>
    <row r="4123" spans="1:3" x14ac:dyDescent="0.3">
      <c r="A4123" t="s">
        <v>4908</v>
      </c>
      <c r="B4123" s="2">
        <v>7.2</v>
      </c>
      <c r="C4123" t="s">
        <v>814</v>
      </c>
    </row>
    <row r="4124" spans="1:3" x14ac:dyDescent="0.3">
      <c r="A4124" t="s">
        <v>4908</v>
      </c>
      <c r="B4124" s="2">
        <v>7.2</v>
      </c>
      <c r="C4124" t="s">
        <v>7853</v>
      </c>
    </row>
    <row r="4125" spans="1:3" x14ac:dyDescent="0.3">
      <c r="A4125" t="s">
        <v>4908</v>
      </c>
      <c r="B4125" s="2">
        <v>7.2</v>
      </c>
      <c r="C4125" t="s">
        <v>7847</v>
      </c>
    </row>
    <row r="4126" spans="1:3" x14ac:dyDescent="0.3">
      <c r="A4126" t="s">
        <v>4909</v>
      </c>
      <c r="B4126" s="2">
        <v>5.0999999999999996</v>
      </c>
      <c r="C4126" t="s">
        <v>509</v>
      </c>
    </row>
    <row r="4127" spans="1:3" x14ac:dyDescent="0.3">
      <c r="A4127" t="s">
        <v>4910</v>
      </c>
      <c r="B4127" s="2">
        <v>4.7</v>
      </c>
      <c r="C4127" t="s">
        <v>509</v>
      </c>
    </row>
    <row r="4128" spans="1:3" x14ac:dyDescent="0.3">
      <c r="A4128" t="s">
        <v>4910</v>
      </c>
      <c r="B4128" s="2">
        <v>4.7</v>
      </c>
      <c r="C4128" t="s">
        <v>814</v>
      </c>
    </row>
    <row r="4129" spans="1:3" x14ac:dyDescent="0.3">
      <c r="A4129" t="s">
        <v>4911</v>
      </c>
      <c r="B4129" s="2">
        <v>5.9</v>
      </c>
      <c r="C4129" t="s">
        <v>1390</v>
      </c>
    </row>
    <row r="4130" spans="1:3" x14ac:dyDescent="0.3">
      <c r="A4130" t="s">
        <v>4912</v>
      </c>
      <c r="B4130" s="2">
        <v>5.8</v>
      </c>
      <c r="C4130" t="s">
        <v>509</v>
      </c>
    </row>
    <row r="4131" spans="1:3" x14ac:dyDescent="0.3">
      <c r="A4131" t="s">
        <v>4912</v>
      </c>
      <c r="B4131" s="2">
        <v>5.8</v>
      </c>
      <c r="C4131" t="s">
        <v>7851</v>
      </c>
    </row>
    <row r="4132" spans="1:3" x14ac:dyDescent="0.3">
      <c r="A4132" t="s">
        <v>4912</v>
      </c>
      <c r="B4132" s="2">
        <v>5.8</v>
      </c>
      <c r="C4132" t="s">
        <v>3587</v>
      </c>
    </row>
    <row r="4133" spans="1:3" x14ac:dyDescent="0.3">
      <c r="A4133" t="s">
        <v>4913</v>
      </c>
      <c r="B4133" s="2">
        <v>7.2</v>
      </c>
      <c r="C4133" t="s">
        <v>814</v>
      </c>
    </row>
    <row r="4134" spans="1:3" x14ac:dyDescent="0.3">
      <c r="A4134" t="s">
        <v>4914</v>
      </c>
      <c r="B4134" s="2">
        <v>6.2</v>
      </c>
      <c r="C4134" t="s">
        <v>509</v>
      </c>
    </row>
    <row r="4135" spans="1:3" x14ac:dyDescent="0.3">
      <c r="A4135" t="s">
        <v>4914</v>
      </c>
      <c r="B4135" s="2">
        <v>6.2</v>
      </c>
      <c r="C4135" t="s">
        <v>814</v>
      </c>
    </row>
    <row r="4136" spans="1:3" x14ac:dyDescent="0.3">
      <c r="A4136" t="s">
        <v>4914</v>
      </c>
      <c r="B4136" s="2">
        <v>6.2</v>
      </c>
      <c r="C4136" t="s">
        <v>3587</v>
      </c>
    </row>
    <row r="4137" spans="1:3" x14ac:dyDescent="0.3">
      <c r="A4137" t="s">
        <v>4914</v>
      </c>
      <c r="B4137" s="2">
        <v>6.2</v>
      </c>
      <c r="C4137" t="s">
        <v>7850</v>
      </c>
    </row>
    <row r="4138" spans="1:3" x14ac:dyDescent="0.3">
      <c r="A4138" t="s">
        <v>4915</v>
      </c>
      <c r="B4138" s="2">
        <v>5.7</v>
      </c>
      <c r="C4138" t="s">
        <v>509</v>
      </c>
    </row>
    <row r="4139" spans="1:3" x14ac:dyDescent="0.3">
      <c r="A4139" t="s">
        <v>4915</v>
      </c>
      <c r="B4139" s="2">
        <v>5.7</v>
      </c>
      <c r="C4139" t="s">
        <v>814</v>
      </c>
    </row>
    <row r="4140" spans="1:3" x14ac:dyDescent="0.3">
      <c r="A4140" t="s">
        <v>7101</v>
      </c>
      <c r="B4140" s="2">
        <v>6.1</v>
      </c>
      <c r="C4140" t="s">
        <v>509</v>
      </c>
    </row>
    <row r="4141" spans="1:3" x14ac:dyDescent="0.3">
      <c r="A4141" t="s">
        <v>7101</v>
      </c>
      <c r="B4141" s="2">
        <v>6.1</v>
      </c>
      <c r="C4141" t="s">
        <v>3084</v>
      </c>
    </row>
    <row r="4142" spans="1:3" x14ac:dyDescent="0.3">
      <c r="A4142" t="s">
        <v>4916</v>
      </c>
      <c r="B4142" s="2">
        <v>6</v>
      </c>
      <c r="C4142" t="s">
        <v>346</v>
      </c>
    </row>
    <row r="4143" spans="1:3" x14ac:dyDescent="0.3">
      <c r="A4143" t="s">
        <v>4916</v>
      </c>
      <c r="B4143" s="2">
        <v>6</v>
      </c>
      <c r="C4143" t="s">
        <v>266</v>
      </c>
    </row>
    <row r="4144" spans="1:3" x14ac:dyDescent="0.3">
      <c r="A4144" t="s">
        <v>4916</v>
      </c>
      <c r="B4144" s="2">
        <v>6</v>
      </c>
      <c r="C4144" t="s">
        <v>7851</v>
      </c>
    </row>
    <row r="4145" spans="1:3" x14ac:dyDescent="0.3">
      <c r="A4145" t="s">
        <v>4916</v>
      </c>
      <c r="B4145" s="2">
        <v>6</v>
      </c>
      <c r="C4145" t="s">
        <v>7844</v>
      </c>
    </row>
    <row r="4146" spans="1:3" x14ac:dyDescent="0.3">
      <c r="A4146" t="s">
        <v>4916</v>
      </c>
      <c r="B4146" s="2">
        <v>6</v>
      </c>
      <c r="C4146" t="s">
        <v>7848</v>
      </c>
    </row>
    <row r="4147" spans="1:3" x14ac:dyDescent="0.3">
      <c r="A4147" t="s">
        <v>4916</v>
      </c>
      <c r="B4147" s="2">
        <v>6</v>
      </c>
      <c r="C4147" t="s">
        <v>3705</v>
      </c>
    </row>
    <row r="4148" spans="1:3" x14ac:dyDescent="0.3">
      <c r="A4148" t="s">
        <v>4917</v>
      </c>
      <c r="B4148" s="2">
        <v>6.9</v>
      </c>
      <c r="C4148" t="s">
        <v>266</v>
      </c>
    </row>
    <row r="4149" spans="1:3" x14ac:dyDescent="0.3">
      <c r="A4149" t="s">
        <v>4917</v>
      </c>
      <c r="B4149" s="2">
        <v>6.9</v>
      </c>
      <c r="C4149" t="s">
        <v>814</v>
      </c>
    </row>
    <row r="4150" spans="1:3" x14ac:dyDescent="0.3">
      <c r="A4150" t="s">
        <v>4917</v>
      </c>
      <c r="B4150" s="2">
        <v>6.9</v>
      </c>
      <c r="C4150" t="s">
        <v>7848</v>
      </c>
    </row>
    <row r="4151" spans="1:3" x14ac:dyDescent="0.3">
      <c r="A4151" t="s">
        <v>4918</v>
      </c>
      <c r="B4151" s="2">
        <v>6.5</v>
      </c>
      <c r="C4151" t="s">
        <v>509</v>
      </c>
    </row>
    <row r="4152" spans="1:3" x14ac:dyDescent="0.3">
      <c r="A4152" t="s">
        <v>4918</v>
      </c>
      <c r="B4152" s="2">
        <v>6.5</v>
      </c>
      <c r="C4152" t="s">
        <v>814</v>
      </c>
    </row>
    <row r="4153" spans="1:3" x14ac:dyDescent="0.3">
      <c r="A4153" t="s">
        <v>4918</v>
      </c>
      <c r="B4153" s="2">
        <v>6.5</v>
      </c>
      <c r="C4153" t="s">
        <v>3587</v>
      </c>
    </row>
    <row r="4154" spans="1:3" x14ac:dyDescent="0.3">
      <c r="A4154" t="s">
        <v>7102</v>
      </c>
      <c r="B4154" s="2">
        <v>5</v>
      </c>
      <c r="C4154" t="s">
        <v>7852</v>
      </c>
    </row>
    <row r="4155" spans="1:3" x14ac:dyDescent="0.3">
      <c r="A4155" t="s">
        <v>7102</v>
      </c>
      <c r="B4155" s="2">
        <v>5</v>
      </c>
      <c r="C4155" t="s">
        <v>7851</v>
      </c>
    </row>
    <row r="4156" spans="1:3" x14ac:dyDescent="0.3">
      <c r="A4156" t="s">
        <v>7102</v>
      </c>
      <c r="B4156" s="2">
        <v>5</v>
      </c>
      <c r="C4156" t="s">
        <v>814</v>
      </c>
    </row>
    <row r="4157" spans="1:3" x14ac:dyDescent="0.3">
      <c r="A4157" t="s">
        <v>7102</v>
      </c>
      <c r="B4157" s="2">
        <v>5</v>
      </c>
      <c r="C4157" t="s">
        <v>7853</v>
      </c>
    </row>
    <row r="4158" spans="1:3" x14ac:dyDescent="0.3">
      <c r="A4158" t="s">
        <v>7103</v>
      </c>
      <c r="B4158" s="2">
        <v>5.7</v>
      </c>
      <c r="C4158" t="s">
        <v>346</v>
      </c>
    </row>
    <row r="4159" spans="1:3" x14ac:dyDescent="0.3">
      <c r="A4159" t="s">
        <v>7103</v>
      </c>
      <c r="B4159" s="2">
        <v>5.7</v>
      </c>
      <c r="C4159" t="s">
        <v>266</v>
      </c>
    </row>
    <row r="4160" spans="1:3" x14ac:dyDescent="0.3">
      <c r="A4160" t="s">
        <v>7103</v>
      </c>
      <c r="B4160" s="2">
        <v>5.7</v>
      </c>
      <c r="C4160" t="s">
        <v>7851</v>
      </c>
    </row>
    <row r="4161" spans="1:3" x14ac:dyDescent="0.3">
      <c r="A4161" t="s">
        <v>7103</v>
      </c>
      <c r="B4161" s="2">
        <v>5.7</v>
      </c>
      <c r="C4161" t="s">
        <v>3705</v>
      </c>
    </row>
    <row r="4162" spans="1:3" x14ac:dyDescent="0.3">
      <c r="A4162" t="s">
        <v>4919</v>
      </c>
      <c r="B4162" s="2">
        <v>7</v>
      </c>
      <c r="C4162" t="s">
        <v>814</v>
      </c>
    </row>
    <row r="4163" spans="1:3" x14ac:dyDescent="0.3">
      <c r="A4163" t="s">
        <v>4919</v>
      </c>
      <c r="B4163" s="2">
        <v>7</v>
      </c>
      <c r="C4163" t="s">
        <v>7847</v>
      </c>
    </row>
    <row r="4164" spans="1:3" x14ac:dyDescent="0.3">
      <c r="A4164" t="s">
        <v>4919</v>
      </c>
      <c r="B4164" s="2">
        <v>7</v>
      </c>
      <c r="C4164" t="s">
        <v>3587</v>
      </c>
    </row>
    <row r="4165" spans="1:3" x14ac:dyDescent="0.3">
      <c r="A4165" t="s">
        <v>7104</v>
      </c>
      <c r="B4165" s="2">
        <v>5.0999999999999996</v>
      </c>
      <c r="C4165" t="s">
        <v>7851</v>
      </c>
    </row>
    <row r="4166" spans="1:3" x14ac:dyDescent="0.3">
      <c r="A4166" t="s">
        <v>7104</v>
      </c>
      <c r="B4166" s="2">
        <v>5.0999999999999996</v>
      </c>
      <c r="C4166" t="s">
        <v>814</v>
      </c>
    </row>
    <row r="4167" spans="1:3" x14ac:dyDescent="0.3">
      <c r="A4167" t="s">
        <v>7104</v>
      </c>
      <c r="B4167" s="2">
        <v>5.0999999999999996</v>
      </c>
      <c r="C4167" t="s">
        <v>1390</v>
      </c>
    </row>
    <row r="4168" spans="1:3" x14ac:dyDescent="0.3">
      <c r="A4168" t="s">
        <v>7104</v>
      </c>
      <c r="B4168" s="2">
        <v>5.0999999999999996</v>
      </c>
      <c r="C4168" t="s">
        <v>3705</v>
      </c>
    </row>
    <row r="4169" spans="1:3" x14ac:dyDescent="0.3">
      <c r="A4169" t="s">
        <v>7105</v>
      </c>
      <c r="B4169" s="2">
        <v>5.3</v>
      </c>
      <c r="C4169" t="s">
        <v>509</v>
      </c>
    </row>
    <row r="4170" spans="1:3" x14ac:dyDescent="0.3">
      <c r="A4170" t="s">
        <v>7106</v>
      </c>
      <c r="B4170" s="2">
        <v>4.4000000000000004</v>
      </c>
      <c r="C4170" t="s">
        <v>1390</v>
      </c>
    </row>
    <row r="4171" spans="1:3" x14ac:dyDescent="0.3">
      <c r="A4171" t="s">
        <v>7106</v>
      </c>
      <c r="B4171" s="2">
        <v>4.4000000000000004</v>
      </c>
      <c r="C4171" t="s">
        <v>3878</v>
      </c>
    </row>
    <row r="4172" spans="1:3" x14ac:dyDescent="0.3">
      <c r="A4172" t="s">
        <v>7106</v>
      </c>
      <c r="B4172" s="2">
        <v>4.4000000000000004</v>
      </c>
      <c r="C4172" t="s">
        <v>3705</v>
      </c>
    </row>
    <row r="4173" spans="1:3" x14ac:dyDescent="0.3">
      <c r="A4173" t="s">
        <v>4920</v>
      </c>
      <c r="B4173" s="2">
        <v>4.7</v>
      </c>
      <c r="C4173" t="s">
        <v>346</v>
      </c>
    </row>
    <row r="4174" spans="1:3" x14ac:dyDescent="0.3">
      <c r="A4174" t="s">
        <v>4920</v>
      </c>
      <c r="B4174" s="2">
        <v>4.7</v>
      </c>
      <c r="C4174" t="s">
        <v>266</v>
      </c>
    </row>
    <row r="4175" spans="1:3" x14ac:dyDescent="0.3">
      <c r="A4175" t="s">
        <v>4920</v>
      </c>
      <c r="B4175" s="2">
        <v>4.7</v>
      </c>
      <c r="C4175" t="s">
        <v>3587</v>
      </c>
    </row>
    <row r="4176" spans="1:3" x14ac:dyDescent="0.3">
      <c r="A4176" t="s">
        <v>4921</v>
      </c>
      <c r="B4176" s="2">
        <v>6.7</v>
      </c>
      <c r="C4176" t="s">
        <v>7852</v>
      </c>
    </row>
    <row r="4177" spans="1:3" x14ac:dyDescent="0.3">
      <c r="A4177" t="s">
        <v>4921</v>
      </c>
      <c r="B4177" s="2">
        <v>6.7</v>
      </c>
      <c r="C4177" t="s">
        <v>814</v>
      </c>
    </row>
    <row r="4178" spans="1:3" x14ac:dyDescent="0.3">
      <c r="A4178" t="s">
        <v>4921</v>
      </c>
      <c r="B4178" s="2">
        <v>6.7</v>
      </c>
      <c r="C4178" t="s">
        <v>7849</v>
      </c>
    </row>
    <row r="4179" spans="1:3" x14ac:dyDescent="0.3">
      <c r="A4179" t="s">
        <v>4921</v>
      </c>
      <c r="B4179" s="2">
        <v>6.7</v>
      </c>
      <c r="C4179" t="s">
        <v>3587</v>
      </c>
    </row>
    <row r="4180" spans="1:3" x14ac:dyDescent="0.3">
      <c r="A4180" t="s">
        <v>4922</v>
      </c>
      <c r="B4180" s="2">
        <v>6.7</v>
      </c>
      <c r="C4180" t="s">
        <v>814</v>
      </c>
    </row>
    <row r="4181" spans="1:3" x14ac:dyDescent="0.3">
      <c r="A4181" t="s">
        <v>4922</v>
      </c>
      <c r="B4181" s="2">
        <v>6.7</v>
      </c>
      <c r="C4181" t="s">
        <v>3587</v>
      </c>
    </row>
    <row r="4182" spans="1:3" x14ac:dyDescent="0.3">
      <c r="A4182" t="s">
        <v>4923</v>
      </c>
      <c r="B4182" s="2">
        <v>5.7</v>
      </c>
      <c r="C4182" t="s">
        <v>1390</v>
      </c>
    </row>
    <row r="4183" spans="1:3" x14ac:dyDescent="0.3">
      <c r="A4183" t="s">
        <v>4923</v>
      </c>
      <c r="B4183" s="2">
        <v>5.7</v>
      </c>
      <c r="C4183" t="s">
        <v>3705</v>
      </c>
    </row>
    <row r="4184" spans="1:3" x14ac:dyDescent="0.3">
      <c r="A4184" t="s">
        <v>4924</v>
      </c>
      <c r="B4184" s="2">
        <v>7.4</v>
      </c>
      <c r="C4184" t="s">
        <v>7851</v>
      </c>
    </row>
    <row r="4185" spans="1:3" x14ac:dyDescent="0.3">
      <c r="A4185" t="s">
        <v>4924</v>
      </c>
      <c r="B4185" s="2">
        <v>7.4</v>
      </c>
      <c r="C4185" t="s">
        <v>814</v>
      </c>
    </row>
    <row r="4186" spans="1:3" x14ac:dyDescent="0.3">
      <c r="A4186" t="s">
        <v>4924</v>
      </c>
      <c r="B4186" s="2">
        <v>7.4</v>
      </c>
      <c r="C4186" t="s">
        <v>3587</v>
      </c>
    </row>
    <row r="4187" spans="1:3" x14ac:dyDescent="0.3">
      <c r="A4187" t="s">
        <v>4924</v>
      </c>
      <c r="B4187" s="2">
        <v>7.4</v>
      </c>
      <c r="C4187" t="s">
        <v>3705</v>
      </c>
    </row>
    <row r="4188" spans="1:3" x14ac:dyDescent="0.3">
      <c r="A4188" t="s">
        <v>4925</v>
      </c>
      <c r="B4188" s="2">
        <v>6.1</v>
      </c>
      <c r="C4188" t="s">
        <v>509</v>
      </c>
    </row>
    <row r="4189" spans="1:3" x14ac:dyDescent="0.3">
      <c r="A4189" t="s">
        <v>4925</v>
      </c>
      <c r="B4189" s="2">
        <v>6.1</v>
      </c>
      <c r="C4189" t="s">
        <v>814</v>
      </c>
    </row>
    <row r="4190" spans="1:3" x14ac:dyDescent="0.3">
      <c r="A4190" t="s">
        <v>4926</v>
      </c>
      <c r="B4190" s="2">
        <v>6.4</v>
      </c>
      <c r="C4190" t="s">
        <v>346</v>
      </c>
    </row>
    <row r="4191" spans="1:3" x14ac:dyDescent="0.3">
      <c r="A4191" t="s">
        <v>4926</v>
      </c>
      <c r="B4191" s="2">
        <v>6.4</v>
      </c>
      <c r="C4191" t="s">
        <v>7851</v>
      </c>
    </row>
    <row r="4192" spans="1:3" x14ac:dyDescent="0.3">
      <c r="A4192" t="s">
        <v>4926</v>
      </c>
      <c r="B4192" s="2">
        <v>6.4</v>
      </c>
      <c r="C4192" t="s">
        <v>814</v>
      </c>
    </row>
    <row r="4193" spans="1:3" x14ac:dyDescent="0.3">
      <c r="A4193" t="s">
        <v>4926</v>
      </c>
      <c r="B4193" s="2">
        <v>6.4</v>
      </c>
      <c r="C4193" t="s">
        <v>3705</v>
      </c>
    </row>
    <row r="4194" spans="1:3" x14ac:dyDescent="0.3">
      <c r="A4194" t="s">
        <v>7107</v>
      </c>
      <c r="B4194" s="2">
        <v>6.2</v>
      </c>
      <c r="C4194" t="s">
        <v>266</v>
      </c>
    </row>
    <row r="4195" spans="1:3" x14ac:dyDescent="0.3">
      <c r="A4195" t="s">
        <v>7107</v>
      </c>
      <c r="B4195" s="2">
        <v>6.2</v>
      </c>
      <c r="C4195" t="s">
        <v>7845</v>
      </c>
    </row>
    <row r="4196" spans="1:3" x14ac:dyDescent="0.3">
      <c r="A4196" t="s">
        <v>7107</v>
      </c>
      <c r="B4196" s="2">
        <v>6.2</v>
      </c>
      <c r="C4196" t="s">
        <v>509</v>
      </c>
    </row>
    <row r="4197" spans="1:3" x14ac:dyDescent="0.3">
      <c r="A4197" t="s">
        <v>7107</v>
      </c>
      <c r="B4197" s="2">
        <v>6.2</v>
      </c>
      <c r="C4197" t="s">
        <v>814</v>
      </c>
    </row>
    <row r="4198" spans="1:3" x14ac:dyDescent="0.3">
      <c r="A4198" t="s">
        <v>7107</v>
      </c>
      <c r="B4198" s="2">
        <v>6.2</v>
      </c>
      <c r="C4198" t="s">
        <v>7846</v>
      </c>
    </row>
    <row r="4199" spans="1:3" x14ac:dyDescent="0.3">
      <c r="A4199" t="s">
        <v>7107</v>
      </c>
      <c r="B4199" s="2">
        <v>6.2</v>
      </c>
      <c r="C4199" t="s">
        <v>7844</v>
      </c>
    </row>
    <row r="4200" spans="1:3" x14ac:dyDescent="0.3">
      <c r="A4200" t="s">
        <v>7107</v>
      </c>
      <c r="B4200" s="2">
        <v>6.2</v>
      </c>
      <c r="C4200" t="s">
        <v>7847</v>
      </c>
    </row>
    <row r="4201" spans="1:3" x14ac:dyDescent="0.3">
      <c r="A4201" t="s">
        <v>7108</v>
      </c>
      <c r="B4201" s="2">
        <v>6.2</v>
      </c>
      <c r="C4201" t="s">
        <v>7851</v>
      </c>
    </row>
    <row r="4202" spans="1:3" x14ac:dyDescent="0.3">
      <c r="A4202" t="s">
        <v>7108</v>
      </c>
      <c r="B4202" s="2">
        <v>6.2</v>
      </c>
      <c r="C4202" t="s">
        <v>814</v>
      </c>
    </row>
    <row r="4203" spans="1:3" x14ac:dyDescent="0.3">
      <c r="A4203" t="s">
        <v>7108</v>
      </c>
      <c r="B4203" s="2">
        <v>6.2</v>
      </c>
      <c r="C4203" t="s">
        <v>7848</v>
      </c>
    </row>
    <row r="4204" spans="1:3" x14ac:dyDescent="0.3">
      <c r="A4204" t="s">
        <v>7108</v>
      </c>
      <c r="B4204" s="2">
        <v>6.2</v>
      </c>
      <c r="C4204" t="s">
        <v>3705</v>
      </c>
    </row>
    <row r="4205" spans="1:3" x14ac:dyDescent="0.3">
      <c r="A4205" t="s">
        <v>4927</v>
      </c>
      <c r="B4205" s="2">
        <v>5.9</v>
      </c>
      <c r="C4205" t="s">
        <v>814</v>
      </c>
    </row>
    <row r="4206" spans="1:3" x14ac:dyDescent="0.3">
      <c r="A4206" t="s">
        <v>4927</v>
      </c>
      <c r="B4206" s="2">
        <v>5.9</v>
      </c>
      <c r="C4206" t="s">
        <v>3587</v>
      </c>
    </row>
    <row r="4207" spans="1:3" x14ac:dyDescent="0.3">
      <c r="A4207" t="s">
        <v>4928</v>
      </c>
      <c r="B4207" s="2">
        <v>4</v>
      </c>
      <c r="C4207" t="s">
        <v>346</v>
      </c>
    </row>
    <row r="4208" spans="1:3" x14ac:dyDescent="0.3">
      <c r="A4208" t="s">
        <v>4928</v>
      </c>
      <c r="B4208" s="2">
        <v>4</v>
      </c>
      <c r="C4208" t="s">
        <v>509</v>
      </c>
    </row>
    <row r="4209" spans="1:3" x14ac:dyDescent="0.3">
      <c r="A4209" t="s">
        <v>4928</v>
      </c>
      <c r="B4209" s="2">
        <v>4</v>
      </c>
      <c r="C4209" t="s">
        <v>7851</v>
      </c>
    </row>
    <row r="4210" spans="1:3" x14ac:dyDescent="0.3">
      <c r="A4210" t="s">
        <v>4929</v>
      </c>
      <c r="B4210" s="2">
        <v>6.2</v>
      </c>
      <c r="C4210" t="s">
        <v>814</v>
      </c>
    </row>
    <row r="4211" spans="1:3" x14ac:dyDescent="0.3">
      <c r="A4211" t="s">
        <v>4929</v>
      </c>
      <c r="B4211" s="2">
        <v>6.2</v>
      </c>
      <c r="C4211" t="s">
        <v>3705</v>
      </c>
    </row>
    <row r="4212" spans="1:3" x14ac:dyDescent="0.3">
      <c r="A4212" t="s">
        <v>4930</v>
      </c>
      <c r="B4212" s="2">
        <v>4.5999999999999996</v>
      </c>
      <c r="C4212" t="s">
        <v>814</v>
      </c>
    </row>
    <row r="4213" spans="1:3" x14ac:dyDescent="0.3">
      <c r="A4213" t="s">
        <v>4931</v>
      </c>
      <c r="B4213" s="2">
        <v>6.4</v>
      </c>
      <c r="C4213" t="s">
        <v>7852</v>
      </c>
    </row>
    <row r="4214" spans="1:3" x14ac:dyDescent="0.3">
      <c r="A4214" t="s">
        <v>4931</v>
      </c>
      <c r="B4214" s="2">
        <v>6.4</v>
      </c>
      <c r="C4214" t="s">
        <v>814</v>
      </c>
    </row>
    <row r="4215" spans="1:3" x14ac:dyDescent="0.3">
      <c r="A4215" t="s">
        <v>4931</v>
      </c>
      <c r="B4215" s="2">
        <v>6.4</v>
      </c>
      <c r="C4215" t="s">
        <v>7849</v>
      </c>
    </row>
    <row r="4216" spans="1:3" x14ac:dyDescent="0.3">
      <c r="A4216" t="s">
        <v>4931</v>
      </c>
      <c r="B4216" s="2">
        <v>6.4</v>
      </c>
      <c r="C4216" t="s">
        <v>3587</v>
      </c>
    </row>
    <row r="4217" spans="1:3" x14ac:dyDescent="0.3">
      <c r="A4217" t="s">
        <v>7109</v>
      </c>
      <c r="B4217" s="2">
        <v>5.9</v>
      </c>
      <c r="C4217" t="s">
        <v>346</v>
      </c>
    </row>
    <row r="4218" spans="1:3" x14ac:dyDescent="0.3">
      <c r="A4218" t="s">
        <v>7109</v>
      </c>
      <c r="B4218" s="2">
        <v>5.9</v>
      </c>
      <c r="C4218" t="s">
        <v>7851</v>
      </c>
    </row>
    <row r="4219" spans="1:3" x14ac:dyDescent="0.3">
      <c r="A4219" t="s">
        <v>7109</v>
      </c>
      <c r="B4219" s="2">
        <v>5.9</v>
      </c>
      <c r="C4219" t="s">
        <v>3705</v>
      </c>
    </row>
    <row r="4220" spans="1:3" x14ac:dyDescent="0.3">
      <c r="A4220" t="s">
        <v>4932</v>
      </c>
      <c r="B4220" s="2">
        <v>5.0999999999999996</v>
      </c>
      <c r="C4220" t="s">
        <v>346</v>
      </c>
    </row>
    <row r="4221" spans="1:3" x14ac:dyDescent="0.3">
      <c r="A4221" t="s">
        <v>4932</v>
      </c>
      <c r="B4221" s="2">
        <v>5.0999999999999996</v>
      </c>
      <c r="C4221" t="s">
        <v>7851</v>
      </c>
    </row>
    <row r="4222" spans="1:3" x14ac:dyDescent="0.3">
      <c r="A4222" t="s">
        <v>4932</v>
      </c>
      <c r="B4222" s="2">
        <v>5.0999999999999996</v>
      </c>
      <c r="C4222" t="s">
        <v>814</v>
      </c>
    </row>
    <row r="4223" spans="1:3" x14ac:dyDescent="0.3">
      <c r="A4223" t="s">
        <v>4932</v>
      </c>
      <c r="B4223" s="2">
        <v>5.0999999999999996</v>
      </c>
      <c r="C4223" t="s">
        <v>3705</v>
      </c>
    </row>
    <row r="4224" spans="1:3" x14ac:dyDescent="0.3">
      <c r="A4224" t="s">
        <v>4933</v>
      </c>
      <c r="B4224" s="2">
        <v>7.6</v>
      </c>
      <c r="C4224" t="s">
        <v>814</v>
      </c>
    </row>
    <row r="4225" spans="1:3" x14ac:dyDescent="0.3">
      <c r="A4225" t="s">
        <v>4933</v>
      </c>
      <c r="B4225" s="2">
        <v>7.6</v>
      </c>
      <c r="C4225" t="s">
        <v>3705</v>
      </c>
    </row>
    <row r="4226" spans="1:3" x14ac:dyDescent="0.3">
      <c r="A4226" t="s">
        <v>4934</v>
      </c>
      <c r="B4226" s="2">
        <v>4.2</v>
      </c>
      <c r="C4226" t="s">
        <v>346</v>
      </c>
    </row>
    <row r="4227" spans="1:3" x14ac:dyDescent="0.3">
      <c r="A4227" t="s">
        <v>4934</v>
      </c>
      <c r="B4227" s="2">
        <v>4.2</v>
      </c>
      <c r="C4227" t="s">
        <v>266</v>
      </c>
    </row>
    <row r="4228" spans="1:3" x14ac:dyDescent="0.3">
      <c r="A4228" t="s">
        <v>4934</v>
      </c>
      <c r="B4228" s="2">
        <v>4.2</v>
      </c>
      <c r="C4228" t="s">
        <v>509</v>
      </c>
    </row>
    <row r="4229" spans="1:3" x14ac:dyDescent="0.3">
      <c r="A4229" t="s">
        <v>4934</v>
      </c>
      <c r="B4229" s="2">
        <v>4.2</v>
      </c>
      <c r="C4229" t="s">
        <v>7853</v>
      </c>
    </row>
    <row r="4230" spans="1:3" x14ac:dyDescent="0.3">
      <c r="A4230" t="s">
        <v>4934</v>
      </c>
      <c r="B4230" s="2">
        <v>4.2</v>
      </c>
      <c r="C4230" t="s">
        <v>3705</v>
      </c>
    </row>
    <row r="4231" spans="1:3" x14ac:dyDescent="0.3">
      <c r="A4231" t="s">
        <v>4935</v>
      </c>
      <c r="B4231" s="2">
        <v>7.8</v>
      </c>
      <c r="C4231" t="s">
        <v>266</v>
      </c>
    </row>
    <row r="4232" spans="1:3" x14ac:dyDescent="0.3">
      <c r="A4232" t="s">
        <v>4935</v>
      </c>
      <c r="B4232" s="2">
        <v>7.8</v>
      </c>
      <c r="C4232" t="s">
        <v>7845</v>
      </c>
    </row>
    <row r="4233" spans="1:3" x14ac:dyDescent="0.3">
      <c r="A4233" t="s">
        <v>4935</v>
      </c>
      <c r="B4233" s="2">
        <v>7.8</v>
      </c>
      <c r="C4233" t="s">
        <v>509</v>
      </c>
    </row>
    <row r="4234" spans="1:3" x14ac:dyDescent="0.3">
      <c r="A4234" t="s">
        <v>4935</v>
      </c>
      <c r="B4234" s="2">
        <v>7.8</v>
      </c>
      <c r="C4234" t="s">
        <v>7851</v>
      </c>
    </row>
    <row r="4235" spans="1:3" x14ac:dyDescent="0.3">
      <c r="A4235" t="s">
        <v>4935</v>
      </c>
      <c r="B4235" s="2">
        <v>7.8</v>
      </c>
      <c r="C4235" t="s">
        <v>7846</v>
      </c>
    </row>
    <row r="4236" spans="1:3" x14ac:dyDescent="0.3">
      <c r="A4236" t="s">
        <v>7110</v>
      </c>
      <c r="B4236" s="2">
        <v>5.8</v>
      </c>
      <c r="C4236" t="s">
        <v>509</v>
      </c>
    </row>
    <row r="4237" spans="1:3" x14ac:dyDescent="0.3">
      <c r="A4237" t="s">
        <v>7110</v>
      </c>
      <c r="B4237" s="2">
        <v>5.8</v>
      </c>
      <c r="C4237" t="s">
        <v>3587</v>
      </c>
    </row>
    <row r="4238" spans="1:3" x14ac:dyDescent="0.3">
      <c r="A4238" t="s">
        <v>7111</v>
      </c>
      <c r="B4238" s="2">
        <v>5.9</v>
      </c>
      <c r="C4238" t="s">
        <v>509</v>
      </c>
    </row>
    <row r="4239" spans="1:3" x14ac:dyDescent="0.3">
      <c r="A4239" t="s">
        <v>7111</v>
      </c>
      <c r="B4239" s="2">
        <v>5.9</v>
      </c>
      <c r="C4239" t="s">
        <v>3587</v>
      </c>
    </row>
    <row r="4240" spans="1:3" x14ac:dyDescent="0.3">
      <c r="A4240" t="s">
        <v>7111</v>
      </c>
      <c r="B4240" s="2">
        <v>5.9</v>
      </c>
      <c r="C4240" t="s">
        <v>3878</v>
      </c>
    </row>
    <row r="4241" spans="1:3" x14ac:dyDescent="0.3">
      <c r="A4241" t="s">
        <v>7111</v>
      </c>
      <c r="B4241" s="2">
        <v>5.9</v>
      </c>
      <c r="C4241" t="s">
        <v>3705</v>
      </c>
    </row>
    <row r="4242" spans="1:3" x14ac:dyDescent="0.3">
      <c r="A4242" t="s">
        <v>7112</v>
      </c>
      <c r="B4242" s="2">
        <v>8.4</v>
      </c>
      <c r="C4242" t="s">
        <v>509</v>
      </c>
    </row>
    <row r="4243" spans="1:3" x14ac:dyDescent="0.3">
      <c r="A4243" t="s">
        <v>7112</v>
      </c>
      <c r="B4243" s="2">
        <v>8.4</v>
      </c>
      <c r="C4243" t="s">
        <v>3587</v>
      </c>
    </row>
    <row r="4244" spans="1:3" x14ac:dyDescent="0.3">
      <c r="A4244" t="s">
        <v>4936</v>
      </c>
      <c r="B4244" s="2">
        <v>4.8</v>
      </c>
      <c r="C4244" t="s">
        <v>509</v>
      </c>
    </row>
    <row r="4245" spans="1:3" x14ac:dyDescent="0.3">
      <c r="A4245" t="s">
        <v>4936</v>
      </c>
      <c r="B4245" s="2">
        <v>4.8</v>
      </c>
      <c r="C4245" t="s">
        <v>7851</v>
      </c>
    </row>
    <row r="4246" spans="1:3" x14ac:dyDescent="0.3">
      <c r="A4246" t="s">
        <v>4936</v>
      </c>
      <c r="B4246" s="2">
        <v>4.8</v>
      </c>
      <c r="C4246" t="s">
        <v>7846</v>
      </c>
    </row>
    <row r="4247" spans="1:3" x14ac:dyDescent="0.3">
      <c r="A4247" t="s">
        <v>4936</v>
      </c>
      <c r="B4247" s="2">
        <v>4.8</v>
      </c>
      <c r="C4247" t="s">
        <v>3587</v>
      </c>
    </row>
    <row r="4248" spans="1:3" x14ac:dyDescent="0.3">
      <c r="A4248" t="s">
        <v>4937</v>
      </c>
      <c r="B4248" s="2">
        <v>6.2</v>
      </c>
      <c r="C4248" t="s">
        <v>509</v>
      </c>
    </row>
    <row r="4249" spans="1:3" x14ac:dyDescent="0.3">
      <c r="A4249" t="s">
        <v>4937</v>
      </c>
      <c r="B4249" s="2">
        <v>6.2</v>
      </c>
      <c r="C4249" t="s">
        <v>814</v>
      </c>
    </row>
    <row r="4250" spans="1:3" x14ac:dyDescent="0.3">
      <c r="A4250" t="s">
        <v>4937</v>
      </c>
      <c r="B4250" s="2">
        <v>6.2</v>
      </c>
      <c r="C4250" t="s">
        <v>3587</v>
      </c>
    </row>
    <row r="4251" spans="1:3" x14ac:dyDescent="0.3">
      <c r="A4251" t="s">
        <v>4938</v>
      </c>
      <c r="B4251" s="2">
        <v>6.5</v>
      </c>
      <c r="C4251" t="s">
        <v>7852</v>
      </c>
    </row>
    <row r="4252" spans="1:3" x14ac:dyDescent="0.3">
      <c r="A4252" t="s">
        <v>4938</v>
      </c>
      <c r="B4252" s="2">
        <v>6.5</v>
      </c>
      <c r="C4252" t="s">
        <v>814</v>
      </c>
    </row>
    <row r="4253" spans="1:3" x14ac:dyDescent="0.3">
      <c r="A4253" t="s">
        <v>4938</v>
      </c>
      <c r="B4253" s="2">
        <v>6.5</v>
      </c>
      <c r="C4253" t="s">
        <v>3587</v>
      </c>
    </row>
    <row r="4254" spans="1:3" x14ac:dyDescent="0.3">
      <c r="A4254" t="s">
        <v>7113</v>
      </c>
      <c r="B4254" s="2">
        <v>6.3</v>
      </c>
      <c r="C4254" t="s">
        <v>814</v>
      </c>
    </row>
    <row r="4255" spans="1:3" x14ac:dyDescent="0.3">
      <c r="A4255" t="s">
        <v>4939</v>
      </c>
      <c r="B4255" s="2">
        <v>3.3</v>
      </c>
      <c r="C4255" t="s">
        <v>7851</v>
      </c>
    </row>
    <row r="4256" spans="1:3" x14ac:dyDescent="0.3">
      <c r="A4256" t="s">
        <v>4939</v>
      </c>
      <c r="B4256" s="2">
        <v>3.3</v>
      </c>
      <c r="C4256" t="s">
        <v>1390</v>
      </c>
    </row>
    <row r="4257" spans="1:3" x14ac:dyDescent="0.3">
      <c r="A4257" t="s">
        <v>4939</v>
      </c>
      <c r="B4257" s="2">
        <v>3.3</v>
      </c>
      <c r="C4257" t="s">
        <v>3705</v>
      </c>
    </row>
    <row r="4258" spans="1:3" x14ac:dyDescent="0.3">
      <c r="A4258" t="s">
        <v>7114</v>
      </c>
      <c r="B4258" s="2">
        <v>5.9</v>
      </c>
      <c r="C4258" t="s">
        <v>346</v>
      </c>
    </row>
    <row r="4259" spans="1:3" x14ac:dyDescent="0.3">
      <c r="A4259" t="s">
        <v>7114</v>
      </c>
      <c r="B4259" s="2">
        <v>5.9</v>
      </c>
      <c r="C4259" t="s">
        <v>266</v>
      </c>
    </row>
    <row r="4260" spans="1:3" x14ac:dyDescent="0.3">
      <c r="A4260" t="s">
        <v>7114</v>
      </c>
      <c r="B4260" s="2">
        <v>5.9</v>
      </c>
      <c r="C4260" t="s">
        <v>7844</v>
      </c>
    </row>
    <row r="4261" spans="1:3" x14ac:dyDescent="0.3">
      <c r="A4261" t="s">
        <v>7114</v>
      </c>
      <c r="B4261" s="2">
        <v>5.9</v>
      </c>
      <c r="C4261" t="s">
        <v>3705</v>
      </c>
    </row>
    <row r="4262" spans="1:3" x14ac:dyDescent="0.3">
      <c r="A4262" t="s">
        <v>4940</v>
      </c>
      <c r="B4262" s="2">
        <v>5.8</v>
      </c>
      <c r="C4262" t="s">
        <v>509</v>
      </c>
    </row>
    <row r="4263" spans="1:3" x14ac:dyDescent="0.3">
      <c r="A4263" t="s">
        <v>7115</v>
      </c>
      <c r="B4263" s="2">
        <v>4.7</v>
      </c>
      <c r="C4263" t="s">
        <v>346</v>
      </c>
    </row>
    <row r="4264" spans="1:3" x14ac:dyDescent="0.3">
      <c r="A4264" t="s">
        <v>7115</v>
      </c>
      <c r="B4264" s="2">
        <v>4.7</v>
      </c>
      <c r="C4264" t="s">
        <v>266</v>
      </c>
    </row>
    <row r="4265" spans="1:3" x14ac:dyDescent="0.3">
      <c r="A4265" t="s">
        <v>7115</v>
      </c>
      <c r="B4265" s="2">
        <v>4.7</v>
      </c>
      <c r="C4265" t="s">
        <v>814</v>
      </c>
    </row>
    <row r="4266" spans="1:3" x14ac:dyDescent="0.3">
      <c r="A4266" t="s">
        <v>7115</v>
      </c>
      <c r="B4266" s="2">
        <v>4.7</v>
      </c>
      <c r="C4266" t="s">
        <v>3705</v>
      </c>
    </row>
    <row r="4267" spans="1:3" x14ac:dyDescent="0.3">
      <c r="A4267" t="s">
        <v>4941</v>
      </c>
      <c r="B4267" s="2">
        <v>4.0999999999999996</v>
      </c>
      <c r="C4267" t="s">
        <v>346</v>
      </c>
    </row>
    <row r="4268" spans="1:3" x14ac:dyDescent="0.3">
      <c r="A4268" t="s">
        <v>4941</v>
      </c>
      <c r="B4268" s="2">
        <v>4.0999999999999996</v>
      </c>
      <c r="C4268" t="s">
        <v>3878</v>
      </c>
    </row>
    <row r="4269" spans="1:3" x14ac:dyDescent="0.3">
      <c r="A4269" t="s">
        <v>4942</v>
      </c>
      <c r="B4269" s="2">
        <v>6.8</v>
      </c>
      <c r="C4269" t="s">
        <v>346</v>
      </c>
    </row>
    <row r="4270" spans="1:3" x14ac:dyDescent="0.3">
      <c r="A4270" t="s">
        <v>4942</v>
      </c>
      <c r="B4270" s="2">
        <v>6.8</v>
      </c>
      <c r="C4270" t="s">
        <v>1390</v>
      </c>
    </row>
    <row r="4271" spans="1:3" x14ac:dyDescent="0.3">
      <c r="A4271" t="s">
        <v>4942</v>
      </c>
      <c r="B4271" s="2">
        <v>6.8</v>
      </c>
      <c r="C4271" t="s">
        <v>7848</v>
      </c>
    </row>
    <row r="4272" spans="1:3" x14ac:dyDescent="0.3">
      <c r="A4272" t="s">
        <v>4942</v>
      </c>
      <c r="B4272" s="2">
        <v>6.8</v>
      </c>
      <c r="C4272" t="s">
        <v>3878</v>
      </c>
    </row>
    <row r="4273" spans="1:3" x14ac:dyDescent="0.3">
      <c r="A4273" t="s">
        <v>4942</v>
      </c>
      <c r="B4273" s="2">
        <v>6.8</v>
      </c>
      <c r="C4273" t="s">
        <v>3705</v>
      </c>
    </row>
    <row r="4274" spans="1:3" x14ac:dyDescent="0.3">
      <c r="A4274" t="s">
        <v>4943</v>
      </c>
      <c r="B4274" s="2">
        <v>6.2</v>
      </c>
      <c r="C4274" t="s">
        <v>814</v>
      </c>
    </row>
    <row r="4275" spans="1:3" x14ac:dyDescent="0.3">
      <c r="A4275" t="s">
        <v>4943</v>
      </c>
      <c r="B4275" s="2">
        <v>6.2</v>
      </c>
      <c r="C4275" t="s">
        <v>7848</v>
      </c>
    </row>
    <row r="4276" spans="1:3" x14ac:dyDescent="0.3">
      <c r="A4276" t="s">
        <v>4943</v>
      </c>
      <c r="B4276" s="2">
        <v>6.2</v>
      </c>
      <c r="C4276" t="s">
        <v>3878</v>
      </c>
    </row>
    <row r="4277" spans="1:3" x14ac:dyDescent="0.3">
      <c r="A4277" t="s">
        <v>4943</v>
      </c>
      <c r="B4277" s="2">
        <v>6.2</v>
      </c>
      <c r="C4277" t="s">
        <v>3705</v>
      </c>
    </row>
    <row r="4278" spans="1:3" x14ac:dyDescent="0.3">
      <c r="A4278" t="s">
        <v>4944</v>
      </c>
      <c r="B4278" s="2">
        <v>4.5</v>
      </c>
      <c r="C4278" t="s">
        <v>346</v>
      </c>
    </row>
    <row r="4279" spans="1:3" x14ac:dyDescent="0.3">
      <c r="A4279" t="s">
        <v>4944</v>
      </c>
      <c r="B4279" s="2">
        <v>4.5</v>
      </c>
      <c r="C4279" t="s">
        <v>266</v>
      </c>
    </row>
    <row r="4280" spans="1:3" x14ac:dyDescent="0.3">
      <c r="A4280" t="s">
        <v>4944</v>
      </c>
      <c r="B4280" s="2">
        <v>4.5</v>
      </c>
      <c r="C4280" t="s">
        <v>3705</v>
      </c>
    </row>
    <row r="4281" spans="1:3" x14ac:dyDescent="0.3">
      <c r="A4281" t="s">
        <v>4945</v>
      </c>
      <c r="B4281" s="2">
        <v>5.8</v>
      </c>
      <c r="C4281" t="s">
        <v>509</v>
      </c>
    </row>
    <row r="4282" spans="1:3" x14ac:dyDescent="0.3">
      <c r="A4282" t="s">
        <v>4945</v>
      </c>
      <c r="B4282" s="2">
        <v>5.8</v>
      </c>
      <c r="C4282" t="s">
        <v>7844</v>
      </c>
    </row>
    <row r="4283" spans="1:3" x14ac:dyDescent="0.3">
      <c r="A4283" t="s">
        <v>4945</v>
      </c>
      <c r="B4283" s="2">
        <v>5.8</v>
      </c>
      <c r="C4283" t="s">
        <v>3878</v>
      </c>
    </row>
    <row r="4284" spans="1:3" x14ac:dyDescent="0.3">
      <c r="A4284" t="s">
        <v>4946</v>
      </c>
      <c r="B4284" s="2">
        <v>7.3</v>
      </c>
      <c r="C4284" t="s">
        <v>266</v>
      </c>
    </row>
    <row r="4285" spans="1:3" x14ac:dyDescent="0.3">
      <c r="A4285" t="s">
        <v>4946</v>
      </c>
      <c r="B4285" s="2">
        <v>7.3</v>
      </c>
      <c r="C4285" t="s">
        <v>3878</v>
      </c>
    </row>
    <row r="4286" spans="1:3" x14ac:dyDescent="0.3">
      <c r="A4286" t="s">
        <v>4946</v>
      </c>
      <c r="B4286" s="2">
        <v>7.3</v>
      </c>
      <c r="C4286" t="s">
        <v>3705</v>
      </c>
    </row>
    <row r="4287" spans="1:3" x14ac:dyDescent="0.3">
      <c r="A4287" t="s">
        <v>4947</v>
      </c>
      <c r="B4287" s="2">
        <v>5.9</v>
      </c>
      <c r="C4287" t="s">
        <v>509</v>
      </c>
    </row>
    <row r="4288" spans="1:3" x14ac:dyDescent="0.3">
      <c r="A4288" t="s">
        <v>4947</v>
      </c>
      <c r="B4288" s="2">
        <v>5.9</v>
      </c>
      <c r="C4288" t="s">
        <v>814</v>
      </c>
    </row>
    <row r="4289" spans="1:3" x14ac:dyDescent="0.3">
      <c r="A4289" t="s">
        <v>4948</v>
      </c>
      <c r="B4289" s="2">
        <v>4.4000000000000004</v>
      </c>
      <c r="C4289" t="s">
        <v>266</v>
      </c>
    </row>
    <row r="4290" spans="1:3" x14ac:dyDescent="0.3">
      <c r="A4290" t="s">
        <v>4948</v>
      </c>
      <c r="B4290" s="2">
        <v>4.4000000000000004</v>
      </c>
      <c r="C4290" t="s">
        <v>7845</v>
      </c>
    </row>
    <row r="4291" spans="1:3" x14ac:dyDescent="0.3">
      <c r="A4291" t="s">
        <v>4948</v>
      </c>
      <c r="B4291" s="2">
        <v>4.4000000000000004</v>
      </c>
      <c r="C4291" t="s">
        <v>509</v>
      </c>
    </row>
    <row r="4292" spans="1:3" x14ac:dyDescent="0.3">
      <c r="A4292" t="s">
        <v>4948</v>
      </c>
      <c r="B4292" s="2">
        <v>4.4000000000000004</v>
      </c>
      <c r="C4292" t="s">
        <v>7844</v>
      </c>
    </row>
    <row r="4293" spans="1:3" x14ac:dyDescent="0.3">
      <c r="A4293" t="s">
        <v>4948</v>
      </c>
      <c r="B4293" s="2">
        <v>4.4000000000000004</v>
      </c>
      <c r="C4293" t="s">
        <v>3587</v>
      </c>
    </row>
    <row r="4294" spans="1:3" x14ac:dyDescent="0.3">
      <c r="A4294" t="s">
        <v>4949</v>
      </c>
      <c r="B4294" s="2">
        <v>5.8</v>
      </c>
      <c r="C4294" t="s">
        <v>346</v>
      </c>
    </row>
    <row r="4295" spans="1:3" x14ac:dyDescent="0.3">
      <c r="A4295" t="s">
        <v>4949</v>
      </c>
      <c r="B4295" s="2">
        <v>5.8</v>
      </c>
      <c r="C4295" t="s">
        <v>7851</v>
      </c>
    </row>
    <row r="4296" spans="1:3" x14ac:dyDescent="0.3">
      <c r="A4296" t="s">
        <v>4949</v>
      </c>
      <c r="B4296" s="2">
        <v>5.8</v>
      </c>
      <c r="C4296" t="s">
        <v>814</v>
      </c>
    </row>
    <row r="4297" spans="1:3" x14ac:dyDescent="0.3">
      <c r="A4297" t="s">
        <v>4949</v>
      </c>
      <c r="B4297" s="2">
        <v>5.8</v>
      </c>
      <c r="C4297" t="s">
        <v>7848</v>
      </c>
    </row>
    <row r="4298" spans="1:3" x14ac:dyDescent="0.3">
      <c r="A4298" t="s">
        <v>4949</v>
      </c>
      <c r="B4298" s="2">
        <v>5.8</v>
      </c>
      <c r="C4298" t="s">
        <v>3705</v>
      </c>
    </row>
    <row r="4299" spans="1:3" x14ac:dyDescent="0.3">
      <c r="A4299" t="s">
        <v>4950</v>
      </c>
      <c r="B4299" s="2">
        <v>5.0999999999999996</v>
      </c>
      <c r="C4299" t="s">
        <v>346</v>
      </c>
    </row>
    <row r="4300" spans="1:3" x14ac:dyDescent="0.3">
      <c r="A4300" t="s">
        <v>4950</v>
      </c>
      <c r="B4300" s="2">
        <v>5.0999999999999996</v>
      </c>
      <c r="C4300" t="s">
        <v>266</v>
      </c>
    </row>
    <row r="4301" spans="1:3" x14ac:dyDescent="0.3">
      <c r="A4301" t="s">
        <v>4950</v>
      </c>
      <c r="B4301" s="2">
        <v>5.0999999999999996</v>
      </c>
      <c r="C4301" t="s">
        <v>7846</v>
      </c>
    </row>
    <row r="4302" spans="1:3" x14ac:dyDescent="0.3">
      <c r="A4302" t="s">
        <v>4950</v>
      </c>
      <c r="B4302" s="2">
        <v>5.0999999999999996</v>
      </c>
      <c r="C4302" t="s">
        <v>3705</v>
      </c>
    </row>
    <row r="4303" spans="1:3" x14ac:dyDescent="0.3">
      <c r="A4303" t="s">
        <v>4951</v>
      </c>
      <c r="B4303" s="2">
        <v>6.9</v>
      </c>
      <c r="C4303" t="s">
        <v>814</v>
      </c>
    </row>
    <row r="4304" spans="1:3" x14ac:dyDescent="0.3">
      <c r="A4304" t="s">
        <v>4951</v>
      </c>
      <c r="B4304" s="2">
        <v>6.9</v>
      </c>
      <c r="C4304" t="s">
        <v>7848</v>
      </c>
    </row>
    <row r="4305" spans="1:3" x14ac:dyDescent="0.3">
      <c r="A4305" t="s">
        <v>4951</v>
      </c>
      <c r="B4305" s="2">
        <v>6.9</v>
      </c>
      <c r="C4305" t="s">
        <v>3705</v>
      </c>
    </row>
    <row r="4306" spans="1:3" x14ac:dyDescent="0.3">
      <c r="A4306" t="s">
        <v>4952</v>
      </c>
      <c r="B4306" s="2">
        <v>6.2</v>
      </c>
      <c r="C4306" t="s">
        <v>509</v>
      </c>
    </row>
    <row r="4307" spans="1:3" x14ac:dyDescent="0.3">
      <c r="A4307" t="s">
        <v>4952</v>
      </c>
      <c r="B4307" s="2">
        <v>6.2</v>
      </c>
      <c r="C4307" t="s">
        <v>7851</v>
      </c>
    </row>
    <row r="4308" spans="1:3" x14ac:dyDescent="0.3">
      <c r="A4308" t="s">
        <v>4952</v>
      </c>
      <c r="B4308" s="2">
        <v>6.2</v>
      </c>
      <c r="C4308" t="s">
        <v>814</v>
      </c>
    </row>
    <row r="4309" spans="1:3" x14ac:dyDescent="0.3">
      <c r="A4309" t="s">
        <v>4952</v>
      </c>
      <c r="B4309" s="2">
        <v>6.2</v>
      </c>
      <c r="C4309" t="s">
        <v>3705</v>
      </c>
    </row>
    <row r="4310" spans="1:3" x14ac:dyDescent="0.3">
      <c r="A4310" t="s">
        <v>4953</v>
      </c>
      <c r="B4310" s="2">
        <v>6.9</v>
      </c>
      <c r="C4310" t="s">
        <v>266</v>
      </c>
    </row>
    <row r="4311" spans="1:3" x14ac:dyDescent="0.3">
      <c r="A4311" t="s">
        <v>4953</v>
      </c>
      <c r="B4311" s="2">
        <v>6.9</v>
      </c>
      <c r="C4311" t="s">
        <v>509</v>
      </c>
    </row>
    <row r="4312" spans="1:3" x14ac:dyDescent="0.3">
      <c r="A4312" t="s">
        <v>4953</v>
      </c>
      <c r="B4312" s="2">
        <v>6.9</v>
      </c>
      <c r="C4312" t="s">
        <v>814</v>
      </c>
    </row>
    <row r="4313" spans="1:3" x14ac:dyDescent="0.3">
      <c r="A4313" t="s">
        <v>4953</v>
      </c>
      <c r="B4313" s="2">
        <v>6.9</v>
      </c>
      <c r="C4313" t="s">
        <v>3587</v>
      </c>
    </row>
    <row r="4314" spans="1:3" x14ac:dyDescent="0.3">
      <c r="A4314" t="s">
        <v>4953</v>
      </c>
      <c r="B4314" s="2">
        <v>6.9</v>
      </c>
      <c r="C4314" t="s">
        <v>3705</v>
      </c>
    </row>
    <row r="4315" spans="1:3" x14ac:dyDescent="0.3">
      <c r="A4315" t="s">
        <v>4953</v>
      </c>
      <c r="B4315" s="2">
        <v>6.9</v>
      </c>
      <c r="C4315" t="s">
        <v>5364</v>
      </c>
    </row>
    <row r="4316" spans="1:3" x14ac:dyDescent="0.3">
      <c r="A4316" t="s">
        <v>4954</v>
      </c>
      <c r="B4316" s="2">
        <v>7.3</v>
      </c>
      <c r="C4316" t="s">
        <v>509</v>
      </c>
    </row>
    <row r="4317" spans="1:3" x14ac:dyDescent="0.3">
      <c r="A4317" t="s">
        <v>4954</v>
      </c>
      <c r="B4317" s="2">
        <v>7.3</v>
      </c>
      <c r="C4317" t="s">
        <v>7844</v>
      </c>
    </row>
    <row r="4318" spans="1:3" x14ac:dyDescent="0.3">
      <c r="A4318" t="s">
        <v>4955</v>
      </c>
      <c r="B4318" s="2">
        <v>7.1</v>
      </c>
      <c r="C4318" t="s">
        <v>346</v>
      </c>
    </row>
    <row r="4319" spans="1:3" x14ac:dyDescent="0.3">
      <c r="A4319" t="s">
        <v>4955</v>
      </c>
      <c r="B4319" s="2">
        <v>7.1</v>
      </c>
      <c r="C4319" t="s">
        <v>814</v>
      </c>
    </row>
    <row r="4320" spans="1:3" x14ac:dyDescent="0.3">
      <c r="A4320" t="s">
        <v>4955</v>
      </c>
      <c r="B4320" s="2">
        <v>7.1</v>
      </c>
      <c r="C4320" t="s">
        <v>7849</v>
      </c>
    </row>
    <row r="4321" spans="1:3" x14ac:dyDescent="0.3">
      <c r="A4321" t="s">
        <v>4955</v>
      </c>
      <c r="B4321" s="2">
        <v>7.1</v>
      </c>
      <c r="C4321" t="s">
        <v>3587</v>
      </c>
    </row>
    <row r="4322" spans="1:3" x14ac:dyDescent="0.3">
      <c r="A4322" t="s">
        <v>4955</v>
      </c>
      <c r="B4322" s="2">
        <v>7.1</v>
      </c>
      <c r="C4322" t="s">
        <v>5364</v>
      </c>
    </row>
    <row r="4323" spans="1:3" x14ac:dyDescent="0.3">
      <c r="A4323" t="s">
        <v>4956</v>
      </c>
      <c r="B4323" s="2">
        <v>6</v>
      </c>
      <c r="C4323" t="s">
        <v>814</v>
      </c>
    </row>
    <row r="4324" spans="1:3" x14ac:dyDescent="0.3">
      <c r="A4324" t="s">
        <v>4956</v>
      </c>
      <c r="B4324" s="2">
        <v>6</v>
      </c>
      <c r="C4324" t="s">
        <v>7849</v>
      </c>
    </row>
    <row r="4325" spans="1:3" x14ac:dyDescent="0.3">
      <c r="A4325" t="s">
        <v>4956</v>
      </c>
      <c r="B4325" s="2">
        <v>6</v>
      </c>
      <c r="C4325" t="s">
        <v>5364</v>
      </c>
    </row>
    <row r="4326" spans="1:3" x14ac:dyDescent="0.3">
      <c r="A4326" t="s">
        <v>4957</v>
      </c>
      <c r="B4326" s="2">
        <v>7</v>
      </c>
      <c r="C4326" t="s">
        <v>346</v>
      </c>
    </row>
    <row r="4327" spans="1:3" x14ac:dyDescent="0.3">
      <c r="A4327" t="s">
        <v>4957</v>
      </c>
      <c r="B4327" s="2">
        <v>7</v>
      </c>
      <c r="C4327" t="s">
        <v>814</v>
      </c>
    </row>
    <row r="4328" spans="1:3" x14ac:dyDescent="0.3">
      <c r="A4328" t="s">
        <v>4957</v>
      </c>
      <c r="B4328" s="2">
        <v>7</v>
      </c>
      <c r="C4328" t="s">
        <v>3878</v>
      </c>
    </row>
    <row r="4329" spans="1:3" x14ac:dyDescent="0.3">
      <c r="A4329" t="s">
        <v>4957</v>
      </c>
      <c r="B4329" s="2">
        <v>7</v>
      </c>
      <c r="C4329" t="s">
        <v>3705</v>
      </c>
    </row>
    <row r="4330" spans="1:3" x14ac:dyDescent="0.3">
      <c r="A4330" t="s">
        <v>4958</v>
      </c>
      <c r="B4330" s="2">
        <v>7.6</v>
      </c>
      <c r="C4330" t="s">
        <v>346</v>
      </c>
    </row>
    <row r="4331" spans="1:3" x14ac:dyDescent="0.3">
      <c r="A4331" t="s">
        <v>4958</v>
      </c>
      <c r="B4331" s="2">
        <v>7.6</v>
      </c>
      <c r="C4331" t="s">
        <v>814</v>
      </c>
    </row>
    <row r="4332" spans="1:3" x14ac:dyDescent="0.3">
      <c r="A4332" t="s">
        <v>4958</v>
      </c>
      <c r="B4332" s="2">
        <v>7.6</v>
      </c>
      <c r="C4332" t="s">
        <v>7844</v>
      </c>
    </row>
    <row r="4333" spans="1:3" x14ac:dyDescent="0.3">
      <c r="A4333" t="s">
        <v>4959</v>
      </c>
      <c r="B4333" s="2">
        <v>8.4</v>
      </c>
      <c r="C4333" t="s">
        <v>346</v>
      </c>
    </row>
    <row r="4334" spans="1:3" x14ac:dyDescent="0.3">
      <c r="A4334" t="s">
        <v>4959</v>
      </c>
      <c r="B4334" s="2">
        <v>8.4</v>
      </c>
      <c r="C4334" t="s">
        <v>266</v>
      </c>
    </row>
    <row r="4335" spans="1:3" x14ac:dyDescent="0.3">
      <c r="A4335" t="s">
        <v>4959</v>
      </c>
      <c r="B4335" s="2">
        <v>8.4</v>
      </c>
      <c r="C4335" t="s">
        <v>814</v>
      </c>
    </row>
    <row r="4336" spans="1:3" x14ac:dyDescent="0.3">
      <c r="A4336" t="s">
        <v>4959</v>
      </c>
      <c r="B4336" s="2">
        <v>8.4</v>
      </c>
      <c r="C4336" t="s">
        <v>7844</v>
      </c>
    </row>
    <row r="4337" spans="1:3" x14ac:dyDescent="0.3">
      <c r="A4337" t="s">
        <v>4959</v>
      </c>
      <c r="B4337" s="2">
        <v>8.4</v>
      </c>
      <c r="C4337" t="s">
        <v>5364</v>
      </c>
    </row>
    <row r="4338" spans="1:3" x14ac:dyDescent="0.3">
      <c r="A4338" t="s">
        <v>7116</v>
      </c>
      <c r="B4338" s="2">
        <v>7.1</v>
      </c>
      <c r="C4338" t="s">
        <v>814</v>
      </c>
    </row>
    <row r="4339" spans="1:3" x14ac:dyDescent="0.3">
      <c r="A4339" t="s">
        <v>7116</v>
      </c>
      <c r="B4339" s="2">
        <v>7.1</v>
      </c>
      <c r="C4339" t="s">
        <v>7844</v>
      </c>
    </row>
    <row r="4340" spans="1:3" x14ac:dyDescent="0.3">
      <c r="A4340" t="s">
        <v>7116</v>
      </c>
      <c r="B4340" s="2">
        <v>7.1</v>
      </c>
      <c r="C4340" t="s">
        <v>3587</v>
      </c>
    </row>
    <row r="4341" spans="1:3" x14ac:dyDescent="0.3">
      <c r="A4341" t="s">
        <v>7116</v>
      </c>
      <c r="B4341" s="2">
        <v>7.1</v>
      </c>
      <c r="C4341" t="s">
        <v>3878</v>
      </c>
    </row>
    <row r="4342" spans="1:3" x14ac:dyDescent="0.3">
      <c r="A4342" t="s">
        <v>4960</v>
      </c>
      <c r="B4342" s="2">
        <v>7</v>
      </c>
      <c r="C4342" t="s">
        <v>7845</v>
      </c>
    </row>
    <row r="4343" spans="1:3" x14ac:dyDescent="0.3">
      <c r="A4343" t="s">
        <v>4960</v>
      </c>
      <c r="B4343" s="2">
        <v>7</v>
      </c>
      <c r="C4343" t="s">
        <v>509</v>
      </c>
    </row>
    <row r="4344" spans="1:3" x14ac:dyDescent="0.3">
      <c r="A4344" t="s">
        <v>4960</v>
      </c>
      <c r="B4344" s="2">
        <v>7</v>
      </c>
      <c r="C4344" t="s">
        <v>7846</v>
      </c>
    </row>
    <row r="4345" spans="1:3" x14ac:dyDescent="0.3">
      <c r="A4345" t="s">
        <v>4960</v>
      </c>
      <c r="B4345" s="2">
        <v>7</v>
      </c>
      <c r="C4345" t="s">
        <v>1390</v>
      </c>
    </row>
    <row r="4346" spans="1:3" x14ac:dyDescent="0.3">
      <c r="A4346" t="s">
        <v>4960</v>
      </c>
      <c r="B4346" s="2">
        <v>7</v>
      </c>
      <c r="C4346" t="s">
        <v>3878</v>
      </c>
    </row>
    <row r="4347" spans="1:3" x14ac:dyDescent="0.3">
      <c r="A4347" t="s">
        <v>4961</v>
      </c>
      <c r="B4347" s="2">
        <v>8</v>
      </c>
      <c r="C4347" t="s">
        <v>346</v>
      </c>
    </row>
    <row r="4348" spans="1:3" x14ac:dyDescent="0.3">
      <c r="A4348" t="s">
        <v>4961</v>
      </c>
      <c r="B4348" s="2">
        <v>8</v>
      </c>
      <c r="C4348" t="s">
        <v>266</v>
      </c>
    </row>
    <row r="4349" spans="1:3" x14ac:dyDescent="0.3">
      <c r="A4349" t="s">
        <v>4961</v>
      </c>
      <c r="B4349" s="2">
        <v>8</v>
      </c>
      <c r="C4349" t="s">
        <v>3878</v>
      </c>
    </row>
    <row r="4350" spans="1:3" x14ac:dyDescent="0.3">
      <c r="A4350" t="s">
        <v>4961</v>
      </c>
      <c r="B4350" s="2">
        <v>8</v>
      </c>
      <c r="C4350" t="s">
        <v>3705</v>
      </c>
    </row>
    <row r="4351" spans="1:3" x14ac:dyDescent="0.3">
      <c r="A4351" t="s">
        <v>7117</v>
      </c>
      <c r="B4351" s="2">
        <v>5.3</v>
      </c>
      <c r="C4351" t="s">
        <v>7852</v>
      </c>
    </row>
    <row r="4352" spans="1:3" x14ac:dyDescent="0.3">
      <c r="A4352" t="s">
        <v>7117</v>
      </c>
      <c r="B4352" s="2">
        <v>5.3</v>
      </c>
      <c r="C4352" t="s">
        <v>814</v>
      </c>
    </row>
    <row r="4353" spans="1:3" x14ac:dyDescent="0.3">
      <c r="A4353" t="s">
        <v>7117</v>
      </c>
      <c r="B4353" s="2">
        <v>5.3</v>
      </c>
      <c r="C4353" t="s">
        <v>3587</v>
      </c>
    </row>
    <row r="4354" spans="1:3" x14ac:dyDescent="0.3">
      <c r="A4354" t="s">
        <v>7117</v>
      </c>
      <c r="B4354" s="2">
        <v>5.3</v>
      </c>
      <c r="C4354" t="s">
        <v>7850</v>
      </c>
    </row>
    <row r="4355" spans="1:3" x14ac:dyDescent="0.3">
      <c r="A4355" t="s">
        <v>7118</v>
      </c>
      <c r="B4355" s="2">
        <v>4.9000000000000004</v>
      </c>
      <c r="C4355" t="s">
        <v>346</v>
      </c>
    </row>
    <row r="4356" spans="1:3" x14ac:dyDescent="0.3">
      <c r="A4356" t="s">
        <v>7118</v>
      </c>
      <c r="B4356" s="2">
        <v>4.9000000000000004</v>
      </c>
      <c r="C4356" t="s">
        <v>509</v>
      </c>
    </row>
    <row r="4357" spans="1:3" x14ac:dyDescent="0.3">
      <c r="A4357" t="s">
        <v>7118</v>
      </c>
      <c r="B4357" s="2">
        <v>4.9000000000000004</v>
      </c>
      <c r="C4357" t="s">
        <v>3878</v>
      </c>
    </row>
    <row r="4358" spans="1:3" x14ac:dyDescent="0.3">
      <c r="A4358" t="s">
        <v>4962</v>
      </c>
      <c r="B4358" s="2">
        <v>6.4</v>
      </c>
      <c r="C4358" t="s">
        <v>509</v>
      </c>
    </row>
    <row r="4359" spans="1:3" x14ac:dyDescent="0.3">
      <c r="A4359" t="s">
        <v>4962</v>
      </c>
      <c r="B4359" s="2">
        <v>6.4</v>
      </c>
      <c r="C4359" t="s">
        <v>7850</v>
      </c>
    </row>
    <row r="4360" spans="1:3" x14ac:dyDescent="0.3">
      <c r="A4360" t="s">
        <v>4963</v>
      </c>
      <c r="B4360" s="2">
        <v>7.4</v>
      </c>
      <c r="C4360" t="s">
        <v>346</v>
      </c>
    </row>
    <row r="4361" spans="1:3" x14ac:dyDescent="0.3">
      <c r="A4361" t="s">
        <v>4963</v>
      </c>
      <c r="B4361" s="2">
        <v>7.4</v>
      </c>
      <c r="C4361" t="s">
        <v>266</v>
      </c>
    </row>
    <row r="4362" spans="1:3" x14ac:dyDescent="0.3">
      <c r="A4362" t="s">
        <v>4963</v>
      </c>
      <c r="B4362" s="2">
        <v>7.4</v>
      </c>
      <c r="C4362" t="s">
        <v>814</v>
      </c>
    </row>
    <row r="4363" spans="1:3" x14ac:dyDescent="0.3">
      <c r="A4363" t="s">
        <v>4963</v>
      </c>
      <c r="B4363" s="2">
        <v>7.4</v>
      </c>
      <c r="C4363" t="s">
        <v>7849</v>
      </c>
    </row>
    <row r="4364" spans="1:3" x14ac:dyDescent="0.3">
      <c r="A4364" t="s">
        <v>4963</v>
      </c>
      <c r="B4364" s="2">
        <v>7.4</v>
      </c>
      <c r="C4364" t="s">
        <v>5364</v>
      </c>
    </row>
    <row r="4365" spans="1:3" x14ac:dyDescent="0.3">
      <c r="A4365" t="s">
        <v>4964</v>
      </c>
      <c r="B4365" s="2">
        <v>6.1</v>
      </c>
      <c r="C4365" t="s">
        <v>509</v>
      </c>
    </row>
    <row r="4366" spans="1:3" x14ac:dyDescent="0.3">
      <c r="A4366" t="s">
        <v>4964</v>
      </c>
      <c r="B4366" s="2">
        <v>6.1</v>
      </c>
      <c r="C4366" t="s">
        <v>3587</v>
      </c>
    </row>
    <row r="4367" spans="1:3" x14ac:dyDescent="0.3">
      <c r="A4367" t="s">
        <v>4965</v>
      </c>
      <c r="B4367" s="2">
        <v>6.5</v>
      </c>
      <c r="C4367" t="s">
        <v>509</v>
      </c>
    </row>
    <row r="4368" spans="1:3" x14ac:dyDescent="0.3">
      <c r="A4368" t="s">
        <v>4965</v>
      </c>
      <c r="B4368" s="2">
        <v>6.5</v>
      </c>
      <c r="C4368" t="s">
        <v>3587</v>
      </c>
    </row>
    <row r="4369" spans="1:3" x14ac:dyDescent="0.3">
      <c r="A4369" t="s">
        <v>4966</v>
      </c>
      <c r="B4369" s="2">
        <v>5.7</v>
      </c>
      <c r="C4369" t="s">
        <v>509</v>
      </c>
    </row>
    <row r="4370" spans="1:3" x14ac:dyDescent="0.3">
      <c r="A4370" t="s">
        <v>7119</v>
      </c>
      <c r="B4370" s="2">
        <v>5.0999999999999996</v>
      </c>
      <c r="C4370" t="s">
        <v>346</v>
      </c>
    </row>
    <row r="4371" spans="1:3" x14ac:dyDescent="0.3">
      <c r="A4371" t="s">
        <v>7119</v>
      </c>
      <c r="B4371" s="2">
        <v>5.0999999999999996</v>
      </c>
      <c r="C4371" t="s">
        <v>266</v>
      </c>
    </row>
    <row r="4372" spans="1:3" x14ac:dyDescent="0.3">
      <c r="A4372" t="s">
        <v>7119</v>
      </c>
      <c r="B4372" s="2">
        <v>5.0999999999999996</v>
      </c>
      <c r="C4372" t="s">
        <v>509</v>
      </c>
    </row>
    <row r="4373" spans="1:3" x14ac:dyDescent="0.3">
      <c r="A4373" t="s">
        <v>7119</v>
      </c>
      <c r="B4373" s="2">
        <v>5.0999999999999996</v>
      </c>
      <c r="C4373" t="s">
        <v>7846</v>
      </c>
    </row>
    <row r="4374" spans="1:3" x14ac:dyDescent="0.3">
      <c r="A4374" t="s">
        <v>7119</v>
      </c>
      <c r="B4374" s="2">
        <v>5.0999999999999996</v>
      </c>
      <c r="C4374" t="s">
        <v>3878</v>
      </c>
    </row>
    <row r="4375" spans="1:3" x14ac:dyDescent="0.3">
      <c r="A4375" t="s">
        <v>4967</v>
      </c>
      <c r="B4375" s="2">
        <v>6.6</v>
      </c>
      <c r="C4375" t="s">
        <v>346</v>
      </c>
    </row>
    <row r="4376" spans="1:3" x14ac:dyDescent="0.3">
      <c r="A4376" t="s">
        <v>4967</v>
      </c>
      <c r="B4376" s="2">
        <v>6.6</v>
      </c>
      <c r="C4376" t="s">
        <v>266</v>
      </c>
    </row>
    <row r="4377" spans="1:3" x14ac:dyDescent="0.3">
      <c r="A4377" t="s">
        <v>4967</v>
      </c>
      <c r="B4377" s="2">
        <v>6.6</v>
      </c>
      <c r="C4377" t="s">
        <v>7848</v>
      </c>
    </row>
    <row r="4378" spans="1:3" x14ac:dyDescent="0.3">
      <c r="A4378" t="s">
        <v>4967</v>
      </c>
      <c r="B4378" s="2">
        <v>6.6</v>
      </c>
      <c r="C4378" t="s">
        <v>3878</v>
      </c>
    </row>
    <row r="4379" spans="1:3" x14ac:dyDescent="0.3">
      <c r="A4379" t="s">
        <v>4967</v>
      </c>
      <c r="B4379" s="2">
        <v>6.6</v>
      </c>
      <c r="C4379" t="s">
        <v>3705</v>
      </c>
    </row>
    <row r="4380" spans="1:3" x14ac:dyDescent="0.3">
      <c r="A4380" t="s">
        <v>4968</v>
      </c>
      <c r="B4380" s="2">
        <v>6.5</v>
      </c>
      <c r="C4380" t="s">
        <v>346</v>
      </c>
    </row>
    <row r="4381" spans="1:3" x14ac:dyDescent="0.3">
      <c r="A4381" t="s">
        <v>4968</v>
      </c>
      <c r="B4381" s="2">
        <v>6.5</v>
      </c>
      <c r="C4381" t="s">
        <v>7852</v>
      </c>
    </row>
    <row r="4382" spans="1:3" x14ac:dyDescent="0.3">
      <c r="A4382" t="s">
        <v>4968</v>
      </c>
      <c r="B4382" s="2">
        <v>6.5</v>
      </c>
      <c r="C4382" t="s">
        <v>814</v>
      </c>
    </row>
    <row r="4383" spans="1:3" x14ac:dyDescent="0.3">
      <c r="A4383" t="s">
        <v>7120</v>
      </c>
      <c r="B4383" s="2">
        <v>6.9</v>
      </c>
      <c r="C4383" t="s">
        <v>814</v>
      </c>
    </row>
    <row r="4384" spans="1:3" x14ac:dyDescent="0.3">
      <c r="A4384" t="s">
        <v>7120</v>
      </c>
      <c r="B4384" s="2">
        <v>6.9</v>
      </c>
      <c r="C4384" t="s">
        <v>3587</v>
      </c>
    </row>
    <row r="4385" spans="1:3" x14ac:dyDescent="0.3">
      <c r="A4385" t="s">
        <v>4969</v>
      </c>
      <c r="B4385" s="2">
        <v>7.6</v>
      </c>
      <c r="C4385" t="s">
        <v>7852</v>
      </c>
    </row>
    <row r="4386" spans="1:3" x14ac:dyDescent="0.3">
      <c r="A4386" t="s">
        <v>4969</v>
      </c>
      <c r="B4386" s="2">
        <v>7.6</v>
      </c>
      <c r="C4386" t="s">
        <v>814</v>
      </c>
    </row>
    <row r="4387" spans="1:3" x14ac:dyDescent="0.3">
      <c r="A4387" t="s">
        <v>4969</v>
      </c>
      <c r="B4387" s="2">
        <v>7.6</v>
      </c>
      <c r="C4387" t="s">
        <v>7850</v>
      </c>
    </row>
    <row r="4388" spans="1:3" x14ac:dyDescent="0.3">
      <c r="A4388" t="s">
        <v>4970</v>
      </c>
      <c r="B4388" s="2">
        <v>5.6</v>
      </c>
      <c r="C4388" t="s">
        <v>7851</v>
      </c>
    </row>
    <row r="4389" spans="1:3" x14ac:dyDescent="0.3">
      <c r="A4389" t="s">
        <v>4970</v>
      </c>
      <c r="B4389" s="2">
        <v>5.6</v>
      </c>
      <c r="C4389" t="s">
        <v>814</v>
      </c>
    </row>
    <row r="4390" spans="1:3" x14ac:dyDescent="0.3">
      <c r="A4390" t="s">
        <v>4970</v>
      </c>
      <c r="B4390" s="2">
        <v>5.6</v>
      </c>
      <c r="C4390" t="s">
        <v>3705</v>
      </c>
    </row>
    <row r="4391" spans="1:3" x14ac:dyDescent="0.3">
      <c r="A4391" t="s">
        <v>4971</v>
      </c>
      <c r="B4391" s="2">
        <v>6.2</v>
      </c>
      <c r="C4391" t="s">
        <v>509</v>
      </c>
    </row>
    <row r="4392" spans="1:3" x14ac:dyDescent="0.3">
      <c r="A4392" t="s">
        <v>4971</v>
      </c>
      <c r="B4392" s="2">
        <v>6.2</v>
      </c>
      <c r="C4392" t="s">
        <v>7851</v>
      </c>
    </row>
    <row r="4393" spans="1:3" x14ac:dyDescent="0.3">
      <c r="A4393" t="s">
        <v>4971</v>
      </c>
      <c r="B4393" s="2">
        <v>6.2</v>
      </c>
      <c r="C4393" t="s">
        <v>3587</v>
      </c>
    </row>
    <row r="4394" spans="1:3" x14ac:dyDescent="0.3">
      <c r="A4394" t="s">
        <v>4972</v>
      </c>
      <c r="B4394" s="2">
        <v>4.4000000000000004</v>
      </c>
      <c r="C4394" t="s">
        <v>346</v>
      </c>
    </row>
    <row r="4395" spans="1:3" x14ac:dyDescent="0.3">
      <c r="A4395" t="s">
        <v>4972</v>
      </c>
      <c r="B4395" s="2">
        <v>4.4000000000000004</v>
      </c>
      <c r="C4395" t="s">
        <v>509</v>
      </c>
    </row>
    <row r="4396" spans="1:3" x14ac:dyDescent="0.3">
      <c r="A4396" t="s">
        <v>4972</v>
      </c>
      <c r="B4396" s="2">
        <v>4.4000000000000004</v>
      </c>
      <c r="C4396" t="s">
        <v>7851</v>
      </c>
    </row>
    <row r="4397" spans="1:3" x14ac:dyDescent="0.3">
      <c r="A4397" t="s">
        <v>4973</v>
      </c>
      <c r="B4397" s="2">
        <v>5.6</v>
      </c>
      <c r="C4397" t="s">
        <v>814</v>
      </c>
    </row>
    <row r="4398" spans="1:3" x14ac:dyDescent="0.3">
      <c r="A4398" t="s">
        <v>4973</v>
      </c>
      <c r="B4398" s="2">
        <v>5.6</v>
      </c>
      <c r="C4398" t="s">
        <v>3587</v>
      </c>
    </row>
    <row r="4399" spans="1:3" x14ac:dyDescent="0.3">
      <c r="A4399" t="s">
        <v>4974</v>
      </c>
      <c r="B4399" s="2">
        <v>5.5</v>
      </c>
      <c r="C4399" t="s">
        <v>509</v>
      </c>
    </row>
    <row r="4400" spans="1:3" x14ac:dyDescent="0.3">
      <c r="A4400" t="s">
        <v>4974</v>
      </c>
      <c r="B4400" s="2">
        <v>5.5</v>
      </c>
      <c r="C4400" t="s">
        <v>814</v>
      </c>
    </row>
    <row r="4401" spans="1:3" x14ac:dyDescent="0.3">
      <c r="A4401" t="s">
        <v>4975</v>
      </c>
      <c r="B4401" s="2">
        <v>6.7</v>
      </c>
      <c r="C4401" t="s">
        <v>7848</v>
      </c>
    </row>
    <row r="4402" spans="1:3" x14ac:dyDescent="0.3">
      <c r="A4402" t="s">
        <v>4975</v>
      </c>
      <c r="B4402" s="2">
        <v>6.7</v>
      </c>
      <c r="C4402" t="s">
        <v>3705</v>
      </c>
    </row>
    <row r="4403" spans="1:3" x14ac:dyDescent="0.3">
      <c r="A4403" t="s">
        <v>4976</v>
      </c>
      <c r="B4403" s="2">
        <v>6.1</v>
      </c>
      <c r="C4403" t="s">
        <v>7851</v>
      </c>
    </row>
    <row r="4404" spans="1:3" x14ac:dyDescent="0.3">
      <c r="A4404" t="s">
        <v>4976</v>
      </c>
      <c r="B4404" s="2">
        <v>6.1</v>
      </c>
      <c r="C4404" t="s">
        <v>814</v>
      </c>
    </row>
    <row r="4405" spans="1:3" x14ac:dyDescent="0.3">
      <c r="A4405" t="s">
        <v>4976</v>
      </c>
      <c r="B4405" s="2">
        <v>6.1</v>
      </c>
      <c r="C4405" t="s">
        <v>7848</v>
      </c>
    </row>
    <row r="4406" spans="1:3" x14ac:dyDescent="0.3">
      <c r="A4406" t="s">
        <v>4976</v>
      </c>
      <c r="B4406" s="2">
        <v>6.1</v>
      </c>
      <c r="C4406" t="s">
        <v>3705</v>
      </c>
    </row>
    <row r="4407" spans="1:3" x14ac:dyDescent="0.3">
      <c r="A4407" t="s">
        <v>4977</v>
      </c>
      <c r="B4407" s="2">
        <v>6.2</v>
      </c>
      <c r="C4407" t="s">
        <v>814</v>
      </c>
    </row>
    <row r="4408" spans="1:3" x14ac:dyDescent="0.3">
      <c r="A4408" t="s">
        <v>4977</v>
      </c>
      <c r="B4408" s="2">
        <v>6.2</v>
      </c>
      <c r="C4408" t="s">
        <v>7853</v>
      </c>
    </row>
    <row r="4409" spans="1:3" x14ac:dyDescent="0.3">
      <c r="A4409" t="s">
        <v>4978</v>
      </c>
      <c r="B4409" s="2">
        <v>7.3</v>
      </c>
      <c r="C4409" t="s">
        <v>814</v>
      </c>
    </row>
    <row r="4410" spans="1:3" x14ac:dyDescent="0.3">
      <c r="A4410" t="s">
        <v>4979</v>
      </c>
      <c r="B4410" s="2">
        <v>6.6</v>
      </c>
      <c r="C4410" t="s">
        <v>266</v>
      </c>
    </row>
    <row r="4411" spans="1:3" x14ac:dyDescent="0.3">
      <c r="A4411" t="s">
        <v>4979</v>
      </c>
      <c r="B4411" s="2">
        <v>6.6</v>
      </c>
      <c r="C4411" t="s">
        <v>814</v>
      </c>
    </row>
    <row r="4412" spans="1:3" x14ac:dyDescent="0.3">
      <c r="A4412" t="s">
        <v>4980</v>
      </c>
      <c r="B4412" s="2">
        <v>8.1999999999999993</v>
      </c>
      <c r="C4412" t="s">
        <v>1390</v>
      </c>
    </row>
    <row r="4413" spans="1:3" x14ac:dyDescent="0.3">
      <c r="A4413" t="s">
        <v>4980</v>
      </c>
      <c r="B4413" s="2">
        <v>8.1999999999999993</v>
      </c>
      <c r="C4413" t="s">
        <v>7848</v>
      </c>
    </row>
    <row r="4414" spans="1:3" x14ac:dyDescent="0.3">
      <c r="A4414" t="s">
        <v>4980</v>
      </c>
      <c r="B4414" s="2">
        <v>8.1999999999999993</v>
      </c>
      <c r="C4414" t="s">
        <v>3878</v>
      </c>
    </row>
    <row r="4415" spans="1:3" x14ac:dyDescent="0.3">
      <c r="A4415" t="s">
        <v>4981</v>
      </c>
      <c r="B4415" s="2">
        <v>6.4</v>
      </c>
      <c r="C4415" t="s">
        <v>346</v>
      </c>
    </row>
    <row r="4416" spans="1:3" x14ac:dyDescent="0.3">
      <c r="A4416" t="s">
        <v>4981</v>
      </c>
      <c r="B4416" s="2">
        <v>6.4</v>
      </c>
      <c r="C4416" t="s">
        <v>3878</v>
      </c>
    </row>
    <row r="4417" spans="1:3" x14ac:dyDescent="0.3">
      <c r="A4417" t="s">
        <v>4981</v>
      </c>
      <c r="B4417" s="2">
        <v>6.4</v>
      </c>
      <c r="C4417" t="s">
        <v>3705</v>
      </c>
    </row>
    <row r="4418" spans="1:3" x14ac:dyDescent="0.3">
      <c r="A4418" t="s">
        <v>4982</v>
      </c>
      <c r="B4418" s="2">
        <v>6.4</v>
      </c>
      <c r="C4418" t="s">
        <v>7851</v>
      </c>
    </row>
    <row r="4419" spans="1:3" x14ac:dyDescent="0.3">
      <c r="A4419" t="s">
        <v>4982</v>
      </c>
      <c r="B4419" s="2">
        <v>6.4</v>
      </c>
      <c r="C4419" t="s">
        <v>7848</v>
      </c>
    </row>
    <row r="4420" spans="1:3" x14ac:dyDescent="0.3">
      <c r="A4420" t="s">
        <v>4982</v>
      </c>
      <c r="B4420" s="2">
        <v>6.4</v>
      </c>
      <c r="C4420" t="s">
        <v>3705</v>
      </c>
    </row>
    <row r="4421" spans="1:3" x14ac:dyDescent="0.3">
      <c r="A4421" t="s">
        <v>4983</v>
      </c>
      <c r="B4421" s="2">
        <v>5.2</v>
      </c>
      <c r="C4421" t="s">
        <v>346</v>
      </c>
    </row>
    <row r="4422" spans="1:3" x14ac:dyDescent="0.3">
      <c r="A4422" t="s">
        <v>4983</v>
      </c>
      <c r="B4422" s="2">
        <v>5.2</v>
      </c>
      <c r="C4422" t="s">
        <v>266</v>
      </c>
    </row>
    <row r="4423" spans="1:3" x14ac:dyDescent="0.3">
      <c r="A4423" t="s">
        <v>4983</v>
      </c>
      <c r="B4423" s="2">
        <v>5.2</v>
      </c>
      <c r="C4423" t="s">
        <v>814</v>
      </c>
    </row>
    <row r="4424" spans="1:3" x14ac:dyDescent="0.3">
      <c r="A4424" t="s">
        <v>4983</v>
      </c>
      <c r="B4424" s="2">
        <v>5.2</v>
      </c>
      <c r="C4424" t="s">
        <v>3705</v>
      </c>
    </row>
    <row r="4425" spans="1:3" x14ac:dyDescent="0.3">
      <c r="A4425" t="s">
        <v>4983</v>
      </c>
      <c r="B4425" s="2">
        <v>5.2</v>
      </c>
      <c r="C4425" t="s">
        <v>3084</v>
      </c>
    </row>
    <row r="4426" spans="1:3" x14ac:dyDescent="0.3">
      <c r="A4426" t="s">
        <v>7121</v>
      </c>
      <c r="B4426" s="2">
        <v>6.5</v>
      </c>
      <c r="C4426" t="s">
        <v>266</v>
      </c>
    </row>
    <row r="4427" spans="1:3" x14ac:dyDescent="0.3">
      <c r="A4427" t="s">
        <v>7121</v>
      </c>
      <c r="B4427" s="2">
        <v>6.5</v>
      </c>
      <c r="C4427" t="s">
        <v>7846</v>
      </c>
    </row>
    <row r="4428" spans="1:3" x14ac:dyDescent="0.3">
      <c r="A4428" t="s">
        <v>7121</v>
      </c>
      <c r="B4428" s="2">
        <v>6.5</v>
      </c>
      <c r="C4428" t="s">
        <v>7844</v>
      </c>
    </row>
    <row r="4429" spans="1:3" x14ac:dyDescent="0.3">
      <c r="A4429" t="s">
        <v>7121</v>
      </c>
      <c r="B4429" s="2">
        <v>6.5</v>
      </c>
      <c r="C4429" t="s">
        <v>3878</v>
      </c>
    </row>
    <row r="4430" spans="1:3" x14ac:dyDescent="0.3">
      <c r="A4430" t="s">
        <v>4984</v>
      </c>
      <c r="B4430" s="2">
        <v>7.1</v>
      </c>
      <c r="C4430" t="s">
        <v>814</v>
      </c>
    </row>
    <row r="4431" spans="1:3" x14ac:dyDescent="0.3">
      <c r="A4431" t="s">
        <v>4985</v>
      </c>
      <c r="B4431" s="2">
        <v>7.3</v>
      </c>
      <c r="C4431" t="s">
        <v>7852</v>
      </c>
    </row>
    <row r="4432" spans="1:3" x14ac:dyDescent="0.3">
      <c r="A4432" t="s">
        <v>4985</v>
      </c>
      <c r="B4432" s="2">
        <v>7.3</v>
      </c>
      <c r="C4432" t="s">
        <v>814</v>
      </c>
    </row>
    <row r="4433" spans="1:3" x14ac:dyDescent="0.3">
      <c r="A4433" t="s">
        <v>4985</v>
      </c>
      <c r="B4433" s="2">
        <v>7.3</v>
      </c>
      <c r="C4433" t="s">
        <v>7850</v>
      </c>
    </row>
    <row r="4434" spans="1:3" x14ac:dyDescent="0.3">
      <c r="A4434" t="s">
        <v>7122</v>
      </c>
      <c r="B4434" s="2">
        <v>5.2</v>
      </c>
      <c r="C4434" t="s">
        <v>346</v>
      </c>
    </row>
    <row r="4435" spans="1:3" x14ac:dyDescent="0.3">
      <c r="A4435" t="s">
        <v>7122</v>
      </c>
      <c r="B4435" s="2">
        <v>5.2</v>
      </c>
      <c r="C4435" t="s">
        <v>266</v>
      </c>
    </row>
    <row r="4436" spans="1:3" x14ac:dyDescent="0.3">
      <c r="A4436" t="s">
        <v>7122</v>
      </c>
      <c r="B4436" s="2">
        <v>5.2</v>
      </c>
      <c r="C4436" t="s">
        <v>3878</v>
      </c>
    </row>
    <row r="4437" spans="1:3" x14ac:dyDescent="0.3">
      <c r="A4437" t="s">
        <v>7122</v>
      </c>
      <c r="B4437" s="2">
        <v>5.2</v>
      </c>
      <c r="C4437" t="s">
        <v>3705</v>
      </c>
    </row>
    <row r="4438" spans="1:3" x14ac:dyDescent="0.3">
      <c r="A4438" t="s">
        <v>4986</v>
      </c>
      <c r="B4438" s="2">
        <v>7.7</v>
      </c>
      <c r="C4438" t="s">
        <v>814</v>
      </c>
    </row>
    <row r="4439" spans="1:3" x14ac:dyDescent="0.3">
      <c r="A4439" t="s">
        <v>4986</v>
      </c>
      <c r="B4439" s="2">
        <v>7.7</v>
      </c>
      <c r="C4439" t="s">
        <v>7850</v>
      </c>
    </row>
    <row r="4440" spans="1:3" x14ac:dyDescent="0.3">
      <c r="A4440" t="s">
        <v>4987</v>
      </c>
      <c r="B4440" s="2">
        <v>7.6</v>
      </c>
      <c r="C4440" t="s">
        <v>7851</v>
      </c>
    </row>
    <row r="4441" spans="1:3" x14ac:dyDescent="0.3">
      <c r="A4441" t="s">
        <v>4987</v>
      </c>
      <c r="B4441" s="2">
        <v>7.6</v>
      </c>
      <c r="C4441" t="s">
        <v>814</v>
      </c>
    </row>
    <row r="4442" spans="1:3" x14ac:dyDescent="0.3">
      <c r="A4442" t="s">
        <v>4987</v>
      </c>
      <c r="B4442" s="2">
        <v>7.6</v>
      </c>
      <c r="C4442" t="s">
        <v>3705</v>
      </c>
    </row>
    <row r="4443" spans="1:3" x14ac:dyDescent="0.3">
      <c r="A4443" t="s">
        <v>7123</v>
      </c>
      <c r="B4443" s="2">
        <v>5.7</v>
      </c>
      <c r="C4443" t="s">
        <v>509</v>
      </c>
    </row>
    <row r="4444" spans="1:3" x14ac:dyDescent="0.3">
      <c r="A4444" t="s">
        <v>7123</v>
      </c>
      <c r="B4444" s="2">
        <v>5.7</v>
      </c>
      <c r="C4444" t="s">
        <v>814</v>
      </c>
    </row>
    <row r="4445" spans="1:3" x14ac:dyDescent="0.3">
      <c r="A4445" t="s">
        <v>7123</v>
      </c>
      <c r="B4445" s="2">
        <v>5.7</v>
      </c>
      <c r="C4445" t="s">
        <v>3587</v>
      </c>
    </row>
    <row r="4446" spans="1:3" x14ac:dyDescent="0.3">
      <c r="A4446" t="s">
        <v>4988</v>
      </c>
      <c r="B4446" s="2">
        <v>7</v>
      </c>
      <c r="C4446" t="s">
        <v>509</v>
      </c>
    </row>
    <row r="4447" spans="1:3" x14ac:dyDescent="0.3">
      <c r="A4447" t="s">
        <v>4988</v>
      </c>
      <c r="B4447" s="2">
        <v>7</v>
      </c>
      <c r="C4447" t="s">
        <v>814</v>
      </c>
    </row>
    <row r="4448" spans="1:3" x14ac:dyDescent="0.3">
      <c r="A4448" t="s">
        <v>7124</v>
      </c>
      <c r="B4448" s="2">
        <v>6</v>
      </c>
      <c r="C4448" t="s">
        <v>266</v>
      </c>
    </row>
    <row r="4449" spans="1:3" x14ac:dyDescent="0.3">
      <c r="A4449" t="s">
        <v>7124</v>
      </c>
      <c r="B4449" s="2">
        <v>6</v>
      </c>
      <c r="C4449" t="s">
        <v>509</v>
      </c>
    </row>
    <row r="4450" spans="1:3" x14ac:dyDescent="0.3">
      <c r="A4450" t="s">
        <v>7124</v>
      </c>
      <c r="B4450" s="2">
        <v>6</v>
      </c>
      <c r="C4450" t="s">
        <v>7846</v>
      </c>
    </row>
    <row r="4451" spans="1:3" x14ac:dyDescent="0.3">
      <c r="A4451" t="s">
        <v>7124</v>
      </c>
      <c r="B4451" s="2">
        <v>6</v>
      </c>
      <c r="C4451" t="s">
        <v>7844</v>
      </c>
    </row>
    <row r="4452" spans="1:3" x14ac:dyDescent="0.3">
      <c r="A4452" t="s">
        <v>4989</v>
      </c>
      <c r="B4452" s="2">
        <v>8.1</v>
      </c>
      <c r="C4452" t="s">
        <v>346</v>
      </c>
    </row>
    <row r="4453" spans="1:3" x14ac:dyDescent="0.3">
      <c r="A4453" t="s">
        <v>4989</v>
      </c>
      <c r="B4453" s="2">
        <v>8.1</v>
      </c>
      <c r="C4453" t="s">
        <v>7852</v>
      </c>
    </row>
    <row r="4454" spans="1:3" x14ac:dyDescent="0.3">
      <c r="A4454" t="s">
        <v>4989</v>
      </c>
      <c r="B4454" s="2">
        <v>8.1</v>
      </c>
      <c r="C4454" t="s">
        <v>814</v>
      </c>
    </row>
    <row r="4455" spans="1:3" x14ac:dyDescent="0.3">
      <c r="A4455" t="s">
        <v>4989</v>
      </c>
      <c r="B4455" s="2">
        <v>8.1</v>
      </c>
      <c r="C4455" t="s">
        <v>7850</v>
      </c>
    </row>
    <row r="4456" spans="1:3" x14ac:dyDescent="0.3">
      <c r="A4456" t="s">
        <v>4990</v>
      </c>
      <c r="B4456" s="2">
        <v>8</v>
      </c>
      <c r="C4456" t="s">
        <v>814</v>
      </c>
    </row>
    <row r="4457" spans="1:3" x14ac:dyDescent="0.3">
      <c r="A4457" t="s">
        <v>4991</v>
      </c>
      <c r="B4457" s="2">
        <v>5.6</v>
      </c>
      <c r="C4457" t="s">
        <v>346</v>
      </c>
    </row>
    <row r="4458" spans="1:3" x14ac:dyDescent="0.3">
      <c r="A4458" t="s">
        <v>4991</v>
      </c>
      <c r="B4458" s="2">
        <v>5.6</v>
      </c>
      <c r="C4458" t="s">
        <v>509</v>
      </c>
    </row>
    <row r="4459" spans="1:3" x14ac:dyDescent="0.3">
      <c r="A4459" t="s">
        <v>4991</v>
      </c>
      <c r="B4459" s="2">
        <v>5.6</v>
      </c>
      <c r="C4459" t="s">
        <v>7851</v>
      </c>
    </row>
    <row r="4460" spans="1:3" x14ac:dyDescent="0.3">
      <c r="A4460" t="s">
        <v>7125</v>
      </c>
      <c r="B4460" s="2">
        <v>6.1</v>
      </c>
      <c r="C4460" t="s">
        <v>509</v>
      </c>
    </row>
    <row r="4461" spans="1:3" x14ac:dyDescent="0.3">
      <c r="A4461" t="s">
        <v>7125</v>
      </c>
      <c r="B4461" s="2">
        <v>6.1</v>
      </c>
      <c r="C4461" t="s">
        <v>3587</v>
      </c>
    </row>
    <row r="4462" spans="1:3" x14ac:dyDescent="0.3">
      <c r="A4462" t="s">
        <v>4992</v>
      </c>
      <c r="B4462" s="2">
        <v>6.9</v>
      </c>
      <c r="C4462" t="s">
        <v>814</v>
      </c>
    </row>
    <row r="4463" spans="1:3" x14ac:dyDescent="0.3">
      <c r="A4463" t="s">
        <v>4992</v>
      </c>
      <c r="B4463" s="2">
        <v>6.9</v>
      </c>
      <c r="C4463" t="s">
        <v>7846</v>
      </c>
    </row>
    <row r="4464" spans="1:3" x14ac:dyDescent="0.3">
      <c r="A4464" t="s">
        <v>4993</v>
      </c>
      <c r="B4464" s="2">
        <v>5.2</v>
      </c>
      <c r="C4464" t="s">
        <v>814</v>
      </c>
    </row>
    <row r="4465" spans="1:3" x14ac:dyDescent="0.3">
      <c r="A4465" t="s">
        <v>4993</v>
      </c>
      <c r="B4465" s="2">
        <v>5.2</v>
      </c>
      <c r="C4465" t="s">
        <v>7844</v>
      </c>
    </row>
    <row r="4466" spans="1:3" x14ac:dyDescent="0.3">
      <c r="A4466" t="s">
        <v>4993</v>
      </c>
      <c r="B4466" s="2">
        <v>5.2</v>
      </c>
      <c r="C4466" t="s">
        <v>3587</v>
      </c>
    </row>
    <row r="4467" spans="1:3" x14ac:dyDescent="0.3">
      <c r="A4467" t="s">
        <v>4994</v>
      </c>
      <c r="B4467" s="2">
        <v>7</v>
      </c>
      <c r="C4467" t="s">
        <v>7851</v>
      </c>
    </row>
    <row r="4468" spans="1:3" x14ac:dyDescent="0.3">
      <c r="A4468" t="s">
        <v>4994</v>
      </c>
      <c r="B4468" s="2">
        <v>7</v>
      </c>
      <c r="C4468" t="s">
        <v>814</v>
      </c>
    </row>
    <row r="4469" spans="1:3" x14ac:dyDescent="0.3">
      <c r="A4469" t="s">
        <v>4994</v>
      </c>
      <c r="B4469" s="2">
        <v>7</v>
      </c>
      <c r="C4469" t="s">
        <v>3705</v>
      </c>
    </row>
    <row r="4470" spans="1:3" x14ac:dyDescent="0.3">
      <c r="A4470" t="s">
        <v>4995</v>
      </c>
      <c r="B4470" s="2">
        <v>6.3</v>
      </c>
      <c r="C4470" t="s">
        <v>346</v>
      </c>
    </row>
    <row r="4471" spans="1:3" x14ac:dyDescent="0.3">
      <c r="A4471" t="s">
        <v>4995</v>
      </c>
      <c r="B4471" s="2">
        <v>6.3</v>
      </c>
      <c r="C4471" t="s">
        <v>509</v>
      </c>
    </row>
    <row r="4472" spans="1:3" x14ac:dyDescent="0.3">
      <c r="A4472" t="s">
        <v>4995</v>
      </c>
      <c r="B4472" s="2">
        <v>6.3</v>
      </c>
      <c r="C4472" t="s">
        <v>7851</v>
      </c>
    </row>
    <row r="4473" spans="1:3" x14ac:dyDescent="0.3">
      <c r="A4473" t="s">
        <v>4995</v>
      </c>
      <c r="B4473" s="2">
        <v>6.3</v>
      </c>
      <c r="C4473" t="s">
        <v>3705</v>
      </c>
    </row>
    <row r="4474" spans="1:3" x14ac:dyDescent="0.3">
      <c r="A4474" t="s">
        <v>7126</v>
      </c>
      <c r="B4474" s="2">
        <v>7</v>
      </c>
      <c r="C4474" t="s">
        <v>509</v>
      </c>
    </row>
    <row r="4475" spans="1:3" x14ac:dyDescent="0.3">
      <c r="A4475" t="s">
        <v>7126</v>
      </c>
      <c r="B4475" s="2">
        <v>7</v>
      </c>
      <c r="C4475" t="s">
        <v>7851</v>
      </c>
    </row>
    <row r="4476" spans="1:3" x14ac:dyDescent="0.3">
      <c r="A4476" t="s">
        <v>4996</v>
      </c>
      <c r="B4476" s="2">
        <v>6.9</v>
      </c>
      <c r="C4476" t="s">
        <v>346</v>
      </c>
    </row>
    <row r="4477" spans="1:3" x14ac:dyDescent="0.3">
      <c r="A4477" t="s">
        <v>4996</v>
      </c>
      <c r="B4477" s="2">
        <v>6.9</v>
      </c>
      <c r="C4477" t="s">
        <v>7851</v>
      </c>
    </row>
    <row r="4478" spans="1:3" x14ac:dyDescent="0.3">
      <c r="A4478" t="s">
        <v>4996</v>
      </c>
      <c r="B4478" s="2">
        <v>6.9</v>
      </c>
      <c r="C4478" t="s">
        <v>814</v>
      </c>
    </row>
    <row r="4479" spans="1:3" x14ac:dyDescent="0.3">
      <c r="A4479" t="s">
        <v>4996</v>
      </c>
      <c r="B4479" s="2">
        <v>6.9</v>
      </c>
      <c r="C4479" t="s">
        <v>7848</v>
      </c>
    </row>
    <row r="4480" spans="1:3" x14ac:dyDescent="0.3">
      <c r="A4480" t="s">
        <v>4996</v>
      </c>
      <c r="B4480" s="2">
        <v>6.9</v>
      </c>
      <c r="C4480" t="s">
        <v>3705</v>
      </c>
    </row>
    <row r="4481" spans="1:3" x14ac:dyDescent="0.3">
      <c r="A4481" t="s">
        <v>4997</v>
      </c>
      <c r="B4481" s="2">
        <v>6.2</v>
      </c>
      <c r="C4481" t="s">
        <v>346</v>
      </c>
    </row>
    <row r="4482" spans="1:3" x14ac:dyDescent="0.3">
      <c r="A4482" t="s">
        <v>4997</v>
      </c>
      <c r="B4482" s="2">
        <v>6.2</v>
      </c>
      <c r="C4482" t="s">
        <v>266</v>
      </c>
    </row>
    <row r="4483" spans="1:3" x14ac:dyDescent="0.3">
      <c r="A4483" t="s">
        <v>4997</v>
      </c>
      <c r="B4483" s="2">
        <v>6.2</v>
      </c>
      <c r="C4483" t="s">
        <v>3705</v>
      </c>
    </row>
    <row r="4484" spans="1:3" x14ac:dyDescent="0.3">
      <c r="A4484" t="s">
        <v>4998</v>
      </c>
      <c r="B4484" s="2">
        <v>6.4</v>
      </c>
      <c r="C4484" t="s">
        <v>509</v>
      </c>
    </row>
    <row r="4485" spans="1:3" x14ac:dyDescent="0.3">
      <c r="A4485" t="s">
        <v>4998</v>
      </c>
      <c r="B4485" s="2">
        <v>6.4</v>
      </c>
      <c r="C4485" t="s">
        <v>3878</v>
      </c>
    </row>
    <row r="4486" spans="1:3" x14ac:dyDescent="0.3">
      <c r="A4486" t="s">
        <v>4999</v>
      </c>
      <c r="B4486" s="2">
        <v>6.4</v>
      </c>
      <c r="C4486" t="s">
        <v>814</v>
      </c>
    </row>
    <row r="4487" spans="1:3" x14ac:dyDescent="0.3">
      <c r="A4487" t="s">
        <v>4999</v>
      </c>
      <c r="B4487" s="2">
        <v>6.4</v>
      </c>
      <c r="C4487" t="s">
        <v>7846</v>
      </c>
    </row>
    <row r="4488" spans="1:3" x14ac:dyDescent="0.3">
      <c r="A4488" t="s">
        <v>5000</v>
      </c>
      <c r="B4488" s="2">
        <v>5.7</v>
      </c>
      <c r="C4488" t="s">
        <v>346</v>
      </c>
    </row>
    <row r="4489" spans="1:3" x14ac:dyDescent="0.3">
      <c r="A4489" t="s">
        <v>5000</v>
      </c>
      <c r="B4489" s="2">
        <v>5.7</v>
      </c>
      <c r="C4489" t="s">
        <v>266</v>
      </c>
    </row>
    <row r="4490" spans="1:3" x14ac:dyDescent="0.3">
      <c r="A4490" t="s">
        <v>5000</v>
      </c>
      <c r="B4490" s="2">
        <v>5.7</v>
      </c>
      <c r="C4490" t="s">
        <v>7851</v>
      </c>
    </row>
    <row r="4491" spans="1:3" x14ac:dyDescent="0.3">
      <c r="A4491" t="s">
        <v>5000</v>
      </c>
      <c r="B4491" s="2">
        <v>5.7</v>
      </c>
      <c r="C4491" t="s">
        <v>814</v>
      </c>
    </row>
    <row r="4492" spans="1:3" x14ac:dyDescent="0.3">
      <c r="A4492" t="s">
        <v>5000</v>
      </c>
      <c r="B4492" s="2">
        <v>5.7</v>
      </c>
      <c r="C4492" t="s">
        <v>7846</v>
      </c>
    </row>
    <row r="4493" spans="1:3" x14ac:dyDescent="0.3">
      <c r="A4493" t="s">
        <v>5000</v>
      </c>
      <c r="B4493" s="2">
        <v>5.7</v>
      </c>
      <c r="C4493" t="s">
        <v>7844</v>
      </c>
    </row>
    <row r="4494" spans="1:3" x14ac:dyDescent="0.3">
      <c r="A4494" t="s">
        <v>5000</v>
      </c>
      <c r="B4494" s="2">
        <v>5.7</v>
      </c>
      <c r="C4494" t="s">
        <v>3587</v>
      </c>
    </row>
    <row r="4495" spans="1:3" x14ac:dyDescent="0.3">
      <c r="A4495" t="s">
        <v>5001</v>
      </c>
      <c r="B4495" s="2">
        <v>6.1</v>
      </c>
      <c r="C4495" t="s">
        <v>346</v>
      </c>
    </row>
    <row r="4496" spans="1:3" x14ac:dyDescent="0.3">
      <c r="A4496" t="s">
        <v>5001</v>
      </c>
      <c r="B4496" s="2">
        <v>6.1</v>
      </c>
      <c r="C4496" t="s">
        <v>7851</v>
      </c>
    </row>
    <row r="4497" spans="1:3" x14ac:dyDescent="0.3">
      <c r="A4497" t="s">
        <v>5001</v>
      </c>
      <c r="B4497" s="2">
        <v>6.1</v>
      </c>
      <c r="C4497" t="s">
        <v>814</v>
      </c>
    </row>
    <row r="4498" spans="1:3" x14ac:dyDescent="0.3">
      <c r="A4498" t="s">
        <v>5001</v>
      </c>
      <c r="B4498" s="2">
        <v>6.1</v>
      </c>
      <c r="C4498" t="s">
        <v>3705</v>
      </c>
    </row>
    <row r="4499" spans="1:3" x14ac:dyDescent="0.3">
      <c r="A4499" t="s">
        <v>5002</v>
      </c>
      <c r="B4499" s="2">
        <v>5.4</v>
      </c>
      <c r="C4499" t="s">
        <v>509</v>
      </c>
    </row>
    <row r="4500" spans="1:3" x14ac:dyDescent="0.3">
      <c r="A4500" t="s">
        <v>5002</v>
      </c>
      <c r="B4500" s="2">
        <v>5.4</v>
      </c>
      <c r="C4500" t="s">
        <v>814</v>
      </c>
    </row>
    <row r="4501" spans="1:3" x14ac:dyDescent="0.3">
      <c r="A4501" t="s">
        <v>5002</v>
      </c>
      <c r="B4501" s="2">
        <v>5.4</v>
      </c>
      <c r="C4501" t="s">
        <v>3587</v>
      </c>
    </row>
    <row r="4502" spans="1:3" x14ac:dyDescent="0.3">
      <c r="A4502" t="s">
        <v>7127</v>
      </c>
      <c r="B4502" s="2">
        <v>6.7</v>
      </c>
      <c r="C4502" t="s">
        <v>814</v>
      </c>
    </row>
    <row r="4503" spans="1:3" x14ac:dyDescent="0.3">
      <c r="A4503" t="s">
        <v>7127</v>
      </c>
      <c r="B4503" s="2">
        <v>6.7</v>
      </c>
      <c r="C4503" t="s">
        <v>7849</v>
      </c>
    </row>
    <row r="4504" spans="1:3" x14ac:dyDescent="0.3">
      <c r="A4504" t="s">
        <v>7128</v>
      </c>
      <c r="B4504" s="2">
        <v>6.8</v>
      </c>
      <c r="C4504" t="s">
        <v>814</v>
      </c>
    </row>
    <row r="4505" spans="1:3" x14ac:dyDescent="0.3">
      <c r="A4505" t="s">
        <v>7128</v>
      </c>
      <c r="B4505" s="2">
        <v>6.8</v>
      </c>
      <c r="C4505" t="s">
        <v>7848</v>
      </c>
    </row>
    <row r="4506" spans="1:3" x14ac:dyDescent="0.3">
      <c r="A4506" t="s">
        <v>7128</v>
      </c>
      <c r="B4506" s="2">
        <v>6.8</v>
      </c>
      <c r="C4506" t="s">
        <v>3587</v>
      </c>
    </row>
    <row r="4507" spans="1:3" x14ac:dyDescent="0.3">
      <c r="A4507" t="s">
        <v>7128</v>
      </c>
      <c r="B4507" s="2">
        <v>6.8</v>
      </c>
      <c r="C4507" t="s">
        <v>3705</v>
      </c>
    </row>
    <row r="4508" spans="1:3" x14ac:dyDescent="0.3">
      <c r="A4508" t="s">
        <v>5003</v>
      </c>
      <c r="B4508" s="2">
        <v>6</v>
      </c>
      <c r="C4508" t="s">
        <v>814</v>
      </c>
    </row>
    <row r="4509" spans="1:3" x14ac:dyDescent="0.3">
      <c r="A4509" t="s">
        <v>5003</v>
      </c>
      <c r="B4509" s="2">
        <v>6</v>
      </c>
      <c r="C4509" t="s">
        <v>1390</v>
      </c>
    </row>
    <row r="4510" spans="1:3" x14ac:dyDescent="0.3">
      <c r="A4510" t="s">
        <v>5003</v>
      </c>
      <c r="B4510" s="2">
        <v>6</v>
      </c>
      <c r="C4510" t="s">
        <v>7848</v>
      </c>
    </row>
    <row r="4511" spans="1:3" x14ac:dyDescent="0.3">
      <c r="A4511" t="s">
        <v>5003</v>
      </c>
      <c r="B4511" s="2">
        <v>6</v>
      </c>
      <c r="C4511" t="s">
        <v>3705</v>
      </c>
    </row>
    <row r="4512" spans="1:3" x14ac:dyDescent="0.3">
      <c r="A4512" t="s">
        <v>5004</v>
      </c>
      <c r="B4512" s="2">
        <v>7.8</v>
      </c>
      <c r="C4512" t="s">
        <v>814</v>
      </c>
    </row>
    <row r="4513" spans="1:3" x14ac:dyDescent="0.3">
      <c r="A4513" t="s">
        <v>5004</v>
      </c>
      <c r="B4513" s="2">
        <v>7.8</v>
      </c>
      <c r="C4513" t="s">
        <v>3878</v>
      </c>
    </row>
    <row r="4514" spans="1:3" x14ac:dyDescent="0.3">
      <c r="A4514" t="s">
        <v>5004</v>
      </c>
      <c r="B4514" s="2">
        <v>7.8</v>
      </c>
      <c r="C4514" t="s">
        <v>3705</v>
      </c>
    </row>
    <row r="4515" spans="1:3" x14ac:dyDescent="0.3">
      <c r="A4515" t="s">
        <v>7129</v>
      </c>
      <c r="B4515" s="2">
        <v>5.3</v>
      </c>
      <c r="C4515" t="s">
        <v>7852</v>
      </c>
    </row>
    <row r="4516" spans="1:3" x14ac:dyDescent="0.3">
      <c r="A4516" t="s">
        <v>7129</v>
      </c>
      <c r="B4516" s="2">
        <v>5.3</v>
      </c>
      <c r="C4516" t="s">
        <v>509</v>
      </c>
    </row>
    <row r="4517" spans="1:3" x14ac:dyDescent="0.3">
      <c r="A4517" t="s">
        <v>7129</v>
      </c>
      <c r="B4517" s="2">
        <v>5.3</v>
      </c>
      <c r="C4517" t="s">
        <v>3587</v>
      </c>
    </row>
    <row r="4518" spans="1:3" x14ac:dyDescent="0.3">
      <c r="A4518" t="s">
        <v>5005</v>
      </c>
      <c r="B4518" s="2">
        <v>4.5</v>
      </c>
      <c r="C4518" t="s">
        <v>266</v>
      </c>
    </row>
    <row r="4519" spans="1:3" x14ac:dyDescent="0.3">
      <c r="A4519" t="s">
        <v>5005</v>
      </c>
      <c r="B4519" s="2">
        <v>4.5</v>
      </c>
      <c r="C4519" t="s">
        <v>7845</v>
      </c>
    </row>
    <row r="4520" spans="1:3" x14ac:dyDescent="0.3">
      <c r="A4520" t="s">
        <v>5005</v>
      </c>
      <c r="B4520" s="2">
        <v>4.5</v>
      </c>
      <c r="C4520" t="s">
        <v>509</v>
      </c>
    </row>
    <row r="4521" spans="1:3" x14ac:dyDescent="0.3">
      <c r="A4521" t="s">
        <v>5005</v>
      </c>
      <c r="B4521" s="2">
        <v>4.5</v>
      </c>
      <c r="C4521" t="s">
        <v>7846</v>
      </c>
    </row>
    <row r="4522" spans="1:3" x14ac:dyDescent="0.3">
      <c r="A4522" t="s">
        <v>5005</v>
      </c>
      <c r="B4522" s="2">
        <v>4.5</v>
      </c>
      <c r="C4522" t="s">
        <v>3878</v>
      </c>
    </row>
    <row r="4523" spans="1:3" x14ac:dyDescent="0.3">
      <c r="A4523" t="s">
        <v>7130</v>
      </c>
      <c r="B4523" s="2">
        <v>5.4</v>
      </c>
      <c r="C4523" t="s">
        <v>509</v>
      </c>
    </row>
    <row r="4524" spans="1:3" x14ac:dyDescent="0.3">
      <c r="A4524" t="s">
        <v>5006</v>
      </c>
      <c r="B4524" s="2">
        <v>7.8</v>
      </c>
      <c r="C4524" t="s">
        <v>509</v>
      </c>
    </row>
    <row r="4525" spans="1:3" x14ac:dyDescent="0.3">
      <c r="A4525" t="s">
        <v>5007</v>
      </c>
      <c r="B4525" s="2">
        <v>7.2</v>
      </c>
      <c r="C4525" t="s">
        <v>346</v>
      </c>
    </row>
    <row r="4526" spans="1:3" x14ac:dyDescent="0.3">
      <c r="A4526" t="s">
        <v>5007</v>
      </c>
      <c r="B4526" s="2">
        <v>7.2</v>
      </c>
      <c r="C4526" t="s">
        <v>7852</v>
      </c>
    </row>
    <row r="4527" spans="1:3" x14ac:dyDescent="0.3">
      <c r="A4527" t="s">
        <v>5007</v>
      </c>
      <c r="B4527" s="2">
        <v>7.2</v>
      </c>
      <c r="C4527" t="s">
        <v>814</v>
      </c>
    </row>
    <row r="4528" spans="1:3" x14ac:dyDescent="0.3">
      <c r="A4528" t="s">
        <v>5007</v>
      </c>
      <c r="B4528" s="2">
        <v>7.2</v>
      </c>
      <c r="C4528" t="s">
        <v>7849</v>
      </c>
    </row>
    <row r="4529" spans="1:3" x14ac:dyDescent="0.3">
      <c r="A4529" t="s">
        <v>5008</v>
      </c>
      <c r="B4529" s="2">
        <v>6.6</v>
      </c>
      <c r="C4529" t="s">
        <v>346</v>
      </c>
    </row>
    <row r="4530" spans="1:3" x14ac:dyDescent="0.3">
      <c r="A4530" t="s">
        <v>5008</v>
      </c>
      <c r="B4530" s="2">
        <v>6.6</v>
      </c>
      <c r="C4530" t="s">
        <v>266</v>
      </c>
    </row>
    <row r="4531" spans="1:3" x14ac:dyDescent="0.3">
      <c r="A4531" t="s">
        <v>5008</v>
      </c>
      <c r="B4531" s="2">
        <v>6.6</v>
      </c>
      <c r="C4531" t="s">
        <v>509</v>
      </c>
    </row>
    <row r="4532" spans="1:3" x14ac:dyDescent="0.3">
      <c r="A4532" t="s">
        <v>5008</v>
      </c>
      <c r="B4532" s="2">
        <v>6.6</v>
      </c>
      <c r="C4532" t="s">
        <v>7851</v>
      </c>
    </row>
    <row r="4533" spans="1:3" x14ac:dyDescent="0.3">
      <c r="A4533" t="s">
        <v>5009</v>
      </c>
      <c r="B4533" s="2">
        <v>7.6</v>
      </c>
      <c r="C4533" t="s">
        <v>346</v>
      </c>
    </row>
    <row r="4534" spans="1:3" x14ac:dyDescent="0.3">
      <c r="A4534" t="s">
        <v>5009</v>
      </c>
      <c r="B4534" s="2">
        <v>7.6</v>
      </c>
      <c r="C4534" t="s">
        <v>266</v>
      </c>
    </row>
    <row r="4535" spans="1:3" x14ac:dyDescent="0.3">
      <c r="A4535" t="s">
        <v>5010</v>
      </c>
      <c r="B4535" s="2">
        <v>5.9</v>
      </c>
      <c r="C4535" t="s">
        <v>7852</v>
      </c>
    </row>
    <row r="4536" spans="1:3" x14ac:dyDescent="0.3">
      <c r="A4536" t="s">
        <v>5010</v>
      </c>
      <c r="B4536" s="2">
        <v>5.9</v>
      </c>
      <c r="C4536" t="s">
        <v>814</v>
      </c>
    </row>
    <row r="4537" spans="1:3" x14ac:dyDescent="0.3">
      <c r="A4537" t="s">
        <v>5010</v>
      </c>
      <c r="B4537" s="2">
        <v>5.9</v>
      </c>
      <c r="C4537" t="s">
        <v>5364</v>
      </c>
    </row>
    <row r="4538" spans="1:3" x14ac:dyDescent="0.3">
      <c r="A4538" t="s">
        <v>5011</v>
      </c>
      <c r="B4538" s="2">
        <v>6.7</v>
      </c>
      <c r="C4538" t="s">
        <v>346</v>
      </c>
    </row>
    <row r="4539" spans="1:3" x14ac:dyDescent="0.3">
      <c r="A4539" t="s">
        <v>5011</v>
      </c>
      <c r="B4539" s="2">
        <v>6.7</v>
      </c>
      <c r="C4539" t="s">
        <v>7851</v>
      </c>
    </row>
    <row r="4540" spans="1:3" x14ac:dyDescent="0.3">
      <c r="A4540" t="s">
        <v>5011</v>
      </c>
      <c r="B4540" s="2">
        <v>6.7</v>
      </c>
      <c r="C4540" t="s">
        <v>3705</v>
      </c>
    </row>
    <row r="4541" spans="1:3" x14ac:dyDescent="0.3">
      <c r="A4541" t="s">
        <v>5012</v>
      </c>
      <c r="B4541" s="2">
        <v>7.7</v>
      </c>
      <c r="C4541" t="s">
        <v>7852</v>
      </c>
    </row>
    <row r="4542" spans="1:3" x14ac:dyDescent="0.3">
      <c r="A4542" t="s">
        <v>5012</v>
      </c>
      <c r="B4542" s="2">
        <v>7.7</v>
      </c>
      <c r="C4542" t="s">
        <v>814</v>
      </c>
    </row>
    <row r="4543" spans="1:3" x14ac:dyDescent="0.3">
      <c r="A4543" t="s">
        <v>5012</v>
      </c>
      <c r="B4543" s="2">
        <v>7.7</v>
      </c>
      <c r="C4543" t="s">
        <v>7850</v>
      </c>
    </row>
    <row r="4544" spans="1:3" x14ac:dyDescent="0.3">
      <c r="A4544" t="s">
        <v>5013</v>
      </c>
      <c r="B4544" s="2">
        <v>5.4</v>
      </c>
      <c r="C4544" t="s">
        <v>346</v>
      </c>
    </row>
    <row r="4545" spans="1:3" x14ac:dyDescent="0.3">
      <c r="A4545" t="s">
        <v>5013</v>
      </c>
      <c r="B4545" s="2">
        <v>5.4</v>
      </c>
      <c r="C4545" t="s">
        <v>266</v>
      </c>
    </row>
    <row r="4546" spans="1:3" x14ac:dyDescent="0.3">
      <c r="A4546" t="s">
        <v>5013</v>
      </c>
      <c r="B4546" s="2">
        <v>5.4</v>
      </c>
      <c r="C4546" t="s">
        <v>509</v>
      </c>
    </row>
    <row r="4547" spans="1:3" x14ac:dyDescent="0.3">
      <c r="A4547" t="s">
        <v>5013</v>
      </c>
      <c r="B4547" s="2">
        <v>5.4</v>
      </c>
      <c r="C4547" t="s">
        <v>7846</v>
      </c>
    </row>
    <row r="4548" spans="1:3" x14ac:dyDescent="0.3">
      <c r="A4548" t="s">
        <v>5013</v>
      </c>
      <c r="B4548" s="2">
        <v>5.4</v>
      </c>
      <c r="C4548" t="s">
        <v>3878</v>
      </c>
    </row>
    <row r="4549" spans="1:3" x14ac:dyDescent="0.3">
      <c r="A4549" t="s">
        <v>5014</v>
      </c>
      <c r="B4549" s="2">
        <v>6.9</v>
      </c>
      <c r="C4549" t="s">
        <v>509</v>
      </c>
    </row>
    <row r="4550" spans="1:3" x14ac:dyDescent="0.3">
      <c r="A4550" t="s">
        <v>5014</v>
      </c>
      <c r="B4550" s="2">
        <v>6.9</v>
      </c>
      <c r="C4550" t="s">
        <v>7851</v>
      </c>
    </row>
    <row r="4551" spans="1:3" x14ac:dyDescent="0.3">
      <c r="A4551" t="s">
        <v>5015</v>
      </c>
      <c r="B4551" s="2">
        <v>7.7</v>
      </c>
      <c r="C4551" t="s">
        <v>266</v>
      </c>
    </row>
    <row r="4552" spans="1:3" x14ac:dyDescent="0.3">
      <c r="A4552" t="s">
        <v>5015</v>
      </c>
      <c r="B4552" s="2">
        <v>7.7</v>
      </c>
      <c r="C4552" t="s">
        <v>814</v>
      </c>
    </row>
    <row r="4553" spans="1:3" x14ac:dyDescent="0.3">
      <c r="A4553" t="s">
        <v>5015</v>
      </c>
      <c r="B4553" s="2">
        <v>7.7</v>
      </c>
      <c r="C4553" t="s">
        <v>3084</v>
      </c>
    </row>
    <row r="4554" spans="1:3" x14ac:dyDescent="0.3">
      <c r="A4554" t="s">
        <v>5016</v>
      </c>
      <c r="B4554" s="2">
        <v>6.8</v>
      </c>
      <c r="C4554" t="s">
        <v>509</v>
      </c>
    </row>
    <row r="4555" spans="1:3" x14ac:dyDescent="0.3">
      <c r="A4555" t="s">
        <v>5016</v>
      </c>
      <c r="B4555" s="2">
        <v>6.8</v>
      </c>
      <c r="C4555" t="s">
        <v>814</v>
      </c>
    </row>
    <row r="4556" spans="1:3" x14ac:dyDescent="0.3">
      <c r="A4556" t="s">
        <v>5016</v>
      </c>
      <c r="B4556" s="2">
        <v>6.8</v>
      </c>
      <c r="C4556" t="s">
        <v>3587</v>
      </c>
    </row>
    <row r="4557" spans="1:3" x14ac:dyDescent="0.3">
      <c r="A4557" t="s">
        <v>5017</v>
      </c>
      <c r="B4557" s="2">
        <v>6.4</v>
      </c>
      <c r="C4557" t="s">
        <v>266</v>
      </c>
    </row>
    <row r="4558" spans="1:3" x14ac:dyDescent="0.3">
      <c r="A4558" t="s">
        <v>5017</v>
      </c>
      <c r="B4558" s="2">
        <v>6.4</v>
      </c>
      <c r="C4558" t="s">
        <v>7848</v>
      </c>
    </row>
    <row r="4559" spans="1:3" x14ac:dyDescent="0.3">
      <c r="A4559" t="s">
        <v>5017</v>
      </c>
      <c r="B4559" s="2">
        <v>6.4</v>
      </c>
      <c r="C4559" t="s">
        <v>3878</v>
      </c>
    </row>
    <row r="4560" spans="1:3" x14ac:dyDescent="0.3">
      <c r="A4560" t="s">
        <v>5018</v>
      </c>
      <c r="B4560" s="2">
        <v>5.7</v>
      </c>
      <c r="C4560" t="s">
        <v>509</v>
      </c>
    </row>
    <row r="4561" spans="1:3" x14ac:dyDescent="0.3">
      <c r="A4561" t="s">
        <v>5018</v>
      </c>
      <c r="B4561" s="2">
        <v>5.7</v>
      </c>
      <c r="C4561" t="s">
        <v>7851</v>
      </c>
    </row>
    <row r="4562" spans="1:3" x14ac:dyDescent="0.3">
      <c r="A4562" t="s">
        <v>5019</v>
      </c>
      <c r="B4562" s="2">
        <v>7.3</v>
      </c>
      <c r="C4562" t="s">
        <v>7851</v>
      </c>
    </row>
    <row r="4563" spans="1:3" x14ac:dyDescent="0.3">
      <c r="A4563" t="s">
        <v>5019</v>
      </c>
      <c r="B4563" s="2">
        <v>7.3</v>
      </c>
      <c r="C4563" t="s">
        <v>3705</v>
      </c>
    </row>
    <row r="4564" spans="1:3" x14ac:dyDescent="0.3">
      <c r="A4564" t="s">
        <v>7131</v>
      </c>
      <c r="B4564" s="2">
        <v>6.8</v>
      </c>
      <c r="C4564" t="s">
        <v>7851</v>
      </c>
    </row>
    <row r="4565" spans="1:3" x14ac:dyDescent="0.3">
      <c r="A4565" t="s">
        <v>7131</v>
      </c>
      <c r="B4565" s="2">
        <v>6.8</v>
      </c>
      <c r="C4565" t="s">
        <v>814</v>
      </c>
    </row>
    <row r="4566" spans="1:3" x14ac:dyDescent="0.3">
      <c r="A4566" t="s">
        <v>7131</v>
      </c>
      <c r="B4566" s="2">
        <v>6.8</v>
      </c>
      <c r="C4566" t="s">
        <v>3705</v>
      </c>
    </row>
    <row r="4567" spans="1:3" x14ac:dyDescent="0.3">
      <c r="A4567" t="s">
        <v>5020</v>
      </c>
      <c r="B4567" s="2">
        <v>6.3</v>
      </c>
      <c r="C4567" t="s">
        <v>509</v>
      </c>
    </row>
    <row r="4568" spans="1:3" x14ac:dyDescent="0.3">
      <c r="A4568" t="s">
        <v>5020</v>
      </c>
      <c r="B4568" s="2">
        <v>6.3</v>
      </c>
      <c r="C4568" t="s">
        <v>3587</v>
      </c>
    </row>
    <row r="4569" spans="1:3" x14ac:dyDescent="0.3">
      <c r="A4569" t="s">
        <v>5021</v>
      </c>
      <c r="B4569" s="2">
        <v>5.9</v>
      </c>
      <c r="C4569" t="s">
        <v>509</v>
      </c>
    </row>
    <row r="4570" spans="1:3" x14ac:dyDescent="0.3">
      <c r="A4570" t="s">
        <v>5021</v>
      </c>
      <c r="B4570" s="2">
        <v>5.9</v>
      </c>
      <c r="C4570" t="s">
        <v>3587</v>
      </c>
    </row>
    <row r="4571" spans="1:3" x14ac:dyDescent="0.3">
      <c r="A4571" t="s">
        <v>5022</v>
      </c>
      <c r="B4571" s="2">
        <v>7.4</v>
      </c>
      <c r="C4571" t="s">
        <v>814</v>
      </c>
    </row>
    <row r="4572" spans="1:3" x14ac:dyDescent="0.3">
      <c r="A4572" t="s">
        <v>5022</v>
      </c>
      <c r="B4572" s="2">
        <v>7.4</v>
      </c>
      <c r="C4572" t="s">
        <v>3587</v>
      </c>
    </row>
    <row r="4573" spans="1:3" x14ac:dyDescent="0.3">
      <c r="A4573" t="s">
        <v>5022</v>
      </c>
      <c r="B4573" s="2">
        <v>7.4</v>
      </c>
      <c r="C4573" t="s">
        <v>5364</v>
      </c>
    </row>
    <row r="4574" spans="1:3" x14ac:dyDescent="0.3">
      <c r="A4574" t="s">
        <v>5023</v>
      </c>
      <c r="B4574" s="2">
        <v>8.3000000000000007</v>
      </c>
      <c r="C4574" t="s">
        <v>7851</v>
      </c>
    </row>
    <row r="4575" spans="1:3" x14ac:dyDescent="0.3">
      <c r="A4575" t="s">
        <v>5023</v>
      </c>
      <c r="B4575" s="2">
        <v>8.3000000000000007</v>
      </c>
      <c r="C4575" t="s">
        <v>814</v>
      </c>
    </row>
    <row r="4576" spans="1:3" x14ac:dyDescent="0.3">
      <c r="A4576" t="s">
        <v>5023</v>
      </c>
      <c r="B4576" s="2">
        <v>8.3000000000000007</v>
      </c>
      <c r="C4576" t="s">
        <v>7848</v>
      </c>
    </row>
    <row r="4577" spans="1:3" x14ac:dyDescent="0.3">
      <c r="A4577" t="s">
        <v>5023</v>
      </c>
      <c r="B4577" s="2">
        <v>8.3000000000000007</v>
      </c>
      <c r="C4577" t="s">
        <v>3705</v>
      </c>
    </row>
    <row r="4578" spans="1:3" x14ac:dyDescent="0.3">
      <c r="A4578" t="s">
        <v>5024</v>
      </c>
      <c r="B4578" s="2">
        <v>6.2</v>
      </c>
      <c r="C4578" t="s">
        <v>266</v>
      </c>
    </row>
    <row r="4579" spans="1:3" x14ac:dyDescent="0.3">
      <c r="A4579" t="s">
        <v>5024</v>
      </c>
      <c r="B4579" s="2">
        <v>6.2</v>
      </c>
      <c r="C4579" t="s">
        <v>509</v>
      </c>
    </row>
    <row r="4580" spans="1:3" x14ac:dyDescent="0.3">
      <c r="A4580" t="s">
        <v>5024</v>
      </c>
      <c r="B4580" s="2">
        <v>6.2</v>
      </c>
      <c r="C4580" t="s">
        <v>7846</v>
      </c>
    </row>
    <row r="4581" spans="1:3" x14ac:dyDescent="0.3">
      <c r="A4581" t="s">
        <v>5024</v>
      </c>
      <c r="B4581" s="2">
        <v>6.2</v>
      </c>
      <c r="C4581" t="s">
        <v>3878</v>
      </c>
    </row>
    <row r="4582" spans="1:3" x14ac:dyDescent="0.3">
      <c r="A4582" t="s">
        <v>5025</v>
      </c>
      <c r="B4582" s="2">
        <v>6.3</v>
      </c>
      <c r="C4582" t="s">
        <v>509</v>
      </c>
    </row>
    <row r="4583" spans="1:3" x14ac:dyDescent="0.3">
      <c r="A4583" t="s">
        <v>5026</v>
      </c>
      <c r="B4583" s="2">
        <v>5.8</v>
      </c>
      <c r="C4583" t="s">
        <v>346</v>
      </c>
    </row>
    <row r="4584" spans="1:3" x14ac:dyDescent="0.3">
      <c r="A4584" t="s">
        <v>5026</v>
      </c>
      <c r="B4584" s="2">
        <v>5.8</v>
      </c>
      <c r="C4584" t="s">
        <v>1390</v>
      </c>
    </row>
    <row r="4585" spans="1:3" x14ac:dyDescent="0.3">
      <c r="A4585" t="s">
        <v>5026</v>
      </c>
      <c r="B4585" s="2">
        <v>5.8</v>
      </c>
      <c r="C4585" t="s">
        <v>3878</v>
      </c>
    </row>
    <row r="4586" spans="1:3" x14ac:dyDescent="0.3">
      <c r="A4586" t="s">
        <v>5026</v>
      </c>
      <c r="B4586" s="2">
        <v>5.8</v>
      </c>
      <c r="C4586" t="s">
        <v>3705</v>
      </c>
    </row>
    <row r="4587" spans="1:3" x14ac:dyDescent="0.3">
      <c r="A4587" t="s">
        <v>7132</v>
      </c>
      <c r="B4587" s="2">
        <v>7.5</v>
      </c>
      <c r="C4587" t="s">
        <v>1390</v>
      </c>
    </row>
    <row r="4588" spans="1:3" x14ac:dyDescent="0.3">
      <c r="A4588" t="s">
        <v>5027</v>
      </c>
      <c r="B4588" s="2">
        <v>6.3</v>
      </c>
      <c r="C4588" t="s">
        <v>1390</v>
      </c>
    </row>
    <row r="4589" spans="1:3" x14ac:dyDescent="0.3">
      <c r="A4589" t="s">
        <v>5027</v>
      </c>
      <c r="B4589" s="2">
        <v>6.3</v>
      </c>
      <c r="C4589" t="s">
        <v>3878</v>
      </c>
    </row>
    <row r="4590" spans="1:3" x14ac:dyDescent="0.3">
      <c r="A4590" t="s">
        <v>5027</v>
      </c>
      <c r="B4590" s="2">
        <v>6.3</v>
      </c>
      <c r="C4590" t="s">
        <v>3705</v>
      </c>
    </row>
    <row r="4591" spans="1:3" x14ac:dyDescent="0.3">
      <c r="A4591" t="s">
        <v>7133</v>
      </c>
      <c r="B4591" s="2">
        <v>6.4</v>
      </c>
      <c r="C4591" t="s">
        <v>346</v>
      </c>
    </row>
    <row r="4592" spans="1:3" x14ac:dyDescent="0.3">
      <c r="A4592" t="s">
        <v>7133</v>
      </c>
      <c r="B4592" s="2">
        <v>6.4</v>
      </c>
      <c r="C4592" t="s">
        <v>266</v>
      </c>
    </row>
    <row r="4593" spans="1:3" x14ac:dyDescent="0.3">
      <c r="A4593" t="s">
        <v>5028</v>
      </c>
      <c r="B4593" s="2">
        <v>7.2</v>
      </c>
      <c r="C4593" t="s">
        <v>7852</v>
      </c>
    </row>
    <row r="4594" spans="1:3" x14ac:dyDescent="0.3">
      <c r="A4594" t="s">
        <v>5028</v>
      </c>
      <c r="B4594" s="2">
        <v>7.2</v>
      </c>
      <c r="C4594" t="s">
        <v>814</v>
      </c>
    </row>
    <row r="4595" spans="1:3" x14ac:dyDescent="0.3">
      <c r="A4595" t="s">
        <v>5028</v>
      </c>
      <c r="B4595" s="2">
        <v>7.2</v>
      </c>
      <c r="C4595" t="s">
        <v>7846</v>
      </c>
    </row>
    <row r="4596" spans="1:3" x14ac:dyDescent="0.3">
      <c r="A4596" t="s">
        <v>5028</v>
      </c>
      <c r="B4596" s="2">
        <v>7.2</v>
      </c>
      <c r="C4596" t="s">
        <v>7849</v>
      </c>
    </row>
    <row r="4597" spans="1:3" x14ac:dyDescent="0.3">
      <c r="A4597" t="s">
        <v>5028</v>
      </c>
      <c r="B4597" s="2">
        <v>7.2</v>
      </c>
      <c r="C4597" t="s">
        <v>7850</v>
      </c>
    </row>
    <row r="4598" spans="1:3" x14ac:dyDescent="0.3">
      <c r="A4598" t="s">
        <v>7134</v>
      </c>
      <c r="B4598" s="2">
        <v>6.3</v>
      </c>
      <c r="C4598" t="s">
        <v>346</v>
      </c>
    </row>
    <row r="4599" spans="1:3" x14ac:dyDescent="0.3">
      <c r="A4599" t="s">
        <v>7134</v>
      </c>
      <c r="B4599" s="2">
        <v>6.3</v>
      </c>
      <c r="C4599" t="s">
        <v>266</v>
      </c>
    </row>
    <row r="4600" spans="1:3" x14ac:dyDescent="0.3">
      <c r="A4600" t="s">
        <v>7134</v>
      </c>
      <c r="B4600" s="2">
        <v>6.3</v>
      </c>
      <c r="C4600" t="s">
        <v>7845</v>
      </c>
    </row>
    <row r="4601" spans="1:3" x14ac:dyDescent="0.3">
      <c r="A4601" t="s">
        <v>7134</v>
      </c>
      <c r="B4601" s="2">
        <v>6.3</v>
      </c>
      <c r="C4601" t="s">
        <v>509</v>
      </c>
    </row>
    <row r="4602" spans="1:3" x14ac:dyDescent="0.3">
      <c r="A4602" t="s">
        <v>7134</v>
      </c>
      <c r="B4602" s="2">
        <v>6.3</v>
      </c>
      <c r="C4602" t="s">
        <v>7846</v>
      </c>
    </row>
    <row r="4603" spans="1:3" x14ac:dyDescent="0.3">
      <c r="A4603" t="s">
        <v>7134</v>
      </c>
      <c r="B4603" s="2">
        <v>6.3</v>
      </c>
      <c r="C4603" t="s">
        <v>7844</v>
      </c>
    </row>
    <row r="4604" spans="1:3" x14ac:dyDescent="0.3">
      <c r="A4604" t="s">
        <v>7134</v>
      </c>
      <c r="B4604" s="2">
        <v>6.3</v>
      </c>
      <c r="C4604" t="s">
        <v>3878</v>
      </c>
    </row>
    <row r="4605" spans="1:3" x14ac:dyDescent="0.3">
      <c r="A4605" t="s">
        <v>5029</v>
      </c>
      <c r="B4605" s="2">
        <v>6.9</v>
      </c>
      <c r="C4605" t="s">
        <v>7852</v>
      </c>
    </row>
    <row r="4606" spans="1:3" x14ac:dyDescent="0.3">
      <c r="A4606" t="s">
        <v>5029</v>
      </c>
      <c r="B4606" s="2">
        <v>6.9</v>
      </c>
      <c r="C4606" t="s">
        <v>814</v>
      </c>
    </row>
    <row r="4607" spans="1:3" x14ac:dyDescent="0.3">
      <c r="A4607" t="s">
        <v>5029</v>
      </c>
      <c r="B4607" s="2">
        <v>6.9</v>
      </c>
      <c r="C4607" t="s">
        <v>7850</v>
      </c>
    </row>
    <row r="4608" spans="1:3" x14ac:dyDescent="0.3">
      <c r="A4608" t="s">
        <v>7135</v>
      </c>
      <c r="B4608" s="2">
        <v>6.6</v>
      </c>
      <c r="C4608" t="s">
        <v>509</v>
      </c>
    </row>
    <row r="4609" spans="1:3" x14ac:dyDescent="0.3">
      <c r="A4609" t="s">
        <v>7135</v>
      </c>
      <c r="B4609" s="2">
        <v>6.6</v>
      </c>
      <c r="C4609" t="s">
        <v>3587</v>
      </c>
    </row>
    <row r="4610" spans="1:3" x14ac:dyDescent="0.3">
      <c r="A4610" t="s">
        <v>5030</v>
      </c>
      <c r="B4610" s="2">
        <v>6</v>
      </c>
      <c r="C4610" t="s">
        <v>509</v>
      </c>
    </row>
    <row r="4611" spans="1:3" x14ac:dyDescent="0.3">
      <c r="A4611" t="s">
        <v>5031</v>
      </c>
      <c r="B4611" s="2">
        <v>7.5</v>
      </c>
      <c r="C4611" t="s">
        <v>7852</v>
      </c>
    </row>
    <row r="4612" spans="1:3" x14ac:dyDescent="0.3">
      <c r="A4612" t="s">
        <v>5031</v>
      </c>
      <c r="B4612" s="2">
        <v>7.5</v>
      </c>
      <c r="C4612" t="s">
        <v>509</v>
      </c>
    </row>
    <row r="4613" spans="1:3" x14ac:dyDescent="0.3">
      <c r="A4613" t="s">
        <v>5031</v>
      </c>
      <c r="B4613" s="2">
        <v>7.5</v>
      </c>
      <c r="C4613" t="s">
        <v>814</v>
      </c>
    </row>
    <row r="4614" spans="1:3" x14ac:dyDescent="0.3">
      <c r="A4614" t="s">
        <v>5031</v>
      </c>
      <c r="B4614" s="2">
        <v>7.5</v>
      </c>
      <c r="C4614" t="s">
        <v>7849</v>
      </c>
    </row>
    <row r="4615" spans="1:3" x14ac:dyDescent="0.3">
      <c r="A4615" t="s">
        <v>5031</v>
      </c>
      <c r="B4615" s="2">
        <v>7.5</v>
      </c>
      <c r="C4615" t="s">
        <v>7853</v>
      </c>
    </row>
    <row r="4616" spans="1:3" x14ac:dyDescent="0.3">
      <c r="A4616" t="s">
        <v>5032</v>
      </c>
      <c r="B4616" s="2">
        <v>7.7</v>
      </c>
      <c r="C4616" t="s">
        <v>7852</v>
      </c>
    </row>
    <row r="4617" spans="1:3" x14ac:dyDescent="0.3">
      <c r="A4617" t="s">
        <v>5032</v>
      </c>
      <c r="B4617" s="2">
        <v>7.7</v>
      </c>
      <c r="C4617" t="s">
        <v>814</v>
      </c>
    </row>
    <row r="4618" spans="1:3" x14ac:dyDescent="0.3">
      <c r="A4618" t="s">
        <v>5032</v>
      </c>
      <c r="B4618" s="2">
        <v>7.7</v>
      </c>
      <c r="C4618" t="s">
        <v>7849</v>
      </c>
    </row>
    <row r="4619" spans="1:3" x14ac:dyDescent="0.3">
      <c r="A4619" t="s">
        <v>5032</v>
      </c>
      <c r="B4619" s="2">
        <v>7.7</v>
      </c>
      <c r="C4619" t="s">
        <v>3587</v>
      </c>
    </row>
    <row r="4620" spans="1:3" x14ac:dyDescent="0.3">
      <c r="A4620" t="s">
        <v>5033</v>
      </c>
      <c r="B4620" s="2">
        <v>6.2</v>
      </c>
      <c r="C4620" t="s">
        <v>509</v>
      </c>
    </row>
    <row r="4621" spans="1:3" x14ac:dyDescent="0.3">
      <c r="A4621" t="s">
        <v>5034</v>
      </c>
      <c r="B4621" s="2">
        <v>5.4</v>
      </c>
      <c r="C4621" t="s">
        <v>509</v>
      </c>
    </row>
    <row r="4622" spans="1:3" x14ac:dyDescent="0.3">
      <c r="A4622" t="s">
        <v>5034</v>
      </c>
      <c r="B4622" s="2">
        <v>5.4</v>
      </c>
      <c r="C4622" t="s">
        <v>7846</v>
      </c>
    </row>
    <row r="4623" spans="1:3" x14ac:dyDescent="0.3">
      <c r="A4623" t="s">
        <v>7136</v>
      </c>
      <c r="B4623" s="2">
        <v>6.6</v>
      </c>
      <c r="C4623" t="s">
        <v>346</v>
      </c>
    </row>
    <row r="4624" spans="1:3" x14ac:dyDescent="0.3">
      <c r="A4624" t="s">
        <v>7136</v>
      </c>
      <c r="B4624" s="2">
        <v>6.6</v>
      </c>
      <c r="C4624" t="s">
        <v>266</v>
      </c>
    </row>
    <row r="4625" spans="1:3" x14ac:dyDescent="0.3">
      <c r="A4625" t="s">
        <v>7136</v>
      </c>
      <c r="B4625" s="2">
        <v>6.6</v>
      </c>
      <c r="C4625" t="s">
        <v>7844</v>
      </c>
    </row>
    <row r="4626" spans="1:3" x14ac:dyDescent="0.3">
      <c r="A4626" t="s">
        <v>7136</v>
      </c>
      <c r="B4626" s="2">
        <v>6.6</v>
      </c>
      <c r="C4626" t="s">
        <v>3878</v>
      </c>
    </row>
    <row r="4627" spans="1:3" x14ac:dyDescent="0.3">
      <c r="A4627" t="s">
        <v>7136</v>
      </c>
      <c r="B4627" s="2">
        <v>6.6</v>
      </c>
      <c r="C4627" t="s">
        <v>3705</v>
      </c>
    </row>
    <row r="4628" spans="1:3" x14ac:dyDescent="0.3">
      <c r="A4628" t="s">
        <v>7137</v>
      </c>
      <c r="B4628" s="2">
        <v>5.3</v>
      </c>
      <c r="C4628" t="s">
        <v>509</v>
      </c>
    </row>
    <row r="4629" spans="1:3" x14ac:dyDescent="0.3">
      <c r="A4629" t="s">
        <v>7137</v>
      </c>
      <c r="B4629" s="2">
        <v>5.3</v>
      </c>
      <c r="C4629" t="s">
        <v>3587</v>
      </c>
    </row>
    <row r="4630" spans="1:3" x14ac:dyDescent="0.3">
      <c r="A4630" t="s">
        <v>5035</v>
      </c>
      <c r="B4630" s="2">
        <v>5.6</v>
      </c>
      <c r="C4630" t="s">
        <v>509</v>
      </c>
    </row>
    <row r="4631" spans="1:3" x14ac:dyDescent="0.3">
      <c r="A4631" t="s">
        <v>5035</v>
      </c>
      <c r="B4631" s="2">
        <v>5.6</v>
      </c>
      <c r="C4631" t="s">
        <v>3587</v>
      </c>
    </row>
    <row r="4632" spans="1:3" x14ac:dyDescent="0.3">
      <c r="A4632" t="s">
        <v>5035</v>
      </c>
      <c r="B4632" s="2">
        <v>5.6</v>
      </c>
      <c r="C4632" t="s">
        <v>7850</v>
      </c>
    </row>
    <row r="4633" spans="1:3" x14ac:dyDescent="0.3">
      <c r="A4633" t="s">
        <v>5036</v>
      </c>
      <c r="B4633" s="2">
        <v>5.9</v>
      </c>
      <c r="C4633" t="s">
        <v>509</v>
      </c>
    </row>
    <row r="4634" spans="1:3" x14ac:dyDescent="0.3">
      <c r="A4634" t="s">
        <v>5036</v>
      </c>
      <c r="B4634" s="2">
        <v>5.9</v>
      </c>
      <c r="C4634" t="s">
        <v>3587</v>
      </c>
    </row>
    <row r="4635" spans="1:3" x14ac:dyDescent="0.3">
      <c r="A4635" t="s">
        <v>5037</v>
      </c>
      <c r="B4635" s="2">
        <v>7.8</v>
      </c>
      <c r="C4635" t="s">
        <v>7852</v>
      </c>
    </row>
    <row r="4636" spans="1:3" x14ac:dyDescent="0.3">
      <c r="A4636" t="s">
        <v>5037</v>
      </c>
      <c r="B4636" s="2">
        <v>7.8</v>
      </c>
      <c r="C4636" t="s">
        <v>7851</v>
      </c>
    </row>
    <row r="4637" spans="1:3" x14ac:dyDescent="0.3">
      <c r="A4637" t="s">
        <v>5037</v>
      </c>
      <c r="B4637" s="2">
        <v>7.8</v>
      </c>
      <c r="C4637" t="s">
        <v>814</v>
      </c>
    </row>
    <row r="4638" spans="1:3" x14ac:dyDescent="0.3">
      <c r="A4638" t="s">
        <v>5038</v>
      </c>
      <c r="B4638" s="2">
        <v>6.7</v>
      </c>
      <c r="C4638" t="s">
        <v>346</v>
      </c>
    </row>
    <row r="4639" spans="1:3" x14ac:dyDescent="0.3">
      <c r="A4639" t="s">
        <v>5038</v>
      </c>
      <c r="B4639" s="2">
        <v>6.7</v>
      </c>
      <c r="C4639" t="s">
        <v>1390</v>
      </c>
    </row>
    <row r="4640" spans="1:3" x14ac:dyDescent="0.3">
      <c r="A4640" t="s">
        <v>5038</v>
      </c>
      <c r="B4640" s="2">
        <v>6.7</v>
      </c>
      <c r="C4640" t="s">
        <v>3878</v>
      </c>
    </row>
    <row r="4641" spans="1:3" x14ac:dyDescent="0.3">
      <c r="A4641" t="s">
        <v>5039</v>
      </c>
      <c r="B4641" s="2">
        <v>7.4</v>
      </c>
      <c r="C4641" t="s">
        <v>7844</v>
      </c>
    </row>
    <row r="4642" spans="1:3" x14ac:dyDescent="0.3">
      <c r="A4642" t="s">
        <v>5039</v>
      </c>
      <c r="B4642" s="2">
        <v>7.4</v>
      </c>
      <c r="C4642" t="s">
        <v>1390</v>
      </c>
    </row>
    <row r="4643" spans="1:3" x14ac:dyDescent="0.3">
      <c r="A4643" t="s">
        <v>5040</v>
      </c>
      <c r="B4643" s="2">
        <v>6.2</v>
      </c>
      <c r="C4643" t="s">
        <v>509</v>
      </c>
    </row>
    <row r="4644" spans="1:3" x14ac:dyDescent="0.3">
      <c r="A4644" t="s">
        <v>5040</v>
      </c>
      <c r="B4644" s="2">
        <v>6.2</v>
      </c>
      <c r="C4644" t="s">
        <v>7851</v>
      </c>
    </row>
    <row r="4645" spans="1:3" x14ac:dyDescent="0.3">
      <c r="A4645" t="s">
        <v>5040</v>
      </c>
      <c r="B4645" s="2">
        <v>6.2</v>
      </c>
      <c r="C4645" t="s">
        <v>3705</v>
      </c>
    </row>
    <row r="4646" spans="1:3" x14ac:dyDescent="0.3">
      <c r="A4646" t="s">
        <v>5041</v>
      </c>
      <c r="B4646" s="2">
        <v>5.4</v>
      </c>
      <c r="C4646" t="s">
        <v>346</v>
      </c>
    </row>
    <row r="4647" spans="1:3" x14ac:dyDescent="0.3">
      <c r="A4647" t="s">
        <v>5041</v>
      </c>
      <c r="B4647" s="2">
        <v>5.4</v>
      </c>
      <c r="C4647" t="s">
        <v>7851</v>
      </c>
    </row>
    <row r="4648" spans="1:3" x14ac:dyDescent="0.3">
      <c r="A4648" t="s">
        <v>5041</v>
      </c>
      <c r="B4648" s="2">
        <v>5.4</v>
      </c>
      <c r="C4648" t="s">
        <v>814</v>
      </c>
    </row>
    <row r="4649" spans="1:3" x14ac:dyDescent="0.3">
      <c r="A4649" t="s">
        <v>5041</v>
      </c>
      <c r="B4649" s="2">
        <v>5.4</v>
      </c>
      <c r="C4649" t="s">
        <v>7848</v>
      </c>
    </row>
    <row r="4650" spans="1:3" x14ac:dyDescent="0.3">
      <c r="A4650" t="s">
        <v>5041</v>
      </c>
      <c r="B4650" s="2">
        <v>5.4</v>
      </c>
      <c r="C4650" t="s">
        <v>3705</v>
      </c>
    </row>
    <row r="4651" spans="1:3" x14ac:dyDescent="0.3">
      <c r="A4651" t="s">
        <v>5042</v>
      </c>
      <c r="B4651" s="2">
        <v>6.7</v>
      </c>
      <c r="C4651" t="s">
        <v>346</v>
      </c>
    </row>
    <row r="4652" spans="1:3" x14ac:dyDescent="0.3">
      <c r="A4652" t="s">
        <v>5042</v>
      </c>
      <c r="B4652" s="2">
        <v>6.7</v>
      </c>
      <c r="C4652" t="s">
        <v>3878</v>
      </c>
    </row>
    <row r="4653" spans="1:3" x14ac:dyDescent="0.3">
      <c r="A4653" t="s">
        <v>5042</v>
      </c>
      <c r="B4653" s="2">
        <v>6.7</v>
      </c>
      <c r="C4653" t="s">
        <v>3705</v>
      </c>
    </row>
    <row r="4654" spans="1:3" x14ac:dyDescent="0.3">
      <c r="A4654" t="s">
        <v>7138</v>
      </c>
      <c r="B4654" s="2">
        <v>5.3</v>
      </c>
      <c r="C4654" t="s">
        <v>509</v>
      </c>
    </row>
    <row r="4655" spans="1:3" x14ac:dyDescent="0.3">
      <c r="A4655" t="s">
        <v>7138</v>
      </c>
      <c r="B4655" s="2">
        <v>5.3</v>
      </c>
      <c r="C4655" t="s">
        <v>3587</v>
      </c>
    </row>
    <row r="4656" spans="1:3" x14ac:dyDescent="0.3">
      <c r="A4656" t="s">
        <v>5043</v>
      </c>
      <c r="B4656" s="2">
        <v>5.9</v>
      </c>
      <c r="C4656" t="s">
        <v>509</v>
      </c>
    </row>
    <row r="4657" spans="1:3" x14ac:dyDescent="0.3">
      <c r="A4657" t="s">
        <v>5043</v>
      </c>
      <c r="B4657" s="2">
        <v>5.9</v>
      </c>
      <c r="C4657" t="s">
        <v>814</v>
      </c>
    </row>
    <row r="4658" spans="1:3" x14ac:dyDescent="0.3">
      <c r="A4658" t="s">
        <v>5043</v>
      </c>
      <c r="B4658" s="2">
        <v>5.9</v>
      </c>
      <c r="C4658" t="s">
        <v>3587</v>
      </c>
    </row>
    <row r="4659" spans="1:3" x14ac:dyDescent="0.3">
      <c r="A4659" t="s">
        <v>5044</v>
      </c>
      <c r="B4659" s="2">
        <v>4.8</v>
      </c>
      <c r="C4659" t="s">
        <v>266</v>
      </c>
    </row>
    <row r="4660" spans="1:3" x14ac:dyDescent="0.3">
      <c r="A4660" t="s">
        <v>5044</v>
      </c>
      <c r="B4660" s="2">
        <v>4.8</v>
      </c>
      <c r="C4660" t="s">
        <v>509</v>
      </c>
    </row>
    <row r="4661" spans="1:3" x14ac:dyDescent="0.3">
      <c r="A4661" t="s">
        <v>5044</v>
      </c>
      <c r="B4661" s="2">
        <v>4.8</v>
      </c>
      <c r="C4661" t="s">
        <v>7844</v>
      </c>
    </row>
    <row r="4662" spans="1:3" x14ac:dyDescent="0.3">
      <c r="A4662" t="s">
        <v>5045</v>
      </c>
      <c r="B4662" s="2">
        <v>3.8</v>
      </c>
      <c r="C4662" t="s">
        <v>346</v>
      </c>
    </row>
    <row r="4663" spans="1:3" x14ac:dyDescent="0.3">
      <c r="A4663" t="s">
        <v>5045</v>
      </c>
      <c r="B4663" s="2">
        <v>3.8</v>
      </c>
      <c r="C4663" t="s">
        <v>266</v>
      </c>
    </row>
    <row r="4664" spans="1:3" x14ac:dyDescent="0.3">
      <c r="A4664" t="s">
        <v>5045</v>
      </c>
      <c r="B4664" s="2">
        <v>3.8</v>
      </c>
      <c r="C4664" t="s">
        <v>509</v>
      </c>
    </row>
    <row r="4665" spans="1:3" x14ac:dyDescent="0.3">
      <c r="A4665" t="s">
        <v>5045</v>
      </c>
      <c r="B4665" s="2">
        <v>3.8</v>
      </c>
      <c r="C4665" t="s">
        <v>3705</v>
      </c>
    </row>
    <row r="4666" spans="1:3" x14ac:dyDescent="0.3">
      <c r="A4666" t="s">
        <v>5046</v>
      </c>
      <c r="B4666" s="2">
        <v>8.5</v>
      </c>
      <c r="C4666" t="s">
        <v>7852</v>
      </c>
    </row>
    <row r="4667" spans="1:3" x14ac:dyDescent="0.3">
      <c r="A4667" t="s">
        <v>5046</v>
      </c>
      <c r="B4667" s="2">
        <v>8.5</v>
      </c>
      <c r="C4667" t="s">
        <v>814</v>
      </c>
    </row>
    <row r="4668" spans="1:3" x14ac:dyDescent="0.3">
      <c r="A4668" t="s">
        <v>5046</v>
      </c>
      <c r="B4668" s="2">
        <v>8.5</v>
      </c>
      <c r="C4668" t="s">
        <v>5364</v>
      </c>
    </row>
    <row r="4669" spans="1:3" x14ac:dyDescent="0.3">
      <c r="A4669" t="s">
        <v>5047</v>
      </c>
      <c r="B4669" s="2">
        <v>6.8</v>
      </c>
      <c r="C4669" t="s">
        <v>814</v>
      </c>
    </row>
    <row r="4670" spans="1:3" x14ac:dyDescent="0.3">
      <c r="A4670" t="s">
        <v>5047</v>
      </c>
      <c r="B4670" s="2">
        <v>6.8</v>
      </c>
      <c r="C4670" t="s">
        <v>7846</v>
      </c>
    </row>
    <row r="4671" spans="1:3" x14ac:dyDescent="0.3">
      <c r="A4671" t="s">
        <v>5047</v>
      </c>
      <c r="B4671" s="2">
        <v>6.8</v>
      </c>
      <c r="C4671" t="s">
        <v>7844</v>
      </c>
    </row>
    <row r="4672" spans="1:3" x14ac:dyDescent="0.3">
      <c r="A4672" t="s">
        <v>7139</v>
      </c>
      <c r="B4672" s="2">
        <v>5.3</v>
      </c>
      <c r="C4672" t="s">
        <v>1390</v>
      </c>
    </row>
    <row r="4673" spans="1:3" x14ac:dyDescent="0.3">
      <c r="A4673" t="s">
        <v>5048</v>
      </c>
      <c r="B4673" s="2">
        <v>7.3</v>
      </c>
      <c r="C4673" t="s">
        <v>814</v>
      </c>
    </row>
    <row r="4674" spans="1:3" x14ac:dyDescent="0.3">
      <c r="A4674" t="s">
        <v>5048</v>
      </c>
      <c r="B4674" s="2">
        <v>7.3</v>
      </c>
      <c r="C4674" t="s">
        <v>3587</v>
      </c>
    </row>
    <row r="4675" spans="1:3" x14ac:dyDescent="0.3">
      <c r="A4675" t="s">
        <v>5049</v>
      </c>
      <c r="B4675" s="2">
        <v>6.6</v>
      </c>
      <c r="C4675" t="s">
        <v>7852</v>
      </c>
    </row>
    <row r="4676" spans="1:3" x14ac:dyDescent="0.3">
      <c r="A4676" t="s">
        <v>5049</v>
      </c>
      <c r="B4676" s="2">
        <v>6.6</v>
      </c>
      <c r="C4676" t="s">
        <v>7851</v>
      </c>
    </row>
    <row r="4677" spans="1:3" x14ac:dyDescent="0.3">
      <c r="A4677" t="s">
        <v>5049</v>
      </c>
      <c r="B4677" s="2">
        <v>6.6</v>
      </c>
      <c r="C4677" t="s">
        <v>814</v>
      </c>
    </row>
    <row r="4678" spans="1:3" x14ac:dyDescent="0.3">
      <c r="A4678" t="s">
        <v>5050</v>
      </c>
      <c r="B4678" s="2">
        <v>6.2</v>
      </c>
      <c r="C4678" t="s">
        <v>1390</v>
      </c>
    </row>
    <row r="4679" spans="1:3" x14ac:dyDescent="0.3">
      <c r="A4679" t="s">
        <v>5050</v>
      </c>
      <c r="B4679" s="2">
        <v>6.2</v>
      </c>
      <c r="C4679" t="s">
        <v>7848</v>
      </c>
    </row>
    <row r="4680" spans="1:3" x14ac:dyDescent="0.3">
      <c r="A4680" t="s">
        <v>7140</v>
      </c>
      <c r="B4680" s="2">
        <v>5.2</v>
      </c>
      <c r="C4680" t="s">
        <v>814</v>
      </c>
    </row>
    <row r="4681" spans="1:3" x14ac:dyDescent="0.3">
      <c r="A4681" t="s">
        <v>7140</v>
      </c>
      <c r="B4681" s="2">
        <v>5.2</v>
      </c>
      <c r="C4681" t="s">
        <v>7844</v>
      </c>
    </row>
    <row r="4682" spans="1:3" x14ac:dyDescent="0.3">
      <c r="A4682" t="s">
        <v>7140</v>
      </c>
      <c r="B4682" s="2">
        <v>5.2</v>
      </c>
      <c r="C4682" t="s">
        <v>1390</v>
      </c>
    </row>
    <row r="4683" spans="1:3" x14ac:dyDescent="0.3">
      <c r="A4683" t="s">
        <v>5051</v>
      </c>
      <c r="B4683" s="2">
        <v>6.2</v>
      </c>
      <c r="C4683" t="s">
        <v>346</v>
      </c>
    </row>
    <row r="4684" spans="1:3" x14ac:dyDescent="0.3">
      <c r="A4684" t="s">
        <v>5051</v>
      </c>
      <c r="B4684" s="2">
        <v>6.2</v>
      </c>
      <c r="C4684" t="s">
        <v>1390</v>
      </c>
    </row>
    <row r="4685" spans="1:3" x14ac:dyDescent="0.3">
      <c r="A4685" t="s">
        <v>5051</v>
      </c>
      <c r="B4685" s="2">
        <v>6.2</v>
      </c>
      <c r="C4685" t="s">
        <v>3878</v>
      </c>
    </row>
    <row r="4686" spans="1:3" x14ac:dyDescent="0.3">
      <c r="A4686" t="s">
        <v>5052</v>
      </c>
      <c r="B4686" s="2">
        <v>6.2</v>
      </c>
      <c r="C4686" t="s">
        <v>7851</v>
      </c>
    </row>
    <row r="4687" spans="1:3" x14ac:dyDescent="0.3">
      <c r="A4687" t="s">
        <v>5052</v>
      </c>
      <c r="B4687" s="2">
        <v>6.2</v>
      </c>
      <c r="C4687" t="s">
        <v>814</v>
      </c>
    </row>
    <row r="4688" spans="1:3" x14ac:dyDescent="0.3">
      <c r="A4688" t="s">
        <v>5052</v>
      </c>
      <c r="B4688" s="2">
        <v>6.2</v>
      </c>
      <c r="C4688" t="s">
        <v>3705</v>
      </c>
    </row>
    <row r="4689" spans="1:3" x14ac:dyDescent="0.3">
      <c r="A4689" t="s">
        <v>7141</v>
      </c>
      <c r="B4689" s="2">
        <v>6.6</v>
      </c>
      <c r="C4689" t="s">
        <v>509</v>
      </c>
    </row>
    <row r="4690" spans="1:3" x14ac:dyDescent="0.3">
      <c r="A4690" t="s">
        <v>7141</v>
      </c>
      <c r="B4690" s="2">
        <v>6.6</v>
      </c>
      <c r="C4690" t="s">
        <v>814</v>
      </c>
    </row>
    <row r="4691" spans="1:3" x14ac:dyDescent="0.3">
      <c r="A4691" t="s">
        <v>7141</v>
      </c>
      <c r="B4691" s="2">
        <v>6.6</v>
      </c>
      <c r="C4691" t="s">
        <v>3587</v>
      </c>
    </row>
    <row r="4692" spans="1:3" x14ac:dyDescent="0.3">
      <c r="A4692" t="s">
        <v>7141</v>
      </c>
      <c r="B4692" s="2">
        <v>6.6</v>
      </c>
      <c r="C4692" t="s">
        <v>3878</v>
      </c>
    </row>
    <row r="4693" spans="1:3" x14ac:dyDescent="0.3">
      <c r="A4693" t="s">
        <v>5053</v>
      </c>
      <c r="B4693" s="2">
        <v>6.2</v>
      </c>
      <c r="C4693" t="s">
        <v>509</v>
      </c>
    </row>
    <row r="4694" spans="1:3" x14ac:dyDescent="0.3">
      <c r="A4694" t="s">
        <v>5053</v>
      </c>
      <c r="B4694" s="2">
        <v>6.2</v>
      </c>
      <c r="C4694" t="s">
        <v>814</v>
      </c>
    </row>
    <row r="4695" spans="1:3" x14ac:dyDescent="0.3">
      <c r="A4695" t="s">
        <v>5053</v>
      </c>
      <c r="B4695" s="2">
        <v>6.2</v>
      </c>
      <c r="C4695" t="s">
        <v>3587</v>
      </c>
    </row>
    <row r="4696" spans="1:3" x14ac:dyDescent="0.3">
      <c r="A4696" t="s">
        <v>5054</v>
      </c>
      <c r="B4696" s="2">
        <v>5.0999999999999996</v>
      </c>
      <c r="C4696" t="s">
        <v>346</v>
      </c>
    </row>
    <row r="4697" spans="1:3" x14ac:dyDescent="0.3">
      <c r="A4697" t="s">
        <v>5054</v>
      </c>
      <c r="B4697" s="2">
        <v>5.0999999999999996</v>
      </c>
      <c r="C4697" t="s">
        <v>7851</v>
      </c>
    </row>
    <row r="4698" spans="1:3" x14ac:dyDescent="0.3">
      <c r="A4698" t="s">
        <v>5054</v>
      </c>
      <c r="B4698" s="2">
        <v>5.0999999999999996</v>
      </c>
      <c r="C4698" t="s">
        <v>7848</v>
      </c>
    </row>
    <row r="4699" spans="1:3" x14ac:dyDescent="0.3">
      <c r="A4699" t="s">
        <v>5054</v>
      </c>
      <c r="B4699" s="2">
        <v>5.0999999999999996</v>
      </c>
      <c r="C4699" t="s">
        <v>3705</v>
      </c>
    </row>
    <row r="4700" spans="1:3" x14ac:dyDescent="0.3">
      <c r="A4700" t="s">
        <v>7142</v>
      </c>
      <c r="B4700" s="2">
        <v>6.6</v>
      </c>
      <c r="C4700" t="s">
        <v>7851</v>
      </c>
    </row>
    <row r="4701" spans="1:3" x14ac:dyDescent="0.3">
      <c r="A4701" t="s">
        <v>7142</v>
      </c>
      <c r="B4701" s="2">
        <v>6.6</v>
      </c>
      <c r="C4701" t="s">
        <v>814</v>
      </c>
    </row>
    <row r="4702" spans="1:3" x14ac:dyDescent="0.3">
      <c r="A4702" t="s">
        <v>7142</v>
      </c>
      <c r="B4702" s="2">
        <v>6.6</v>
      </c>
      <c r="C4702" t="s">
        <v>7848</v>
      </c>
    </row>
    <row r="4703" spans="1:3" x14ac:dyDescent="0.3">
      <c r="A4703" t="s">
        <v>7142</v>
      </c>
      <c r="B4703" s="2">
        <v>6.6</v>
      </c>
      <c r="C4703" t="s">
        <v>3705</v>
      </c>
    </row>
    <row r="4704" spans="1:3" x14ac:dyDescent="0.3">
      <c r="A4704" t="s">
        <v>7143</v>
      </c>
      <c r="B4704" s="2">
        <v>6.1</v>
      </c>
      <c r="C4704" t="s">
        <v>509</v>
      </c>
    </row>
    <row r="4705" spans="1:3" x14ac:dyDescent="0.3">
      <c r="A4705" t="s">
        <v>7143</v>
      </c>
      <c r="B4705" s="2">
        <v>6.1</v>
      </c>
      <c r="C4705" t="s">
        <v>7846</v>
      </c>
    </row>
    <row r="4706" spans="1:3" x14ac:dyDescent="0.3">
      <c r="A4706" t="s">
        <v>7143</v>
      </c>
      <c r="B4706" s="2">
        <v>6.1</v>
      </c>
      <c r="C4706" t="s">
        <v>7844</v>
      </c>
    </row>
    <row r="4707" spans="1:3" x14ac:dyDescent="0.3">
      <c r="A4707" t="s">
        <v>5055</v>
      </c>
      <c r="B4707" s="2">
        <v>6.6</v>
      </c>
      <c r="C4707" t="s">
        <v>7852</v>
      </c>
    </row>
    <row r="4708" spans="1:3" x14ac:dyDescent="0.3">
      <c r="A4708" t="s">
        <v>5055</v>
      </c>
      <c r="B4708" s="2">
        <v>6.6</v>
      </c>
      <c r="C4708" t="s">
        <v>7851</v>
      </c>
    </row>
    <row r="4709" spans="1:3" x14ac:dyDescent="0.3">
      <c r="A4709" t="s">
        <v>5055</v>
      </c>
      <c r="B4709" s="2">
        <v>6.6</v>
      </c>
      <c r="C4709" t="s">
        <v>814</v>
      </c>
    </row>
    <row r="4710" spans="1:3" x14ac:dyDescent="0.3">
      <c r="A4710" t="s">
        <v>7144</v>
      </c>
      <c r="B4710" s="2">
        <v>5.9</v>
      </c>
      <c r="C4710" t="s">
        <v>814</v>
      </c>
    </row>
    <row r="4711" spans="1:3" x14ac:dyDescent="0.3">
      <c r="A4711" t="s">
        <v>7144</v>
      </c>
      <c r="B4711" s="2">
        <v>5.9</v>
      </c>
      <c r="C4711" t="s">
        <v>7848</v>
      </c>
    </row>
    <row r="4712" spans="1:3" x14ac:dyDescent="0.3">
      <c r="A4712" t="s">
        <v>7144</v>
      </c>
      <c r="B4712" s="2">
        <v>5.9</v>
      </c>
      <c r="C4712" t="s">
        <v>3878</v>
      </c>
    </row>
    <row r="4713" spans="1:3" x14ac:dyDescent="0.3">
      <c r="A4713" t="s">
        <v>7144</v>
      </c>
      <c r="B4713" s="2">
        <v>5.9</v>
      </c>
      <c r="C4713" t="s">
        <v>3705</v>
      </c>
    </row>
    <row r="4714" spans="1:3" x14ac:dyDescent="0.3">
      <c r="A4714" t="s">
        <v>5056</v>
      </c>
      <c r="B4714" s="2">
        <v>6.3</v>
      </c>
      <c r="C4714" t="s">
        <v>509</v>
      </c>
    </row>
    <row r="4715" spans="1:3" x14ac:dyDescent="0.3">
      <c r="A4715" t="s">
        <v>5056</v>
      </c>
      <c r="B4715" s="2">
        <v>6.3</v>
      </c>
      <c r="C4715" t="s">
        <v>7846</v>
      </c>
    </row>
    <row r="4716" spans="1:3" x14ac:dyDescent="0.3">
      <c r="A4716" t="s">
        <v>5056</v>
      </c>
      <c r="B4716" s="2">
        <v>6.3</v>
      </c>
      <c r="C4716" t="s">
        <v>7844</v>
      </c>
    </row>
    <row r="4717" spans="1:3" x14ac:dyDescent="0.3">
      <c r="A4717" t="s">
        <v>5056</v>
      </c>
      <c r="B4717" s="2">
        <v>6.3</v>
      </c>
      <c r="C4717" t="s">
        <v>3587</v>
      </c>
    </row>
    <row r="4718" spans="1:3" x14ac:dyDescent="0.3">
      <c r="A4718" t="s">
        <v>5057</v>
      </c>
      <c r="B4718" s="2">
        <v>7.1</v>
      </c>
      <c r="C4718" t="s">
        <v>7852</v>
      </c>
    </row>
    <row r="4719" spans="1:3" x14ac:dyDescent="0.3">
      <c r="A4719" t="s">
        <v>5057</v>
      </c>
      <c r="B4719" s="2">
        <v>7.1</v>
      </c>
      <c r="C4719" t="s">
        <v>814</v>
      </c>
    </row>
    <row r="4720" spans="1:3" x14ac:dyDescent="0.3">
      <c r="A4720" t="s">
        <v>5057</v>
      </c>
      <c r="B4720" s="2">
        <v>7.1</v>
      </c>
      <c r="C4720" t="s">
        <v>7850</v>
      </c>
    </row>
    <row r="4721" spans="1:3" x14ac:dyDescent="0.3">
      <c r="A4721" t="s">
        <v>5058</v>
      </c>
      <c r="B4721" s="2">
        <v>5</v>
      </c>
      <c r="C4721" t="s">
        <v>346</v>
      </c>
    </row>
    <row r="4722" spans="1:3" x14ac:dyDescent="0.3">
      <c r="A4722" t="s">
        <v>5058</v>
      </c>
      <c r="B4722" s="2">
        <v>5</v>
      </c>
      <c r="C4722" t="s">
        <v>7848</v>
      </c>
    </row>
    <row r="4723" spans="1:3" x14ac:dyDescent="0.3">
      <c r="A4723" t="s">
        <v>5058</v>
      </c>
      <c r="B4723" s="2">
        <v>5</v>
      </c>
      <c r="C4723" t="s">
        <v>3705</v>
      </c>
    </row>
    <row r="4724" spans="1:3" x14ac:dyDescent="0.3">
      <c r="A4724" t="s">
        <v>5059</v>
      </c>
      <c r="B4724" s="2">
        <v>5.6</v>
      </c>
      <c r="C4724" t="s">
        <v>266</v>
      </c>
    </row>
    <row r="4725" spans="1:3" x14ac:dyDescent="0.3">
      <c r="A4725" t="s">
        <v>5059</v>
      </c>
      <c r="B4725" s="2">
        <v>5.6</v>
      </c>
      <c r="C4725" t="s">
        <v>7845</v>
      </c>
    </row>
    <row r="4726" spans="1:3" x14ac:dyDescent="0.3">
      <c r="A4726" t="s">
        <v>5059</v>
      </c>
      <c r="B4726" s="2">
        <v>5.6</v>
      </c>
      <c r="C4726" t="s">
        <v>509</v>
      </c>
    </row>
    <row r="4727" spans="1:3" x14ac:dyDescent="0.3">
      <c r="A4727" t="s">
        <v>5059</v>
      </c>
      <c r="B4727" s="2">
        <v>5.6</v>
      </c>
      <c r="C4727" t="s">
        <v>7846</v>
      </c>
    </row>
    <row r="4728" spans="1:3" x14ac:dyDescent="0.3">
      <c r="A4728" t="s">
        <v>5059</v>
      </c>
      <c r="B4728" s="2">
        <v>5.6</v>
      </c>
      <c r="C4728" t="s">
        <v>5364</v>
      </c>
    </row>
    <row r="4729" spans="1:3" x14ac:dyDescent="0.3">
      <c r="A4729" t="s">
        <v>5060</v>
      </c>
      <c r="B4729" s="2">
        <v>7.4</v>
      </c>
      <c r="C4729" t="s">
        <v>509</v>
      </c>
    </row>
    <row r="4730" spans="1:3" x14ac:dyDescent="0.3">
      <c r="A4730" t="s">
        <v>5060</v>
      </c>
      <c r="B4730" s="2">
        <v>7.4</v>
      </c>
      <c r="C4730" t="s">
        <v>814</v>
      </c>
    </row>
    <row r="4731" spans="1:3" x14ac:dyDescent="0.3">
      <c r="A4731" t="s">
        <v>5061</v>
      </c>
      <c r="B4731" s="2">
        <v>4.5</v>
      </c>
      <c r="C4731" t="s">
        <v>346</v>
      </c>
    </row>
    <row r="4732" spans="1:3" x14ac:dyDescent="0.3">
      <c r="A4732" t="s">
        <v>5061</v>
      </c>
      <c r="B4732" s="2">
        <v>4.5</v>
      </c>
      <c r="C4732" t="s">
        <v>509</v>
      </c>
    </row>
    <row r="4733" spans="1:3" x14ac:dyDescent="0.3">
      <c r="A4733" t="s">
        <v>5061</v>
      </c>
      <c r="B4733" s="2">
        <v>4.5</v>
      </c>
      <c r="C4733" t="s">
        <v>3878</v>
      </c>
    </row>
    <row r="4734" spans="1:3" x14ac:dyDescent="0.3">
      <c r="A4734" t="s">
        <v>5061</v>
      </c>
      <c r="B4734" s="2">
        <v>4.5</v>
      </c>
      <c r="C4734" t="s">
        <v>3705</v>
      </c>
    </row>
    <row r="4735" spans="1:3" x14ac:dyDescent="0.3">
      <c r="A4735" t="s">
        <v>5062</v>
      </c>
      <c r="B4735" s="2">
        <v>6.2</v>
      </c>
      <c r="C4735" t="s">
        <v>7851</v>
      </c>
    </row>
    <row r="4736" spans="1:3" x14ac:dyDescent="0.3">
      <c r="A4736" t="s">
        <v>5062</v>
      </c>
      <c r="B4736" s="2">
        <v>6.2</v>
      </c>
      <c r="C4736" t="s">
        <v>814</v>
      </c>
    </row>
    <row r="4737" spans="1:3" x14ac:dyDescent="0.3">
      <c r="A4737" t="s">
        <v>5062</v>
      </c>
      <c r="B4737" s="2">
        <v>6.2</v>
      </c>
      <c r="C4737" t="s">
        <v>3705</v>
      </c>
    </row>
    <row r="4738" spans="1:3" x14ac:dyDescent="0.3">
      <c r="A4738" t="s">
        <v>5063</v>
      </c>
      <c r="B4738" s="2">
        <v>5</v>
      </c>
      <c r="C4738" t="s">
        <v>509</v>
      </c>
    </row>
    <row r="4739" spans="1:3" x14ac:dyDescent="0.3">
      <c r="A4739" t="s">
        <v>5063</v>
      </c>
      <c r="B4739" s="2">
        <v>5</v>
      </c>
      <c r="C4739" t="s">
        <v>1390</v>
      </c>
    </row>
    <row r="4740" spans="1:3" x14ac:dyDescent="0.3">
      <c r="A4740" t="s">
        <v>5064</v>
      </c>
      <c r="B4740" s="2">
        <v>6.5</v>
      </c>
      <c r="C4740" t="s">
        <v>346</v>
      </c>
    </row>
    <row r="4741" spans="1:3" x14ac:dyDescent="0.3">
      <c r="A4741" t="s">
        <v>5064</v>
      </c>
      <c r="B4741" s="2">
        <v>6.5</v>
      </c>
      <c r="C4741" t="s">
        <v>7851</v>
      </c>
    </row>
    <row r="4742" spans="1:3" x14ac:dyDescent="0.3">
      <c r="A4742" t="s">
        <v>5064</v>
      </c>
      <c r="B4742" s="2">
        <v>6.5</v>
      </c>
      <c r="C4742" t="s">
        <v>3705</v>
      </c>
    </row>
    <row r="4743" spans="1:3" x14ac:dyDescent="0.3">
      <c r="A4743" t="s">
        <v>5065</v>
      </c>
      <c r="B4743" s="2">
        <v>5.0999999999999996</v>
      </c>
      <c r="C4743" t="s">
        <v>346</v>
      </c>
    </row>
    <row r="4744" spans="1:3" x14ac:dyDescent="0.3">
      <c r="A4744" t="s">
        <v>5065</v>
      </c>
      <c r="B4744" s="2">
        <v>5.0999999999999996</v>
      </c>
      <c r="C4744" t="s">
        <v>509</v>
      </c>
    </row>
    <row r="4745" spans="1:3" x14ac:dyDescent="0.3">
      <c r="A4745" t="s">
        <v>5065</v>
      </c>
      <c r="B4745" s="2">
        <v>5.0999999999999996</v>
      </c>
      <c r="C4745" t="s">
        <v>7851</v>
      </c>
    </row>
    <row r="4746" spans="1:3" x14ac:dyDescent="0.3">
      <c r="A4746" t="s">
        <v>5066</v>
      </c>
      <c r="B4746" s="2">
        <v>6.5</v>
      </c>
      <c r="C4746" t="s">
        <v>266</v>
      </c>
    </row>
    <row r="4747" spans="1:3" x14ac:dyDescent="0.3">
      <c r="A4747" t="s">
        <v>5066</v>
      </c>
      <c r="B4747" s="2">
        <v>6.5</v>
      </c>
      <c r="C4747" t="s">
        <v>814</v>
      </c>
    </row>
    <row r="4748" spans="1:3" x14ac:dyDescent="0.3">
      <c r="A4748" t="s">
        <v>5066</v>
      </c>
      <c r="B4748" s="2">
        <v>6.5</v>
      </c>
      <c r="C4748" t="s">
        <v>3587</v>
      </c>
    </row>
    <row r="4749" spans="1:3" x14ac:dyDescent="0.3">
      <c r="A4749" t="s">
        <v>5066</v>
      </c>
      <c r="B4749" s="2">
        <v>6.5</v>
      </c>
      <c r="C4749" t="s">
        <v>5364</v>
      </c>
    </row>
    <row r="4750" spans="1:3" x14ac:dyDescent="0.3">
      <c r="A4750" t="s">
        <v>5067</v>
      </c>
      <c r="B4750" s="2">
        <v>6.2</v>
      </c>
      <c r="C4750" t="s">
        <v>346</v>
      </c>
    </row>
    <row r="4751" spans="1:3" x14ac:dyDescent="0.3">
      <c r="A4751" t="s">
        <v>5067</v>
      </c>
      <c r="B4751" s="2">
        <v>6.2</v>
      </c>
      <c r="C4751" t="s">
        <v>7851</v>
      </c>
    </row>
    <row r="4752" spans="1:3" x14ac:dyDescent="0.3">
      <c r="A4752" t="s">
        <v>5067</v>
      </c>
      <c r="B4752" s="2">
        <v>6.2</v>
      </c>
      <c r="C4752" t="s">
        <v>3587</v>
      </c>
    </row>
    <row r="4753" spans="1:3" x14ac:dyDescent="0.3">
      <c r="A4753" t="s">
        <v>5067</v>
      </c>
      <c r="B4753" s="2">
        <v>6.2</v>
      </c>
      <c r="C4753" t="s">
        <v>3705</v>
      </c>
    </row>
    <row r="4754" spans="1:3" x14ac:dyDescent="0.3">
      <c r="A4754" t="s">
        <v>5068</v>
      </c>
      <c r="B4754" s="2">
        <v>6.3</v>
      </c>
      <c r="C4754" t="s">
        <v>509</v>
      </c>
    </row>
    <row r="4755" spans="1:3" x14ac:dyDescent="0.3">
      <c r="A4755" t="s">
        <v>5068</v>
      </c>
      <c r="B4755" s="2">
        <v>6.3</v>
      </c>
      <c r="C4755" t="s">
        <v>3587</v>
      </c>
    </row>
    <row r="4756" spans="1:3" x14ac:dyDescent="0.3">
      <c r="A4756" t="s">
        <v>5068</v>
      </c>
      <c r="B4756" s="2">
        <v>6.3</v>
      </c>
      <c r="C4756" t="s">
        <v>7850</v>
      </c>
    </row>
    <row r="4757" spans="1:3" x14ac:dyDescent="0.3">
      <c r="A4757" t="s">
        <v>5069</v>
      </c>
      <c r="B4757" s="2">
        <v>3.8</v>
      </c>
      <c r="C4757" t="s">
        <v>509</v>
      </c>
    </row>
    <row r="4758" spans="1:3" x14ac:dyDescent="0.3">
      <c r="A4758" t="s">
        <v>5069</v>
      </c>
      <c r="B4758" s="2">
        <v>3.8</v>
      </c>
      <c r="C4758" t="s">
        <v>7846</v>
      </c>
    </row>
    <row r="4759" spans="1:3" x14ac:dyDescent="0.3">
      <c r="A4759" t="s">
        <v>7145</v>
      </c>
      <c r="B4759" s="2">
        <v>6.2</v>
      </c>
      <c r="C4759" t="s">
        <v>814</v>
      </c>
    </row>
    <row r="4760" spans="1:3" x14ac:dyDescent="0.3">
      <c r="A4760" t="s">
        <v>7145</v>
      </c>
      <c r="B4760" s="2">
        <v>6.2</v>
      </c>
      <c r="C4760" t="s">
        <v>3705</v>
      </c>
    </row>
    <row r="4761" spans="1:3" x14ac:dyDescent="0.3">
      <c r="A4761" t="s">
        <v>7145</v>
      </c>
      <c r="B4761" s="2">
        <v>6.2</v>
      </c>
      <c r="C4761" t="s">
        <v>5364</v>
      </c>
    </row>
    <row r="4762" spans="1:3" x14ac:dyDescent="0.3">
      <c r="A4762" t="s">
        <v>7146</v>
      </c>
      <c r="B4762" s="2">
        <v>5.7</v>
      </c>
      <c r="C4762" t="s">
        <v>346</v>
      </c>
    </row>
    <row r="4763" spans="1:3" x14ac:dyDescent="0.3">
      <c r="A4763" t="s">
        <v>7146</v>
      </c>
      <c r="B4763" s="2">
        <v>5.7</v>
      </c>
      <c r="C4763" t="s">
        <v>814</v>
      </c>
    </row>
    <row r="4764" spans="1:3" x14ac:dyDescent="0.3">
      <c r="A4764" t="s">
        <v>7146</v>
      </c>
      <c r="B4764" s="2">
        <v>5.7</v>
      </c>
      <c r="C4764" t="s">
        <v>3705</v>
      </c>
    </row>
    <row r="4765" spans="1:3" x14ac:dyDescent="0.3">
      <c r="A4765" t="s">
        <v>7146</v>
      </c>
      <c r="B4765" s="2">
        <v>5.7</v>
      </c>
      <c r="C4765" t="s">
        <v>5364</v>
      </c>
    </row>
    <row r="4766" spans="1:3" x14ac:dyDescent="0.3">
      <c r="A4766" t="s">
        <v>5070</v>
      </c>
      <c r="B4766" s="2">
        <v>6.7</v>
      </c>
      <c r="C4766" t="s">
        <v>509</v>
      </c>
    </row>
    <row r="4767" spans="1:3" x14ac:dyDescent="0.3">
      <c r="A4767" t="s">
        <v>5070</v>
      </c>
      <c r="B4767" s="2">
        <v>6.7</v>
      </c>
      <c r="C4767" t="s">
        <v>7853</v>
      </c>
    </row>
    <row r="4768" spans="1:3" x14ac:dyDescent="0.3">
      <c r="A4768" t="s">
        <v>5071</v>
      </c>
      <c r="B4768" s="2">
        <v>6.8</v>
      </c>
      <c r="C4768" t="s">
        <v>814</v>
      </c>
    </row>
    <row r="4769" spans="1:3" x14ac:dyDescent="0.3">
      <c r="A4769" t="s">
        <v>5072</v>
      </c>
      <c r="B4769" s="2">
        <v>6</v>
      </c>
      <c r="C4769" t="s">
        <v>346</v>
      </c>
    </row>
    <row r="4770" spans="1:3" x14ac:dyDescent="0.3">
      <c r="A4770" t="s">
        <v>5072</v>
      </c>
      <c r="B4770" s="2">
        <v>6</v>
      </c>
      <c r="C4770" t="s">
        <v>3084</v>
      </c>
    </row>
    <row r="4771" spans="1:3" x14ac:dyDescent="0.3">
      <c r="A4771" t="s">
        <v>5073</v>
      </c>
      <c r="B4771" s="2">
        <v>7.3</v>
      </c>
      <c r="C4771" t="s">
        <v>7852</v>
      </c>
    </row>
    <row r="4772" spans="1:3" x14ac:dyDescent="0.3">
      <c r="A4772" t="s">
        <v>5073</v>
      </c>
      <c r="B4772" s="2">
        <v>7.3</v>
      </c>
      <c r="C4772" t="s">
        <v>814</v>
      </c>
    </row>
    <row r="4773" spans="1:3" x14ac:dyDescent="0.3">
      <c r="A4773" t="s">
        <v>5073</v>
      </c>
      <c r="B4773" s="2">
        <v>7.3</v>
      </c>
      <c r="C4773" t="s">
        <v>7849</v>
      </c>
    </row>
    <row r="4774" spans="1:3" x14ac:dyDescent="0.3">
      <c r="A4774" t="s">
        <v>5073</v>
      </c>
      <c r="B4774" s="2">
        <v>7.3</v>
      </c>
      <c r="C4774" t="s">
        <v>3587</v>
      </c>
    </row>
    <row r="4775" spans="1:3" x14ac:dyDescent="0.3">
      <c r="A4775" t="s">
        <v>5074</v>
      </c>
      <c r="B4775" s="2">
        <v>5.5</v>
      </c>
      <c r="C4775" t="s">
        <v>346</v>
      </c>
    </row>
    <row r="4776" spans="1:3" x14ac:dyDescent="0.3">
      <c r="A4776" t="s">
        <v>5074</v>
      </c>
      <c r="B4776" s="2">
        <v>5.5</v>
      </c>
      <c r="C4776" t="s">
        <v>7851</v>
      </c>
    </row>
    <row r="4777" spans="1:3" x14ac:dyDescent="0.3">
      <c r="A4777" t="s">
        <v>5074</v>
      </c>
      <c r="B4777" s="2">
        <v>5.5</v>
      </c>
      <c r="C4777" t="s">
        <v>7848</v>
      </c>
    </row>
    <row r="4778" spans="1:3" x14ac:dyDescent="0.3">
      <c r="A4778" t="s">
        <v>5074</v>
      </c>
      <c r="B4778" s="2">
        <v>5.5</v>
      </c>
      <c r="C4778" t="s">
        <v>3705</v>
      </c>
    </row>
    <row r="4779" spans="1:3" x14ac:dyDescent="0.3">
      <c r="A4779" t="s">
        <v>7147</v>
      </c>
      <c r="B4779" s="2">
        <v>6.7</v>
      </c>
      <c r="C4779" t="s">
        <v>814</v>
      </c>
    </row>
    <row r="4780" spans="1:3" x14ac:dyDescent="0.3">
      <c r="A4780" t="s">
        <v>7147</v>
      </c>
      <c r="B4780" s="2">
        <v>6.7</v>
      </c>
      <c r="C4780" t="s">
        <v>7844</v>
      </c>
    </row>
    <row r="4781" spans="1:3" x14ac:dyDescent="0.3">
      <c r="A4781" t="s">
        <v>5075</v>
      </c>
      <c r="B4781" s="2">
        <v>4.8</v>
      </c>
      <c r="C4781" t="s">
        <v>346</v>
      </c>
    </row>
    <row r="4782" spans="1:3" x14ac:dyDescent="0.3">
      <c r="A4782" t="s">
        <v>5075</v>
      </c>
      <c r="B4782" s="2">
        <v>4.8</v>
      </c>
      <c r="C4782" t="s">
        <v>509</v>
      </c>
    </row>
    <row r="4783" spans="1:3" x14ac:dyDescent="0.3">
      <c r="A4783" t="s">
        <v>5075</v>
      </c>
      <c r="B4783" s="2">
        <v>4.8</v>
      </c>
      <c r="C4783" t="s">
        <v>3705</v>
      </c>
    </row>
    <row r="4784" spans="1:3" x14ac:dyDescent="0.3">
      <c r="A4784" t="s">
        <v>5076</v>
      </c>
      <c r="B4784" s="2">
        <v>5.7</v>
      </c>
      <c r="C4784" t="s">
        <v>346</v>
      </c>
    </row>
    <row r="4785" spans="1:3" x14ac:dyDescent="0.3">
      <c r="A4785" t="s">
        <v>5076</v>
      </c>
      <c r="B4785" s="2">
        <v>5.7</v>
      </c>
      <c r="C4785" t="s">
        <v>7851</v>
      </c>
    </row>
    <row r="4786" spans="1:3" x14ac:dyDescent="0.3">
      <c r="A4786" t="s">
        <v>5076</v>
      </c>
      <c r="B4786" s="2">
        <v>5.7</v>
      </c>
      <c r="C4786" t="s">
        <v>814</v>
      </c>
    </row>
    <row r="4787" spans="1:3" x14ac:dyDescent="0.3">
      <c r="A4787" t="s">
        <v>5076</v>
      </c>
      <c r="B4787" s="2">
        <v>5.7</v>
      </c>
      <c r="C4787" t="s">
        <v>3705</v>
      </c>
    </row>
    <row r="4788" spans="1:3" x14ac:dyDescent="0.3">
      <c r="A4788" t="s">
        <v>5077</v>
      </c>
      <c r="B4788" s="2">
        <v>5.0999999999999996</v>
      </c>
      <c r="C4788" t="s">
        <v>346</v>
      </c>
    </row>
    <row r="4789" spans="1:3" x14ac:dyDescent="0.3">
      <c r="A4789" t="s">
        <v>5077</v>
      </c>
      <c r="B4789" s="2">
        <v>5.0999999999999996</v>
      </c>
      <c r="C4789" t="s">
        <v>7848</v>
      </c>
    </row>
    <row r="4790" spans="1:3" x14ac:dyDescent="0.3">
      <c r="A4790" t="s">
        <v>5077</v>
      </c>
      <c r="B4790" s="2">
        <v>5.0999999999999996</v>
      </c>
      <c r="C4790" t="s">
        <v>3705</v>
      </c>
    </row>
    <row r="4791" spans="1:3" x14ac:dyDescent="0.3">
      <c r="A4791" t="s">
        <v>5078</v>
      </c>
      <c r="B4791" s="2">
        <v>6</v>
      </c>
      <c r="C4791" t="s">
        <v>346</v>
      </c>
    </row>
    <row r="4792" spans="1:3" x14ac:dyDescent="0.3">
      <c r="A4792" t="s">
        <v>5078</v>
      </c>
      <c r="B4792" s="2">
        <v>6</v>
      </c>
      <c r="C4792" t="s">
        <v>7851</v>
      </c>
    </row>
    <row r="4793" spans="1:3" x14ac:dyDescent="0.3">
      <c r="A4793" t="s">
        <v>5078</v>
      </c>
      <c r="B4793" s="2">
        <v>6</v>
      </c>
      <c r="C4793" t="s">
        <v>814</v>
      </c>
    </row>
    <row r="4794" spans="1:3" x14ac:dyDescent="0.3">
      <c r="A4794" t="s">
        <v>5078</v>
      </c>
      <c r="B4794" s="2">
        <v>6</v>
      </c>
      <c r="C4794" t="s">
        <v>3705</v>
      </c>
    </row>
    <row r="4795" spans="1:3" x14ac:dyDescent="0.3">
      <c r="A4795" t="s">
        <v>5079</v>
      </c>
      <c r="B4795" s="2">
        <v>4.2</v>
      </c>
      <c r="C4795" t="s">
        <v>346</v>
      </c>
    </row>
    <row r="4796" spans="1:3" x14ac:dyDescent="0.3">
      <c r="A4796" t="s">
        <v>5079</v>
      </c>
      <c r="B4796" s="2">
        <v>4.2</v>
      </c>
      <c r="C4796" t="s">
        <v>266</v>
      </c>
    </row>
    <row r="4797" spans="1:3" x14ac:dyDescent="0.3">
      <c r="A4797" t="s">
        <v>5079</v>
      </c>
      <c r="B4797" s="2">
        <v>4.2</v>
      </c>
      <c r="C4797" t="s">
        <v>7846</v>
      </c>
    </row>
    <row r="4798" spans="1:3" x14ac:dyDescent="0.3">
      <c r="A4798" t="s">
        <v>5079</v>
      </c>
      <c r="B4798" s="2">
        <v>4.2</v>
      </c>
      <c r="C4798" t="s">
        <v>3878</v>
      </c>
    </row>
    <row r="4799" spans="1:3" x14ac:dyDescent="0.3">
      <c r="A4799" t="s">
        <v>5080</v>
      </c>
      <c r="B4799" s="2">
        <v>7.4</v>
      </c>
      <c r="C4799" t="s">
        <v>266</v>
      </c>
    </row>
    <row r="4800" spans="1:3" x14ac:dyDescent="0.3">
      <c r="A4800" t="s">
        <v>5080</v>
      </c>
      <c r="B4800" s="2">
        <v>7.4</v>
      </c>
      <c r="C4800" t="s">
        <v>7852</v>
      </c>
    </row>
    <row r="4801" spans="1:3" x14ac:dyDescent="0.3">
      <c r="A4801" t="s">
        <v>5080</v>
      </c>
      <c r="B4801" s="2">
        <v>7.4</v>
      </c>
      <c r="C4801" t="s">
        <v>814</v>
      </c>
    </row>
    <row r="4802" spans="1:3" x14ac:dyDescent="0.3">
      <c r="A4802" t="s">
        <v>5080</v>
      </c>
      <c r="B4802" s="2">
        <v>7.4</v>
      </c>
      <c r="C4802" t="s">
        <v>3705</v>
      </c>
    </row>
    <row r="4803" spans="1:3" x14ac:dyDescent="0.3">
      <c r="A4803" t="s">
        <v>7148</v>
      </c>
      <c r="B4803" s="2">
        <v>4.5999999999999996</v>
      </c>
      <c r="C4803" t="s">
        <v>346</v>
      </c>
    </row>
    <row r="4804" spans="1:3" x14ac:dyDescent="0.3">
      <c r="A4804" t="s">
        <v>7148</v>
      </c>
      <c r="B4804" s="2">
        <v>4.5999999999999996</v>
      </c>
      <c r="C4804" t="s">
        <v>266</v>
      </c>
    </row>
    <row r="4805" spans="1:3" x14ac:dyDescent="0.3">
      <c r="A4805" t="s">
        <v>7148</v>
      </c>
      <c r="B4805" s="2">
        <v>4.5999999999999996</v>
      </c>
      <c r="C4805" t="s">
        <v>7844</v>
      </c>
    </row>
    <row r="4806" spans="1:3" x14ac:dyDescent="0.3">
      <c r="A4806" t="s">
        <v>5081</v>
      </c>
      <c r="B4806" s="2">
        <v>6.9</v>
      </c>
      <c r="C4806" t="s">
        <v>509</v>
      </c>
    </row>
    <row r="4807" spans="1:3" x14ac:dyDescent="0.3">
      <c r="A4807" t="s">
        <v>5081</v>
      </c>
      <c r="B4807" s="2">
        <v>6.9</v>
      </c>
      <c r="C4807" t="s">
        <v>814</v>
      </c>
    </row>
    <row r="4808" spans="1:3" x14ac:dyDescent="0.3">
      <c r="A4808" t="s">
        <v>5081</v>
      </c>
      <c r="B4808" s="2">
        <v>6.9</v>
      </c>
      <c r="C4808" t="s">
        <v>3587</v>
      </c>
    </row>
    <row r="4809" spans="1:3" x14ac:dyDescent="0.3">
      <c r="A4809" t="s">
        <v>5082</v>
      </c>
      <c r="B4809" s="2">
        <v>6.9</v>
      </c>
      <c r="C4809" t="s">
        <v>814</v>
      </c>
    </row>
    <row r="4810" spans="1:3" x14ac:dyDescent="0.3">
      <c r="A4810" t="s">
        <v>5083</v>
      </c>
      <c r="B4810" s="2">
        <v>8</v>
      </c>
      <c r="C4810" t="s">
        <v>7851</v>
      </c>
    </row>
    <row r="4811" spans="1:3" x14ac:dyDescent="0.3">
      <c r="A4811" t="s">
        <v>5083</v>
      </c>
      <c r="B4811" s="2">
        <v>8</v>
      </c>
      <c r="C4811" t="s">
        <v>814</v>
      </c>
    </row>
    <row r="4812" spans="1:3" x14ac:dyDescent="0.3">
      <c r="A4812" t="s">
        <v>7149</v>
      </c>
      <c r="B4812" s="2">
        <v>6.4</v>
      </c>
      <c r="C4812" t="s">
        <v>346</v>
      </c>
    </row>
    <row r="4813" spans="1:3" x14ac:dyDescent="0.3">
      <c r="A4813" t="s">
        <v>7149</v>
      </c>
      <c r="B4813" s="2">
        <v>6.4</v>
      </c>
      <c r="C4813" t="s">
        <v>814</v>
      </c>
    </row>
    <row r="4814" spans="1:3" x14ac:dyDescent="0.3">
      <c r="A4814" t="s">
        <v>7149</v>
      </c>
      <c r="B4814" s="2">
        <v>6.4</v>
      </c>
      <c r="C4814" t="s">
        <v>3878</v>
      </c>
    </row>
    <row r="4815" spans="1:3" x14ac:dyDescent="0.3">
      <c r="A4815" t="s">
        <v>7149</v>
      </c>
      <c r="B4815" s="2">
        <v>6.4</v>
      </c>
      <c r="C4815" t="s">
        <v>3705</v>
      </c>
    </row>
    <row r="4816" spans="1:3" x14ac:dyDescent="0.3">
      <c r="A4816" t="s">
        <v>5084</v>
      </c>
      <c r="B4816" s="2">
        <v>6.3</v>
      </c>
      <c r="C4816" t="s">
        <v>7851</v>
      </c>
    </row>
    <row r="4817" spans="1:3" x14ac:dyDescent="0.3">
      <c r="A4817" t="s">
        <v>5084</v>
      </c>
      <c r="B4817" s="2">
        <v>6.3</v>
      </c>
      <c r="C4817" t="s">
        <v>814</v>
      </c>
    </row>
    <row r="4818" spans="1:3" x14ac:dyDescent="0.3">
      <c r="A4818" t="s">
        <v>5084</v>
      </c>
      <c r="B4818" s="2">
        <v>6.3</v>
      </c>
      <c r="C4818" t="s">
        <v>7848</v>
      </c>
    </row>
    <row r="4819" spans="1:3" x14ac:dyDescent="0.3">
      <c r="A4819" t="s">
        <v>5084</v>
      </c>
      <c r="B4819" s="2">
        <v>6.3</v>
      </c>
      <c r="C4819" t="s">
        <v>3705</v>
      </c>
    </row>
    <row r="4820" spans="1:3" x14ac:dyDescent="0.3">
      <c r="A4820" t="s">
        <v>7150</v>
      </c>
      <c r="B4820" s="2">
        <v>6.8</v>
      </c>
      <c r="C4820" t="s">
        <v>814</v>
      </c>
    </row>
    <row r="4821" spans="1:3" x14ac:dyDescent="0.3">
      <c r="A4821" t="s">
        <v>7150</v>
      </c>
      <c r="B4821" s="2">
        <v>6.8</v>
      </c>
      <c r="C4821" t="s">
        <v>3587</v>
      </c>
    </row>
    <row r="4822" spans="1:3" x14ac:dyDescent="0.3">
      <c r="A4822" t="s">
        <v>7150</v>
      </c>
      <c r="B4822" s="2">
        <v>6.8</v>
      </c>
      <c r="C4822" t="s">
        <v>5364</v>
      </c>
    </row>
    <row r="4823" spans="1:3" x14ac:dyDescent="0.3">
      <c r="A4823" t="s">
        <v>7150</v>
      </c>
      <c r="B4823" s="2">
        <v>6.8</v>
      </c>
      <c r="C4823" t="s">
        <v>3084</v>
      </c>
    </row>
    <row r="4824" spans="1:3" x14ac:dyDescent="0.3">
      <c r="A4824" t="s">
        <v>5085</v>
      </c>
      <c r="B4824" s="2">
        <v>6.8</v>
      </c>
      <c r="C4824" t="s">
        <v>346</v>
      </c>
    </row>
    <row r="4825" spans="1:3" x14ac:dyDescent="0.3">
      <c r="A4825" t="s">
        <v>5085</v>
      </c>
      <c r="B4825" s="2">
        <v>6.8</v>
      </c>
      <c r="C4825" t="s">
        <v>7848</v>
      </c>
    </row>
    <row r="4826" spans="1:3" x14ac:dyDescent="0.3">
      <c r="A4826" t="s">
        <v>5085</v>
      </c>
      <c r="B4826" s="2">
        <v>6.8</v>
      </c>
      <c r="C4826" t="s">
        <v>3878</v>
      </c>
    </row>
    <row r="4827" spans="1:3" x14ac:dyDescent="0.3">
      <c r="A4827" t="s">
        <v>5085</v>
      </c>
      <c r="B4827" s="2">
        <v>6.8</v>
      </c>
      <c r="C4827" t="s">
        <v>3705</v>
      </c>
    </row>
    <row r="4828" spans="1:3" x14ac:dyDescent="0.3">
      <c r="A4828" t="s">
        <v>5086</v>
      </c>
      <c r="B4828" s="2">
        <v>5.4</v>
      </c>
      <c r="C4828" t="s">
        <v>509</v>
      </c>
    </row>
    <row r="4829" spans="1:3" x14ac:dyDescent="0.3">
      <c r="A4829" t="s">
        <v>7151</v>
      </c>
      <c r="B4829" s="2">
        <v>7.2</v>
      </c>
      <c r="C4829" t="s">
        <v>814</v>
      </c>
    </row>
    <row r="4830" spans="1:3" x14ac:dyDescent="0.3">
      <c r="A4830" t="s">
        <v>7151</v>
      </c>
      <c r="B4830" s="2">
        <v>7.2</v>
      </c>
      <c r="C4830" t="s">
        <v>3587</v>
      </c>
    </row>
    <row r="4831" spans="1:3" x14ac:dyDescent="0.3">
      <c r="A4831" t="s">
        <v>5087</v>
      </c>
      <c r="B4831" s="2">
        <v>7.3</v>
      </c>
      <c r="C4831" t="s">
        <v>814</v>
      </c>
    </row>
    <row r="4832" spans="1:3" x14ac:dyDescent="0.3">
      <c r="A4832" t="s">
        <v>5087</v>
      </c>
      <c r="B4832" s="2">
        <v>7.3</v>
      </c>
      <c r="C4832" t="s">
        <v>3878</v>
      </c>
    </row>
    <row r="4833" spans="1:3" x14ac:dyDescent="0.3">
      <c r="A4833" t="s">
        <v>5088</v>
      </c>
      <c r="B4833" s="2">
        <v>5.2</v>
      </c>
      <c r="C4833" t="s">
        <v>346</v>
      </c>
    </row>
    <row r="4834" spans="1:3" x14ac:dyDescent="0.3">
      <c r="A4834" t="s">
        <v>5088</v>
      </c>
      <c r="B4834" s="2">
        <v>5.2</v>
      </c>
      <c r="C4834" t="s">
        <v>266</v>
      </c>
    </row>
    <row r="4835" spans="1:3" x14ac:dyDescent="0.3">
      <c r="A4835" t="s">
        <v>5088</v>
      </c>
      <c r="B4835" s="2">
        <v>5.2</v>
      </c>
      <c r="C4835" t="s">
        <v>509</v>
      </c>
    </row>
    <row r="4836" spans="1:3" x14ac:dyDescent="0.3">
      <c r="A4836" t="s">
        <v>5088</v>
      </c>
      <c r="B4836" s="2">
        <v>5.2</v>
      </c>
      <c r="C4836" t="s">
        <v>814</v>
      </c>
    </row>
    <row r="4837" spans="1:3" x14ac:dyDescent="0.3">
      <c r="A4837" t="s">
        <v>5088</v>
      </c>
      <c r="B4837" s="2">
        <v>5.2</v>
      </c>
      <c r="C4837" t="s">
        <v>3705</v>
      </c>
    </row>
    <row r="4838" spans="1:3" x14ac:dyDescent="0.3">
      <c r="A4838" t="s">
        <v>5089</v>
      </c>
      <c r="B4838" s="2">
        <v>5.5</v>
      </c>
      <c r="C4838" t="s">
        <v>346</v>
      </c>
    </row>
    <row r="4839" spans="1:3" x14ac:dyDescent="0.3">
      <c r="A4839" t="s">
        <v>5089</v>
      </c>
      <c r="B4839" s="2">
        <v>5.5</v>
      </c>
      <c r="C4839" t="s">
        <v>7851</v>
      </c>
    </row>
    <row r="4840" spans="1:3" x14ac:dyDescent="0.3">
      <c r="A4840" t="s">
        <v>5089</v>
      </c>
      <c r="B4840" s="2">
        <v>5.5</v>
      </c>
      <c r="C4840" t="s">
        <v>814</v>
      </c>
    </row>
    <row r="4841" spans="1:3" x14ac:dyDescent="0.3">
      <c r="A4841" t="s">
        <v>5089</v>
      </c>
      <c r="B4841" s="2">
        <v>5.5</v>
      </c>
      <c r="C4841" t="s">
        <v>3705</v>
      </c>
    </row>
    <row r="4842" spans="1:3" x14ac:dyDescent="0.3">
      <c r="A4842" t="s">
        <v>5090</v>
      </c>
      <c r="B4842" s="2">
        <v>7.7</v>
      </c>
      <c r="C4842" t="s">
        <v>266</v>
      </c>
    </row>
    <row r="4843" spans="1:3" x14ac:dyDescent="0.3">
      <c r="A4843" t="s">
        <v>5090</v>
      </c>
      <c r="B4843" s="2">
        <v>7.7</v>
      </c>
      <c r="C4843" t="s">
        <v>7845</v>
      </c>
    </row>
    <row r="4844" spans="1:3" x14ac:dyDescent="0.3">
      <c r="A4844" t="s">
        <v>5090</v>
      </c>
      <c r="B4844" s="2">
        <v>7.7</v>
      </c>
      <c r="C4844" t="s">
        <v>7846</v>
      </c>
    </row>
    <row r="4845" spans="1:3" x14ac:dyDescent="0.3">
      <c r="A4845" t="s">
        <v>5090</v>
      </c>
      <c r="B4845" s="2">
        <v>7.7</v>
      </c>
      <c r="C4845" t="s">
        <v>7844</v>
      </c>
    </row>
    <row r="4846" spans="1:3" x14ac:dyDescent="0.3">
      <c r="A4846" t="s">
        <v>5091</v>
      </c>
      <c r="B4846" s="2">
        <v>7.1</v>
      </c>
      <c r="C4846" t="s">
        <v>814</v>
      </c>
    </row>
    <row r="4847" spans="1:3" x14ac:dyDescent="0.3">
      <c r="A4847" t="s">
        <v>5091</v>
      </c>
      <c r="B4847" s="2">
        <v>7.1</v>
      </c>
      <c r="C4847" t="s">
        <v>3587</v>
      </c>
    </row>
    <row r="4848" spans="1:3" x14ac:dyDescent="0.3">
      <c r="A4848" t="s">
        <v>7152</v>
      </c>
      <c r="B4848" s="2">
        <v>5.3</v>
      </c>
      <c r="C4848" t="s">
        <v>814</v>
      </c>
    </row>
    <row r="4849" spans="1:3" x14ac:dyDescent="0.3">
      <c r="A4849" t="s">
        <v>7152</v>
      </c>
      <c r="B4849" s="2">
        <v>5.3</v>
      </c>
      <c r="C4849" t="s">
        <v>3878</v>
      </c>
    </row>
    <row r="4850" spans="1:3" x14ac:dyDescent="0.3">
      <c r="A4850" t="s">
        <v>7152</v>
      </c>
      <c r="B4850" s="2">
        <v>5.3</v>
      </c>
      <c r="C4850" t="s">
        <v>3705</v>
      </c>
    </row>
    <row r="4851" spans="1:3" x14ac:dyDescent="0.3">
      <c r="A4851" t="s">
        <v>7153</v>
      </c>
      <c r="B4851" s="2">
        <v>5.6</v>
      </c>
      <c r="C4851" t="s">
        <v>266</v>
      </c>
    </row>
    <row r="4852" spans="1:3" x14ac:dyDescent="0.3">
      <c r="A4852" t="s">
        <v>7153</v>
      </c>
      <c r="B4852" s="2">
        <v>5.6</v>
      </c>
      <c r="C4852" t="s">
        <v>814</v>
      </c>
    </row>
    <row r="4853" spans="1:3" x14ac:dyDescent="0.3">
      <c r="A4853" t="s">
        <v>7153</v>
      </c>
      <c r="B4853" s="2">
        <v>5.6</v>
      </c>
      <c r="C4853" t="s">
        <v>3587</v>
      </c>
    </row>
    <row r="4854" spans="1:3" x14ac:dyDescent="0.3">
      <c r="A4854" t="s">
        <v>7154</v>
      </c>
      <c r="B4854" s="2">
        <v>5.7</v>
      </c>
      <c r="C4854" t="s">
        <v>509</v>
      </c>
    </row>
    <row r="4855" spans="1:3" x14ac:dyDescent="0.3">
      <c r="A4855" t="s">
        <v>7154</v>
      </c>
      <c r="B4855" s="2">
        <v>5.7</v>
      </c>
      <c r="C4855" t="s">
        <v>3587</v>
      </c>
    </row>
    <row r="4856" spans="1:3" x14ac:dyDescent="0.3">
      <c r="A4856" t="s">
        <v>7154</v>
      </c>
      <c r="B4856" s="2">
        <v>5.7</v>
      </c>
      <c r="C4856" t="s">
        <v>7850</v>
      </c>
    </row>
    <row r="4857" spans="1:3" x14ac:dyDescent="0.3">
      <c r="A4857" t="s">
        <v>7155</v>
      </c>
      <c r="B4857" s="2">
        <v>7.1</v>
      </c>
      <c r="C4857" t="s">
        <v>7852</v>
      </c>
    </row>
    <row r="4858" spans="1:3" x14ac:dyDescent="0.3">
      <c r="A4858" t="s">
        <v>7155</v>
      </c>
      <c r="B4858" s="2">
        <v>7.1</v>
      </c>
      <c r="C4858" t="s">
        <v>814</v>
      </c>
    </row>
    <row r="4859" spans="1:3" x14ac:dyDescent="0.3">
      <c r="A4859" t="s">
        <v>7155</v>
      </c>
      <c r="B4859" s="2">
        <v>7.1</v>
      </c>
      <c r="C4859" t="s">
        <v>7849</v>
      </c>
    </row>
    <row r="4860" spans="1:3" x14ac:dyDescent="0.3">
      <c r="A4860" t="s">
        <v>5092</v>
      </c>
      <c r="B4860" s="2">
        <v>7.6</v>
      </c>
      <c r="C4860" t="s">
        <v>814</v>
      </c>
    </row>
    <row r="4861" spans="1:3" x14ac:dyDescent="0.3">
      <c r="A4861" t="s">
        <v>5092</v>
      </c>
      <c r="B4861" s="2">
        <v>7.6</v>
      </c>
      <c r="C4861" t="s">
        <v>3705</v>
      </c>
    </row>
    <row r="4862" spans="1:3" x14ac:dyDescent="0.3">
      <c r="A4862" t="s">
        <v>5093</v>
      </c>
      <c r="B4862" s="2">
        <v>5.5</v>
      </c>
      <c r="C4862" t="s">
        <v>346</v>
      </c>
    </row>
    <row r="4863" spans="1:3" x14ac:dyDescent="0.3">
      <c r="A4863" t="s">
        <v>5093</v>
      </c>
      <c r="B4863" s="2">
        <v>5.5</v>
      </c>
      <c r="C4863" t="s">
        <v>509</v>
      </c>
    </row>
    <row r="4864" spans="1:3" x14ac:dyDescent="0.3">
      <c r="A4864" t="s">
        <v>5093</v>
      </c>
      <c r="B4864" s="2">
        <v>5.5</v>
      </c>
      <c r="C4864" t="s">
        <v>7851</v>
      </c>
    </row>
    <row r="4865" spans="1:3" x14ac:dyDescent="0.3">
      <c r="A4865" t="s">
        <v>5093</v>
      </c>
      <c r="B4865" s="2">
        <v>5.5</v>
      </c>
      <c r="C4865" t="s">
        <v>814</v>
      </c>
    </row>
    <row r="4866" spans="1:3" x14ac:dyDescent="0.3">
      <c r="A4866" t="s">
        <v>5093</v>
      </c>
      <c r="B4866" s="2">
        <v>5.5</v>
      </c>
      <c r="C4866" t="s">
        <v>3705</v>
      </c>
    </row>
    <row r="4867" spans="1:3" x14ac:dyDescent="0.3">
      <c r="A4867" t="s">
        <v>7156</v>
      </c>
      <c r="B4867" s="2">
        <v>5.0999999999999996</v>
      </c>
      <c r="C4867" t="s">
        <v>346</v>
      </c>
    </row>
    <row r="4868" spans="1:3" x14ac:dyDescent="0.3">
      <c r="A4868" t="s">
        <v>7156</v>
      </c>
      <c r="B4868" s="2">
        <v>5.0999999999999996</v>
      </c>
      <c r="C4868" t="s">
        <v>509</v>
      </c>
    </row>
    <row r="4869" spans="1:3" x14ac:dyDescent="0.3">
      <c r="A4869" t="s">
        <v>7156</v>
      </c>
      <c r="B4869" s="2">
        <v>5.0999999999999996</v>
      </c>
      <c r="C4869" t="s">
        <v>7851</v>
      </c>
    </row>
    <row r="4870" spans="1:3" x14ac:dyDescent="0.3">
      <c r="A4870" t="s">
        <v>7157</v>
      </c>
      <c r="B4870" s="2">
        <v>6.3</v>
      </c>
      <c r="C4870" t="s">
        <v>266</v>
      </c>
    </row>
    <row r="4871" spans="1:3" x14ac:dyDescent="0.3">
      <c r="A4871" t="s">
        <v>7157</v>
      </c>
      <c r="B4871" s="2">
        <v>6.3</v>
      </c>
      <c r="C4871" t="s">
        <v>7845</v>
      </c>
    </row>
    <row r="4872" spans="1:3" x14ac:dyDescent="0.3">
      <c r="A4872" t="s">
        <v>7157</v>
      </c>
      <c r="B4872" s="2">
        <v>6.3</v>
      </c>
      <c r="C4872" t="s">
        <v>509</v>
      </c>
    </row>
    <row r="4873" spans="1:3" x14ac:dyDescent="0.3">
      <c r="A4873" t="s">
        <v>7157</v>
      </c>
      <c r="B4873" s="2">
        <v>6.3</v>
      </c>
      <c r="C4873" t="s">
        <v>7846</v>
      </c>
    </row>
    <row r="4874" spans="1:3" x14ac:dyDescent="0.3">
      <c r="A4874" t="s">
        <v>7157</v>
      </c>
      <c r="B4874" s="2">
        <v>6.3</v>
      </c>
      <c r="C4874" t="s">
        <v>7844</v>
      </c>
    </row>
    <row r="4875" spans="1:3" x14ac:dyDescent="0.3">
      <c r="A4875" t="s">
        <v>5094</v>
      </c>
      <c r="B4875" s="2">
        <v>4.9000000000000004</v>
      </c>
      <c r="C4875" t="s">
        <v>346</v>
      </c>
    </row>
    <row r="4876" spans="1:3" x14ac:dyDescent="0.3">
      <c r="A4876" t="s">
        <v>5094</v>
      </c>
      <c r="B4876" s="2">
        <v>4.9000000000000004</v>
      </c>
      <c r="C4876" t="s">
        <v>266</v>
      </c>
    </row>
    <row r="4877" spans="1:3" x14ac:dyDescent="0.3">
      <c r="A4877" t="s">
        <v>5094</v>
      </c>
      <c r="B4877" s="2">
        <v>4.9000000000000004</v>
      </c>
      <c r="C4877" t="s">
        <v>1390</v>
      </c>
    </row>
    <row r="4878" spans="1:3" x14ac:dyDescent="0.3">
      <c r="A4878" t="s">
        <v>5094</v>
      </c>
      <c r="B4878" s="2">
        <v>4.9000000000000004</v>
      </c>
      <c r="C4878" t="s">
        <v>3878</v>
      </c>
    </row>
    <row r="4879" spans="1:3" x14ac:dyDescent="0.3">
      <c r="A4879" t="s">
        <v>5094</v>
      </c>
      <c r="B4879" s="2">
        <v>4.9000000000000004</v>
      </c>
      <c r="C4879" t="s">
        <v>3705</v>
      </c>
    </row>
    <row r="4880" spans="1:3" x14ac:dyDescent="0.3">
      <c r="A4880" t="s">
        <v>5095</v>
      </c>
      <c r="B4880" s="2">
        <v>6.5</v>
      </c>
      <c r="C4880" t="s">
        <v>814</v>
      </c>
    </row>
    <row r="4881" spans="1:3" x14ac:dyDescent="0.3">
      <c r="A4881" t="s">
        <v>5095</v>
      </c>
      <c r="B4881" s="2">
        <v>6.5</v>
      </c>
      <c r="C4881" t="s">
        <v>7853</v>
      </c>
    </row>
    <row r="4882" spans="1:3" x14ac:dyDescent="0.3">
      <c r="A4882" t="s">
        <v>5095</v>
      </c>
      <c r="B4882" s="2">
        <v>6.5</v>
      </c>
      <c r="C4882" t="s">
        <v>3587</v>
      </c>
    </row>
    <row r="4883" spans="1:3" x14ac:dyDescent="0.3">
      <c r="A4883" t="s">
        <v>7158</v>
      </c>
      <c r="B4883" s="2">
        <v>5.6</v>
      </c>
      <c r="C4883" t="s">
        <v>346</v>
      </c>
    </row>
    <row r="4884" spans="1:3" x14ac:dyDescent="0.3">
      <c r="A4884" t="s">
        <v>7158</v>
      </c>
      <c r="B4884" s="2">
        <v>5.6</v>
      </c>
      <c r="C4884" t="s">
        <v>266</v>
      </c>
    </row>
    <row r="4885" spans="1:3" x14ac:dyDescent="0.3">
      <c r="A4885" t="s">
        <v>7158</v>
      </c>
      <c r="B4885" s="2">
        <v>5.6</v>
      </c>
      <c r="C4885" t="s">
        <v>7851</v>
      </c>
    </row>
    <row r="4886" spans="1:3" x14ac:dyDescent="0.3">
      <c r="A4886" t="s">
        <v>7158</v>
      </c>
      <c r="B4886" s="2">
        <v>5.6</v>
      </c>
      <c r="C4886" t="s">
        <v>814</v>
      </c>
    </row>
    <row r="4887" spans="1:3" x14ac:dyDescent="0.3">
      <c r="A4887" t="s">
        <v>7158</v>
      </c>
      <c r="B4887" s="2">
        <v>5.6</v>
      </c>
      <c r="C4887" t="s">
        <v>3705</v>
      </c>
    </row>
    <row r="4888" spans="1:3" x14ac:dyDescent="0.3">
      <c r="A4888" t="s">
        <v>5096</v>
      </c>
      <c r="B4888" s="2">
        <v>5.3</v>
      </c>
      <c r="C4888" t="s">
        <v>7851</v>
      </c>
    </row>
    <row r="4889" spans="1:3" x14ac:dyDescent="0.3">
      <c r="A4889" t="s">
        <v>5096</v>
      </c>
      <c r="B4889" s="2">
        <v>5.3</v>
      </c>
      <c r="C4889" t="s">
        <v>1390</v>
      </c>
    </row>
    <row r="4890" spans="1:3" x14ac:dyDescent="0.3">
      <c r="A4890" t="s">
        <v>5096</v>
      </c>
      <c r="B4890" s="2">
        <v>5.3</v>
      </c>
      <c r="C4890" t="s">
        <v>7848</v>
      </c>
    </row>
    <row r="4891" spans="1:3" x14ac:dyDescent="0.3">
      <c r="A4891" t="s">
        <v>5096</v>
      </c>
      <c r="B4891" s="2">
        <v>5.3</v>
      </c>
      <c r="C4891" t="s">
        <v>3705</v>
      </c>
    </row>
    <row r="4892" spans="1:3" x14ac:dyDescent="0.3">
      <c r="A4892" t="s">
        <v>5097</v>
      </c>
      <c r="B4892" s="2">
        <v>6.5</v>
      </c>
      <c r="C4892" t="s">
        <v>346</v>
      </c>
    </row>
    <row r="4893" spans="1:3" x14ac:dyDescent="0.3">
      <c r="A4893" t="s">
        <v>5097</v>
      </c>
      <c r="B4893" s="2">
        <v>6.5</v>
      </c>
      <c r="C4893" t="s">
        <v>7851</v>
      </c>
    </row>
    <row r="4894" spans="1:3" x14ac:dyDescent="0.3">
      <c r="A4894" t="s">
        <v>5097</v>
      </c>
      <c r="B4894" s="2">
        <v>6.5</v>
      </c>
      <c r="C4894" t="s">
        <v>814</v>
      </c>
    </row>
    <row r="4895" spans="1:3" x14ac:dyDescent="0.3">
      <c r="A4895" t="s">
        <v>5097</v>
      </c>
      <c r="B4895" s="2">
        <v>6.5</v>
      </c>
      <c r="C4895" t="s">
        <v>3705</v>
      </c>
    </row>
    <row r="4896" spans="1:3" x14ac:dyDescent="0.3">
      <c r="A4896" t="s">
        <v>5098</v>
      </c>
      <c r="B4896" s="2">
        <v>6.8</v>
      </c>
      <c r="C4896" t="s">
        <v>814</v>
      </c>
    </row>
    <row r="4897" spans="1:3" x14ac:dyDescent="0.3">
      <c r="A4897" t="s">
        <v>5098</v>
      </c>
      <c r="B4897" s="2">
        <v>6.8</v>
      </c>
      <c r="C4897" t="s">
        <v>3587</v>
      </c>
    </row>
    <row r="4898" spans="1:3" x14ac:dyDescent="0.3">
      <c r="A4898" t="s">
        <v>5098</v>
      </c>
      <c r="B4898" s="2">
        <v>6.8</v>
      </c>
      <c r="C4898" t="s">
        <v>7850</v>
      </c>
    </row>
    <row r="4899" spans="1:3" x14ac:dyDescent="0.3">
      <c r="A4899" t="s">
        <v>5099</v>
      </c>
      <c r="B4899" s="2">
        <v>6.5</v>
      </c>
      <c r="C4899" t="s">
        <v>346</v>
      </c>
    </row>
    <row r="4900" spans="1:3" x14ac:dyDescent="0.3">
      <c r="A4900" t="s">
        <v>5099</v>
      </c>
      <c r="B4900" s="2">
        <v>6.5</v>
      </c>
      <c r="C4900" t="s">
        <v>7851</v>
      </c>
    </row>
    <row r="4901" spans="1:3" x14ac:dyDescent="0.3">
      <c r="A4901" t="s">
        <v>5099</v>
      </c>
      <c r="B4901" s="2">
        <v>6.5</v>
      </c>
      <c r="C4901" t="s">
        <v>3705</v>
      </c>
    </row>
    <row r="4902" spans="1:3" x14ac:dyDescent="0.3">
      <c r="A4902" t="s">
        <v>5100</v>
      </c>
      <c r="B4902" s="2">
        <v>6</v>
      </c>
      <c r="C4902" t="s">
        <v>509</v>
      </c>
    </row>
    <row r="4903" spans="1:3" x14ac:dyDescent="0.3">
      <c r="A4903" t="s">
        <v>5100</v>
      </c>
      <c r="B4903" s="2">
        <v>6</v>
      </c>
      <c r="C4903" t="s">
        <v>814</v>
      </c>
    </row>
    <row r="4904" spans="1:3" x14ac:dyDescent="0.3">
      <c r="A4904" t="s">
        <v>5100</v>
      </c>
      <c r="B4904" s="2">
        <v>6</v>
      </c>
      <c r="C4904" t="s">
        <v>3587</v>
      </c>
    </row>
    <row r="4905" spans="1:3" x14ac:dyDescent="0.3">
      <c r="A4905" t="s">
        <v>7159</v>
      </c>
      <c r="B4905" s="2">
        <v>8.4</v>
      </c>
      <c r="C4905" t="s">
        <v>346</v>
      </c>
    </row>
    <row r="4906" spans="1:3" x14ac:dyDescent="0.3">
      <c r="A4906" t="s">
        <v>7159</v>
      </c>
      <c r="B4906" s="2">
        <v>8.4</v>
      </c>
      <c r="C4906" t="s">
        <v>266</v>
      </c>
    </row>
    <row r="4907" spans="1:3" x14ac:dyDescent="0.3">
      <c r="A4907" t="s">
        <v>7159</v>
      </c>
      <c r="B4907" s="2">
        <v>8.4</v>
      </c>
      <c r="C4907" t="s">
        <v>7844</v>
      </c>
    </row>
    <row r="4908" spans="1:3" x14ac:dyDescent="0.3">
      <c r="A4908" t="s">
        <v>7159</v>
      </c>
      <c r="B4908" s="2">
        <v>8.4</v>
      </c>
      <c r="C4908" t="s">
        <v>3878</v>
      </c>
    </row>
    <row r="4909" spans="1:3" x14ac:dyDescent="0.3">
      <c r="A4909" t="s">
        <v>5101</v>
      </c>
      <c r="B4909" s="2">
        <v>6</v>
      </c>
      <c r="C4909" t="s">
        <v>346</v>
      </c>
    </row>
    <row r="4910" spans="1:3" x14ac:dyDescent="0.3">
      <c r="A4910" t="s">
        <v>5101</v>
      </c>
      <c r="B4910" s="2">
        <v>6</v>
      </c>
      <c r="C4910" t="s">
        <v>3878</v>
      </c>
    </row>
    <row r="4911" spans="1:3" x14ac:dyDescent="0.3">
      <c r="A4911" t="s">
        <v>5101</v>
      </c>
      <c r="B4911" s="2">
        <v>6</v>
      </c>
      <c r="C4911" t="s">
        <v>3705</v>
      </c>
    </row>
    <row r="4912" spans="1:3" x14ac:dyDescent="0.3">
      <c r="A4912" t="s">
        <v>5102</v>
      </c>
      <c r="B4912" s="2">
        <v>7.6</v>
      </c>
      <c r="C4912" t="s">
        <v>814</v>
      </c>
    </row>
    <row r="4913" spans="1:3" x14ac:dyDescent="0.3">
      <c r="A4913" t="s">
        <v>5102</v>
      </c>
      <c r="B4913" s="2">
        <v>7.6</v>
      </c>
      <c r="C4913" t="s">
        <v>3587</v>
      </c>
    </row>
    <row r="4914" spans="1:3" x14ac:dyDescent="0.3">
      <c r="A4914" t="s">
        <v>5103</v>
      </c>
      <c r="B4914" s="2">
        <v>6.9</v>
      </c>
      <c r="C4914" t="s">
        <v>509</v>
      </c>
    </row>
    <row r="4915" spans="1:3" x14ac:dyDescent="0.3">
      <c r="A4915" t="s">
        <v>5103</v>
      </c>
      <c r="B4915" s="2">
        <v>6.9</v>
      </c>
      <c r="C4915" t="s">
        <v>7846</v>
      </c>
    </row>
    <row r="4916" spans="1:3" x14ac:dyDescent="0.3">
      <c r="A4916" t="s">
        <v>5103</v>
      </c>
      <c r="B4916" s="2">
        <v>6.9</v>
      </c>
      <c r="C4916" t="s">
        <v>7844</v>
      </c>
    </row>
    <row r="4917" spans="1:3" x14ac:dyDescent="0.3">
      <c r="A4917" t="s">
        <v>5103</v>
      </c>
      <c r="B4917" s="2">
        <v>6.9</v>
      </c>
      <c r="C4917" t="s">
        <v>3587</v>
      </c>
    </row>
    <row r="4918" spans="1:3" x14ac:dyDescent="0.3">
      <c r="A4918" t="s">
        <v>5104</v>
      </c>
      <c r="B4918" s="2">
        <v>6.4</v>
      </c>
      <c r="C4918" t="s">
        <v>814</v>
      </c>
    </row>
    <row r="4919" spans="1:3" x14ac:dyDescent="0.3">
      <c r="A4919" t="s">
        <v>5104</v>
      </c>
      <c r="B4919" s="2">
        <v>6.4</v>
      </c>
      <c r="C4919" t="s">
        <v>7844</v>
      </c>
    </row>
    <row r="4920" spans="1:3" x14ac:dyDescent="0.3">
      <c r="A4920" t="s">
        <v>5104</v>
      </c>
      <c r="B4920" s="2">
        <v>6.4</v>
      </c>
      <c r="C4920" t="s">
        <v>3587</v>
      </c>
    </row>
    <row r="4921" spans="1:3" x14ac:dyDescent="0.3">
      <c r="A4921" t="s">
        <v>5104</v>
      </c>
      <c r="B4921" s="2">
        <v>6.4</v>
      </c>
      <c r="C4921" t="s">
        <v>3878</v>
      </c>
    </row>
    <row r="4922" spans="1:3" x14ac:dyDescent="0.3">
      <c r="A4922" t="s">
        <v>5105</v>
      </c>
      <c r="B4922" s="2">
        <v>5.0999999999999996</v>
      </c>
      <c r="C4922" t="s">
        <v>266</v>
      </c>
    </row>
    <row r="4923" spans="1:3" x14ac:dyDescent="0.3">
      <c r="A4923" t="s">
        <v>5105</v>
      </c>
      <c r="B4923" s="2">
        <v>5.0999999999999996</v>
      </c>
      <c r="C4923" t="s">
        <v>509</v>
      </c>
    </row>
    <row r="4924" spans="1:3" x14ac:dyDescent="0.3">
      <c r="A4924" t="s">
        <v>5105</v>
      </c>
      <c r="B4924" s="2">
        <v>5.0999999999999996</v>
      </c>
      <c r="C4924" t="s">
        <v>7846</v>
      </c>
    </row>
    <row r="4925" spans="1:3" x14ac:dyDescent="0.3">
      <c r="A4925" t="s">
        <v>5105</v>
      </c>
      <c r="B4925" s="2">
        <v>5.0999999999999996</v>
      </c>
      <c r="C4925" t="s">
        <v>7850</v>
      </c>
    </row>
    <row r="4926" spans="1:3" x14ac:dyDescent="0.3">
      <c r="A4926" t="s">
        <v>5106</v>
      </c>
      <c r="B4926" s="2">
        <v>7</v>
      </c>
      <c r="C4926" t="s">
        <v>509</v>
      </c>
    </row>
    <row r="4927" spans="1:3" x14ac:dyDescent="0.3">
      <c r="A4927" t="s">
        <v>5106</v>
      </c>
      <c r="B4927" s="2">
        <v>7</v>
      </c>
      <c r="C4927" t="s">
        <v>814</v>
      </c>
    </row>
    <row r="4928" spans="1:3" x14ac:dyDescent="0.3">
      <c r="A4928" t="s">
        <v>5106</v>
      </c>
      <c r="B4928" s="2">
        <v>7</v>
      </c>
      <c r="C4928" t="s">
        <v>7844</v>
      </c>
    </row>
    <row r="4929" spans="1:3" x14ac:dyDescent="0.3">
      <c r="A4929" t="s">
        <v>5107</v>
      </c>
      <c r="B4929" s="2">
        <v>5.7</v>
      </c>
      <c r="C4929" t="s">
        <v>509</v>
      </c>
    </row>
    <row r="4930" spans="1:3" x14ac:dyDescent="0.3">
      <c r="A4930" t="s">
        <v>5107</v>
      </c>
      <c r="B4930" s="2">
        <v>5.7</v>
      </c>
      <c r="C4930" t="s">
        <v>7846</v>
      </c>
    </row>
    <row r="4931" spans="1:3" x14ac:dyDescent="0.3">
      <c r="A4931" t="s">
        <v>5107</v>
      </c>
      <c r="B4931" s="2">
        <v>5.7</v>
      </c>
      <c r="C4931" t="s">
        <v>7850</v>
      </c>
    </row>
    <row r="4932" spans="1:3" x14ac:dyDescent="0.3">
      <c r="A4932" t="s">
        <v>5108</v>
      </c>
      <c r="B4932" s="2">
        <v>6.8</v>
      </c>
      <c r="C4932" t="s">
        <v>509</v>
      </c>
    </row>
    <row r="4933" spans="1:3" x14ac:dyDescent="0.3">
      <c r="A4933" t="s">
        <v>5108</v>
      </c>
      <c r="B4933" s="2">
        <v>6.8</v>
      </c>
      <c r="C4933" t="s">
        <v>3587</v>
      </c>
    </row>
    <row r="4934" spans="1:3" x14ac:dyDescent="0.3">
      <c r="A4934" t="s">
        <v>7160</v>
      </c>
      <c r="B4934" s="2">
        <v>6.7</v>
      </c>
      <c r="C4934" t="s">
        <v>509</v>
      </c>
    </row>
    <row r="4935" spans="1:3" x14ac:dyDescent="0.3">
      <c r="A4935" t="s">
        <v>7160</v>
      </c>
      <c r="B4935" s="2">
        <v>6.7</v>
      </c>
      <c r="C4935" t="s">
        <v>7844</v>
      </c>
    </row>
    <row r="4936" spans="1:3" x14ac:dyDescent="0.3">
      <c r="A4936" t="s">
        <v>5109</v>
      </c>
      <c r="B4936" s="2">
        <v>6.2</v>
      </c>
      <c r="C4936" t="s">
        <v>1390</v>
      </c>
    </row>
    <row r="4937" spans="1:3" x14ac:dyDescent="0.3">
      <c r="A4937" t="s">
        <v>7161</v>
      </c>
      <c r="B4937" s="2">
        <v>7.2</v>
      </c>
      <c r="C4937" t="s">
        <v>7852</v>
      </c>
    </row>
    <row r="4938" spans="1:3" x14ac:dyDescent="0.3">
      <c r="A4938" t="s">
        <v>7161</v>
      </c>
      <c r="B4938" s="2">
        <v>7.2</v>
      </c>
      <c r="C4938" t="s">
        <v>814</v>
      </c>
    </row>
    <row r="4939" spans="1:3" x14ac:dyDescent="0.3">
      <c r="A4939" t="s">
        <v>5110</v>
      </c>
      <c r="B4939" s="2">
        <v>6.2</v>
      </c>
      <c r="C4939" t="s">
        <v>346</v>
      </c>
    </row>
    <row r="4940" spans="1:3" x14ac:dyDescent="0.3">
      <c r="A4940" t="s">
        <v>5110</v>
      </c>
      <c r="B4940" s="2">
        <v>6.2</v>
      </c>
      <c r="C4940" t="s">
        <v>7851</v>
      </c>
    </row>
    <row r="4941" spans="1:3" x14ac:dyDescent="0.3">
      <c r="A4941" t="s">
        <v>5110</v>
      </c>
      <c r="B4941" s="2">
        <v>6.2</v>
      </c>
      <c r="C4941" t="s">
        <v>3705</v>
      </c>
    </row>
    <row r="4942" spans="1:3" x14ac:dyDescent="0.3">
      <c r="A4942" t="s">
        <v>5111</v>
      </c>
      <c r="B4942" s="2">
        <v>5.6</v>
      </c>
      <c r="C4942" t="s">
        <v>509</v>
      </c>
    </row>
    <row r="4943" spans="1:3" x14ac:dyDescent="0.3">
      <c r="A4943" t="s">
        <v>5112</v>
      </c>
      <c r="B4943" s="2">
        <v>4.4000000000000004</v>
      </c>
      <c r="C4943" t="s">
        <v>346</v>
      </c>
    </row>
    <row r="4944" spans="1:3" x14ac:dyDescent="0.3">
      <c r="A4944" t="s">
        <v>5112</v>
      </c>
      <c r="B4944" s="2">
        <v>4.4000000000000004</v>
      </c>
      <c r="C4944" t="s">
        <v>509</v>
      </c>
    </row>
    <row r="4945" spans="1:3" x14ac:dyDescent="0.3">
      <c r="A4945" t="s">
        <v>5112</v>
      </c>
      <c r="B4945" s="2">
        <v>4.4000000000000004</v>
      </c>
      <c r="C4945" t="s">
        <v>7851</v>
      </c>
    </row>
    <row r="4946" spans="1:3" x14ac:dyDescent="0.3">
      <c r="A4946" t="s">
        <v>5113</v>
      </c>
      <c r="B4946" s="2">
        <v>7.5</v>
      </c>
      <c r="C4946" t="s">
        <v>7848</v>
      </c>
    </row>
    <row r="4947" spans="1:3" x14ac:dyDescent="0.3">
      <c r="A4947" t="s">
        <v>5113</v>
      </c>
      <c r="B4947" s="2">
        <v>7.5</v>
      </c>
      <c r="C4947" t="s">
        <v>3878</v>
      </c>
    </row>
    <row r="4948" spans="1:3" x14ac:dyDescent="0.3">
      <c r="A4948" t="s">
        <v>5113</v>
      </c>
      <c r="B4948" s="2">
        <v>7.5</v>
      </c>
      <c r="C4948" t="s">
        <v>3705</v>
      </c>
    </row>
    <row r="4949" spans="1:3" x14ac:dyDescent="0.3">
      <c r="A4949" t="s">
        <v>5114</v>
      </c>
      <c r="B4949" s="2">
        <v>7.1</v>
      </c>
      <c r="C4949" t="s">
        <v>266</v>
      </c>
    </row>
    <row r="4950" spans="1:3" x14ac:dyDescent="0.3">
      <c r="A4950" t="s">
        <v>5114</v>
      </c>
      <c r="B4950" s="2">
        <v>7.1</v>
      </c>
      <c r="C4950" t="s">
        <v>7852</v>
      </c>
    </row>
    <row r="4951" spans="1:3" x14ac:dyDescent="0.3">
      <c r="A4951" t="s">
        <v>5114</v>
      </c>
      <c r="B4951" s="2">
        <v>7.1</v>
      </c>
      <c r="C4951" t="s">
        <v>814</v>
      </c>
    </row>
    <row r="4952" spans="1:3" x14ac:dyDescent="0.3">
      <c r="A4952" t="s">
        <v>5114</v>
      </c>
      <c r="B4952" s="2">
        <v>7.1</v>
      </c>
      <c r="C4952" t="s">
        <v>3705</v>
      </c>
    </row>
    <row r="4953" spans="1:3" x14ac:dyDescent="0.3">
      <c r="A4953" t="s">
        <v>5115</v>
      </c>
      <c r="B4953" s="2">
        <v>6.4</v>
      </c>
      <c r="C4953" t="s">
        <v>7848</v>
      </c>
    </row>
    <row r="4954" spans="1:3" x14ac:dyDescent="0.3">
      <c r="A4954" t="s">
        <v>5115</v>
      </c>
      <c r="B4954" s="2">
        <v>6.4</v>
      </c>
      <c r="C4954" t="s">
        <v>3705</v>
      </c>
    </row>
    <row r="4955" spans="1:3" x14ac:dyDescent="0.3">
      <c r="A4955" t="s">
        <v>7162</v>
      </c>
      <c r="B4955" s="2">
        <v>7.1</v>
      </c>
      <c r="C4955" t="s">
        <v>346</v>
      </c>
    </row>
    <row r="4956" spans="1:3" x14ac:dyDescent="0.3">
      <c r="A4956" t="s">
        <v>7162</v>
      </c>
      <c r="B4956" s="2">
        <v>7.1</v>
      </c>
      <c r="C4956" t="s">
        <v>266</v>
      </c>
    </row>
    <row r="4957" spans="1:3" x14ac:dyDescent="0.3">
      <c r="A4957" t="s">
        <v>7162</v>
      </c>
      <c r="B4957" s="2">
        <v>7.1</v>
      </c>
      <c r="C4957" t="s">
        <v>814</v>
      </c>
    </row>
    <row r="4958" spans="1:3" x14ac:dyDescent="0.3">
      <c r="A4958" t="s">
        <v>7162</v>
      </c>
      <c r="B4958" s="2">
        <v>7.1</v>
      </c>
      <c r="C4958" t="s">
        <v>7846</v>
      </c>
    </row>
    <row r="4959" spans="1:3" x14ac:dyDescent="0.3">
      <c r="A4959" t="s">
        <v>7163</v>
      </c>
      <c r="B4959" s="2">
        <v>6.9</v>
      </c>
      <c r="C4959" t="s">
        <v>814</v>
      </c>
    </row>
    <row r="4960" spans="1:3" x14ac:dyDescent="0.3">
      <c r="A4960" t="s">
        <v>7163</v>
      </c>
      <c r="B4960" s="2">
        <v>6.9</v>
      </c>
      <c r="C4960" t="s">
        <v>7846</v>
      </c>
    </row>
    <row r="4961" spans="1:3" x14ac:dyDescent="0.3">
      <c r="A4961" t="s">
        <v>7163</v>
      </c>
      <c r="B4961" s="2">
        <v>6.9</v>
      </c>
      <c r="C4961" t="s">
        <v>7850</v>
      </c>
    </row>
    <row r="4962" spans="1:3" x14ac:dyDescent="0.3">
      <c r="A4962" t="s">
        <v>7164</v>
      </c>
      <c r="B4962" s="2">
        <v>7.5</v>
      </c>
      <c r="C4962" t="s">
        <v>7851</v>
      </c>
    </row>
    <row r="4963" spans="1:3" x14ac:dyDescent="0.3">
      <c r="A4963" t="s">
        <v>7164</v>
      </c>
      <c r="B4963" s="2">
        <v>7.5</v>
      </c>
      <c r="C4963" t="s">
        <v>814</v>
      </c>
    </row>
    <row r="4964" spans="1:3" x14ac:dyDescent="0.3">
      <c r="A4964" t="s">
        <v>7164</v>
      </c>
      <c r="B4964" s="2">
        <v>7.5</v>
      </c>
      <c r="C4964" t="s">
        <v>3705</v>
      </c>
    </row>
    <row r="4965" spans="1:3" x14ac:dyDescent="0.3">
      <c r="A4965" t="s">
        <v>5116</v>
      </c>
      <c r="B4965" s="2">
        <v>6.3</v>
      </c>
      <c r="C4965" t="s">
        <v>346</v>
      </c>
    </row>
    <row r="4966" spans="1:3" x14ac:dyDescent="0.3">
      <c r="A4966" t="s">
        <v>5116</v>
      </c>
      <c r="B4966" s="2">
        <v>6.3</v>
      </c>
      <c r="C4966" t="s">
        <v>7851</v>
      </c>
    </row>
    <row r="4967" spans="1:3" x14ac:dyDescent="0.3">
      <c r="A4967" t="s">
        <v>5116</v>
      </c>
      <c r="B4967" s="2">
        <v>6.3</v>
      </c>
      <c r="C4967" t="s">
        <v>3705</v>
      </c>
    </row>
    <row r="4968" spans="1:3" x14ac:dyDescent="0.3">
      <c r="A4968" t="s">
        <v>7165</v>
      </c>
      <c r="B4968" s="2">
        <v>6.4</v>
      </c>
      <c r="C4968" t="s">
        <v>346</v>
      </c>
    </row>
    <row r="4969" spans="1:3" x14ac:dyDescent="0.3">
      <c r="A4969" t="s">
        <v>7165</v>
      </c>
      <c r="B4969" s="2">
        <v>6.4</v>
      </c>
      <c r="C4969" t="s">
        <v>3705</v>
      </c>
    </row>
    <row r="4970" spans="1:3" x14ac:dyDescent="0.3">
      <c r="A4970" t="s">
        <v>7165</v>
      </c>
      <c r="B4970" s="2">
        <v>6.4</v>
      </c>
      <c r="C4970" t="s">
        <v>3084</v>
      </c>
    </row>
    <row r="4971" spans="1:3" x14ac:dyDescent="0.3">
      <c r="A4971" t="s">
        <v>7166</v>
      </c>
      <c r="B4971" s="2">
        <v>5.9</v>
      </c>
      <c r="C4971" t="s">
        <v>509</v>
      </c>
    </row>
    <row r="4972" spans="1:3" x14ac:dyDescent="0.3">
      <c r="A4972" t="s">
        <v>7166</v>
      </c>
      <c r="B4972" s="2">
        <v>5.9</v>
      </c>
      <c r="C4972" t="s">
        <v>3587</v>
      </c>
    </row>
    <row r="4973" spans="1:3" x14ac:dyDescent="0.3">
      <c r="A4973" t="s">
        <v>7167</v>
      </c>
      <c r="B4973" s="2">
        <v>6.8</v>
      </c>
      <c r="C4973" t="s">
        <v>814</v>
      </c>
    </row>
    <row r="4974" spans="1:3" x14ac:dyDescent="0.3">
      <c r="A4974" t="s">
        <v>7167</v>
      </c>
      <c r="B4974" s="2">
        <v>6.8</v>
      </c>
      <c r="C4974" t="s">
        <v>3705</v>
      </c>
    </row>
    <row r="4975" spans="1:3" x14ac:dyDescent="0.3">
      <c r="A4975" t="s">
        <v>5117</v>
      </c>
      <c r="B4975" s="2">
        <v>6.3</v>
      </c>
      <c r="C4975" t="s">
        <v>346</v>
      </c>
    </row>
    <row r="4976" spans="1:3" x14ac:dyDescent="0.3">
      <c r="A4976" t="s">
        <v>5117</v>
      </c>
      <c r="B4976" s="2">
        <v>6.3</v>
      </c>
      <c r="C4976" t="s">
        <v>7851</v>
      </c>
    </row>
    <row r="4977" spans="1:3" x14ac:dyDescent="0.3">
      <c r="A4977" t="s">
        <v>5117</v>
      </c>
      <c r="B4977" s="2">
        <v>6.3</v>
      </c>
      <c r="C4977" t="s">
        <v>3878</v>
      </c>
    </row>
    <row r="4978" spans="1:3" x14ac:dyDescent="0.3">
      <c r="A4978" t="s">
        <v>5117</v>
      </c>
      <c r="B4978" s="2">
        <v>6.3</v>
      </c>
      <c r="C4978" t="s">
        <v>3705</v>
      </c>
    </row>
    <row r="4979" spans="1:3" x14ac:dyDescent="0.3">
      <c r="A4979" t="s">
        <v>5118</v>
      </c>
      <c r="B4979" s="2">
        <v>3.6</v>
      </c>
      <c r="C4979" t="s">
        <v>346</v>
      </c>
    </row>
    <row r="4980" spans="1:3" x14ac:dyDescent="0.3">
      <c r="A4980" t="s">
        <v>5118</v>
      </c>
      <c r="B4980" s="2">
        <v>3.6</v>
      </c>
      <c r="C4980" t="s">
        <v>814</v>
      </c>
    </row>
    <row r="4981" spans="1:3" x14ac:dyDescent="0.3">
      <c r="A4981" t="s">
        <v>5118</v>
      </c>
      <c r="B4981" s="2">
        <v>3.6</v>
      </c>
      <c r="C4981" t="s">
        <v>7844</v>
      </c>
    </row>
    <row r="4982" spans="1:3" x14ac:dyDescent="0.3">
      <c r="A4982" t="s">
        <v>5118</v>
      </c>
      <c r="B4982" s="2">
        <v>3.6</v>
      </c>
      <c r="C4982" t="s">
        <v>1390</v>
      </c>
    </row>
    <row r="4983" spans="1:3" x14ac:dyDescent="0.3">
      <c r="A4983" t="s">
        <v>5118</v>
      </c>
      <c r="B4983" s="2">
        <v>3.6</v>
      </c>
      <c r="C4983" t="s">
        <v>3705</v>
      </c>
    </row>
    <row r="4984" spans="1:3" x14ac:dyDescent="0.3">
      <c r="A4984" t="s">
        <v>5119</v>
      </c>
      <c r="B4984" s="2">
        <v>5.3</v>
      </c>
      <c r="C4984" t="s">
        <v>509</v>
      </c>
    </row>
    <row r="4985" spans="1:3" x14ac:dyDescent="0.3">
      <c r="A4985" t="s">
        <v>5119</v>
      </c>
      <c r="B4985" s="2">
        <v>5.3</v>
      </c>
      <c r="C4985" t="s">
        <v>7846</v>
      </c>
    </row>
    <row r="4986" spans="1:3" x14ac:dyDescent="0.3">
      <c r="A4986" t="s">
        <v>5119</v>
      </c>
      <c r="B4986" s="2">
        <v>5.3</v>
      </c>
      <c r="C4986" t="s">
        <v>7844</v>
      </c>
    </row>
    <row r="4987" spans="1:3" x14ac:dyDescent="0.3">
      <c r="A4987" t="s">
        <v>5120</v>
      </c>
      <c r="B4987" s="2">
        <v>5.9</v>
      </c>
      <c r="C4987" t="s">
        <v>509</v>
      </c>
    </row>
    <row r="4988" spans="1:3" x14ac:dyDescent="0.3">
      <c r="A4988" t="s">
        <v>7168</v>
      </c>
      <c r="B4988" s="2">
        <v>6.9</v>
      </c>
      <c r="C4988" t="s">
        <v>7845</v>
      </c>
    </row>
    <row r="4989" spans="1:3" x14ac:dyDescent="0.3">
      <c r="A4989" t="s">
        <v>7168</v>
      </c>
      <c r="B4989" s="2">
        <v>6.9</v>
      </c>
      <c r="C4989" t="s">
        <v>509</v>
      </c>
    </row>
    <row r="4990" spans="1:3" x14ac:dyDescent="0.3">
      <c r="A4990" t="s">
        <v>7168</v>
      </c>
      <c r="B4990" s="2">
        <v>6.9</v>
      </c>
      <c r="C4990" t="s">
        <v>7846</v>
      </c>
    </row>
    <row r="4991" spans="1:3" x14ac:dyDescent="0.3">
      <c r="A4991" t="s">
        <v>7168</v>
      </c>
      <c r="B4991" s="2">
        <v>6.9</v>
      </c>
      <c r="C4991" t="s">
        <v>7844</v>
      </c>
    </row>
    <row r="4992" spans="1:3" x14ac:dyDescent="0.3">
      <c r="A4992" t="s">
        <v>7168</v>
      </c>
      <c r="B4992" s="2">
        <v>6.9</v>
      </c>
      <c r="C4992" t="s">
        <v>7847</v>
      </c>
    </row>
    <row r="4993" spans="1:3" x14ac:dyDescent="0.3">
      <c r="A4993" t="s">
        <v>5121</v>
      </c>
      <c r="B4993" s="2">
        <v>6.9</v>
      </c>
      <c r="C4993" t="s">
        <v>814</v>
      </c>
    </row>
    <row r="4994" spans="1:3" x14ac:dyDescent="0.3">
      <c r="A4994" t="s">
        <v>5122</v>
      </c>
      <c r="B4994" s="2">
        <v>6.1</v>
      </c>
      <c r="C4994" t="s">
        <v>814</v>
      </c>
    </row>
    <row r="4995" spans="1:3" x14ac:dyDescent="0.3">
      <c r="A4995" t="s">
        <v>5122</v>
      </c>
      <c r="B4995" s="2">
        <v>6.1</v>
      </c>
      <c r="C4995" t="s">
        <v>7848</v>
      </c>
    </row>
    <row r="4996" spans="1:3" x14ac:dyDescent="0.3">
      <c r="A4996" t="s">
        <v>5122</v>
      </c>
      <c r="B4996" s="2">
        <v>6.1</v>
      </c>
      <c r="C4996" t="s">
        <v>3705</v>
      </c>
    </row>
    <row r="4997" spans="1:3" x14ac:dyDescent="0.3">
      <c r="A4997" t="s">
        <v>5123</v>
      </c>
      <c r="B4997" s="2">
        <v>8.5</v>
      </c>
      <c r="C4997" t="s">
        <v>814</v>
      </c>
    </row>
    <row r="4998" spans="1:3" x14ac:dyDescent="0.3">
      <c r="A4998" t="s">
        <v>5123</v>
      </c>
      <c r="B4998" s="2">
        <v>8.5</v>
      </c>
      <c r="C4998" t="s">
        <v>5364</v>
      </c>
    </row>
    <row r="4999" spans="1:3" x14ac:dyDescent="0.3">
      <c r="A4999" t="s">
        <v>7169</v>
      </c>
      <c r="B4999" s="2">
        <v>6.3</v>
      </c>
      <c r="C4999" t="s">
        <v>509</v>
      </c>
    </row>
    <row r="5000" spans="1:3" x14ac:dyDescent="0.3">
      <c r="A5000" t="s">
        <v>7169</v>
      </c>
      <c r="B5000" s="2">
        <v>6.3</v>
      </c>
      <c r="C5000" t="s">
        <v>3587</v>
      </c>
    </row>
    <row r="5001" spans="1:3" x14ac:dyDescent="0.3">
      <c r="A5001" t="s">
        <v>7170</v>
      </c>
      <c r="B5001" s="2">
        <v>7.3</v>
      </c>
      <c r="C5001" t="s">
        <v>814</v>
      </c>
    </row>
    <row r="5002" spans="1:3" x14ac:dyDescent="0.3">
      <c r="A5002" t="s">
        <v>7170</v>
      </c>
      <c r="B5002" s="2">
        <v>7.3</v>
      </c>
      <c r="C5002" t="s">
        <v>7853</v>
      </c>
    </row>
    <row r="5003" spans="1:3" x14ac:dyDescent="0.3">
      <c r="A5003" t="s">
        <v>5124</v>
      </c>
      <c r="B5003" s="2">
        <v>6.3</v>
      </c>
      <c r="C5003" t="s">
        <v>346</v>
      </c>
    </row>
    <row r="5004" spans="1:3" x14ac:dyDescent="0.3">
      <c r="A5004" t="s">
        <v>5124</v>
      </c>
      <c r="B5004" s="2">
        <v>6.3</v>
      </c>
      <c r="C5004" t="s">
        <v>7851</v>
      </c>
    </row>
    <row r="5005" spans="1:3" x14ac:dyDescent="0.3">
      <c r="A5005" t="s">
        <v>5124</v>
      </c>
      <c r="B5005" s="2">
        <v>6.3</v>
      </c>
      <c r="C5005" t="s">
        <v>814</v>
      </c>
    </row>
    <row r="5006" spans="1:3" x14ac:dyDescent="0.3">
      <c r="A5006" t="s">
        <v>5124</v>
      </c>
      <c r="B5006" s="2">
        <v>6.3</v>
      </c>
      <c r="C5006" t="s">
        <v>7848</v>
      </c>
    </row>
    <row r="5007" spans="1:3" x14ac:dyDescent="0.3">
      <c r="A5007" t="s">
        <v>5124</v>
      </c>
      <c r="B5007" s="2">
        <v>6.3</v>
      </c>
      <c r="C5007" t="s">
        <v>3878</v>
      </c>
    </row>
    <row r="5008" spans="1:3" x14ac:dyDescent="0.3">
      <c r="A5008" t="s">
        <v>5124</v>
      </c>
      <c r="B5008" s="2">
        <v>6.3</v>
      </c>
      <c r="C5008" t="s">
        <v>3705</v>
      </c>
    </row>
    <row r="5009" spans="1:3" x14ac:dyDescent="0.3">
      <c r="A5009" t="s">
        <v>7171</v>
      </c>
      <c r="B5009" s="2">
        <v>7.2</v>
      </c>
      <c r="C5009" t="s">
        <v>7852</v>
      </c>
    </row>
    <row r="5010" spans="1:3" x14ac:dyDescent="0.3">
      <c r="A5010" t="s">
        <v>7171</v>
      </c>
      <c r="B5010" s="2">
        <v>7.2</v>
      </c>
      <c r="C5010" t="s">
        <v>814</v>
      </c>
    </row>
    <row r="5011" spans="1:3" x14ac:dyDescent="0.3">
      <c r="A5011" t="s">
        <v>7171</v>
      </c>
      <c r="B5011" s="2">
        <v>7.2</v>
      </c>
      <c r="C5011" t="s">
        <v>3587</v>
      </c>
    </row>
    <row r="5012" spans="1:3" x14ac:dyDescent="0.3">
      <c r="A5012" t="s">
        <v>5125</v>
      </c>
      <c r="B5012" s="2">
        <v>7.3</v>
      </c>
      <c r="C5012" t="s">
        <v>814</v>
      </c>
    </row>
    <row r="5013" spans="1:3" x14ac:dyDescent="0.3">
      <c r="A5013" t="s">
        <v>5125</v>
      </c>
      <c r="B5013" s="2">
        <v>7.3</v>
      </c>
      <c r="C5013" t="s">
        <v>3705</v>
      </c>
    </row>
    <row r="5014" spans="1:3" x14ac:dyDescent="0.3">
      <c r="A5014" t="s">
        <v>5126</v>
      </c>
      <c r="B5014" s="2">
        <v>6.3</v>
      </c>
      <c r="C5014" t="s">
        <v>346</v>
      </c>
    </row>
    <row r="5015" spans="1:3" x14ac:dyDescent="0.3">
      <c r="A5015" t="s">
        <v>5126</v>
      </c>
      <c r="B5015" s="2">
        <v>6.3</v>
      </c>
      <c r="C5015" t="s">
        <v>266</v>
      </c>
    </row>
    <row r="5016" spans="1:3" x14ac:dyDescent="0.3">
      <c r="A5016" t="s">
        <v>5126</v>
      </c>
      <c r="B5016" s="2">
        <v>6.3</v>
      </c>
      <c r="C5016" t="s">
        <v>3878</v>
      </c>
    </row>
    <row r="5017" spans="1:3" x14ac:dyDescent="0.3">
      <c r="A5017" t="s">
        <v>5126</v>
      </c>
      <c r="B5017" s="2">
        <v>6.3</v>
      </c>
      <c r="C5017" t="s">
        <v>3705</v>
      </c>
    </row>
    <row r="5018" spans="1:3" x14ac:dyDescent="0.3">
      <c r="A5018" t="s">
        <v>5127</v>
      </c>
      <c r="B5018" s="2">
        <v>8.1</v>
      </c>
      <c r="C5018" t="s">
        <v>266</v>
      </c>
    </row>
    <row r="5019" spans="1:3" x14ac:dyDescent="0.3">
      <c r="A5019" t="s">
        <v>5127</v>
      </c>
      <c r="B5019" s="2">
        <v>8.1</v>
      </c>
      <c r="C5019" t="s">
        <v>509</v>
      </c>
    </row>
    <row r="5020" spans="1:3" x14ac:dyDescent="0.3">
      <c r="A5020" t="s">
        <v>5127</v>
      </c>
      <c r="B5020" s="2">
        <v>8.1</v>
      </c>
      <c r="C5020" t="s">
        <v>7851</v>
      </c>
    </row>
    <row r="5021" spans="1:3" x14ac:dyDescent="0.3">
      <c r="A5021" t="s">
        <v>5127</v>
      </c>
      <c r="B5021" s="2">
        <v>8.1</v>
      </c>
      <c r="C5021" t="s">
        <v>814</v>
      </c>
    </row>
    <row r="5022" spans="1:3" x14ac:dyDescent="0.3">
      <c r="A5022" t="s">
        <v>7172</v>
      </c>
      <c r="B5022" s="2">
        <v>6.9</v>
      </c>
      <c r="C5022" t="s">
        <v>814</v>
      </c>
    </row>
    <row r="5023" spans="1:3" x14ac:dyDescent="0.3">
      <c r="A5023" t="s">
        <v>7172</v>
      </c>
      <c r="B5023" s="2">
        <v>6.9</v>
      </c>
      <c r="C5023" t="s">
        <v>7848</v>
      </c>
    </row>
    <row r="5024" spans="1:3" x14ac:dyDescent="0.3">
      <c r="A5024" t="s">
        <v>5128</v>
      </c>
      <c r="B5024" s="2">
        <v>6.3</v>
      </c>
      <c r="C5024" t="s">
        <v>509</v>
      </c>
    </row>
    <row r="5025" spans="1:3" x14ac:dyDescent="0.3">
      <c r="A5025" t="s">
        <v>5128</v>
      </c>
      <c r="B5025" s="2">
        <v>6.3</v>
      </c>
      <c r="C5025" t="s">
        <v>7844</v>
      </c>
    </row>
    <row r="5026" spans="1:3" x14ac:dyDescent="0.3">
      <c r="A5026" t="s">
        <v>5128</v>
      </c>
      <c r="B5026" s="2">
        <v>6.3</v>
      </c>
      <c r="C5026" t="s">
        <v>1390</v>
      </c>
    </row>
    <row r="5027" spans="1:3" x14ac:dyDescent="0.3">
      <c r="A5027" t="s">
        <v>5128</v>
      </c>
      <c r="B5027" s="2">
        <v>6.3</v>
      </c>
      <c r="C5027" t="s">
        <v>3705</v>
      </c>
    </row>
    <row r="5028" spans="1:3" x14ac:dyDescent="0.3">
      <c r="A5028" t="s">
        <v>5129</v>
      </c>
      <c r="B5028" s="2">
        <v>7.3</v>
      </c>
      <c r="C5028" t="s">
        <v>7851</v>
      </c>
    </row>
    <row r="5029" spans="1:3" x14ac:dyDescent="0.3">
      <c r="A5029" t="s">
        <v>5129</v>
      </c>
      <c r="B5029" s="2">
        <v>7.3</v>
      </c>
      <c r="C5029" t="s">
        <v>814</v>
      </c>
    </row>
    <row r="5030" spans="1:3" x14ac:dyDescent="0.3">
      <c r="A5030" t="s">
        <v>5129</v>
      </c>
      <c r="B5030" s="2">
        <v>7.3</v>
      </c>
      <c r="C5030" t="s">
        <v>7848</v>
      </c>
    </row>
    <row r="5031" spans="1:3" x14ac:dyDescent="0.3">
      <c r="A5031" t="s">
        <v>5129</v>
      </c>
      <c r="B5031" s="2">
        <v>7.3</v>
      </c>
      <c r="C5031" t="s">
        <v>3878</v>
      </c>
    </row>
    <row r="5032" spans="1:3" x14ac:dyDescent="0.3">
      <c r="A5032" t="s">
        <v>5129</v>
      </c>
      <c r="B5032" s="2">
        <v>7.3</v>
      </c>
      <c r="C5032" t="s">
        <v>3705</v>
      </c>
    </row>
    <row r="5033" spans="1:3" x14ac:dyDescent="0.3">
      <c r="A5033" t="s">
        <v>5130</v>
      </c>
      <c r="B5033" s="2">
        <v>6.1</v>
      </c>
      <c r="C5033" t="s">
        <v>266</v>
      </c>
    </row>
    <row r="5034" spans="1:3" x14ac:dyDescent="0.3">
      <c r="A5034" t="s">
        <v>5130</v>
      </c>
      <c r="B5034" s="2">
        <v>6.1</v>
      </c>
      <c r="C5034" t="s">
        <v>509</v>
      </c>
    </row>
    <row r="5035" spans="1:3" x14ac:dyDescent="0.3">
      <c r="A5035" t="s">
        <v>5131</v>
      </c>
      <c r="B5035" s="2">
        <v>6.9</v>
      </c>
      <c r="C5035" t="s">
        <v>509</v>
      </c>
    </row>
    <row r="5036" spans="1:3" x14ac:dyDescent="0.3">
      <c r="A5036" t="s">
        <v>5131</v>
      </c>
      <c r="B5036" s="2">
        <v>6.9</v>
      </c>
      <c r="C5036" t="s">
        <v>7851</v>
      </c>
    </row>
    <row r="5037" spans="1:3" x14ac:dyDescent="0.3">
      <c r="A5037" t="s">
        <v>5131</v>
      </c>
      <c r="B5037" s="2">
        <v>6.9</v>
      </c>
      <c r="C5037" t="s">
        <v>3705</v>
      </c>
    </row>
    <row r="5038" spans="1:3" x14ac:dyDescent="0.3">
      <c r="A5038" t="s">
        <v>5132</v>
      </c>
      <c r="B5038" s="2">
        <v>7.2</v>
      </c>
      <c r="C5038" t="s">
        <v>509</v>
      </c>
    </row>
    <row r="5039" spans="1:3" x14ac:dyDescent="0.3">
      <c r="A5039" t="s">
        <v>5132</v>
      </c>
      <c r="B5039" s="2">
        <v>7.2</v>
      </c>
      <c r="C5039" t="s">
        <v>7851</v>
      </c>
    </row>
    <row r="5040" spans="1:3" x14ac:dyDescent="0.3">
      <c r="A5040" t="s">
        <v>5132</v>
      </c>
      <c r="B5040" s="2">
        <v>7.2</v>
      </c>
      <c r="C5040" t="s">
        <v>7847</v>
      </c>
    </row>
    <row r="5041" spans="1:3" x14ac:dyDescent="0.3">
      <c r="A5041" t="s">
        <v>5133</v>
      </c>
      <c r="B5041" s="2">
        <v>6.4</v>
      </c>
      <c r="C5041" t="s">
        <v>509</v>
      </c>
    </row>
    <row r="5042" spans="1:3" x14ac:dyDescent="0.3">
      <c r="A5042" t="s">
        <v>5133</v>
      </c>
      <c r="B5042" s="2">
        <v>6.4</v>
      </c>
      <c r="C5042" t="s">
        <v>814</v>
      </c>
    </row>
    <row r="5043" spans="1:3" x14ac:dyDescent="0.3">
      <c r="A5043" t="s">
        <v>5134</v>
      </c>
      <c r="B5043" s="2">
        <v>6.4</v>
      </c>
      <c r="C5043" t="s">
        <v>509</v>
      </c>
    </row>
    <row r="5044" spans="1:3" x14ac:dyDescent="0.3">
      <c r="A5044" t="s">
        <v>5135</v>
      </c>
      <c r="B5044" s="2">
        <v>8.3000000000000007</v>
      </c>
      <c r="C5044" t="s">
        <v>266</v>
      </c>
    </row>
    <row r="5045" spans="1:3" x14ac:dyDescent="0.3">
      <c r="A5045" t="s">
        <v>5135</v>
      </c>
      <c r="B5045" s="2">
        <v>8.3000000000000007</v>
      </c>
      <c r="C5045" t="s">
        <v>7845</v>
      </c>
    </row>
    <row r="5046" spans="1:3" x14ac:dyDescent="0.3">
      <c r="A5046" t="s">
        <v>5135</v>
      </c>
      <c r="B5046" s="2">
        <v>8.3000000000000007</v>
      </c>
      <c r="C5046" t="s">
        <v>509</v>
      </c>
    </row>
    <row r="5047" spans="1:3" x14ac:dyDescent="0.3">
      <c r="A5047" t="s">
        <v>5135</v>
      </c>
      <c r="B5047" s="2">
        <v>8.3000000000000007</v>
      </c>
      <c r="C5047" t="s">
        <v>7846</v>
      </c>
    </row>
    <row r="5048" spans="1:3" x14ac:dyDescent="0.3">
      <c r="A5048" t="s">
        <v>5135</v>
      </c>
      <c r="B5048" s="2">
        <v>8.3000000000000007</v>
      </c>
      <c r="C5048" t="s">
        <v>7844</v>
      </c>
    </row>
    <row r="5049" spans="1:3" x14ac:dyDescent="0.3">
      <c r="A5049" t="s">
        <v>5136</v>
      </c>
      <c r="B5049" s="2">
        <v>7.2</v>
      </c>
      <c r="C5049" t="s">
        <v>346</v>
      </c>
    </row>
    <row r="5050" spans="1:3" x14ac:dyDescent="0.3">
      <c r="A5050" t="s">
        <v>5136</v>
      </c>
      <c r="B5050" s="2">
        <v>7.2</v>
      </c>
      <c r="C5050" t="s">
        <v>266</v>
      </c>
    </row>
    <row r="5051" spans="1:3" x14ac:dyDescent="0.3">
      <c r="A5051" t="s">
        <v>5136</v>
      </c>
      <c r="B5051" s="2">
        <v>7.2</v>
      </c>
      <c r="C5051" t="s">
        <v>7851</v>
      </c>
    </row>
    <row r="5052" spans="1:3" x14ac:dyDescent="0.3">
      <c r="A5052" t="s">
        <v>5136</v>
      </c>
      <c r="B5052" s="2">
        <v>7.2</v>
      </c>
      <c r="C5052" t="s">
        <v>3705</v>
      </c>
    </row>
    <row r="5053" spans="1:3" x14ac:dyDescent="0.3">
      <c r="A5053" t="s">
        <v>5137</v>
      </c>
      <c r="B5053" s="2">
        <v>6.8</v>
      </c>
      <c r="C5053" t="s">
        <v>814</v>
      </c>
    </row>
    <row r="5054" spans="1:3" x14ac:dyDescent="0.3">
      <c r="A5054" t="s">
        <v>5137</v>
      </c>
      <c r="B5054" s="2">
        <v>6.8</v>
      </c>
      <c r="C5054" t="s">
        <v>3587</v>
      </c>
    </row>
    <row r="5055" spans="1:3" x14ac:dyDescent="0.3">
      <c r="A5055" t="s">
        <v>5138</v>
      </c>
      <c r="B5055" s="2">
        <v>6.5</v>
      </c>
      <c r="C5055" t="s">
        <v>814</v>
      </c>
    </row>
    <row r="5056" spans="1:3" x14ac:dyDescent="0.3">
      <c r="A5056" t="s">
        <v>7173</v>
      </c>
      <c r="B5056" s="2">
        <v>7.8</v>
      </c>
      <c r="C5056" t="s">
        <v>7852</v>
      </c>
    </row>
    <row r="5057" spans="1:3" x14ac:dyDescent="0.3">
      <c r="A5057" t="s">
        <v>7173</v>
      </c>
      <c r="B5057" s="2">
        <v>7.8</v>
      </c>
      <c r="C5057" t="s">
        <v>814</v>
      </c>
    </row>
    <row r="5058" spans="1:3" x14ac:dyDescent="0.3">
      <c r="A5058" t="s">
        <v>7173</v>
      </c>
      <c r="B5058" s="2">
        <v>7.8</v>
      </c>
      <c r="C5058" t="s">
        <v>7850</v>
      </c>
    </row>
    <row r="5059" spans="1:3" x14ac:dyDescent="0.3">
      <c r="A5059" t="s">
        <v>7174</v>
      </c>
      <c r="B5059" s="2">
        <v>7.6</v>
      </c>
      <c r="C5059" t="s">
        <v>346</v>
      </c>
    </row>
    <row r="5060" spans="1:3" x14ac:dyDescent="0.3">
      <c r="A5060" t="s">
        <v>7174</v>
      </c>
      <c r="B5060" s="2">
        <v>7.6</v>
      </c>
      <c r="C5060" t="s">
        <v>266</v>
      </c>
    </row>
    <row r="5061" spans="1:3" x14ac:dyDescent="0.3">
      <c r="A5061" t="s">
        <v>7174</v>
      </c>
      <c r="B5061" s="2">
        <v>7.6</v>
      </c>
      <c r="C5061" t="s">
        <v>3705</v>
      </c>
    </row>
    <row r="5062" spans="1:3" x14ac:dyDescent="0.3">
      <c r="A5062" t="s">
        <v>5139</v>
      </c>
      <c r="B5062" s="2">
        <v>7.2</v>
      </c>
      <c r="C5062" t="s">
        <v>7852</v>
      </c>
    </row>
    <row r="5063" spans="1:3" x14ac:dyDescent="0.3">
      <c r="A5063" t="s">
        <v>5139</v>
      </c>
      <c r="B5063" s="2">
        <v>7.2</v>
      </c>
      <c r="C5063" t="s">
        <v>814</v>
      </c>
    </row>
    <row r="5064" spans="1:3" x14ac:dyDescent="0.3">
      <c r="A5064" t="s">
        <v>5140</v>
      </c>
      <c r="B5064" s="2">
        <v>6.7</v>
      </c>
      <c r="C5064" t="s">
        <v>509</v>
      </c>
    </row>
    <row r="5065" spans="1:3" x14ac:dyDescent="0.3">
      <c r="A5065" t="s">
        <v>5140</v>
      </c>
      <c r="B5065" s="2">
        <v>6.7</v>
      </c>
      <c r="C5065" t="s">
        <v>7850</v>
      </c>
    </row>
    <row r="5066" spans="1:3" x14ac:dyDescent="0.3">
      <c r="A5066" t="s">
        <v>5141</v>
      </c>
      <c r="B5066" s="2">
        <v>6.8</v>
      </c>
      <c r="C5066" t="s">
        <v>509</v>
      </c>
    </row>
    <row r="5067" spans="1:3" x14ac:dyDescent="0.3">
      <c r="A5067" t="s">
        <v>5141</v>
      </c>
      <c r="B5067" s="2">
        <v>6.8</v>
      </c>
      <c r="C5067" t="s">
        <v>7844</v>
      </c>
    </row>
    <row r="5068" spans="1:3" x14ac:dyDescent="0.3">
      <c r="A5068" t="s">
        <v>5142</v>
      </c>
      <c r="B5068" s="2">
        <v>6.3</v>
      </c>
      <c r="C5068" t="s">
        <v>266</v>
      </c>
    </row>
    <row r="5069" spans="1:3" x14ac:dyDescent="0.3">
      <c r="A5069" t="s">
        <v>5142</v>
      </c>
      <c r="B5069" s="2">
        <v>6.3</v>
      </c>
      <c r="C5069" t="s">
        <v>509</v>
      </c>
    </row>
    <row r="5070" spans="1:3" x14ac:dyDescent="0.3">
      <c r="A5070" t="s">
        <v>5143</v>
      </c>
      <c r="B5070" s="2">
        <v>6.2</v>
      </c>
      <c r="C5070" t="s">
        <v>509</v>
      </c>
    </row>
    <row r="5071" spans="1:3" x14ac:dyDescent="0.3">
      <c r="A5071" t="s">
        <v>5143</v>
      </c>
      <c r="B5071" s="2">
        <v>6.2</v>
      </c>
      <c r="C5071" t="s">
        <v>7846</v>
      </c>
    </row>
    <row r="5072" spans="1:3" x14ac:dyDescent="0.3">
      <c r="A5072" t="s">
        <v>5143</v>
      </c>
      <c r="B5072" s="2">
        <v>6.2</v>
      </c>
      <c r="C5072" t="s">
        <v>3587</v>
      </c>
    </row>
    <row r="5073" spans="1:3" x14ac:dyDescent="0.3">
      <c r="A5073" t="s">
        <v>5144</v>
      </c>
      <c r="B5073" s="2">
        <v>6.2</v>
      </c>
      <c r="C5073" t="s">
        <v>509</v>
      </c>
    </row>
    <row r="5074" spans="1:3" x14ac:dyDescent="0.3">
      <c r="A5074" t="s">
        <v>7175</v>
      </c>
      <c r="B5074" s="2">
        <v>8.6</v>
      </c>
      <c r="C5074" t="s">
        <v>7851</v>
      </c>
    </row>
    <row r="5075" spans="1:3" x14ac:dyDescent="0.3">
      <c r="A5075" t="s">
        <v>7175</v>
      </c>
      <c r="B5075" s="2">
        <v>8.6</v>
      </c>
      <c r="C5075" t="s">
        <v>814</v>
      </c>
    </row>
    <row r="5076" spans="1:3" x14ac:dyDescent="0.3">
      <c r="A5076" t="s">
        <v>7175</v>
      </c>
      <c r="B5076" s="2">
        <v>8.6</v>
      </c>
      <c r="C5076" t="s">
        <v>7848</v>
      </c>
    </row>
    <row r="5077" spans="1:3" x14ac:dyDescent="0.3">
      <c r="A5077" t="s">
        <v>7175</v>
      </c>
      <c r="B5077" s="2">
        <v>8.6</v>
      </c>
      <c r="C5077" t="s">
        <v>3705</v>
      </c>
    </row>
    <row r="5078" spans="1:3" x14ac:dyDescent="0.3">
      <c r="A5078" t="s">
        <v>5145</v>
      </c>
      <c r="B5078" s="2">
        <v>8</v>
      </c>
      <c r="C5078" t="s">
        <v>346</v>
      </c>
    </row>
    <row r="5079" spans="1:3" x14ac:dyDescent="0.3">
      <c r="A5079" t="s">
        <v>5145</v>
      </c>
      <c r="B5079" s="2">
        <v>8</v>
      </c>
      <c r="C5079" t="s">
        <v>3878</v>
      </c>
    </row>
    <row r="5080" spans="1:3" x14ac:dyDescent="0.3">
      <c r="A5080" t="s">
        <v>5145</v>
      </c>
      <c r="B5080" s="2">
        <v>8</v>
      </c>
      <c r="C5080" t="s">
        <v>3705</v>
      </c>
    </row>
    <row r="5081" spans="1:3" x14ac:dyDescent="0.3">
      <c r="A5081" t="s">
        <v>7176</v>
      </c>
      <c r="B5081" s="2">
        <v>7</v>
      </c>
      <c r="C5081" t="s">
        <v>266</v>
      </c>
    </row>
    <row r="5082" spans="1:3" x14ac:dyDescent="0.3">
      <c r="A5082" t="s">
        <v>7176</v>
      </c>
      <c r="B5082" s="2">
        <v>7</v>
      </c>
      <c r="C5082" t="s">
        <v>7845</v>
      </c>
    </row>
    <row r="5083" spans="1:3" x14ac:dyDescent="0.3">
      <c r="A5083" t="s">
        <v>7176</v>
      </c>
      <c r="B5083" s="2">
        <v>7</v>
      </c>
      <c r="C5083" t="s">
        <v>509</v>
      </c>
    </row>
    <row r="5084" spans="1:3" x14ac:dyDescent="0.3">
      <c r="A5084" t="s">
        <v>7176</v>
      </c>
      <c r="B5084" s="2">
        <v>7</v>
      </c>
      <c r="C5084" t="s">
        <v>7846</v>
      </c>
    </row>
    <row r="5085" spans="1:3" x14ac:dyDescent="0.3">
      <c r="A5085" t="s">
        <v>7176</v>
      </c>
      <c r="B5085" s="2">
        <v>7</v>
      </c>
      <c r="C5085" t="s">
        <v>7844</v>
      </c>
    </row>
    <row r="5086" spans="1:3" x14ac:dyDescent="0.3">
      <c r="A5086" t="s">
        <v>5146</v>
      </c>
      <c r="B5086" s="2">
        <v>8</v>
      </c>
      <c r="C5086" t="s">
        <v>7851</v>
      </c>
    </row>
    <row r="5087" spans="1:3" x14ac:dyDescent="0.3">
      <c r="A5087" t="s">
        <v>5146</v>
      </c>
      <c r="B5087" s="2">
        <v>8</v>
      </c>
      <c r="C5087" t="s">
        <v>814</v>
      </c>
    </row>
    <row r="5088" spans="1:3" x14ac:dyDescent="0.3">
      <c r="A5088" t="s">
        <v>5146</v>
      </c>
      <c r="B5088" s="2">
        <v>8</v>
      </c>
      <c r="C5088" t="s">
        <v>7848</v>
      </c>
    </row>
    <row r="5089" spans="1:3" x14ac:dyDescent="0.3">
      <c r="A5089" t="s">
        <v>5146</v>
      </c>
      <c r="B5089" s="2">
        <v>8</v>
      </c>
      <c r="C5089" t="s">
        <v>3705</v>
      </c>
    </row>
    <row r="5090" spans="1:3" x14ac:dyDescent="0.3">
      <c r="A5090" t="s">
        <v>5147</v>
      </c>
      <c r="B5090" s="2">
        <v>8.1</v>
      </c>
      <c r="C5090" t="s">
        <v>814</v>
      </c>
    </row>
    <row r="5091" spans="1:3" x14ac:dyDescent="0.3">
      <c r="A5091" t="s">
        <v>5147</v>
      </c>
      <c r="B5091" s="2">
        <v>8.1</v>
      </c>
      <c r="C5091" t="s">
        <v>7850</v>
      </c>
    </row>
    <row r="5092" spans="1:3" x14ac:dyDescent="0.3">
      <c r="A5092" t="s">
        <v>5148</v>
      </c>
      <c r="B5092" s="2">
        <v>6.7</v>
      </c>
      <c r="C5092" t="s">
        <v>509</v>
      </c>
    </row>
    <row r="5093" spans="1:3" x14ac:dyDescent="0.3">
      <c r="A5093" t="s">
        <v>5148</v>
      </c>
      <c r="B5093" s="2">
        <v>6.7</v>
      </c>
      <c r="C5093" t="s">
        <v>7851</v>
      </c>
    </row>
    <row r="5094" spans="1:3" x14ac:dyDescent="0.3">
      <c r="A5094" t="s">
        <v>5149</v>
      </c>
      <c r="B5094" s="2">
        <v>7.9</v>
      </c>
      <c r="C5094" t="s">
        <v>814</v>
      </c>
    </row>
    <row r="5095" spans="1:3" x14ac:dyDescent="0.3">
      <c r="A5095" t="s">
        <v>5149</v>
      </c>
      <c r="B5095" s="2">
        <v>7.9</v>
      </c>
      <c r="C5095" t="s">
        <v>3587</v>
      </c>
    </row>
    <row r="5096" spans="1:3" x14ac:dyDescent="0.3">
      <c r="A5096" t="s">
        <v>5150</v>
      </c>
      <c r="B5096" s="2">
        <v>6.1</v>
      </c>
      <c r="C5096" t="s">
        <v>509</v>
      </c>
    </row>
    <row r="5097" spans="1:3" x14ac:dyDescent="0.3">
      <c r="A5097" t="s">
        <v>5150</v>
      </c>
      <c r="B5097" s="2">
        <v>6.1</v>
      </c>
      <c r="C5097" t="s">
        <v>3587</v>
      </c>
    </row>
    <row r="5098" spans="1:3" x14ac:dyDescent="0.3">
      <c r="A5098" t="s">
        <v>5151</v>
      </c>
      <c r="B5098" s="2">
        <v>4.2</v>
      </c>
      <c r="C5098" t="s">
        <v>509</v>
      </c>
    </row>
    <row r="5099" spans="1:3" x14ac:dyDescent="0.3">
      <c r="A5099" t="s">
        <v>5151</v>
      </c>
      <c r="B5099" s="2">
        <v>4.2</v>
      </c>
      <c r="C5099" t="s">
        <v>814</v>
      </c>
    </row>
    <row r="5100" spans="1:3" x14ac:dyDescent="0.3">
      <c r="A5100" t="s">
        <v>5151</v>
      </c>
      <c r="B5100" s="2">
        <v>4.2</v>
      </c>
      <c r="C5100" t="s">
        <v>7846</v>
      </c>
    </row>
    <row r="5101" spans="1:3" x14ac:dyDescent="0.3">
      <c r="A5101" t="s">
        <v>5151</v>
      </c>
      <c r="B5101" s="2">
        <v>4.2</v>
      </c>
      <c r="C5101" t="s">
        <v>7853</v>
      </c>
    </row>
    <row r="5102" spans="1:3" x14ac:dyDescent="0.3">
      <c r="A5102" t="s">
        <v>5151</v>
      </c>
      <c r="B5102" s="2">
        <v>4.2</v>
      </c>
      <c r="C5102" t="s">
        <v>3587</v>
      </c>
    </row>
    <row r="5103" spans="1:3" x14ac:dyDescent="0.3">
      <c r="A5103" t="s">
        <v>7177</v>
      </c>
      <c r="B5103" s="2">
        <v>6.1</v>
      </c>
      <c r="C5103" t="s">
        <v>266</v>
      </c>
    </row>
    <row r="5104" spans="1:3" x14ac:dyDescent="0.3">
      <c r="A5104" t="s">
        <v>7177</v>
      </c>
      <c r="B5104" s="2">
        <v>6.1</v>
      </c>
      <c r="C5104" t="s">
        <v>7845</v>
      </c>
    </row>
    <row r="5105" spans="1:3" x14ac:dyDescent="0.3">
      <c r="A5105" t="s">
        <v>7177</v>
      </c>
      <c r="B5105" s="2">
        <v>6.1</v>
      </c>
      <c r="C5105" t="s">
        <v>509</v>
      </c>
    </row>
    <row r="5106" spans="1:3" x14ac:dyDescent="0.3">
      <c r="A5106" t="s">
        <v>7177</v>
      </c>
      <c r="B5106" s="2">
        <v>6.1</v>
      </c>
      <c r="C5106" t="s">
        <v>7846</v>
      </c>
    </row>
    <row r="5107" spans="1:3" x14ac:dyDescent="0.3">
      <c r="A5107" t="s">
        <v>7177</v>
      </c>
      <c r="B5107" s="2">
        <v>6.1</v>
      </c>
      <c r="C5107" t="s">
        <v>3587</v>
      </c>
    </row>
    <row r="5108" spans="1:3" x14ac:dyDescent="0.3">
      <c r="A5108" t="s">
        <v>7178</v>
      </c>
      <c r="B5108" s="2">
        <v>6.6</v>
      </c>
      <c r="C5108" t="s">
        <v>814</v>
      </c>
    </row>
    <row r="5109" spans="1:3" x14ac:dyDescent="0.3">
      <c r="A5109" t="s">
        <v>7178</v>
      </c>
      <c r="B5109" s="2">
        <v>6.6</v>
      </c>
      <c r="C5109" t="s">
        <v>3587</v>
      </c>
    </row>
    <row r="5110" spans="1:3" x14ac:dyDescent="0.3">
      <c r="A5110" t="s">
        <v>7179</v>
      </c>
      <c r="B5110" s="2">
        <v>7.5</v>
      </c>
      <c r="C5110" t="s">
        <v>814</v>
      </c>
    </row>
    <row r="5111" spans="1:3" x14ac:dyDescent="0.3">
      <c r="A5111" t="s">
        <v>7179</v>
      </c>
      <c r="B5111" s="2">
        <v>7.5</v>
      </c>
      <c r="C5111" t="s">
        <v>3587</v>
      </c>
    </row>
    <row r="5112" spans="1:3" x14ac:dyDescent="0.3">
      <c r="A5112" t="s">
        <v>7179</v>
      </c>
      <c r="B5112" s="2">
        <v>7.5</v>
      </c>
      <c r="C5112" t="s">
        <v>5364</v>
      </c>
    </row>
    <row r="5113" spans="1:3" x14ac:dyDescent="0.3">
      <c r="A5113" t="s">
        <v>7179</v>
      </c>
      <c r="B5113" s="2">
        <v>7.5</v>
      </c>
      <c r="C5113" t="s">
        <v>3084</v>
      </c>
    </row>
    <row r="5114" spans="1:3" x14ac:dyDescent="0.3">
      <c r="A5114" t="s">
        <v>7180</v>
      </c>
      <c r="B5114" s="2">
        <v>7.4</v>
      </c>
      <c r="C5114" t="s">
        <v>814</v>
      </c>
    </row>
    <row r="5115" spans="1:3" x14ac:dyDescent="0.3">
      <c r="A5115" t="s">
        <v>7180</v>
      </c>
      <c r="B5115" s="2">
        <v>7.4</v>
      </c>
      <c r="C5115" t="s">
        <v>3587</v>
      </c>
    </row>
    <row r="5116" spans="1:3" x14ac:dyDescent="0.3">
      <c r="A5116" t="s">
        <v>5152</v>
      </c>
      <c r="B5116" s="2">
        <v>7.2</v>
      </c>
      <c r="C5116" t="s">
        <v>509</v>
      </c>
    </row>
    <row r="5117" spans="1:3" x14ac:dyDescent="0.3">
      <c r="A5117" t="s">
        <v>5152</v>
      </c>
      <c r="B5117" s="2">
        <v>7.2</v>
      </c>
      <c r="C5117" t="s">
        <v>814</v>
      </c>
    </row>
    <row r="5118" spans="1:3" x14ac:dyDescent="0.3">
      <c r="A5118" t="s">
        <v>5153</v>
      </c>
      <c r="B5118" s="2">
        <v>6.9</v>
      </c>
      <c r="C5118" t="s">
        <v>509</v>
      </c>
    </row>
    <row r="5119" spans="1:3" x14ac:dyDescent="0.3">
      <c r="A5119" t="s">
        <v>5153</v>
      </c>
      <c r="B5119" s="2">
        <v>6.9</v>
      </c>
      <c r="C5119" t="s">
        <v>1390</v>
      </c>
    </row>
    <row r="5120" spans="1:3" x14ac:dyDescent="0.3">
      <c r="A5120" t="s">
        <v>5153</v>
      </c>
      <c r="B5120" s="2">
        <v>6.9</v>
      </c>
      <c r="C5120" t="s">
        <v>3587</v>
      </c>
    </row>
    <row r="5121" spans="1:3" x14ac:dyDescent="0.3">
      <c r="A5121" t="s">
        <v>5154</v>
      </c>
      <c r="B5121" s="2">
        <v>7.4</v>
      </c>
      <c r="C5121" t="s">
        <v>346</v>
      </c>
    </row>
    <row r="5122" spans="1:3" x14ac:dyDescent="0.3">
      <c r="A5122" t="s">
        <v>5154</v>
      </c>
      <c r="B5122" s="2">
        <v>7.4</v>
      </c>
      <c r="C5122" t="s">
        <v>7851</v>
      </c>
    </row>
    <row r="5123" spans="1:3" x14ac:dyDescent="0.3">
      <c r="A5123" t="s">
        <v>5154</v>
      </c>
      <c r="B5123" s="2">
        <v>7.4</v>
      </c>
      <c r="C5123" t="s">
        <v>814</v>
      </c>
    </row>
    <row r="5124" spans="1:3" x14ac:dyDescent="0.3">
      <c r="A5124" t="s">
        <v>5154</v>
      </c>
      <c r="B5124" s="2">
        <v>7.4</v>
      </c>
      <c r="C5124" t="s">
        <v>3878</v>
      </c>
    </row>
    <row r="5125" spans="1:3" x14ac:dyDescent="0.3">
      <c r="A5125" t="s">
        <v>5154</v>
      </c>
      <c r="B5125" s="2">
        <v>7.4</v>
      </c>
      <c r="C5125" t="s">
        <v>3705</v>
      </c>
    </row>
    <row r="5126" spans="1:3" x14ac:dyDescent="0.3">
      <c r="A5126" t="s">
        <v>7181</v>
      </c>
      <c r="B5126" s="2">
        <v>5.4</v>
      </c>
      <c r="C5126" t="s">
        <v>509</v>
      </c>
    </row>
    <row r="5127" spans="1:3" x14ac:dyDescent="0.3">
      <c r="A5127" t="s">
        <v>7181</v>
      </c>
      <c r="B5127" s="2">
        <v>5.4</v>
      </c>
      <c r="C5127" t="s">
        <v>7844</v>
      </c>
    </row>
    <row r="5128" spans="1:3" x14ac:dyDescent="0.3">
      <c r="A5128" t="s">
        <v>5155</v>
      </c>
      <c r="B5128" s="2">
        <v>6.8</v>
      </c>
      <c r="C5128" t="s">
        <v>509</v>
      </c>
    </row>
    <row r="5129" spans="1:3" x14ac:dyDescent="0.3">
      <c r="A5129" t="s">
        <v>5155</v>
      </c>
      <c r="B5129" s="2">
        <v>6.8</v>
      </c>
      <c r="C5129" t="s">
        <v>814</v>
      </c>
    </row>
    <row r="5130" spans="1:3" x14ac:dyDescent="0.3">
      <c r="A5130" t="s">
        <v>5155</v>
      </c>
      <c r="B5130" s="2">
        <v>6.8</v>
      </c>
      <c r="C5130" t="s">
        <v>7846</v>
      </c>
    </row>
    <row r="5131" spans="1:3" x14ac:dyDescent="0.3">
      <c r="A5131" t="s">
        <v>5156</v>
      </c>
      <c r="B5131" s="2">
        <v>6.3</v>
      </c>
      <c r="C5131" t="s">
        <v>509</v>
      </c>
    </row>
    <row r="5132" spans="1:3" x14ac:dyDescent="0.3">
      <c r="A5132" t="s">
        <v>5156</v>
      </c>
      <c r="B5132" s="2">
        <v>6.3</v>
      </c>
      <c r="C5132" t="s">
        <v>814</v>
      </c>
    </row>
    <row r="5133" spans="1:3" x14ac:dyDescent="0.3">
      <c r="A5133" t="s">
        <v>5156</v>
      </c>
      <c r="B5133" s="2">
        <v>6.3</v>
      </c>
      <c r="C5133" t="s">
        <v>3587</v>
      </c>
    </row>
    <row r="5134" spans="1:3" x14ac:dyDescent="0.3">
      <c r="A5134" t="s">
        <v>5157</v>
      </c>
      <c r="B5134" s="2">
        <v>7.2</v>
      </c>
      <c r="C5134" t="s">
        <v>509</v>
      </c>
    </row>
    <row r="5135" spans="1:3" x14ac:dyDescent="0.3">
      <c r="A5135" t="s">
        <v>5157</v>
      </c>
      <c r="B5135" s="2">
        <v>7.2</v>
      </c>
      <c r="C5135" t="s">
        <v>814</v>
      </c>
    </row>
    <row r="5136" spans="1:3" x14ac:dyDescent="0.3">
      <c r="A5136" t="s">
        <v>5157</v>
      </c>
      <c r="B5136" s="2">
        <v>7.2</v>
      </c>
      <c r="C5136" t="s">
        <v>3587</v>
      </c>
    </row>
    <row r="5137" spans="1:3" x14ac:dyDescent="0.3">
      <c r="A5137" t="s">
        <v>5158</v>
      </c>
      <c r="B5137" s="2">
        <v>6.9</v>
      </c>
      <c r="C5137" t="s">
        <v>346</v>
      </c>
    </row>
    <row r="5138" spans="1:3" x14ac:dyDescent="0.3">
      <c r="A5138" t="s">
        <v>5158</v>
      </c>
      <c r="B5138" s="2">
        <v>6.9</v>
      </c>
      <c r="C5138" t="s">
        <v>7851</v>
      </c>
    </row>
    <row r="5139" spans="1:3" x14ac:dyDescent="0.3">
      <c r="A5139" t="s">
        <v>5158</v>
      </c>
      <c r="B5139" s="2">
        <v>6.9</v>
      </c>
      <c r="C5139" t="s">
        <v>814</v>
      </c>
    </row>
    <row r="5140" spans="1:3" x14ac:dyDescent="0.3">
      <c r="A5140" t="s">
        <v>5158</v>
      </c>
      <c r="B5140" s="2">
        <v>6.9</v>
      </c>
      <c r="C5140" t="s">
        <v>7848</v>
      </c>
    </row>
    <row r="5141" spans="1:3" x14ac:dyDescent="0.3">
      <c r="A5141" t="s">
        <v>5158</v>
      </c>
      <c r="B5141" s="2">
        <v>6.9</v>
      </c>
      <c r="C5141" t="s">
        <v>3705</v>
      </c>
    </row>
    <row r="5142" spans="1:3" x14ac:dyDescent="0.3">
      <c r="A5142" t="s">
        <v>5159</v>
      </c>
      <c r="B5142" s="2">
        <v>6</v>
      </c>
      <c r="C5142" t="s">
        <v>509</v>
      </c>
    </row>
    <row r="5143" spans="1:3" x14ac:dyDescent="0.3">
      <c r="A5143" t="s">
        <v>5159</v>
      </c>
      <c r="B5143" s="2">
        <v>6</v>
      </c>
      <c r="C5143" t="s">
        <v>3587</v>
      </c>
    </row>
    <row r="5144" spans="1:3" x14ac:dyDescent="0.3">
      <c r="A5144" t="s">
        <v>5160</v>
      </c>
      <c r="B5144" s="2">
        <v>5.9</v>
      </c>
      <c r="C5144" t="s">
        <v>814</v>
      </c>
    </row>
    <row r="5145" spans="1:3" x14ac:dyDescent="0.3">
      <c r="A5145" t="s">
        <v>5160</v>
      </c>
      <c r="B5145" s="2">
        <v>5.9</v>
      </c>
      <c r="C5145" t="s">
        <v>3587</v>
      </c>
    </row>
    <row r="5146" spans="1:3" x14ac:dyDescent="0.3">
      <c r="A5146" t="s">
        <v>5161</v>
      </c>
      <c r="B5146" s="2">
        <v>5.4</v>
      </c>
      <c r="C5146" t="s">
        <v>509</v>
      </c>
    </row>
    <row r="5147" spans="1:3" x14ac:dyDescent="0.3">
      <c r="A5147" t="s">
        <v>5161</v>
      </c>
      <c r="B5147" s="2">
        <v>5.4</v>
      </c>
      <c r="C5147" t="s">
        <v>3587</v>
      </c>
    </row>
    <row r="5148" spans="1:3" x14ac:dyDescent="0.3">
      <c r="A5148" t="s">
        <v>7182</v>
      </c>
      <c r="B5148" s="2">
        <v>5.9</v>
      </c>
      <c r="C5148" t="s">
        <v>266</v>
      </c>
    </row>
    <row r="5149" spans="1:3" x14ac:dyDescent="0.3">
      <c r="A5149" t="s">
        <v>7182</v>
      </c>
      <c r="B5149" s="2">
        <v>5.9</v>
      </c>
      <c r="C5149" t="s">
        <v>509</v>
      </c>
    </row>
    <row r="5150" spans="1:3" x14ac:dyDescent="0.3">
      <c r="A5150" t="s">
        <v>7182</v>
      </c>
      <c r="B5150" s="2">
        <v>5.9</v>
      </c>
      <c r="C5150" t="s">
        <v>7848</v>
      </c>
    </row>
    <row r="5151" spans="1:3" x14ac:dyDescent="0.3">
      <c r="A5151" t="s">
        <v>7183</v>
      </c>
      <c r="B5151" s="2">
        <v>6.1</v>
      </c>
      <c r="C5151" t="s">
        <v>509</v>
      </c>
    </row>
    <row r="5152" spans="1:3" x14ac:dyDescent="0.3">
      <c r="A5152" t="s">
        <v>7183</v>
      </c>
      <c r="B5152" s="2">
        <v>6.1</v>
      </c>
      <c r="C5152" t="s">
        <v>7844</v>
      </c>
    </row>
    <row r="5153" spans="1:3" x14ac:dyDescent="0.3">
      <c r="A5153" t="s">
        <v>7183</v>
      </c>
      <c r="B5153" s="2">
        <v>6.1</v>
      </c>
      <c r="C5153" t="s">
        <v>3587</v>
      </c>
    </row>
    <row r="5154" spans="1:3" x14ac:dyDescent="0.3">
      <c r="A5154" t="s">
        <v>7184</v>
      </c>
      <c r="B5154" s="2">
        <v>7.7</v>
      </c>
      <c r="C5154" t="s">
        <v>509</v>
      </c>
    </row>
    <row r="5155" spans="1:3" x14ac:dyDescent="0.3">
      <c r="A5155" t="s">
        <v>7184</v>
      </c>
      <c r="B5155" s="2">
        <v>7.7</v>
      </c>
      <c r="C5155" t="s">
        <v>7844</v>
      </c>
    </row>
    <row r="5156" spans="1:3" x14ac:dyDescent="0.3">
      <c r="A5156" t="s">
        <v>7184</v>
      </c>
      <c r="B5156" s="2">
        <v>7.7</v>
      </c>
      <c r="C5156" t="s">
        <v>3587</v>
      </c>
    </row>
    <row r="5157" spans="1:3" x14ac:dyDescent="0.3">
      <c r="A5157" t="s">
        <v>5162</v>
      </c>
      <c r="B5157" s="2">
        <v>5.8</v>
      </c>
      <c r="C5157" t="s">
        <v>266</v>
      </c>
    </row>
    <row r="5158" spans="1:3" x14ac:dyDescent="0.3">
      <c r="A5158" t="s">
        <v>5162</v>
      </c>
      <c r="B5158" s="2">
        <v>5.8</v>
      </c>
      <c r="C5158" t="s">
        <v>7845</v>
      </c>
    </row>
    <row r="5159" spans="1:3" x14ac:dyDescent="0.3">
      <c r="A5159" t="s">
        <v>5162</v>
      </c>
      <c r="B5159" s="2">
        <v>5.8</v>
      </c>
      <c r="C5159" t="s">
        <v>509</v>
      </c>
    </row>
    <row r="5160" spans="1:3" x14ac:dyDescent="0.3">
      <c r="A5160" t="s">
        <v>5162</v>
      </c>
      <c r="B5160" s="2">
        <v>5.8</v>
      </c>
      <c r="C5160" t="s">
        <v>7846</v>
      </c>
    </row>
    <row r="5161" spans="1:3" x14ac:dyDescent="0.3">
      <c r="A5161" t="s">
        <v>5163</v>
      </c>
      <c r="B5161" s="2">
        <v>7.6</v>
      </c>
      <c r="C5161" t="s">
        <v>7852</v>
      </c>
    </row>
    <row r="5162" spans="1:3" x14ac:dyDescent="0.3">
      <c r="A5162" t="s">
        <v>5163</v>
      </c>
      <c r="B5162" s="2">
        <v>7.6</v>
      </c>
      <c r="C5162" t="s">
        <v>7851</v>
      </c>
    </row>
    <row r="5163" spans="1:3" x14ac:dyDescent="0.3">
      <c r="A5163" t="s">
        <v>5163</v>
      </c>
      <c r="B5163" s="2">
        <v>7.6</v>
      </c>
      <c r="C5163" t="s">
        <v>814</v>
      </c>
    </row>
    <row r="5164" spans="1:3" x14ac:dyDescent="0.3">
      <c r="A5164" t="s">
        <v>7185</v>
      </c>
      <c r="B5164" s="2">
        <v>6.1</v>
      </c>
      <c r="C5164" t="s">
        <v>814</v>
      </c>
    </row>
    <row r="5165" spans="1:3" x14ac:dyDescent="0.3">
      <c r="A5165" t="s">
        <v>7185</v>
      </c>
      <c r="B5165" s="2">
        <v>6.1</v>
      </c>
      <c r="C5165" t="s">
        <v>3587</v>
      </c>
    </row>
    <row r="5166" spans="1:3" x14ac:dyDescent="0.3">
      <c r="A5166" t="s">
        <v>5164</v>
      </c>
      <c r="B5166" s="2">
        <v>5.4</v>
      </c>
      <c r="C5166" t="s">
        <v>346</v>
      </c>
    </row>
    <row r="5167" spans="1:3" x14ac:dyDescent="0.3">
      <c r="A5167" t="s">
        <v>5164</v>
      </c>
      <c r="B5167" s="2">
        <v>5.4</v>
      </c>
      <c r="C5167" t="s">
        <v>266</v>
      </c>
    </row>
    <row r="5168" spans="1:3" x14ac:dyDescent="0.3">
      <c r="A5168" t="s">
        <v>5164</v>
      </c>
      <c r="B5168" s="2">
        <v>5.4</v>
      </c>
      <c r="C5168" t="s">
        <v>3878</v>
      </c>
    </row>
    <row r="5169" spans="1:3" x14ac:dyDescent="0.3">
      <c r="A5169" t="s">
        <v>5164</v>
      </c>
      <c r="B5169" s="2">
        <v>5.4</v>
      </c>
      <c r="C5169" t="s">
        <v>3705</v>
      </c>
    </row>
    <row r="5170" spans="1:3" x14ac:dyDescent="0.3">
      <c r="A5170" t="s">
        <v>5165</v>
      </c>
      <c r="B5170" s="2">
        <v>5.0999999999999996</v>
      </c>
      <c r="C5170" t="s">
        <v>509</v>
      </c>
    </row>
    <row r="5171" spans="1:3" x14ac:dyDescent="0.3">
      <c r="A5171" t="s">
        <v>5165</v>
      </c>
      <c r="B5171" s="2">
        <v>5.0999999999999996</v>
      </c>
      <c r="C5171" t="s">
        <v>7846</v>
      </c>
    </row>
    <row r="5172" spans="1:3" x14ac:dyDescent="0.3">
      <c r="A5172" t="s">
        <v>5165</v>
      </c>
      <c r="B5172" s="2">
        <v>5.0999999999999996</v>
      </c>
      <c r="C5172" t="s">
        <v>7844</v>
      </c>
    </row>
    <row r="5173" spans="1:3" x14ac:dyDescent="0.3">
      <c r="A5173" t="s">
        <v>5165</v>
      </c>
      <c r="B5173" s="2">
        <v>5.0999999999999996</v>
      </c>
      <c r="C5173" t="s">
        <v>7850</v>
      </c>
    </row>
    <row r="5174" spans="1:3" x14ac:dyDescent="0.3">
      <c r="A5174" t="s">
        <v>5166</v>
      </c>
      <c r="B5174" s="2">
        <v>6.4</v>
      </c>
      <c r="C5174" t="s">
        <v>509</v>
      </c>
    </row>
    <row r="5175" spans="1:3" x14ac:dyDescent="0.3">
      <c r="A5175" t="s">
        <v>5166</v>
      </c>
      <c r="B5175" s="2">
        <v>6.4</v>
      </c>
      <c r="C5175" t="s">
        <v>7851</v>
      </c>
    </row>
    <row r="5176" spans="1:3" x14ac:dyDescent="0.3">
      <c r="A5176" t="s">
        <v>7186</v>
      </c>
      <c r="B5176" s="2">
        <v>6.3</v>
      </c>
      <c r="C5176" t="s">
        <v>346</v>
      </c>
    </row>
    <row r="5177" spans="1:3" x14ac:dyDescent="0.3">
      <c r="A5177" t="s">
        <v>7186</v>
      </c>
      <c r="B5177" s="2">
        <v>6.3</v>
      </c>
      <c r="C5177" t="s">
        <v>266</v>
      </c>
    </row>
    <row r="5178" spans="1:3" x14ac:dyDescent="0.3">
      <c r="A5178" t="s">
        <v>7186</v>
      </c>
      <c r="B5178" s="2">
        <v>6.3</v>
      </c>
      <c r="C5178" t="s">
        <v>3705</v>
      </c>
    </row>
    <row r="5179" spans="1:3" x14ac:dyDescent="0.3">
      <c r="A5179" t="s">
        <v>7187</v>
      </c>
      <c r="B5179" s="2">
        <v>7.5</v>
      </c>
      <c r="C5179" t="s">
        <v>7845</v>
      </c>
    </row>
    <row r="5180" spans="1:3" x14ac:dyDescent="0.3">
      <c r="A5180" t="s">
        <v>7187</v>
      </c>
      <c r="B5180" s="2">
        <v>7.5</v>
      </c>
      <c r="C5180" t="s">
        <v>509</v>
      </c>
    </row>
    <row r="5181" spans="1:3" x14ac:dyDescent="0.3">
      <c r="A5181" t="s">
        <v>7187</v>
      </c>
      <c r="B5181" s="2">
        <v>7.5</v>
      </c>
      <c r="C5181" t="s">
        <v>7846</v>
      </c>
    </row>
    <row r="5182" spans="1:3" x14ac:dyDescent="0.3">
      <c r="A5182" t="s">
        <v>7187</v>
      </c>
      <c r="B5182" s="2">
        <v>7.5</v>
      </c>
      <c r="C5182" t="s">
        <v>7848</v>
      </c>
    </row>
    <row r="5183" spans="1:3" x14ac:dyDescent="0.3">
      <c r="A5183" t="s">
        <v>7187</v>
      </c>
      <c r="B5183" s="2">
        <v>7.5</v>
      </c>
      <c r="C5183" t="s">
        <v>3878</v>
      </c>
    </row>
    <row r="5184" spans="1:3" x14ac:dyDescent="0.3">
      <c r="A5184" t="s">
        <v>5167</v>
      </c>
      <c r="B5184" s="2">
        <v>7.1</v>
      </c>
      <c r="C5184" t="s">
        <v>814</v>
      </c>
    </row>
    <row r="5185" spans="1:3" x14ac:dyDescent="0.3">
      <c r="A5185" t="s">
        <v>5167</v>
      </c>
      <c r="B5185" s="2">
        <v>7.1</v>
      </c>
      <c r="C5185" t="s">
        <v>3587</v>
      </c>
    </row>
    <row r="5186" spans="1:3" x14ac:dyDescent="0.3">
      <c r="A5186" t="s">
        <v>5168</v>
      </c>
      <c r="B5186" s="2">
        <v>7.8</v>
      </c>
      <c r="C5186" t="s">
        <v>814</v>
      </c>
    </row>
    <row r="5187" spans="1:3" x14ac:dyDescent="0.3">
      <c r="A5187" t="s">
        <v>5168</v>
      </c>
      <c r="B5187" s="2">
        <v>7.8</v>
      </c>
      <c r="C5187" t="s">
        <v>7848</v>
      </c>
    </row>
    <row r="5188" spans="1:3" x14ac:dyDescent="0.3">
      <c r="A5188" t="s">
        <v>5168</v>
      </c>
      <c r="B5188" s="2">
        <v>7.8</v>
      </c>
      <c r="C5188" t="s">
        <v>3587</v>
      </c>
    </row>
    <row r="5189" spans="1:3" x14ac:dyDescent="0.3">
      <c r="A5189" t="s">
        <v>5168</v>
      </c>
      <c r="B5189" s="2">
        <v>7.8</v>
      </c>
      <c r="C5189" t="s">
        <v>5364</v>
      </c>
    </row>
    <row r="5190" spans="1:3" x14ac:dyDescent="0.3">
      <c r="A5190" t="s">
        <v>7188</v>
      </c>
      <c r="B5190" s="2">
        <v>6.5</v>
      </c>
      <c r="C5190" t="s">
        <v>509</v>
      </c>
    </row>
    <row r="5191" spans="1:3" x14ac:dyDescent="0.3">
      <c r="A5191" t="s">
        <v>7188</v>
      </c>
      <c r="B5191" s="2">
        <v>6.5</v>
      </c>
      <c r="C5191" t="s">
        <v>814</v>
      </c>
    </row>
    <row r="5192" spans="1:3" x14ac:dyDescent="0.3">
      <c r="A5192" t="s">
        <v>7188</v>
      </c>
      <c r="B5192" s="2">
        <v>6.5</v>
      </c>
      <c r="C5192" t="s">
        <v>3587</v>
      </c>
    </row>
    <row r="5193" spans="1:3" x14ac:dyDescent="0.3">
      <c r="A5193" t="s">
        <v>5169</v>
      </c>
      <c r="B5193" s="2">
        <v>6.6</v>
      </c>
      <c r="C5193" t="s">
        <v>346</v>
      </c>
    </row>
    <row r="5194" spans="1:3" x14ac:dyDescent="0.3">
      <c r="A5194" t="s">
        <v>5169</v>
      </c>
      <c r="B5194" s="2">
        <v>6.6</v>
      </c>
      <c r="C5194" t="s">
        <v>7851</v>
      </c>
    </row>
    <row r="5195" spans="1:3" x14ac:dyDescent="0.3">
      <c r="A5195" t="s">
        <v>5169</v>
      </c>
      <c r="B5195" s="2">
        <v>6.6</v>
      </c>
      <c r="C5195" t="s">
        <v>3705</v>
      </c>
    </row>
    <row r="5196" spans="1:3" x14ac:dyDescent="0.3">
      <c r="A5196" t="s">
        <v>5170</v>
      </c>
      <c r="B5196" s="2">
        <v>7.4</v>
      </c>
      <c r="C5196" t="s">
        <v>7845</v>
      </c>
    </row>
    <row r="5197" spans="1:3" x14ac:dyDescent="0.3">
      <c r="A5197" t="s">
        <v>5170</v>
      </c>
      <c r="B5197" s="2">
        <v>7.4</v>
      </c>
      <c r="C5197" t="s">
        <v>814</v>
      </c>
    </row>
    <row r="5198" spans="1:3" x14ac:dyDescent="0.3">
      <c r="A5198" t="s">
        <v>5170</v>
      </c>
      <c r="B5198" s="2">
        <v>7.4</v>
      </c>
      <c r="C5198" t="s">
        <v>7846</v>
      </c>
    </row>
    <row r="5199" spans="1:3" x14ac:dyDescent="0.3">
      <c r="A5199" t="s">
        <v>5170</v>
      </c>
      <c r="B5199" s="2">
        <v>7.4</v>
      </c>
      <c r="C5199" t="s">
        <v>7844</v>
      </c>
    </row>
    <row r="5200" spans="1:3" x14ac:dyDescent="0.3">
      <c r="A5200" t="s">
        <v>5170</v>
      </c>
      <c r="B5200" s="2">
        <v>7.4</v>
      </c>
      <c r="C5200" t="s">
        <v>7847</v>
      </c>
    </row>
    <row r="5201" spans="1:3" x14ac:dyDescent="0.3">
      <c r="A5201" t="s">
        <v>5170</v>
      </c>
      <c r="B5201" s="2">
        <v>7.4</v>
      </c>
      <c r="C5201" t="s">
        <v>3587</v>
      </c>
    </row>
    <row r="5202" spans="1:3" x14ac:dyDescent="0.3">
      <c r="A5202" t="s">
        <v>5171</v>
      </c>
      <c r="B5202" s="2">
        <v>7.6</v>
      </c>
      <c r="C5202" t="s">
        <v>346</v>
      </c>
    </row>
    <row r="5203" spans="1:3" x14ac:dyDescent="0.3">
      <c r="A5203" t="s">
        <v>5171</v>
      </c>
      <c r="B5203" s="2">
        <v>7.6</v>
      </c>
      <c r="C5203" t="s">
        <v>7851</v>
      </c>
    </row>
    <row r="5204" spans="1:3" x14ac:dyDescent="0.3">
      <c r="A5204" t="s">
        <v>5171</v>
      </c>
      <c r="B5204" s="2">
        <v>7.6</v>
      </c>
      <c r="C5204" t="s">
        <v>814</v>
      </c>
    </row>
    <row r="5205" spans="1:3" x14ac:dyDescent="0.3">
      <c r="A5205" t="s">
        <v>5171</v>
      </c>
      <c r="B5205" s="2">
        <v>7.6</v>
      </c>
      <c r="C5205" t="s">
        <v>7848</v>
      </c>
    </row>
    <row r="5206" spans="1:3" x14ac:dyDescent="0.3">
      <c r="A5206" t="s">
        <v>5171</v>
      </c>
      <c r="B5206" s="2">
        <v>7.6</v>
      </c>
      <c r="C5206" t="s">
        <v>3705</v>
      </c>
    </row>
    <row r="5207" spans="1:3" x14ac:dyDescent="0.3">
      <c r="A5207" t="s">
        <v>5172</v>
      </c>
      <c r="B5207" s="2">
        <v>7.5</v>
      </c>
      <c r="C5207" t="s">
        <v>814</v>
      </c>
    </row>
    <row r="5208" spans="1:3" x14ac:dyDescent="0.3">
      <c r="A5208" t="s">
        <v>5172</v>
      </c>
      <c r="B5208" s="2">
        <v>7.5</v>
      </c>
      <c r="C5208" t="s">
        <v>7850</v>
      </c>
    </row>
    <row r="5209" spans="1:3" x14ac:dyDescent="0.3">
      <c r="A5209" t="s">
        <v>7189</v>
      </c>
      <c r="B5209" s="2">
        <v>6.6</v>
      </c>
      <c r="C5209" t="s">
        <v>1390</v>
      </c>
    </row>
    <row r="5210" spans="1:3" x14ac:dyDescent="0.3">
      <c r="A5210" t="s">
        <v>7189</v>
      </c>
      <c r="B5210" s="2">
        <v>6.6</v>
      </c>
      <c r="C5210" t="s">
        <v>3705</v>
      </c>
    </row>
    <row r="5211" spans="1:3" x14ac:dyDescent="0.3">
      <c r="A5211" t="s">
        <v>7190</v>
      </c>
      <c r="B5211" s="2">
        <v>7.2</v>
      </c>
      <c r="C5211" t="s">
        <v>814</v>
      </c>
    </row>
    <row r="5212" spans="1:3" x14ac:dyDescent="0.3">
      <c r="A5212" t="s">
        <v>7190</v>
      </c>
      <c r="B5212" s="2">
        <v>7.2</v>
      </c>
      <c r="C5212" t="s">
        <v>7844</v>
      </c>
    </row>
    <row r="5213" spans="1:3" x14ac:dyDescent="0.3">
      <c r="A5213" t="s">
        <v>7190</v>
      </c>
      <c r="B5213" s="2">
        <v>7.2</v>
      </c>
      <c r="C5213" t="s">
        <v>3587</v>
      </c>
    </row>
    <row r="5214" spans="1:3" x14ac:dyDescent="0.3">
      <c r="A5214" t="s">
        <v>5173</v>
      </c>
      <c r="B5214" s="2">
        <v>7.6</v>
      </c>
      <c r="C5214" t="s">
        <v>509</v>
      </c>
    </row>
    <row r="5215" spans="1:3" x14ac:dyDescent="0.3">
      <c r="A5215" t="s">
        <v>5173</v>
      </c>
      <c r="B5215" s="2">
        <v>7.6</v>
      </c>
      <c r="C5215" t="s">
        <v>814</v>
      </c>
    </row>
    <row r="5216" spans="1:3" x14ac:dyDescent="0.3">
      <c r="A5216" t="s">
        <v>5173</v>
      </c>
      <c r="B5216" s="2">
        <v>7.6</v>
      </c>
      <c r="C5216" t="s">
        <v>7846</v>
      </c>
    </row>
    <row r="5217" spans="1:3" x14ac:dyDescent="0.3">
      <c r="A5217" t="s">
        <v>5174</v>
      </c>
      <c r="B5217" s="2">
        <v>6.2</v>
      </c>
      <c r="C5217" t="s">
        <v>814</v>
      </c>
    </row>
    <row r="5218" spans="1:3" x14ac:dyDescent="0.3">
      <c r="A5218" t="s">
        <v>5174</v>
      </c>
      <c r="B5218" s="2">
        <v>6.2</v>
      </c>
      <c r="C5218" t="s">
        <v>7853</v>
      </c>
    </row>
    <row r="5219" spans="1:3" x14ac:dyDescent="0.3">
      <c r="A5219" t="s">
        <v>5174</v>
      </c>
      <c r="B5219" s="2">
        <v>6.2</v>
      </c>
      <c r="C5219" t="s">
        <v>3587</v>
      </c>
    </row>
    <row r="5220" spans="1:3" x14ac:dyDescent="0.3">
      <c r="A5220" t="s">
        <v>5175</v>
      </c>
      <c r="B5220" s="2">
        <v>5.6</v>
      </c>
      <c r="C5220" t="s">
        <v>814</v>
      </c>
    </row>
    <row r="5221" spans="1:3" x14ac:dyDescent="0.3">
      <c r="A5221" t="s">
        <v>5175</v>
      </c>
      <c r="B5221" s="2">
        <v>5.6</v>
      </c>
      <c r="C5221" t="s">
        <v>3587</v>
      </c>
    </row>
    <row r="5222" spans="1:3" x14ac:dyDescent="0.3">
      <c r="A5222" t="s">
        <v>5175</v>
      </c>
      <c r="B5222" s="2">
        <v>5.6</v>
      </c>
      <c r="C5222" t="s">
        <v>7850</v>
      </c>
    </row>
    <row r="5223" spans="1:3" x14ac:dyDescent="0.3">
      <c r="A5223" t="s">
        <v>5176</v>
      </c>
      <c r="B5223" s="2">
        <v>7.6</v>
      </c>
      <c r="C5223" t="s">
        <v>509</v>
      </c>
    </row>
    <row r="5224" spans="1:3" x14ac:dyDescent="0.3">
      <c r="A5224" t="s">
        <v>5176</v>
      </c>
      <c r="B5224" s="2">
        <v>7.6</v>
      </c>
      <c r="C5224" t="s">
        <v>814</v>
      </c>
    </row>
    <row r="5225" spans="1:3" x14ac:dyDescent="0.3">
      <c r="A5225" t="s">
        <v>5176</v>
      </c>
      <c r="B5225" s="2">
        <v>7.6</v>
      </c>
      <c r="C5225" t="s">
        <v>7844</v>
      </c>
    </row>
    <row r="5226" spans="1:3" x14ac:dyDescent="0.3">
      <c r="A5226" t="s">
        <v>5176</v>
      </c>
      <c r="B5226" s="2">
        <v>7.6</v>
      </c>
      <c r="C5226" t="s">
        <v>3587</v>
      </c>
    </row>
    <row r="5227" spans="1:3" x14ac:dyDescent="0.3">
      <c r="A5227" t="s">
        <v>7191</v>
      </c>
      <c r="B5227" s="2">
        <v>6.6</v>
      </c>
      <c r="C5227" t="s">
        <v>1390</v>
      </c>
    </row>
    <row r="5228" spans="1:3" x14ac:dyDescent="0.3">
      <c r="A5228" t="s">
        <v>7192</v>
      </c>
      <c r="B5228" s="2">
        <v>7</v>
      </c>
      <c r="C5228" t="s">
        <v>7844</v>
      </c>
    </row>
    <row r="5229" spans="1:3" x14ac:dyDescent="0.3">
      <c r="A5229" t="s">
        <v>7192</v>
      </c>
      <c r="B5229" s="2">
        <v>7</v>
      </c>
      <c r="C5229" t="s">
        <v>1390</v>
      </c>
    </row>
    <row r="5230" spans="1:3" x14ac:dyDescent="0.3">
      <c r="A5230" t="s">
        <v>7192</v>
      </c>
      <c r="B5230" s="2">
        <v>7</v>
      </c>
      <c r="C5230" t="s">
        <v>7848</v>
      </c>
    </row>
    <row r="5231" spans="1:3" x14ac:dyDescent="0.3">
      <c r="A5231" t="s">
        <v>7192</v>
      </c>
      <c r="B5231" s="2">
        <v>7</v>
      </c>
      <c r="C5231" t="s">
        <v>3705</v>
      </c>
    </row>
    <row r="5232" spans="1:3" x14ac:dyDescent="0.3">
      <c r="A5232" t="s">
        <v>7193</v>
      </c>
      <c r="B5232" s="2">
        <v>2.7</v>
      </c>
      <c r="C5232" t="s">
        <v>509</v>
      </c>
    </row>
    <row r="5233" spans="1:3" x14ac:dyDescent="0.3">
      <c r="A5233" t="s">
        <v>5177</v>
      </c>
      <c r="B5233" s="2">
        <v>7.6</v>
      </c>
      <c r="C5233" t="s">
        <v>346</v>
      </c>
    </row>
    <row r="5234" spans="1:3" x14ac:dyDescent="0.3">
      <c r="A5234" t="s">
        <v>5177</v>
      </c>
      <c r="B5234" s="2">
        <v>7.6</v>
      </c>
      <c r="C5234" t="s">
        <v>509</v>
      </c>
    </row>
    <row r="5235" spans="1:3" x14ac:dyDescent="0.3">
      <c r="A5235" t="s">
        <v>5177</v>
      </c>
      <c r="B5235" s="2">
        <v>7.6</v>
      </c>
      <c r="C5235" t="s">
        <v>7851</v>
      </c>
    </row>
    <row r="5236" spans="1:3" x14ac:dyDescent="0.3">
      <c r="A5236" t="s">
        <v>5177</v>
      </c>
      <c r="B5236" s="2">
        <v>7.6</v>
      </c>
      <c r="C5236" t="s">
        <v>3705</v>
      </c>
    </row>
    <row r="5237" spans="1:3" x14ac:dyDescent="0.3">
      <c r="A5237" t="s">
        <v>5178</v>
      </c>
      <c r="B5237" s="2">
        <v>6.6</v>
      </c>
      <c r="C5237" t="s">
        <v>346</v>
      </c>
    </row>
    <row r="5238" spans="1:3" x14ac:dyDescent="0.3">
      <c r="A5238" t="s">
        <v>5178</v>
      </c>
      <c r="B5238" s="2">
        <v>6.6</v>
      </c>
      <c r="C5238" t="s">
        <v>7851</v>
      </c>
    </row>
    <row r="5239" spans="1:3" x14ac:dyDescent="0.3">
      <c r="A5239" t="s">
        <v>5178</v>
      </c>
      <c r="B5239" s="2">
        <v>6.6</v>
      </c>
      <c r="C5239" t="s">
        <v>3878</v>
      </c>
    </row>
    <row r="5240" spans="1:3" x14ac:dyDescent="0.3">
      <c r="A5240" t="s">
        <v>5178</v>
      </c>
      <c r="B5240" s="2">
        <v>6.6</v>
      </c>
      <c r="C5240" t="s">
        <v>3705</v>
      </c>
    </row>
    <row r="5241" spans="1:3" x14ac:dyDescent="0.3">
      <c r="A5241" t="s">
        <v>7194</v>
      </c>
      <c r="B5241" s="2">
        <v>6.9</v>
      </c>
      <c r="C5241" t="s">
        <v>509</v>
      </c>
    </row>
    <row r="5242" spans="1:3" x14ac:dyDescent="0.3">
      <c r="A5242" t="s">
        <v>7194</v>
      </c>
      <c r="B5242" s="2">
        <v>6.9</v>
      </c>
      <c r="C5242" t="s">
        <v>1390</v>
      </c>
    </row>
    <row r="5243" spans="1:3" x14ac:dyDescent="0.3">
      <c r="A5243" t="s">
        <v>7194</v>
      </c>
      <c r="B5243" s="2">
        <v>6.9</v>
      </c>
      <c r="C5243" t="s">
        <v>7847</v>
      </c>
    </row>
    <row r="5244" spans="1:3" x14ac:dyDescent="0.3">
      <c r="A5244" t="s">
        <v>7194</v>
      </c>
      <c r="B5244" s="2">
        <v>6.9</v>
      </c>
      <c r="C5244" t="s">
        <v>3878</v>
      </c>
    </row>
    <row r="5245" spans="1:3" x14ac:dyDescent="0.3">
      <c r="A5245" t="s">
        <v>5179</v>
      </c>
      <c r="B5245" s="2">
        <v>6.8</v>
      </c>
      <c r="C5245" t="s">
        <v>346</v>
      </c>
    </row>
    <row r="5246" spans="1:3" x14ac:dyDescent="0.3">
      <c r="A5246" t="s">
        <v>5179</v>
      </c>
      <c r="B5246" s="2">
        <v>6.8</v>
      </c>
      <c r="C5246" t="s">
        <v>814</v>
      </c>
    </row>
    <row r="5247" spans="1:3" x14ac:dyDescent="0.3">
      <c r="A5247" t="s">
        <v>5179</v>
      </c>
      <c r="B5247" s="2">
        <v>6.8</v>
      </c>
      <c r="C5247" t="s">
        <v>3705</v>
      </c>
    </row>
    <row r="5248" spans="1:3" x14ac:dyDescent="0.3">
      <c r="A5248" t="s">
        <v>5180</v>
      </c>
      <c r="B5248" s="2">
        <v>3.7</v>
      </c>
      <c r="C5248" t="s">
        <v>346</v>
      </c>
    </row>
    <row r="5249" spans="1:3" x14ac:dyDescent="0.3">
      <c r="A5249" t="s">
        <v>5180</v>
      </c>
      <c r="B5249" s="2">
        <v>3.7</v>
      </c>
      <c r="C5249" t="s">
        <v>266</v>
      </c>
    </row>
    <row r="5250" spans="1:3" x14ac:dyDescent="0.3">
      <c r="A5250" t="s">
        <v>5180</v>
      </c>
      <c r="B5250" s="2">
        <v>3.7</v>
      </c>
      <c r="C5250" t="s">
        <v>7844</v>
      </c>
    </row>
    <row r="5251" spans="1:3" x14ac:dyDescent="0.3">
      <c r="A5251" t="s">
        <v>5180</v>
      </c>
      <c r="B5251" s="2">
        <v>3.7</v>
      </c>
      <c r="C5251" t="s">
        <v>3878</v>
      </c>
    </row>
    <row r="5252" spans="1:3" x14ac:dyDescent="0.3">
      <c r="A5252" t="s">
        <v>5180</v>
      </c>
      <c r="B5252" s="2">
        <v>3.7</v>
      </c>
      <c r="C5252" t="s">
        <v>3705</v>
      </c>
    </row>
    <row r="5253" spans="1:3" x14ac:dyDescent="0.3">
      <c r="A5253" t="s">
        <v>5181</v>
      </c>
      <c r="B5253" s="2">
        <v>6.1</v>
      </c>
      <c r="C5253" t="s">
        <v>509</v>
      </c>
    </row>
    <row r="5254" spans="1:3" x14ac:dyDescent="0.3">
      <c r="A5254" t="s">
        <v>5181</v>
      </c>
      <c r="B5254" s="2">
        <v>6.1</v>
      </c>
      <c r="C5254" t="s">
        <v>814</v>
      </c>
    </row>
    <row r="5255" spans="1:3" x14ac:dyDescent="0.3">
      <c r="A5255" t="s">
        <v>5181</v>
      </c>
      <c r="B5255" s="2">
        <v>6.1</v>
      </c>
      <c r="C5255" t="s">
        <v>3587</v>
      </c>
    </row>
    <row r="5256" spans="1:3" x14ac:dyDescent="0.3">
      <c r="A5256" t="s">
        <v>5182</v>
      </c>
      <c r="B5256" s="2">
        <v>5.9</v>
      </c>
      <c r="C5256" t="s">
        <v>814</v>
      </c>
    </row>
    <row r="5257" spans="1:3" x14ac:dyDescent="0.3">
      <c r="A5257" t="s">
        <v>5182</v>
      </c>
      <c r="B5257" s="2">
        <v>5.9</v>
      </c>
      <c r="C5257" t="s">
        <v>7844</v>
      </c>
    </row>
    <row r="5258" spans="1:3" x14ac:dyDescent="0.3">
      <c r="A5258" t="s">
        <v>5182</v>
      </c>
      <c r="B5258" s="2">
        <v>5.9</v>
      </c>
      <c r="C5258" t="s">
        <v>1390</v>
      </c>
    </row>
    <row r="5259" spans="1:3" x14ac:dyDescent="0.3">
      <c r="A5259" t="s">
        <v>7195</v>
      </c>
      <c r="B5259" s="2">
        <v>6.7</v>
      </c>
      <c r="C5259" t="s">
        <v>814</v>
      </c>
    </row>
    <row r="5260" spans="1:3" x14ac:dyDescent="0.3">
      <c r="A5260" t="s">
        <v>7195</v>
      </c>
      <c r="B5260" s="2">
        <v>6.7</v>
      </c>
      <c r="C5260" t="s">
        <v>7853</v>
      </c>
    </row>
    <row r="5261" spans="1:3" x14ac:dyDescent="0.3">
      <c r="A5261" t="s">
        <v>5183</v>
      </c>
      <c r="B5261" s="2">
        <v>6.9</v>
      </c>
      <c r="C5261" t="s">
        <v>7851</v>
      </c>
    </row>
    <row r="5262" spans="1:3" x14ac:dyDescent="0.3">
      <c r="A5262" t="s">
        <v>5183</v>
      </c>
      <c r="B5262" s="2">
        <v>6.9</v>
      </c>
      <c r="C5262" t="s">
        <v>814</v>
      </c>
    </row>
    <row r="5263" spans="1:3" x14ac:dyDescent="0.3">
      <c r="A5263" t="s">
        <v>5183</v>
      </c>
      <c r="B5263" s="2">
        <v>6.9</v>
      </c>
      <c r="C5263" t="s">
        <v>7850</v>
      </c>
    </row>
    <row r="5264" spans="1:3" x14ac:dyDescent="0.3">
      <c r="A5264" t="s">
        <v>7196</v>
      </c>
      <c r="B5264" s="2">
        <v>5.5</v>
      </c>
      <c r="C5264" t="s">
        <v>509</v>
      </c>
    </row>
    <row r="5265" spans="1:3" x14ac:dyDescent="0.3">
      <c r="A5265" t="s">
        <v>7196</v>
      </c>
      <c r="B5265" s="2">
        <v>5.5</v>
      </c>
      <c r="C5265" t="s">
        <v>7851</v>
      </c>
    </row>
    <row r="5266" spans="1:3" x14ac:dyDescent="0.3">
      <c r="A5266" t="s">
        <v>7197</v>
      </c>
      <c r="B5266" s="2">
        <v>7.1</v>
      </c>
      <c r="C5266" t="s">
        <v>346</v>
      </c>
    </row>
    <row r="5267" spans="1:3" x14ac:dyDescent="0.3">
      <c r="A5267" t="s">
        <v>7197</v>
      </c>
      <c r="B5267" s="2">
        <v>7.1</v>
      </c>
      <c r="C5267" t="s">
        <v>266</v>
      </c>
    </row>
    <row r="5268" spans="1:3" x14ac:dyDescent="0.3">
      <c r="A5268" t="s">
        <v>7197</v>
      </c>
      <c r="B5268" s="2">
        <v>7.1</v>
      </c>
      <c r="C5268" t="s">
        <v>7845</v>
      </c>
    </row>
    <row r="5269" spans="1:3" x14ac:dyDescent="0.3">
      <c r="A5269" t="s">
        <v>7197</v>
      </c>
      <c r="B5269" s="2">
        <v>7.1</v>
      </c>
      <c r="C5269" t="s">
        <v>814</v>
      </c>
    </row>
    <row r="5270" spans="1:3" x14ac:dyDescent="0.3">
      <c r="A5270" t="s">
        <v>7197</v>
      </c>
      <c r="B5270" s="2">
        <v>7.1</v>
      </c>
      <c r="C5270" t="s">
        <v>7848</v>
      </c>
    </row>
    <row r="5271" spans="1:3" x14ac:dyDescent="0.3">
      <c r="A5271" t="s">
        <v>7197</v>
      </c>
      <c r="B5271" s="2">
        <v>7.1</v>
      </c>
      <c r="C5271" t="s">
        <v>3878</v>
      </c>
    </row>
    <row r="5272" spans="1:3" x14ac:dyDescent="0.3">
      <c r="A5272" t="s">
        <v>7197</v>
      </c>
      <c r="B5272" s="2">
        <v>7.1</v>
      </c>
      <c r="C5272" t="s">
        <v>3705</v>
      </c>
    </row>
    <row r="5273" spans="1:3" x14ac:dyDescent="0.3">
      <c r="A5273" t="s">
        <v>5184</v>
      </c>
      <c r="B5273" s="2">
        <v>7.1</v>
      </c>
      <c r="C5273" t="s">
        <v>7851</v>
      </c>
    </row>
    <row r="5274" spans="1:3" x14ac:dyDescent="0.3">
      <c r="A5274" t="s">
        <v>5184</v>
      </c>
      <c r="B5274" s="2">
        <v>7.1</v>
      </c>
      <c r="C5274" t="s">
        <v>814</v>
      </c>
    </row>
    <row r="5275" spans="1:3" x14ac:dyDescent="0.3">
      <c r="A5275" t="s">
        <v>5184</v>
      </c>
      <c r="B5275" s="2">
        <v>7.1</v>
      </c>
      <c r="C5275" t="s">
        <v>3705</v>
      </c>
    </row>
    <row r="5276" spans="1:3" x14ac:dyDescent="0.3">
      <c r="A5276" t="s">
        <v>7198</v>
      </c>
      <c r="B5276" s="2">
        <v>7.3</v>
      </c>
      <c r="C5276" t="s">
        <v>266</v>
      </c>
    </row>
    <row r="5277" spans="1:3" x14ac:dyDescent="0.3">
      <c r="A5277" t="s">
        <v>7198</v>
      </c>
      <c r="B5277" s="2">
        <v>7.3</v>
      </c>
      <c r="C5277" t="s">
        <v>7845</v>
      </c>
    </row>
    <row r="5278" spans="1:3" x14ac:dyDescent="0.3">
      <c r="A5278" t="s">
        <v>7198</v>
      </c>
      <c r="B5278" s="2">
        <v>7.3</v>
      </c>
      <c r="C5278" t="s">
        <v>509</v>
      </c>
    </row>
    <row r="5279" spans="1:3" x14ac:dyDescent="0.3">
      <c r="A5279" t="s">
        <v>7198</v>
      </c>
      <c r="B5279" s="2">
        <v>7.3</v>
      </c>
      <c r="C5279" t="s">
        <v>7846</v>
      </c>
    </row>
    <row r="5280" spans="1:3" x14ac:dyDescent="0.3">
      <c r="A5280" t="s">
        <v>7198</v>
      </c>
      <c r="B5280" s="2">
        <v>7.3</v>
      </c>
      <c r="C5280" t="s">
        <v>7847</v>
      </c>
    </row>
    <row r="5281" spans="1:3" x14ac:dyDescent="0.3">
      <c r="A5281" t="s">
        <v>7199</v>
      </c>
      <c r="B5281" s="2">
        <v>3.4</v>
      </c>
      <c r="C5281" t="s">
        <v>509</v>
      </c>
    </row>
    <row r="5282" spans="1:3" x14ac:dyDescent="0.3">
      <c r="A5282" t="s">
        <v>5185</v>
      </c>
      <c r="B5282" s="2">
        <v>6.8</v>
      </c>
      <c r="C5282" t="s">
        <v>509</v>
      </c>
    </row>
    <row r="5283" spans="1:3" x14ac:dyDescent="0.3">
      <c r="A5283" t="s">
        <v>5185</v>
      </c>
      <c r="B5283" s="2">
        <v>6.8</v>
      </c>
      <c r="C5283" t="s">
        <v>814</v>
      </c>
    </row>
    <row r="5284" spans="1:3" x14ac:dyDescent="0.3">
      <c r="A5284" t="s">
        <v>5185</v>
      </c>
      <c r="B5284" s="2">
        <v>6.8</v>
      </c>
      <c r="C5284" t="s">
        <v>3587</v>
      </c>
    </row>
    <row r="5285" spans="1:3" x14ac:dyDescent="0.3">
      <c r="A5285" t="s">
        <v>7200</v>
      </c>
      <c r="B5285" s="2">
        <v>6.9</v>
      </c>
      <c r="C5285" t="s">
        <v>7852</v>
      </c>
    </row>
    <row r="5286" spans="1:3" x14ac:dyDescent="0.3">
      <c r="A5286" t="s">
        <v>7200</v>
      </c>
      <c r="B5286" s="2">
        <v>6.9</v>
      </c>
      <c r="C5286" t="s">
        <v>814</v>
      </c>
    </row>
    <row r="5287" spans="1:3" x14ac:dyDescent="0.3">
      <c r="A5287" t="s">
        <v>7200</v>
      </c>
      <c r="B5287" s="2">
        <v>6.9</v>
      </c>
      <c r="C5287" t="s">
        <v>7853</v>
      </c>
    </row>
    <row r="5288" spans="1:3" x14ac:dyDescent="0.3">
      <c r="A5288" t="s">
        <v>5186</v>
      </c>
      <c r="B5288" s="2">
        <v>7</v>
      </c>
      <c r="C5288" t="s">
        <v>814</v>
      </c>
    </row>
    <row r="5289" spans="1:3" x14ac:dyDescent="0.3">
      <c r="A5289" t="s">
        <v>5187</v>
      </c>
      <c r="B5289" s="2">
        <v>5.5</v>
      </c>
      <c r="C5289" t="s">
        <v>346</v>
      </c>
    </row>
    <row r="5290" spans="1:3" x14ac:dyDescent="0.3">
      <c r="A5290" t="s">
        <v>5187</v>
      </c>
      <c r="B5290" s="2">
        <v>5.5</v>
      </c>
      <c r="C5290" t="s">
        <v>7851</v>
      </c>
    </row>
    <row r="5291" spans="1:3" x14ac:dyDescent="0.3">
      <c r="A5291" t="s">
        <v>5187</v>
      </c>
      <c r="B5291" s="2">
        <v>5.5</v>
      </c>
      <c r="C5291" t="s">
        <v>3878</v>
      </c>
    </row>
    <row r="5292" spans="1:3" x14ac:dyDescent="0.3">
      <c r="A5292" t="s">
        <v>5187</v>
      </c>
      <c r="B5292" s="2">
        <v>5.5</v>
      </c>
      <c r="C5292" t="s">
        <v>3705</v>
      </c>
    </row>
    <row r="5293" spans="1:3" x14ac:dyDescent="0.3">
      <c r="A5293" t="s">
        <v>5188</v>
      </c>
      <c r="B5293" s="2">
        <v>5.0999999999999996</v>
      </c>
      <c r="C5293" t="s">
        <v>509</v>
      </c>
    </row>
    <row r="5294" spans="1:3" x14ac:dyDescent="0.3">
      <c r="A5294" t="s">
        <v>5188</v>
      </c>
      <c r="B5294" s="2">
        <v>5.0999999999999996</v>
      </c>
      <c r="C5294" t="s">
        <v>3587</v>
      </c>
    </row>
    <row r="5295" spans="1:3" x14ac:dyDescent="0.3">
      <c r="A5295" t="s">
        <v>5188</v>
      </c>
      <c r="B5295" s="2">
        <v>5.0999999999999996</v>
      </c>
      <c r="C5295" t="s">
        <v>3878</v>
      </c>
    </row>
    <row r="5296" spans="1:3" x14ac:dyDescent="0.3">
      <c r="A5296" t="s">
        <v>7201</v>
      </c>
      <c r="B5296" s="2">
        <v>6.2</v>
      </c>
      <c r="C5296" t="s">
        <v>1390</v>
      </c>
    </row>
    <row r="5297" spans="1:3" x14ac:dyDescent="0.3">
      <c r="A5297" t="s">
        <v>7201</v>
      </c>
      <c r="B5297" s="2">
        <v>6.2</v>
      </c>
      <c r="C5297" t="s">
        <v>7848</v>
      </c>
    </row>
    <row r="5298" spans="1:3" x14ac:dyDescent="0.3">
      <c r="A5298" t="s">
        <v>7201</v>
      </c>
      <c r="B5298" s="2">
        <v>6.2</v>
      </c>
      <c r="C5298" t="s">
        <v>3705</v>
      </c>
    </row>
    <row r="5299" spans="1:3" x14ac:dyDescent="0.3">
      <c r="A5299" t="s">
        <v>5189</v>
      </c>
      <c r="B5299" s="2">
        <v>5.9</v>
      </c>
      <c r="C5299" t="s">
        <v>266</v>
      </c>
    </row>
    <row r="5300" spans="1:3" x14ac:dyDescent="0.3">
      <c r="A5300" t="s">
        <v>5189</v>
      </c>
      <c r="B5300" s="2">
        <v>5.9</v>
      </c>
      <c r="C5300" t="s">
        <v>814</v>
      </c>
    </row>
    <row r="5301" spans="1:3" x14ac:dyDescent="0.3">
      <c r="A5301" t="s">
        <v>5189</v>
      </c>
      <c r="B5301" s="2">
        <v>5.9</v>
      </c>
      <c r="C5301" t="s">
        <v>3705</v>
      </c>
    </row>
    <row r="5302" spans="1:3" x14ac:dyDescent="0.3">
      <c r="A5302" t="s">
        <v>5190</v>
      </c>
      <c r="B5302" s="2">
        <v>5.2</v>
      </c>
      <c r="C5302" t="s">
        <v>509</v>
      </c>
    </row>
    <row r="5303" spans="1:3" x14ac:dyDescent="0.3">
      <c r="A5303" t="s">
        <v>5190</v>
      </c>
      <c r="B5303" s="2">
        <v>5.2</v>
      </c>
      <c r="C5303" t="s">
        <v>814</v>
      </c>
    </row>
    <row r="5304" spans="1:3" x14ac:dyDescent="0.3">
      <c r="A5304" t="s">
        <v>5190</v>
      </c>
      <c r="B5304" s="2">
        <v>5.2</v>
      </c>
      <c r="C5304" t="s">
        <v>3587</v>
      </c>
    </row>
    <row r="5305" spans="1:3" x14ac:dyDescent="0.3">
      <c r="A5305" t="s">
        <v>5191</v>
      </c>
      <c r="B5305" s="2">
        <v>6.2</v>
      </c>
      <c r="C5305" t="s">
        <v>509</v>
      </c>
    </row>
    <row r="5306" spans="1:3" x14ac:dyDescent="0.3">
      <c r="A5306" t="s">
        <v>5191</v>
      </c>
      <c r="B5306" s="2">
        <v>6.2</v>
      </c>
      <c r="C5306" t="s">
        <v>3587</v>
      </c>
    </row>
    <row r="5307" spans="1:3" x14ac:dyDescent="0.3">
      <c r="A5307" t="s">
        <v>5192</v>
      </c>
      <c r="B5307" s="2">
        <v>5.5</v>
      </c>
      <c r="C5307" t="s">
        <v>509</v>
      </c>
    </row>
    <row r="5308" spans="1:3" x14ac:dyDescent="0.3">
      <c r="A5308" t="s">
        <v>5192</v>
      </c>
      <c r="B5308" s="2">
        <v>5.5</v>
      </c>
      <c r="C5308" t="s">
        <v>814</v>
      </c>
    </row>
    <row r="5309" spans="1:3" x14ac:dyDescent="0.3">
      <c r="A5309" t="s">
        <v>5192</v>
      </c>
      <c r="B5309" s="2">
        <v>5.5</v>
      </c>
      <c r="C5309" t="s">
        <v>3587</v>
      </c>
    </row>
    <row r="5310" spans="1:3" x14ac:dyDescent="0.3">
      <c r="A5310" t="s">
        <v>5192</v>
      </c>
      <c r="B5310" s="2">
        <v>5.5</v>
      </c>
      <c r="C5310" t="s">
        <v>7850</v>
      </c>
    </row>
    <row r="5311" spans="1:3" x14ac:dyDescent="0.3">
      <c r="A5311" t="s">
        <v>5193</v>
      </c>
      <c r="B5311" s="2">
        <v>7.4</v>
      </c>
      <c r="C5311" t="s">
        <v>7851</v>
      </c>
    </row>
    <row r="5312" spans="1:3" x14ac:dyDescent="0.3">
      <c r="A5312" t="s">
        <v>5193</v>
      </c>
      <c r="B5312" s="2">
        <v>7.4</v>
      </c>
      <c r="C5312" t="s">
        <v>814</v>
      </c>
    </row>
    <row r="5313" spans="1:3" x14ac:dyDescent="0.3">
      <c r="A5313" t="s">
        <v>5193</v>
      </c>
      <c r="B5313" s="2">
        <v>7.4</v>
      </c>
      <c r="C5313" t="s">
        <v>3587</v>
      </c>
    </row>
    <row r="5314" spans="1:3" x14ac:dyDescent="0.3">
      <c r="A5314" t="s">
        <v>5193</v>
      </c>
      <c r="B5314" s="2">
        <v>7.4</v>
      </c>
      <c r="C5314" t="s">
        <v>3705</v>
      </c>
    </row>
    <row r="5315" spans="1:3" x14ac:dyDescent="0.3">
      <c r="A5315" t="s">
        <v>5194</v>
      </c>
      <c r="B5315" s="2">
        <v>4.4000000000000004</v>
      </c>
      <c r="C5315" t="s">
        <v>346</v>
      </c>
    </row>
    <row r="5316" spans="1:3" x14ac:dyDescent="0.3">
      <c r="A5316" t="s">
        <v>5194</v>
      </c>
      <c r="B5316" s="2">
        <v>4.4000000000000004</v>
      </c>
      <c r="C5316" t="s">
        <v>1390</v>
      </c>
    </row>
    <row r="5317" spans="1:3" x14ac:dyDescent="0.3">
      <c r="A5317" t="s">
        <v>5194</v>
      </c>
      <c r="B5317" s="2">
        <v>4.4000000000000004</v>
      </c>
      <c r="C5317" t="s">
        <v>3878</v>
      </c>
    </row>
    <row r="5318" spans="1:3" x14ac:dyDescent="0.3">
      <c r="A5318" t="s">
        <v>5194</v>
      </c>
      <c r="B5318" s="2">
        <v>4.4000000000000004</v>
      </c>
      <c r="C5318" t="s">
        <v>3705</v>
      </c>
    </row>
    <row r="5319" spans="1:3" x14ac:dyDescent="0.3">
      <c r="A5319" t="s">
        <v>7202</v>
      </c>
      <c r="B5319" s="2">
        <v>6.3</v>
      </c>
      <c r="C5319" t="s">
        <v>346</v>
      </c>
    </row>
    <row r="5320" spans="1:3" x14ac:dyDescent="0.3">
      <c r="A5320" t="s">
        <v>7202</v>
      </c>
      <c r="B5320" s="2">
        <v>6.3</v>
      </c>
      <c r="C5320" t="s">
        <v>7851</v>
      </c>
    </row>
    <row r="5321" spans="1:3" x14ac:dyDescent="0.3">
      <c r="A5321" t="s">
        <v>7202</v>
      </c>
      <c r="B5321" s="2">
        <v>6.3</v>
      </c>
      <c r="C5321" t="s">
        <v>814</v>
      </c>
    </row>
    <row r="5322" spans="1:3" x14ac:dyDescent="0.3">
      <c r="A5322" t="s">
        <v>7202</v>
      </c>
      <c r="B5322" s="2">
        <v>6.3</v>
      </c>
      <c r="C5322" t="s">
        <v>3705</v>
      </c>
    </row>
    <row r="5323" spans="1:3" x14ac:dyDescent="0.3">
      <c r="A5323" t="s">
        <v>5195</v>
      </c>
      <c r="B5323" s="2">
        <v>6.1</v>
      </c>
      <c r="C5323" t="s">
        <v>346</v>
      </c>
    </row>
    <row r="5324" spans="1:3" x14ac:dyDescent="0.3">
      <c r="A5324" t="s">
        <v>5195</v>
      </c>
      <c r="B5324" s="2">
        <v>6.1</v>
      </c>
      <c r="C5324" t="s">
        <v>7851</v>
      </c>
    </row>
    <row r="5325" spans="1:3" x14ac:dyDescent="0.3">
      <c r="A5325" t="s">
        <v>5195</v>
      </c>
      <c r="B5325" s="2">
        <v>6.1</v>
      </c>
      <c r="C5325" t="s">
        <v>3705</v>
      </c>
    </row>
    <row r="5326" spans="1:3" x14ac:dyDescent="0.3">
      <c r="A5326" t="s">
        <v>5196</v>
      </c>
      <c r="B5326" s="2">
        <v>5.3</v>
      </c>
      <c r="C5326" t="s">
        <v>346</v>
      </c>
    </row>
    <row r="5327" spans="1:3" x14ac:dyDescent="0.3">
      <c r="A5327" t="s">
        <v>5196</v>
      </c>
      <c r="B5327" s="2">
        <v>5.3</v>
      </c>
      <c r="C5327" t="s">
        <v>266</v>
      </c>
    </row>
    <row r="5328" spans="1:3" x14ac:dyDescent="0.3">
      <c r="A5328" t="s">
        <v>5196</v>
      </c>
      <c r="B5328" s="2">
        <v>5.3</v>
      </c>
      <c r="C5328" t="s">
        <v>7851</v>
      </c>
    </row>
    <row r="5329" spans="1:3" x14ac:dyDescent="0.3">
      <c r="A5329" t="s">
        <v>5196</v>
      </c>
      <c r="B5329" s="2">
        <v>5.3</v>
      </c>
      <c r="C5329" t="s">
        <v>814</v>
      </c>
    </row>
    <row r="5330" spans="1:3" x14ac:dyDescent="0.3">
      <c r="A5330" t="s">
        <v>5196</v>
      </c>
      <c r="B5330" s="2">
        <v>5.3</v>
      </c>
      <c r="C5330" t="s">
        <v>3587</v>
      </c>
    </row>
    <row r="5331" spans="1:3" x14ac:dyDescent="0.3">
      <c r="A5331" t="s">
        <v>5197</v>
      </c>
      <c r="B5331" s="2">
        <v>5.4</v>
      </c>
      <c r="C5331" t="s">
        <v>346</v>
      </c>
    </row>
    <row r="5332" spans="1:3" x14ac:dyDescent="0.3">
      <c r="A5332" t="s">
        <v>5197</v>
      </c>
      <c r="B5332" s="2">
        <v>5.4</v>
      </c>
      <c r="C5332" t="s">
        <v>509</v>
      </c>
    </row>
    <row r="5333" spans="1:3" x14ac:dyDescent="0.3">
      <c r="A5333" t="s">
        <v>5197</v>
      </c>
      <c r="B5333" s="2">
        <v>5.4</v>
      </c>
      <c r="C5333" t="s">
        <v>1390</v>
      </c>
    </row>
    <row r="5334" spans="1:3" x14ac:dyDescent="0.3">
      <c r="A5334" t="s">
        <v>5198</v>
      </c>
      <c r="B5334" s="2">
        <v>6.7</v>
      </c>
      <c r="C5334" t="s">
        <v>509</v>
      </c>
    </row>
    <row r="5335" spans="1:3" x14ac:dyDescent="0.3">
      <c r="A5335" t="s">
        <v>5198</v>
      </c>
      <c r="B5335" s="2">
        <v>6.7</v>
      </c>
      <c r="C5335" t="s">
        <v>814</v>
      </c>
    </row>
    <row r="5336" spans="1:3" x14ac:dyDescent="0.3">
      <c r="A5336" t="s">
        <v>5198</v>
      </c>
      <c r="B5336" s="2">
        <v>6.7</v>
      </c>
      <c r="C5336" t="s">
        <v>3587</v>
      </c>
    </row>
    <row r="5337" spans="1:3" x14ac:dyDescent="0.3">
      <c r="A5337" t="s">
        <v>5199</v>
      </c>
      <c r="B5337" s="2">
        <v>5.9</v>
      </c>
      <c r="C5337" t="s">
        <v>7851</v>
      </c>
    </row>
    <row r="5338" spans="1:3" x14ac:dyDescent="0.3">
      <c r="A5338" t="s">
        <v>5199</v>
      </c>
      <c r="B5338" s="2">
        <v>5.9</v>
      </c>
      <c r="C5338" t="s">
        <v>814</v>
      </c>
    </row>
    <row r="5339" spans="1:3" x14ac:dyDescent="0.3">
      <c r="A5339" t="s">
        <v>5199</v>
      </c>
      <c r="B5339" s="2">
        <v>5.9</v>
      </c>
      <c r="C5339" t="s">
        <v>7848</v>
      </c>
    </row>
    <row r="5340" spans="1:3" x14ac:dyDescent="0.3">
      <c r="A5340" t="s">
        <v>5199</v>
      </c>
      <c r="B5340" s="2">
        <v>5.9</v>
      </c>
      <c r="C5340" t="s">
        <v>3705</v>
      </c>
    </row>
    <row r="5341" spans="1:3" x14ac:dyDescent="0.3">
      <c r="A5341" t="s">
        <v>5200</v>
      </c>
      <c r="B5341" s="2">
        <v>7.3</v>
      </c>
      <c r="C5341" t="s">
        <v>814</v>
      </c>
    </row>
    <row r="5342" spans="1:3" x14ac:dyDescent="0.3">
      <c r="A5342" t="s">
        <v>5201</v>
      </c>
      <c r="B5342" s="2">
        <v>5.5</v>
      </c>
      <c r="C5342" t="s">
        <v>509</v>
      </c>
    </row>
    <row r="5343" spans="1:3" x14ac:dyDescent="0.3">
      <c r="A5343" t="s">
        <v>5201</v>
      </c>
      <c r="B5343" s="2">
        <v>5.5</v>
      </c>
      <c r="C5343" t="s">
        <v>7851</v>
      </c>
    </row>
    <row r="5344" spans="1:3" x14ac:dyDescent="0.3">
      <c r="A5344" t="s">
        <v>5201</v>
      </c>
      <c r="B5344" s="2">
        <v>5.5</v>
      </c>
      <c r="C5344" t="s">
        <v>3705</v>
      </c>
    </row>
    <row r="5345" spans="1:3" x14ac:dyDescent="0.3">
      <c r="A5345" t="s">
        <v>5202</v>
      </c>
      <c r="B5345" s="2">
        <v>5.8</v>
      </c>
      <c r="C5345" t="s">
        <v>814</v>
      </c>
    </row>
    <row r="5346" spans="1:3" x14ac:dyDescent="0.3">
      <c r="A5346" t="s">
        <v>5202</v>
      </c>
      <c r="B5346" s="2">
        <v>5.8</v>
      </c>
      <c r="C5346" t="s">
        <v>1390</v>
      </c>
    </row>
    <row r="5347" spans="1:3" x14ac:dyDescent="0.3">
      <c r="A5347" t="s">
        <v>5202</v>
      </c>
      <c r="B5347" s="2">
        <v>5.8</v>
      </c>
      <c r="C5347" t="s">
        <v>3878</v>
      </c>
    </row>
    <row r="5348" spans="1:3" x14ac:dyDescent="0.3">
      <c r="A5348" t="s">
        <v>7203</v>
      </c>
      <c r="B5348" s="2">
        <v>4.5999999999999996</v>
      </c>
      <c r="C5348" t="s">
        <v>346</v>
      </c>
    </row>
    <row r="5349" spans="1:3" x14ac:dyDescent="0.3">
      <c r="A5349" t="s">
        <v>7203</v>
      </c>
      <c r="B5349" s="2">
        <v>4.5999999999999996</v>
      </c>
      <c r="C5349" t="s">
        <v>266</v>
      </c>
    </row>
    <row r="5350" spans="1:3" x14ac:dyDescent="0.3">
      <c r="A5350" t="s">
        <v>7203</v>
      </c>
      <c r="B5350" s="2">
        <v>4.5999999999999996</v>
      </c>
      <c r="C5350" t="s">
        <v>509</v>
      </c>
    </row>
    <row r="5351" spans="1:3" x14ac:dyDescent="0.3">
      <c r="A5351" t="s">
        <v>7203</v>
      </c>
      <c r="B5351" s="2">
        <v>4.5999999999999996</v>
      </c>
      <c r="C5351" t="s">
        <v>3587</v>
      </c>
    </row>
    <row r="5352" spans="1:3" x14ac:dyDescent="0.3">
      <c r="A5352" t="s">
        <v>7203</v>
      </c>
      <c r="B5352" s="2">
        <v>4.5999999999999996</v>
      </c>
      <c r="C5352" t="s">
        <v>3878</v>
      </c>
    </row>
    <row r="5353" spans="1:3" x14ac:dyDescent="0.3">
      <c r="A5353" t="s">
        <v>7204</v>
      </c>
      <c r="B5353" s="2">
        <v>6.7</v>
      </c>
      <c r="C5353" t="s">
        <v>7851</v>
      </c>
    </row>
    <row r="5354" spans="1:3" x14ac:dyDescent="0.3">
      <c r="A5354" t="s">
        <v>7204</v>
      </c>
      <c r="B5354" s="2">
        <v>6.7</v>
      </c>
      <c r="C5354" t="s">
        <v>814</v>
      </c>
    </row>
    <row r="5355" spans="1:3" x14ac:dyDescent="0.3">
      <c r="A5355" t="s">
        <v>7204</v>
      </c>
      <c r="B5355" s="2">
        <v>6.7</v>
      </c>
      <c r="C5355" t="s">
        <v>3705</v>
      </c>
    </row>
    <row r="5356" spans="1:3" x14ac:dyDescent="0.3">
      <c r="A5356" t="s">
        <v>5203</v>
      </c>
      <c r="B5356" s="2">
        <v>5.0999999999999996</v>
      </c>
      <c r="C5356" t="s">
        <v>266</v>
      </c>
    </row>
    <row r="5357" spans="1:3" x14ac:dyDescent="0.3">
      <c r="A5357" t="s">
        <v>5203</v>
      </c>
      <c r="B5357" s="2">
        <v>5.0999999999999996</v>
      </c>
      <c r="C5357" t="s">
        <v>1390</v>
      </c>
    </row>
    <row r="5358" spans="1:3" x14ac:dyDescent="0.3">
      <c r="A5358" t="s">
        <v>5203</v>
      </c>
      <c r="B5358" s="2">
        <v>5.0999999999999996</v>
      </c>
      <c r="C5358" t="s">
        <v>3705</v>
      </c>
    </row>
    <row r="5359" spans="1:3" x14ac:dyDescent="0.3">
      <c r="A5359" t="s">
        <v>5204</v>
      </c>
      <c r="B5359" s="2">
        <v>5.6</v>
      </c>
      <c r="C5359" t="s">
        <v>509</v>
      </c>
    </row>
    <row r="5360" spans="1:3" x14ac:dyDescent="0.3">
      <c r="A5360" t="s">
        <v>5204</v>
      </c>
      <c r="B5360" s="2">
        <v>5.6</v>
      </c>
      <c r="C5360" t="s">
        <v>3587</v>
      </c>
    </row>
    <row r="5361" spans="1:3" x14ac:dyDescent="0.3">
      <c r="A5361" t="s">
        <v>5205</v>
      </c>
      <c r="B5361" s="2">
        <v>7</v>
      </c>
      <c r="C5361" t="s">
        <v>814</v>
      </c>
    </row>
    <row r="5362" spans="1:3" x14ac:dyDescent="0.3">
      <c r="A5362" t="s">
        <v>5205</v>
      </c>
      <c r="B5362" s="2">
        <v>7</v>
      </c>
      <c r="C5362" t="s">
        <v>7848</v>
      </c>
    </row>
    <row r="5363" spans="1:3" x14ac:dyDescent="0.3">
      <c r="A5363" t="s">
        <v>5205</v>
      </c>
      <c r="B5363" s="2">
        <v>7</v>
      </c>
      <c r="C5363" t="s">
        <v>3587</v>
      </c>
    </row>
    <row r="5364" spans="1:3" x14ac:dyDescent="0.3">
      <c r="A5364" t="s">
        <v>5205</v>
      </c>
      <c r="B5364" s="2">
        <v>7</v>
      </c>
      <c r="C5364" t="s">
        <v>3705</v>
      </c>
    </row>
    <row r="5365" spans="1:3" x14ac:dyDescent="0.3">
      <c r="A5365" t="s">
        <v>5206</v>
      </c>
      <c r="B5365" s="2">
        <v>6.4</v>
      </c>
      <c r="C5365" t="s">
        <v>509</v>
      </c>
    </row>
    <row r="5366" spans="1:3" x14ac:dyDescent="0.3">
      <c r="A5366" t="s">
        <v>5206</v>
      </c>
      <c r="B5366" s="2">
        <v>6.4</v>
      </c>
      <c r="C5366" t="s">
        <v>1390</v>
      </c>
    </row>
    <row r="5367" spans="1:3" x14ac:dyDescent="0.3">
      <c r="A5367" t="s">
        <v>5207</v>
      </c>
      <c r="B5367" s="2">
        <v>6.7</v>
      </c>
      <c r="C5367" t="s">
        <v>7852</v>
      </c>
    </row>
    <row r="5368" spans="1:3" x14ac:dyDescent="0.3">
      <c r="A5368" t="s">
        <v>5207</v>
      </c>
      <c r="B5368" s="2">
        <v>6.7</v>
      </c>
      <c r="C5368" t="s">
        <v>814</v>
      </c>
    </row>
    <row r="5369" spans="1:3" x14ac:dyDescent="0.3">
      <c r="A5369" t="s">
        <v>5207</v>
      </c>
      <c r="B5369" s="2">
        <v>6.7</v>
      </c>
      <c r="C5369" t="s">
        <v>7849</v>
      </c>
    </row>
    <row r="5370" spans="1:3" x14ac:dyDescent="0.3">
      <c r="A5370" t="s">
        <v>5207</v>
      </c>
      <c r="B5370" s="2">
        <v>6.7</v>
      </c>
      <c r="C5370" t="s">
        <v>3587</v>
      </c>
    </row>
    <row r="5371" spans="1:3" x14ac:dyDescent="0.3">
      <c r="A5371" t="s">
        <v>5208</v>
      </c>
      <c r="B5371" s="2">
        <v>4.0999999999999996</v>
      </c>
      <c r="C5371" t="s">
        <v>346</v>
      </c>
    </row>
    <row r="5372" spans="1:3" x14ac:dyDescent="0.3">
      <c r="A5372" t="s">
        <v>5208</v>
      </c>
      <c r="B5372" s="2">
        <v>4.0999999999999996</v>
      </c>
      <c r="C5372" t="s">
        <v>266</v>
      </c>
    </row>
    <row r="5373" spans="1:3" x14ac:dyDescent="0.3">
      <c r="A5373" t="s">
        <v>5208</v>
      </c>
      <c r="B5373" s="2">
        <v>4.0999999999999996</v>
      </c>
      <c r="C5373" t="s">
        <v>3878</v>
      </c>
    </row>
    <row r="5374" spans="1:3" x14ac:dyDescent="0.3">
      <c r="A5374" t="s">
        <v>5209</v>
      </c>
      <c r="B5374" s="2">
        <v>5.5</v>
      </c>
      <c r="C5374" t="s">
        <v>814</v>
      </c>
    </row>
    <row r="5375" spans="1:3" x14ac:dyDescent="0.3">
      <c r="A5375" t="s">
        <v>5209</v>
      </c>
      <c r="B5375" s="2">
        <v>5.5</v>
      </c>
      <c r="C5375" t="s">
        <v>7844</v>
      </c>
    </row>
    <row r="5376" spans="1:3" x14ac:dyDescent="0.3">
      <c r="A5376" t="s">
        <v>5209</v>
      </c>
      <c r="B5376" s="2">
        <v>5.5</v>
      </c>
      <c r="C5376" t="s">
        <v>3705</v>
      </c>
    </row>
    <row r="5377" spans="1:3" x14ac:dyDescent="0.3">
      <c r="A5377" t="s">
        <v>5210</v>
      </c>
      <c r="B5377" s="2">
        <v>2.7</v>
      </c>
      <c r="C5377" t="s">
        <v>346</v>
      </c>
    </row>
    <row r="5378" spans="1:3" x14ac:dyDescent="0.3">
      <c r="A5378" t="s">
        <v>5210</v>
      </c>
      <c r="B5378" s="2">
        <v>2.7</v>
      </c>
      <c r="C5378" t="s">
        <v>266</v>
      </c>
    </row>
    <row r="5379" spans="1:3" x14ac:dyDescent="0.3">
      <c r="A5379" t="s">
        <v>5210</v>
      </c>
      <c r="B5379" s="2">
        <v>2.7</v>
      </c>
      <c r="C5379" t="s">
        <v>7844</v>
      </c>
    </row>
    <row r="5380" spans="1:3" x14ac:dyDescent="0.3">
      <c r="A5380" t="s">
        <v>5210</v>
      </c>
      <c r="B5380" s="2">
        <v>2.7</v>
      </c>
      <c r="C5380" t="s">
        <v>3878</v>
      </c>
    </row>
    <row r="5381" spans="1:3" x14ac:dyDescent="0.3">
      <c r="A5381" t="s">
        <v>5210</v>
      </c>
      <c r="B5381" s="2">
        <v>2.7</v>
      </c>
      <c r="C5381" t="s">
        <v>3705</v>
      </c>
    </row>
    <row r="5382" spans="1:3" x14ac:dyDescent="0.3">
      <c r="A5382" t="s">
        <v>5211</v>
      </c>
      <c r="B5382" s="2">
        <v>6.4</v>
      </c>
      <c r="C5382" t="s">
        <v>346</v>
      </c>
    </row>
    <row r="5383" spans="1:3" x14ac:dyDescent="0.3">
      <c r="A5383" t="s">
        <v>5211</v>
      </c>
      <c r="B5383" s="2">
        <v>6.4</v>
      </c>
      <c r="C5383" t="s">
        <v>7851</v>
      </c>
    </row>
    <row r="5384" spans="1:3" x14ac:dyDescent="0.3">
      <c r="A5384" t="s">
        <v>5211</v>
      </c>
      <c r="B5384" s="2">
        <v>6.4</v>
      </c>
      <c r="C5384" t="s">
        <v>3705</v>
      </c>
    </row>
    <row r="5385" spans="1:3" x14ac:dyDescent="0.3">
      <c r="A5385" t="s">
        <v>5212</v>
      </c>
      <c r="B5385" s="2">
        <v>4.8</v>
      </c>
      <c r="C5385" t="s">
        <v>814</v>
      </c>
    </row>
    <row r="5386" spans="1:3" x14ac:dyDescent="0.3">
      <c r="A5386" t="s">
        <v>5212</v>
      </c>
      <c r="B5386" s="2">
        <v>4.8</v>
      </c>
      <c r="C5386" t="s">
        <v>1390</v>
      </c>
    </row>
    <row r="5387" spans="1:3" x14ac:dyDescent="0.3">
      <c r="A5387" t="s">
        <v>5212</v>
      </c>
      <c r="B5387" s="2">
        <v>4.8</v>
      </c>
      <c r="C5387" t="s">
        <v>3878</v>
      </c>
    </row>
    <row r="5388" spans="1:3" x14ac:dyDescent="0.3">
      <c r="A5388" t="s">
        <v>5212</v>
      </c>
      <c r="B5388" s="2">
        <v>4.8</v>
      </c>
      <c r="C5388" t="s">
        <v>3705</v>
      </c>
    </row>
    <row r="5389" spans="1:3" x14ac:dyDescent="0.3">
      <c r="A5389" t="s">
        <v>5213</v>
      </c>
      <c r="B5389" s="2">
        <v>6.1</v>
      </c>
      <c r="C5389" t="s">
        <v>509</v>
      </c>
    </row>
    <row r="5390" spans="1:3" x14ac:dyDescent="0.3">
      <c r="A5390" t="s">
        <v>5213</v>
      </c>
      <c r="B5390" s="2">
        <v>6.1</v>
      </c>
      <c r="C5390" t="s">
        <v>3587</v>
      </c>
    </row>
    <row r="5391" spans="1:3" x14ac:dyDescent="0.3">
      <c r="A5391" t="s">
        <v>7205</v>
      </c>
      <c r="B5391" s="2">
        <v>4.8</v>
      </c>
      <c r="C5391" t="s">
        <v>7845</v>
      </c>
    </row>
    <row r="5392" spans="1:3" x14ac:dyDescent="0.3">
      <c r="A5392" t="s">
        <v>7205</v>
      </c>
      <c r="B5392" s="2">
        <v>4.8</v>
      </c>
      <c r="C5392" t="s">
        <v>509</v>
      </c>
    </row>
    <row r="5393" spans="1:3" x14ac:dyDescent="0.3">
      <c r="A5393" t="s">
        <v>7205</v>
      </c>
      <c r="B5393" s="2">
        <v>4.8</v>
      </c>
      <c r="C5393" t="s">
        <v>7846</v>
      </c>
    </row>
    <row r="5394" spans="1:3" x14ac:dyDescent="0.3">
      <c r="A5394" t="s">
        <v>5214</v>
      </c>
      <c r="B5394" s="2">
        <v>7</v>
      </c>
      <c r="C5394" t="s">
        <v>814</v>
      </c>
    </row>
    <row r="5395" spans="1:3" x14ac:dyDescent="0.3">
      <c r="A5395" t="s">
        <v>7206</v>
      </c>
      <c r="B5395" s="2">
        <v>6.8</v>
      </c>
      <c r="C5395" t="s">
        <v>266</v>
      </c>
    </row>
    <row r="5396" spans="1:3" x14ac:dyDescent="0.3">
      <c r="A5396" t="s">
        <v>7206</v>
      </c>
      <c r="B5396" s="2">
        <v>6.8</v>
      </c>
      <c r="C5396" t="s">
        <v>7844</v>
      </c>
    </row>
    <row r="5397" spans="1:3" x14ac:dyDescent="0.3">
      <c r="A5397" t="s">
        <v>7206</v>
      </c>
      <c r="B5397" s="2">
        <v>6.8</v>
      </c>
      <c r="C5397" t="s">
        <v>7848</v>
      </c>
    </row>
    <row r="5398" spans="1:3" x14ac:dyDescent="0.3">
      <c r="A5398" t="s">
        <v>5215</v>
      </c>
      <c r="B5398" s="2">
        <v>5.6</v>
      </c>
      <c r="C5398" t="s">
        <v>7851</v>
      </c>
    </row>
    <row r="5399" spans="1:3" x14ac:dyDescent="0.3">
      <c r="A5399" t="s">
        <v>5215</v>
      </c>
      <c r="B5399" s="2">
        <v>5.6</v>
      </c>
      <c r="C5399" t="s">
        <v>3705</v>
      </c>
    </row>
    <row r="5400" spans="1:3" x14ac:dyDescent="0.3">
      <c r="A5400" t="s">
        <v>5216</v>
      </c>
      <c r="B5400" s="2">
        <v>6.1</v>
      </c>
      <c r="C5400" t="s">
        <v>346</v>
      </c>
    </row>
    <row r="5401" spans="1:3" x14ac:dyDescent="0.3">
      <c r="A5401" t="s">
        <v>5216</v>
      </c>
      <c r="B5401" s="2">
        <v>6.1</v>
      </c>
      <c r="C5401" t="s">
        <v>7851</v>
      </c>
    </row>
    <row r="5402" spans="1:3" x14ac:dyDescent="0.3">
      <c r="A5402" t="s">
        <v>5216</v>
      </c>
      <c r="B5402" s="2">
        <v>6.1</v>
      </c>
      <c r="C5402" t="s">
        <v>814</v>
      </c>
    </row>
    <row r="5403" spans="1:3" x14ac:dyDescent="0.3">
      <c r="A5403" t="s">
        <v>5216</v>
      </c>
      <c r="B5403" s="2">
        <v>6.1</v>
      </c>
      <c r="C5403" t="s">
        <v>3705</v>
      </c>
    </row>
    <row r="5404" spans="1:3" x14ac:dyDescent="0.3">
      <c r="A5404" t="s">
        <v>5217</v>
      </c>
      <c r="B5404" s="2">
        <v>7.9</v>
      </c>
      <c r="C5404" t="s">
        <v>814</v>
      </c>
    </row>
    <row r="5405" spans="1:3" x14ac:dyDescent="0.3">
      <c r="A5405" t="s">
        <v>5217</v>
      </c>
      <c r="B5405" s="2">
        <v>7.9</v>
      </c>
      <c r="C5405" t="s">
        <v>7849</v>
      </c>
    </row>
    <row r="5406" spans="1:3" x14ac:dyDescent="0.3">
      <c r="A5406" t="s">
        <v>5217</v>
      </c>
      <c r="B5406" s="2">
        <v>7.9</v>
      </c>
      <c r="C5406" t="s">
        <v>5364</v>
      </c>
    </row>
    <row r="5407" spans="1:3" x14ac:dyDescent="0.3">
      <c r="A5407" t="s">
        <v>7207</v>
      </c>
      <c r="B5407" s="2">
        <v>8.4</v>
      </c>
      <c r="C5407" t="s">
        <v>7851</v>
      </c>
    </row>
    <row r="5408" spans="1:3" x14ac:dyDescent="0.3">
      <c r="A5408" t="s">
        <v>7207</v>
      </c>
      <c r="B5408" s="2">
        <v>8.4</v>
      </c>
      <c r="C5408" t="s">
        <v>814</v>
      </c>
    </row>
    <row r="5409" spans="1:3" x14ac:dyDescent="0.3">
      <c r="A5409" t="s">
        <v>5218</v>
      </c>
      <c r="B5409" s="2">
        <v>6.5</v>
      </c>
      <c r="C5409" t="s">
        <v>346</v>
      </c>
    </row>
    <row r="5410" spans="1:3" x14ac:dyDescent="0.3">
      <c r="A5410" t="s">
        <v>5218</v>
      </c>
      <c r="B5410" s="2">
        <v>6.5</v>
      </c>
      <c r="C5410" t="s">
        <v>7851</v>
      </c>
    </row>
    <row r="5411" spans="1:3" x14ac:dyDescent="0.3">
      <c r="A5411" t="s">
        <v>5218</v>
      </c>
      <c r="B5411" s="2">
        <v>6.5</v>
      </c>
      <c r="C5411" t="s">
        <v>814</v>
      </c>
    </row>
    <row r="5412" spans="1:3" x14ac:dyDescent="0.3">
      <c r="A5412" t="s">
        <v>5218</v>
      </c>
      <c r="B5412" s="2">
        <v>6.5</v>
      </c>
      <c r="C5412" t="s">
        <v>3705</v>
      </c>
    </row>
    <row r="5413" spans="1:3" x14ac:dyDescent="0.3">
      <c r="A5413" t="s">
        <v>7208</v>
      </c>
      <c r="B5413" s="2">
        <v>7.1</v>
      </c>
      <c r="C5413" t="s">
        <v>814</v>
      </c>
    </row>
    <row r="5414" spans="1:3" x14ac:dyDescent="0.3">
      <c r="A5414" t="s">
        <v>7208</v>
      </c>
      <c r="B5414" s="2">
        <v>7.1</v>
      </c>
      <c r="C5414" t="s">
        <v>3587</v>
      </c>
    </row>
    <row r="5415" spans="1:3" x14ac:dyDescent="0.3">
      <c r="A5415" t="s">
        <v>5219</v>
      </c>
      <c r="B5415" s="2">
        <v>6.6</v>
      </c>
      <c r="C5415" t="s">
        <v>346</v>
      </c>
    </row>
    <row r="5416" spans="1:3" x14ac:dyDescent="0.3">
      <c r="A5416" t="s">
        <v>5219</v>
      </c>
      <c r="B5416" s="2">
        <v>6.6</v>
      </c>
      <c r="C5416" t="s">
        <v>7851</v>
      </c>
    </row>
    <row r="5417" spans="1:3" x14ac:dyDescent="0.3">
      <c r="A5417" t="s">
        <v>5219</v>
      </c>
      <c r="B5417" s="2">
        <v>6.6</v>
      </c>
      <c r="C5417" t="s">
        <v>814</v>
      </c>
    </row>
    <row r="5418" spans="1:3" x14ac:dyDescent="0.3">
      <c r="A5418" t="s">
        <v>5219</v>
      </c>
      <c r="B5418" s="2">
        <v>6.6</v>
      </c>
      <c r="C5418" t="s">
        <v>3587</v>
      </c>
    </row>
    <row r="5419" spans="1:3" x14ac:dyDescent="0.3">
      <c r="A5419" t="s">
        <v>5219</v>
      </c>
      <c r="B5419" s="2">
        <v>6.6</v>
      </c>
      <c r="C5419" t="s">
        <v>3705</v>
      </c>
    </row>
    <row r="5420" spans="1:3" x14ac:dyDescent="0.3">
      <c r="A5420" t="s">
        <v>5220</v>
      </c>
      <c r="B5420" s="2">
        <v>7</v>
      </c>
      <c r="C5420" t="s">
        <v>7852</v>
      </c>
    </row>
    <row r="5421" spans="1:3" x14ac:dyDescent="0.3">
      <c r="A5421" t="s">
        <v>5220</v>
      </c>
      <c r="B5421" s="2">
        <v>7</v>
      </c>
      <c r="C5421" t="s">
        <v>814</v>
      </c>
    </row>
    <row r="5422" spans="1:3" x14ac:dyDescent="0.3">
      <c r="A5422" t="s">
        <v>5220</v>
      </c>
      <c r="B5422" s="2">
        <v>7</v>
      </c>
      <c r="C5422" t="s">
        <v>3587</v>
      </c>
    </row>
    <row r="5423" spans="1:3" x14ac:dyDescent="0.3">
      <c r="A5423" t="s">
        <v>5221</v>
      </c>
      <c r="B5423" s="2">
        <v>5.6</v>
      </c>
      <c r="C5423" t="s">
        <v>346</v>
      </c>
    </row>
    <row r="5424" spans="1:3" x14ac:dyDescent="0.3">
      <c r="A5424" t="s">
        <v>5221</v>
      </c>
      <c r="B5424" s="2">
        <v>5.6</v>
      </c>
      <c r="C5424" t="s">
        <v>814</v>
      </c>
    </row>
    <row r="5425" spans="1:3" x14ac:dyDescent="0.3">
      <c r="A5425" t="s">
        <v>5221</v>
      </c>
      <c r="B5425" s="2">
        <v>5.6</v>
      </c>
      <c r="C5425" t="s">
        <v>7844</v>
      </c>
    </row>
    <row r="5426" spans="1:3" x14ac:dyDescent="0.3">
      <c r="A5426" t="s">
        <v>7209</v>
      </c>
      <c r="B5426" s="2">
        <v>4.8</v>
      </c>
      <c r="C5426" t="s">
        <v>346</v>
      </c>
    </row>
    <row r="5427" spans="1:3" x14ac:dyDescent="0.3">
      <c r="A5427" t="s">
        <v>7209</v>
      </c>
      <c r="B5427" s="2">
        <v>4.8</v>
      </c>
      <c r="C5427" t="s">
        <v>266</v>
      </c>
    </row>
    <row r="5428" spans="1:3" x14ac:dyDescent="0.3">
      <c r="A5428" t="s">
        <v>7210</v>
      </c>
      <c r="B5428" s="2">
        <v>7.5</v>
      </c>
      <c r="C5428" t="s">
        <v>7852</v>
      </c>
    </row>
    <row r="5429" spans="1:3" x14ac:dyDescent="0.3">
      <c r="A5429" t="s">
        <v>7210</v>
      </c>
      <c r="B5429" s="2">
        <v>7.5</v>
      </c>
      <c r="C5429" t="s">
        <v>7851</v>
      </c>
    </row>
    <row r="5430" spans="1:3" x14ac:dyDescent="0.3">
      <c r="A5430" t="s">
        <v>7210</v>
      </c>
      <c r="B5430" s="2">
        <v>7.5</v>
      </c>
      <c r="C5430" t="s">
        <v>814</v>
      </c>
    </row>
    <row r="5431" spans="1:3" x14ac:dyDescent="0.3">
      <c r="A5431" t="s">
        <v>7210</v>
      </c>
      <c r="B5431" s="2">
        <v>7.5</v>
      </c>
      <c r="C5431" t="s">
        <v>7849</v>
      </c>
    </row>
    <row r="5432" spans="1:3" x14ac:dyDescent="0.3">
      <c r="A5432" t="s">
        <v>7210</v>
      </c>
      <c r="B5432" s="2">
        <v>7.5</v>
      </c>
      <c r="C5432" t="s">
        <v>3084</v>
      </c>
    </row>
    <row r="5433" spans="1:3" x14ac:dyDescent="0.3">
      <c r="A5433" t="s">
        <v>7211</v>
      </c>
      <c r="B5433" s="2">
        <v>6</v>
      </c>
      <c r="C5433" t="s">
        <v>346</v>
      </c>
    </row>
    <row r="5434" spans="1:3" x14ac:dyDescent="0.3">
      <c r="A5434" t="s">
        <v>7211</v>
      </c>
      <c r="B5434" s="2">
        <v>6</v>
      </c>
      <c r="C5434" t="s">
        <v>266</v>
      </c>
    </row>
    <row r="5435" spans="1:3" x14ac:dyDescent="0.3">
      <c r="A5435" t="s">
        <v>7211</v>
      </c>
      <c r="B5435" s="2">
        <v>6</v>
      </c>
      <c r="C5435" t="s">
        <v>814</v>
      </c>
    </row>
    <row r="5436" spans="1:3" x14ac:dyDescent="0.3">
      <c r="A5436" t="s">
        <v>7211</v>
      </c>
      <c r="B5436" s="2">
        <v>6</v>
      </c>
      <c r="C5436" t="s">
        <v>7849</v>
      </c>
    </row>
    <row r="5437" spans="1:3" x14ac:dyDescent="0.3">
      <c r="A5437" t="s">
        <v>7211</v>
      </c>
      <c r="B5437" s="2">
        <v>6</v>
      </c>
      <c r="C5437" t="s">
        <v>5364</v>
      </c>
    </row>
    <row r="5438" spans="1:3" x14ac:dyDescent="0.3">
      <c r="A5438" t="s">
        <v>5222</v>
      </c>
      <c r="B5438" s="2">
        <v>6.8</v>
      </c>
      <c r="C5438" t="s">
        <v>346</v>
      </c>
    </row>
    <row r="5439" spans="1:3" x14ac:dyDescent="0.3">
      <c r="A5439" t="s">
        <v>5222</v>
      </c>
      <c r="B5439" s="2">
        <v>6.8</v>
      </c>
      <c r="C5439" t="s">
        <v>7852</v>
      </c>
    </row>
    <row r="5440" spans="1:3" x14ac:dyDescent="0.3">
      <c r="A5440" t="s">
        <v>5222</v>
      </c>
      <c r="B5440" s="2">
        <v>6.8</v>
      </c>
      <c r="C5440" t="s">
        <v>7851</v>
      </c>
    </row>
    <row r="5441" spans="1:3" x14ac:dyDescent="0.3">
      <c r="A5441" t="s">
        <v>5222</v>
      </c>
      <c r="B5441" s="2">
        <v>6.8</v>
      </c>
      <c r="C5441" t="s">
        <v>814</v>
      </c>
    </row>
    <row r="5442" spans="1:3" x14ac:dyDescent="0.3">
      <c r="A5442" t="s">
        <v>5223</v>
      </c>
      <c r="B5442" s="2">
        <v>6.5</v>
      </c>
      <c r="C5442" t="s">
        <v>509</v>
      </c>
    </row>
    <row r="5443" spans="1:3" x14ac:dyDescent="0.3">
      <c r="A5443" t="s">
        <v>5223</v>
      </c>
      <c r="B5443" s="2">
        <v>6.5</v>
      </c>
      <c r="C5443" t="s">
        <v>7853</v>
      </c>
    </row>
    <row r="5444" spans="1:3" x14ac:dyDescent="0.3">
      <c r="A5444" t="s">
        <v>7212</v>
      </c>
      <c r="B5444" s="2">
        <v>7.9</v>
      </c>
      <c r="C5444" t="s">
        <v>7852</v>
      </c>
    </row>
    <row r="5445" spans="1:3" x14ac:dyDescent="0.3">
      <c r="A5445" t="s">
        <v>7212</v>
      </c>
      <c r="B5445" s="2">
        <v>7.9</v>
      </c>
      <c r="C5445" t="s">
        <v>814</v>
      </c>
    </row>
    <row r="5446" spans="1:3" x14ac:dyDescent="0.3">
      <c r="A5446" t="s">
        <v>7212</v>
      </c>
      <c r="B5446" s="2">
        <v>7.9</v>
      </c>
      <c r="C5446" t="s">
        <v>7853</v>
      </c>
    </row>
    <row r="5447" spans="1:3" x14ac:dyDescent="0.3">
      <c r="A5447" t="s">
        <v>7212</v>
      </c>
      <c r="B5447" s="2">
        <v>7.9</v>
      </c>
      <c r="C5447" t="s">
        <v>3587</v>
      </c>
    </row>
    <row r="5448" spans="1:3" x14ac:dyDescent="0.3">
      <c r="A5448" t="s">
        <v>7213</v>
      </c>
      <c r="B5448" s="2">
        <v>6.4</v>
      </c>
      <c r="C5448" t="s">
        <v>509</v>
      </c>
    </row>
    <row r="5449" spans="1:3" x14ac:dyDescent="0.3">
      <c r="A5449" t="s">
        <v>7213</v>
      </c>
      <c r="B5449" s="2">
        <v>6.4</v>
      </c>
      <c r="C5449" t="s">
        <v>814</v>
      </c>
    </row>
    <row r="5450" spans="1:3" x14ac:dyDescent="0.3">
      <c r="A5450" t="s">
        <v>7213</v>
      </c>
      <c r="B5450" s="2">
        <v>6.4</v>
      </c>
      <c r="C5450" t="s">
        <v>3587</v>
      </c>
    </row>
    <row r="5451" spans="1:3" x14ac:dyDescent="0.3">
      <c r="A5451" t="s">
        <v>5224</v>
      </c>
      <c r="B5451" s="2">
        <v>5.8</v>
      </c>
      <c r="C5451" t="s">
        <v>266</v>
      </c>
    </row>
    <row r="5452" spans="1:3" x14ac:dyDescent="0.3">
      <c r="A5452" t="s">
        <v>5224</v>
      </c>
      <c r="B5452" s="2">
        <v>5.8</v>
      </c>
      <c r="C5452" t="s">
        <v>509</v>
      </c>
    </row>
    <row r="5453" spans="1:3" x14ac:dyDescent="0.3">
      <c r="A5453" t="s">
        <v>5224</v>
      </c>
      <c r="B5453" s="2">
        <v>5.8</v>
      </c>
      <c r="C5453" t="s">
        <v>7846</v>
      </c>
    </row>
    <row r="5454" spans="1:3" x14ac:dyDescent="0.3">
      <c r="A5454" t="s">
        <v>5224</v>
      </c>
      <c r="B5454" s="2">
        <v>5.8</v>
      </c>
      <c r="C5454" t="s">
        <v>7844</v>
      </c>
    </row>
    <row r="5455" spans="1:3" x14ac:dyDescent="0.3">
      <c r="A5455" t="s">
        <v>5225</v>
      </c>
      <c r="B5455" s="2">
        <v>7.7</v>
      </c>
      <c r="C5455" t="s">
        <v>814</v>
      </c>
    </row>
    <row r="5456" spans="1:3" x14ac:dyDescent="0.3">
      <c r="A5456" t="s">
        <v>5226</v>
      </c>
      <c r="B5456" s="2">
        <v>5.3</v>
      </c>
      <c r="C5456" t="s">
        <v>509</v>
      </c>
    </row>
    <row r="5457" spans="1:3" x14ac:dyDescent="0.3">
      <c r="A5457" t="s">
        <v>5226</v>
      </c>
      <c r="B5457" s="2">
        <v>5.3</v>
      </c>
      <c r="C5457" t="s">
        <v>3587</v>
      </c>
    </row>
    <row r="5458" spans="1:3" x14ac:dyDescent="0.3">
      <c r="A5458" t="s">
        <v>5227</v>
      </c>
      <c r="B5458" s="2">
        <v>5.3</v>
      </c>
      <c r="C5458" t="s">
        <v>509</v>
      </c>
    </row>
    <row r="5459" spans="1:3" x14ac:dyDescent="0.3">
      <c r="A5459" t="s">
        <v>5228</v>
      </c>
      <c r="B5459" s="2">
        <v>7.5</v>
      </c>
      <c r="C5459" t="s">
        <v>7852</v>
      </c>
    </row>
    <row r="5460" spans="1:3" x14ac:dyDescent="0.3">
      <c r="A5460" t="s">
        <v>5228</v>
      </c>
      <c r="B5460" s="2">
        <v>7.5</v>
      </c>
      <c r="C5460" t="s">
        <v>814</v>
      </c>
    </row>
    <row r="5461" spans="1:3" x14ac:dyDescent="0.3">
      <c r="A5461" t="s">
        <v>5228</v>
      </c>
      <c r="B5461" s="2">
        <v>7.5</v>
      </c>
      <c r="C5461" t="s">
        <v>7849</v>
      </c>
    </row>
    <row r="5462" spans="1:3" x14ac:dyDescent="0.3">
      <c r="A5462" t="s">
        <v>5229</v>
      </c>
      <c r="B5462" s="2">
        <v>6.9</v>
      </c>
      <c r="C5462" t="s">
        <v>509</v>
      </c>
    </row>
    <row r="5463" spans="1:3" x14ac:dyDescent="0.3">
      <c r="A5463" t="s">
        <v>5229</v>
      </c>
      <c r="B5463" s="2">
        <v>6.9</v>
      </c>
      <c r="C5463" t="s">
        <v>814</v>
      </c>
    </row>
    <row r="5464" spans="1:3" x14ac:dyDescent="0.3">
      <c r="A5464" t="s">
        <v>7214</v>
      </c>
      <c r="B5464" s="2">
        <v>4.9000000000000004</v>
      </c>
      <c r="C5464" t="s">
        <v>509</v>
      </c>
    </row>
    <row r="5465" spans="1:3" x14ac:dyDescent="0.3">
      <c r="A5465" t="s">
        <v>7214</v>
      </c>
      <c r="B5465" s="2">
        <v>4.9000000000000004</v>
      </c>
      <c r="C5465" t="s">
        <v>7844</v>
      </c>
    </row>
    <row r="5466" spans="1:3" x14ac:dyDescent="0.3">
      <c r="A5466" t="s">
        <v>7214</v>
      </c>
      <c r="B5466" s="2">
        <v>4.9000000000000004</v>
      </c>
      <c r="C5466" t="s">
        <v>1390</v>
      </c>
    </row>
    <row r="5467" spans="1:3" x14ac:dyDescent="0.3">
      <c r="A5467" t="s">
        <v>7214</v>
      </c>
      <c r="B5467" s="2">
        <v>4.9000000000000004</v>
      </c>
      <c r="C5467" t="s">
        <v>3705</v>
      </c>
    </row>
    <row r="5468" spans="1:3" x14ac:dyDescent="0.3">
      <c r="A5468" t="s">
        <v>5230</v>
      </c>
      <c r="B5468" s="2">
        <v>7.1</v>
      </c>
      <c r="C5468" t="s">
        <v>814</v>
      </c>
    </row>
    <row r="5469" spans="1:3" x14ac:dyDescent="0.3">
      <c r="A5469" t="s">
        <v>5230</v>
      </c>
      <c r="B5469" s="2">
        <v>7.1</v>
      </c>
      <c r="C5469" t="s">
        <v>7848</v>
      </c>
    </row>
    <row r="5470" spans="1:3" x14ac:dyDescent="0.3">
      <c r="A5470" t="s">
        <v>5230</v>
      </c>
      <c r="B5470" s="2">
        <v>7.1</v>
      </c>
      <c r="C5470" t="s">
        <v>3878</v>
      </c>
    </row>
    <row r="5471" spans="1:3" x14ac:dyDescent="0.3">
      <c r="A5471" t="s">
        <v>5230</v>
      </c>
      <c r="B5471" s="2">
        <v>7.1</v>
      </c>
      <c r="C5471" t="s">
        <v>3705</v>
      </c>
    </row>
    <row r="5472" spans="1:3" x14ac:dyDescent="0.3">
      <c r="A5472" t="s">
        <v>5231</v>
      </c>
      <c r="B5472" s="2">
        <v>8</v>
      </c>
      <c r="C5472" t="s">
        <v>266</v>
      </c>
    </row>
    <row r="5473" spans="1:3" x14ac:dyDescent="0.3">
      <c r="A5473" t="s">
        <v>5231</v>
      </c>
      <c r="B5473" s="2">
        <v>8</v>
      </c>
      <c r="C5473" t="s">
        <v>7845</v>
      </c>
    </row>
    <row r="5474" spans="1:3" x14ac:dyDescent="0.3">
      <c r="A5474" t="s">
        <v>5231</v>
      </c>
      <c r="B5474" s="2">
        <v>8</v>
      </c>
      <c r="C5474" t="s">
        <v>509</v>
      </c>
    </row>
    <row r="5475" spans="1:3" x14ac:dyDescent="0.3">
      <c r="A5475" t="s">
        <v>5231</v>
      </c>
      <c r="B5475" s="2">
        <v>8</v>
      </c>
      <c r="C5475" t="s">
        <v>7846</v>
      </c>
    </row>
    <row r="5476" spans="1:3" x14ac:dyDescent="0.3">
      <c r="A5476" t="s">
        <v>5231</v>
      </c>
      <c r="B5476" s="2">
        <v>8</v>
      </c>
      <c r="C5476" t="s">
        <v>7844</v>
      </c>
    </row>
    <row r="5477" spans="1:3" x14ac:dyDescent="0.3">
      <c r="A5477" t="s">
        <v>5231</v>
      </c>
      <c r="B5477" s="2">
        <v>8</v>
      </c>
      <c r="C5477" t="s">
        <v>7847</v>
      </c>
    </row>
    <row r="5478" spans="1:3" x14ac:dyDescent="0.3">
      <c r="A5478" t="s">
        <v>5231</v>
      </c>
      <c r="B5478" s="2">
        <v>8</v>
      </c>
      <c r="C5478" t="s">
        <v>3587</v>
      </c>
    </row>
    <row r="5479" spans="1:3" x14ac:dyDescent="0.3">
      <c r="A5479" t="s">
        <v>5232</v>
      </c>
      <c r="B5479" s="2">
        <v>7.9</v>
      </c>
      <c r="C5479" t="s">
        <v>7852</v>
      </c>
    </row>
    <row r="5480" spans="1:3" x14ac:dyDescent="0.3">
      <c r="A5480" t="s">
        <v>5232</v>
      </c>
      <c r="B5480" s="2">
        <v>7.9</v>
      </c>
      <c r="C5480" t="s">
        <v>7851</v>
      </c>
    </row>
    <row r="5481" spans="1:3" x14ac:dyDescent="0.3">
      <c r="A5481" t="s">
        <v>5232</v>
      </c>
      <c r="B5481" s="2">
        <v>7.9</v>
      </c>
      <c r="C5481" t="s">
        <v>814</v>
      </c>
    </row>
    <row r="5482" spans="1:3" x14ac:dyDescent="0.3">
      <c r="A5482" t="s">
        <v>5232</v>
      </c>
      <c r="B5482" s="2">
        <v>7.9</v>
      </c>
      <c r="C5482" t="s">
        <v>7849</v>
      </c>
    </row>
    <row r="5483" spans="1:3" x14ac:dyDescent="0.3">
      <c r="A5483" t="s">
        <v>5232</v>
      </c>
      <c r="B5483" s="2">
        <v>7.9</v>
      </c>
      <c r="C5483" t="s">
        <v>7853</v>
      </c>
    </row>
    <row r="5484" spans="1:3" x14ac:dyDescent="0.3">
      <c r="A5484" t="s">
        <v>7215</v>
      </c>
      <c r="B5484" s="2">
        <v>7.6</v>
      </c>
      <c r="C5484" t="s">
        <v>346</v>
      </c>
    </row>
    <row r="5485" spans="1:3" x14ac:dyDescent="0.3">
      <c r="A5485" t="s">
        <v>7215</v>
      </c>
      <c r="B5485" s="2">
        <v>7.6</v>
      </c>
      <c r="C5485" t="s">
        <v>266</v>
      </c>
    </row>
    <row r="5486" spans="1:3" x14ac:dyDescent="0.3">
      <c r="A5486" t="s">
        <v>5233</v>
      </c>
      <c r="B5486" s="2">
        <v>5.9</v>
      </c>
      <c r="C5486" t="s">
        <v>266</v>
      </c>
    </row>
    <row r="5487" spans="1:3" x14ac:dyDescent="0.3">
      <c r="A5487" t="s">
        <v>5233</v>
      </c>
      <c r="B5487" s="2">
        <v>5.9</v>
      </c>
      <c r="C5487" t="s">
        <v>7845</v>
      </c>
    </row>
    <row r="5488" spans="1:3" x14ac:dyDescent="0.3">
      <c r="A5488" t="s">
        <v>5233</v>
      </c>
      <c r="B5488" s="2">
        <v>5.9</v>
      </c>
      <c r="C5488" t="s">
        <v>509</v>
      </c>
    </row>
    <row r="5489" spans="1:3" x14ac:dyDescent="0.3">
      <c r="A5489" t="s">
        <v>5233</v>
      </c>
      <c r="B5489" s="2">
        <v>5.9</v>
      </c>
      <c r="C5489" t="s">
        <v>814</v>
      </c>
    </row>
    <row r="5490" spans="1:3" x14ac:dyDescent="0.3">
      <c r="A5490" t="s">
        <v>5233</v>
      </c>
      <c r="B5490" s="2">
        <v>5.9</v>
      </c>
      <c r="C5490" t="s">
        <v>7846</v>
      </c>
    </row>
    <row r="5491" spans="1:3" x14ac:dyDescent="0.3">
      <c r="A5491" t="s">
        <v>5233</v>
      </c>
      <c r="B5491" s="2">
        <v>5.9</v>
      </c>
      <c r="C5491" t="s">
        <v>7847</v>
      </c>
    </row>
    <row r="5492" spans="1:3" x14ac:dyDescent="0.3">
      <c r="A5492" t="s">
        <v>7216</v>
      </c>
      <c r="B5492" s="2">
        <v>6.3</v>
      </c>
      <c r="C5492" t="s">
        <v>7851</v>
      </c>
    </row>
    <row r="5493" spans="1:3" x14ac:dyDescent="0.3">
      <c r="A5493" t="s">
        <v>7216</v>
      </c>
      <c r="B5493" s="2">
        <v>6.3</v>
      </c>
      <c r="C5493" t="s">
        <v>814</v>
      </c>
    </row>
    <row r="5494" spans="1:3" x14ac:dyDescent="0.3">
      <c r="A5494" t="s">
        <v>7216</v>
      </c>
      <c r="B5494" s="2">
        <v>6.3</v>
      </c>
      <c r="C5494" t="s">
        <v>3705</v>
      </c>
    </row>
    <row r="5495" spans="1:3" x14ac:dyDescent="0.3">
      <c r="A5495" t="s">
        <v>7217</v>
      </c>
      <c r="B5495" s="2">
        <v>6.4</v>
      </c>
      <c r="C5495" t="s">
        <v>346</v>
      </c>
    </row>
    <row r="5496" spans="1:3" x14ac:dyDescent="0.3">
      <c r="A5496" t="s">
        <v>7217</v>
      </c>
      <c r="B5496" s="2">
        <v>6.4</v>
      </c>
      <c r="C5496" t="s">
        <v>7851</v>
      </c>
    </row>
    <row r="5497" spans="1:3" x14ac:dyDescent="0.3">
      <c r="A5497" t="s">
        <v>7217</v>
      </c>
      <c r="B5497" s="2">
        <v>6.4</v>
      </c>
      <c r="C5497" t="s">
        <v>3705</v>
      </c>
    </row>
    <row r="5498" spans="1:3" x14ac:dyDescent="0.3">
      <c r="A5498" t="s">
        <v>5234</v>
      </c>
      <c r="B5498" s="2">
        <v>8.1999999999999993</v>
      </c>
      <c r="C5498" t="s">
        <v>346</v>
      </c>
    </row>
    <row r="5499" spans="1:3" x14ac:dyDescent="0.3">
      <c r="A5499" t="s">
        <v>5234</v>
      </c>
      <c r="B5499" s="2">
        <v>8.1999999999999993</v>
      </c>
      <c r="C5499" t="s">
        <v>3705</v>
      </c>
    </row>
    <row r="5500" spans="1:3" x14ac:dyDescent="0.3">
      <c r="A5500" t="s">
        <v>5235</v>
      </c>
      <c r="B5500" s="2">
        <v>6.9</v>
      </c>
      <c r="C5500" t="s">
        <v>509</v>
      </c>
    </row>
    <row r="5501" spans="1:3" x14ac:dyDescent="0.3">
      <c r="A5501" t="s">
        <v>5236</v>
      </c>
      <c r="B5501" s="2">
        <v>7.8</v>
      </c>
      <c r="C5501" t="s">
        <v>7852</v>
      </c>
    </row>
    <row r="5502" spans="1:3" x14ac:dyDescent="0.3">
      <c r="A5502" t="s">
        <v>5236</v>
      </c>
      <c r="B5502" s="2">
        <v>7.8</v>
      </c>
      <c r="C5502" t="s">
        <v>509</v>
      </c>
    </row>
    <row r="5503" spans="1:3" x14ac:dyDescent="0.3">
      <c r="A5503" t="s">
        <v>5236</v>
      </c>
      <c r="B5503" s="2">
        <v>7.8</v>
      </c>
      <c r="C5503" t="s">
        <v>814</v>
      </c>
    </row>
    <row r="5504" spans="1:3" x14ac:dyDescent="0.3">
      <c r="A5504" t="s">
        <v>5236</v>
      </c>
      <c r="B5504" s="2">
        <v>7.8</v>
      </c>
      <c r="C5504" t="s">
        <v>7849</v>
      </c>
    </row>
    <row r="5505" spans="1:3" x14ac:dyDescent="0.3">
      <c r="A5505" t="s">
        <v>5237</v>
      </c>
      <c r="B5505" s="2">
        <v>6.7</v>
      </c>
      <c r="C5505" t="s">
        <v>509</v>
      </c>
    </row>
    <row r="5506" spans="1:3" x14ac:dyDescent="0.3">
      <c r="A5506" t="s">
        <v>5237</v>
      </c>
      <c r="B5506" s="2">
        <v>6.7</v>
      </c>
      <c r="C5506" t="s">
        <v>814</v>
      </c>
    </row>
    <row r="5507" spans="1:3" x14ac:dyDescent="0.3">
      <c r="A5507" t="s">
        <v>5237</v>
      </c>
      <c r="B5507" s="2">
        <v>6.7</v>
      </c>
      <c r="C5507" t="s">
        <v>7853</v>
      </c>
    </row>
    <row r="5508" spans="1:3" x14ac:dyDescent="0.3">
      <c r="A5508" t="s">
        <v>5238</v>
      </c>
      <c r="B5508" s="2">
        <v>7.5</v>
      </c>
      <c r="C5508" t="s">
        <v>7852</v>
      </c>
    </row>
    <row r="5509" spans="1:3" x14ac:dyDescent="0.3">
      <c r="A5509" t="s">
        <v>5238</v>
      </c>
      <c r="B5509" s="2">
        <v>7.5</v>
      </c>
      <c r="C5509" t="s">
        <v>814</v>
      </c>
    </row>
    <row r="5510" spans="1:3" x14ac:dyDescent="0.3">
      <c r="A5510" t="s">
        <v>5238</v>
      </c>
      <c r="B5510" s="2">
        <v>7.5</v>
      </c>
      <c r="C5510" t="s">
        <v>7849</v>
      </c>
    </row>
    <row r="5511" spans="1:3" x14ac:dyDescent="0.3">
      <c r="A5511" t="s">
        <v>5238</v>
      </c>
      <c r="B5511" s="2">
        <v>7.5</v>
      </c>
      <c r="C5511" t="s">
        <v>7850</v>
      </c>
    </row>
    <row r="5512" spans="1:3" x14ac:dyDescent="0.3">
      <c r="A5512" t="s">
        <v>7218</v>
      </c>
      <c r="B5512" s="2">
        <v>7.4</v>
      </c>
      <c r="C5512" t="s">
        <v>346</v>
      </c>
    </row>
    <row r="5513" spans="1:3" x14ac:dyDescent="0.3">
      <c r="A5513" t="s">
        <v>7218</v>
      </c>
      <c r="B5513" s="2">
        <v>7.4</v>
      </c>
      <c r="C5513" t="s">
        <v>1390</v>
      </c>
    </row>
    <row r="5514" spans="1:3" x14ac:dyDescent="0.3">
      <c r="A5514" t="s">
        <v>7218</v>
      </c>
      <c r="B5514" s="2">
        <v>7.4</v>
      </c>
      <c r="C5514" t="s">
        <v>3705</v>
      </c>
    </row>
    <row r="5515" spans="1:3" x14ac:dyDescent="0.3">
      <c r="A5515" t="s">
        <v>5239</v>
      </c>
      <c r="B5515" s="2">
        <v>5.2</v>
      </c>
      <c r="C5515" t="s">
        <v>509</v>
      </c>
    </row>
    <row r="5516" spans="1:3" x14ac:dyDescent="0.3">
      <c r="A5516" t="s">
        <v>5239</v>
      </c>
      <c r="B5516" s="2">
        <v>5.2</v>
      </c>
      <c r="C5516" t="s">
        <v>3587</v>
      </c>
    </row>
    <row r="5517" spans="1:3" x14ac:dyDescent="0.3">
      <c r="A5517" t="s">
        <v>5240</v>
      </c>
      <c r="B5517" s="2">
        <v>7.6</v>
      </c>
      <c r="C5517" t="s">
        <v>509</v>
      </c>
    </row>
    <row r="5518" spans="1:3" x14ac:dyDescent="0.3">
      <c r="A5518" t="s">
        <v>5240</v>
      </c>
      <c r="B5518" s="2">
        <v>7.6</v>
      </c>
      <c r="C5518" t="s">
        <v>814</v>
      </c>
    </row>
    <row r="5519" spans="1:3" x14ac:dyDescent="0.3">
      <c r="A5519" t="s">
        <v>5241</v>
      </c>
      <c r="B5519" s="2">
        <v>7.3</v>
      </c>
      <c r="C5519" t="s">
        <v>7848</v>
      </c>
    </row>
    <row r="5520" spans="1:3" x14ac:dyDescent="0.3">
      <c r="A5520" t="s">
        <v>5241</v>
      </c>
      <c r="B5520" s="2">
        <v>7.3</v>
      </c>
      <c r="C5520" t="s">
        <v>3705</v>
      </c>
    </row>
    <row r="5521" spans="1:3" x14ac:dyDescent="0.3">
      <c r="A5521" t="s">
        <v>5242</v>
      </c>
      <c r="B5521" s="2">
        <v>6.6</v>
      </c>
      <c r="C5521" t="s">
        <v>509</v>
      </c>
    </row>
    <row r="5522" spans="1:3" x14ac:dyDescent="0.3">
      <c r="A5522" t="s">
        <v>5242</v>
      </c>
      <c r="B5522" s="2">
        <v>6.6</v>
      </c>
      <c r="C5522" t="s">
        <v>3587</v>
      </c>
    </row>
    <row r="5523" spans="1:3" x14ac:dyDescent="0.3">
      <c r="A5523" t="s">
        <v>5243</v>
      </c>
      <c r="B5523" s="2">
        <v>6.8</v>
      </c>
      <c r="C5523" t="s">
        <v>346</v>
      </c>
    </row>
    <row r="5524" spans="1:3" x14ac:dyDescent="0.3">
      <c r="A5524" t="s">
        <v>5243</v>
      </c>
      <c r="B5524" s="2">
        <v>6.8</v>
      </c>
      <c r="C5524" t="s">
        <v>266</v>
      </c>
    </row>
    <row r="5525" spans="1:3" x14ac:dyDescent="0.3">
      <c r="A5525" t="s">
        <v>5243</v>
      </c>
      <c r="B5525" s="2">
        <v>6.8</v>
      </c>
      <c r="C5525" t="s">
        <v>3705</v>
      </c>
    </row>
    <row r="5526" spans="1:3" x14ac:dyDescent="0.3">
      <c r="A5526" t="s">
        <v>5244</v>
      </c>
      <c r="B5526" s="2">
        <v>6.9</v>
      </c>
      <c r="C5526" t="s">
        <v>509</v>
      </c>
    </row>
    <row r="5527" spans="1:3" x14ac:dyDescent="0.3">
      <c r="A5527" t="s">
        <v>5244</v>
      </c>
      <c r="B5527" s="2">
        <v>6.9</v>
      </c>
      <c r="C5527" t="s">
        <v>3587</v>
      </c>
    </row>
    <row r="5528" spans="1:3" x14ac:dyDescent="0.3">
      <c r="A5528" t="s">
        <v>5245</v>
      </c>
      <c r="B5528" s="2">
        <v>5.8</v>
      </c>
      <c r="C5528" t="s">
        <v>346</v>
      </c>
    </row>
    <row r="5529" spans="1:3" x14ac:dyDescent="0.3">
      <c r="A5529" t="s">
        <v>5245</v>
      </c>
      <c r="B5529" s="2">
        <v>5.8</v>
      </c>
      <c r="C5529" t="s">
        <v>7851</v>
      </c>
    </row>
    <row r="5530" spans="1:3" x14ac:dyDescent="0.3">
      <c r="A5530" t="s">
        <v>5245</v>
      </c>
      <c r="B5530" s="2">
        <v>5.8</v>
      </c>
      <c r="C5530" t="s">
        <v>3878</v>
      </c>
    </row>
    <row r="5531" spans="1:3" x14ac:dyDescent="0.3">
      <c r="A5531" t="s">
        <v>5245</v>
      </c>
      <c r="B5531" s="2">
        <v>5.8</v>
      </c>
      <c r="C5531" t="s">
        <v>3705</v>
      </c>
    </row>
    <row r="5532" spans="1:3" x14ac:dyDescent="0.3">
      <c r="A5532" t="s">
        <v>5246</v>
      </c>
      <c r="B5532" s="2">
        <v>6.6</v>
      </c>
      <c r="C5532" t="s">
        <v>509</v>
      </c>
    </row>
    <row r="5533" spans="1:3" x14ac:dyDescent="0.3">
      <c r="A5533" t="s">
        <v>5247</v>
      </c>
      <c r="B5533" s="2">
        <v>6.7</v>
      </c>
      <c r="C5533" t="s">
        <v>814</v>
      </c>
    </row>
    <row r="5534" spans="1:3" x14ac:dyDescent="0.3">
      <c r="A5534" t="s">
        <v>5247</v>
      </c>
      <c r="B5534" s="2">
        <v>6.7</v>
      </c>
      <c r="C5534" t="s">
        <v>3587</v>
      </c>
    </row>
    <row r="5535" spans="1:3" x14ac:dyDescent="0.3">
      <c r="A5535" t="s">
        <v>5247</v>
      </c>
      <c r="B5535" s="2">
        <v>6.7</v>
      </c>
      <c r="C5535" t="s">
        <v>3705</v>
      </c>
    </row>
    <row r="5536" spans="1:3" x14ac:dyDescent="0.3">
      <c r="A5536" t="s">
        <v>5248</v>
      </c>
      <c r="B5536" s="2">
        <v>6.7</v>
      </c>
      <c r="C5536" t="s">
        <v>509</v>
      </c>
    </row>
    <row r="5537" spans="1:3" x14ac:dyDescent="0.3">
      <c r="A5537" t="s">
        <v>5248</v>
      </c>
      <c r="B5537" s="2">
        <v>6.7</v>
      </c>
      <c r="C5537" t="s">
        <v>7846</v>
      </c>
    </row>
    <row r="5538" spans="1:3" x14ac:dyDescent="0.3">
      <c r="A5538" t="s">
        <v>5248</v>
      </c>
      <c r="B5538" s="2">
        <v>6.7</v>
      </c>
      <c r="C5538" t="s">
        <v>7844</v>
      </c>
    </row>
    <row r="5539" spans="1:3" x14ac:dyDescent="0.3">
      <c r="A5539" t="s">
        <v>5249</v>
      </c>
      <c r="B5539" s="2">
        <v>6.3</v>
      </c>
      <c r="C5539" t="s">
        <v>509</v>
      </c>
    </row>
    <row r="5540" spans="1:3" x14ac:dyDescent="0.3">
      <c r="A5540" t="s">
        <v>5249</v>
      </c>
      <c r="B5540" s="2">
        <v>6.3</v>
      </c>
      <c r="C5540" t="s">
        <v>814</v>
      </c>
    </row>
    <row r="5541" spans="1:3" x14ac:dyDescent="0.3">
      <c r="A5541" t="s">
        <v>5249</v>
      </c>
      <c r="B5541" s="2">
        <v>6.3</v>
      </c>
      <c r="C5541" t="s">
        <v>3587</v>
      </c>
    </row>
    <row r="5542" spans="1:3" x14ac:dyDescent="0.3">
      <c r="A5542" t="s">
        <v>5250</v>
      </c>
      <c r="B5542" s="2">
        <v>7.7</v>
      </c>
      <c r="C5542" t="s">
        <v>346</v>
      </c>
    </row>
    <row r="5543" spans="1:3" x14ac:dyDescent="0.3">
      <c r="A5543" t="s">
        <v>5250</v>
      </c>
      <c r="B5543" s="2">
        <v>7.7</v>
      </c>
      <c r="C5543" t="s">
        <v>509</v>
      </c>
    </row>
    <row r="5544" spans="1:3" x14ac:dyDescent="0.3">
      <c r="A5544" t="s">
        <v>7219</v>
      </c>
      <c r="B5544" s="2">
        <v>6.1</v>
      </c>
      <c r="C5544" t="s">
        <v>346</v>
      </c>
    </row>
    <row r="5545" spans="1:3" x14ac:dyDescent="0.3">
      <c r="A5545" t="s">
        <v>7219</v>
      </c>
      <c r="B5545" s="2">
        <v>6.1</v>
      </c>
      <c r="C5545" t="s">
        <v>509</v>
      </c>
    </row>
    <row r="5546" spans="1:3" x14ac:dyDescent="0.3">
      <c r="A5546" t="s">
        <v>7219</v>
      </c>
      <c r="B5546" s="2">
        <v>6.1</v>
      </c>
      <c r="C5546" t="s">
        <v>7851</v>
      </c>
    </row>
    <row r="5547" spans="1:3" x14ac:dyDescent="0.3">
      <c r="A5547" t="s">
        <v>5251</v>
      </c>
      <c r="B5547" s="2">
        <v>4.9000000000000004</v>
      </c>
      <c r="C5547" t="s">
        <v>346</v>
      </c>
    </row>
    <row r="5548" spans="1:3" x14ac:dyDescent="0.3">
      <c r="A5548" t="s">
        <v>5251</v>
      </c>
      <c r="B5548" s="2">
        <v>4.9000000000000004</v>
      </c>
      <c r="C5548" t="s">
        <v>7844</v>
      </c>
    </row>
    <row r="5549" spans="1:3" x14ac:dyDescent="0.3">
      <c r="A5549" t="s">
        <v>5251</v>
      </c>
      <c r="B5549" s="2">
        <v>4.9000000000000004</v>
      </c>
      <c r="C5549" t="s">
        <v>1390</v>
      </c>
    </row>
    <row r="5550" spans="1:3" x14ac:dyDescent="0.3">
      <c r="A5550" t="s">
        <v>5251</v>
      </c>
      <c r="B5550" s="2">
        <v>4.9000000000000004</v>
      </c>
      <c r="C5550" t="s">
        <v>3705</v>
      </c>
    </row>
    <row r="5551" spans="1:3" x14ac:dyDescent="0.3">
      <c r="A5551" t="s">
        <v>7220</v>
      </c>
      <c r="B5551" s="2">
        <v>6.2</v>
      </c>
      <c r="C5551" t="s">
        <v>509</v>
      </c>
    </row>
    <row r="5552" spans="1:3" x14ac:dyDescent="0.3">
      <c r="A5552" t="s">
        <v>7220</v>
      </c>
      <c r="B5552" s="2">
        <v>6.2</v>
      </c>
      <c r="C5552" t="s">
        <v>7846</v>
      </c>
    </row>
    <row r="5553" spans="1:3" x14ac:dyDescent="0.3">
      <c r="A5553" t="s">
        <v>5252</v>
      </c>
      <c r="B5553" s="2">
        <v>7.8</v>
      </c>
      <c r="C5553" t="s">
        <v>814</v>
      </c>
    </row>
    <row r="5554" spans="1:3" x14ac:dyDescent="0.3">
      <c r="A5554" t="s">
        <v>5252</v>
      </c>
      <c r="B5554" s="2">
        <v>7.8</v>
      </c>
      <c r="C5554" t="s">
        <v>3587</v>
      </c>
    </row>
    <row r="5555" spans="1:3" x14ac:dyDescent="0.3">
      <c r="A5555" t="s">
        <v>5253</v>
      </c>
      <c r="B5555" s="2">
        <v>8.1999999999999993</v>
      </c>
      <c r="C5555" t="s">
        <v>3878</v>
      </c>
    </row>
    <row r="5556" spans="1:3" x14ac:dyDescent="0.3">
      <c r="A5556" t="s">
        <v>5253</v>
      </c>
      <c r="B5556" s="2">
        <v>8.1999999999999993</v>
      </c>
      <c r="C5556" t="s">
        <v>3705</v>
      </c>
    </row>
    <row r="5557" spans="1:3" x14ac:dyDescent="0.3">
      <c r="A5557" t="s">
        <v>5254</v>
      </c>
      <c r="B5557" s="2">
        <v>6.9</v>
      </c>
      <c r="C5557" t="s">
        <v>266</v>
      </c>
    </row>
    <row r="5558" spans="1:3" x14ac:dyDescent="0.3">
      <c r="A5558" t="s">
        <v>5254</v>
      </c>
      <c r="B5558" s="2">
        <v>6.9</v>
      </c>
      <c r="C5558" t="s">
        <v>7852</v>
      </c>
    </row>
    <row r="5559" spans="1:3" x14ac:dyDescent="0.3">
      <c r="A5559" t="s">
        <v>7221</v>
      </c>
      <c r="B5559" s="2">
        <v>6.2</v>
      </c>
      <c r="C5559" t="s">
        <v>346</v>
      </c>
    </row>
    <row r="5560" spans="1:3" x14ac:dyDescent="0.3">
      <c r="A5560" t="s">
        <v>7221</v>
      </c>
      <c r="B5560" s="2">
        <v>6.2</v>
      </c>
      <c r="C5560" t="s">
        <v>814</v>
      </c>
    </row>
    <row r="5561" spans="1:3" x14ac:dyDescent="0.3">
      <c r="A5561" t="s">
        <v>7221</v>
      </c>
      <c r="B5561" s="2">
        <v>6.2</v>
      </c>
      <c r="C5561" t="s">
        <v>3705</v>
      </c>
    </row>
    <row r="5562" spans="1:3" x14ac:dyDescent="0.3">
      <c r="A5562" t="s">
        <v>7222</v>
      </c>
      <c r="B5562" s="2">
        <v>6.9</v>
      </c>
      <c r="C5562" t="s">
        <v>7851</v>
      </c>
    </row>
    <row r="5563" spans="1:3" x14ac:dyDescent="0.3">
      <c r="A5563" t="s">
        <v>7222</v>
      </c>
      <c r="B5563" s="2">
        <v>6.9</v>
      </c>
      <c r="C5563" t="s">
        <v>814</v>
      </c>
    </row>
    <row r="5564" spans="1:3" x14ac:dyDescent="0.3">
      <c r="A5564" t="s">
        <v>7222</v>
      </c>
      <c r="B5564" s="2">
        <v>6.9</v>
      </c>
      <c r="C5564" t="s">
        <v>3705</v>
      </c>
    </row>
    <row r="5565" spans="1:3" x14ac:dyDescent="0.3">
      <c r="A5565" t="s">
        <v>5255</v>
      </c>
      <c r="B5565" s="2">
        <v>4.8</v>
      </c>
      <c r="C5565" t="s">
        <v>814</v>
      </c>
    </row>
    <row r="5566" spans="1:3" x14ac:dyDescent="0.3">
      <c r="A5566" t="s">
        <v>5255</v>
      </c>
      <c r="B5566" s="2">
        <v>4.8</v>
      </c>
      <c r="C5566" t="s">
        <v>1390</v>
      </c>
    </row>
    <row r="5567" spans="1:3" x14ac:dyDescent="0.3">
      <c r="A5567" t="s">
        <v>5255</v>
      </c>
      <c r="B5567" s="2">
        <v>4.8</v>
      </c>
      <c r="C5567" t="s">
        <v>3705</v>
      </c>
    </row>
    <row r="5568" spans="1:3" x14ac:dyDescent="0.3">
      <c r="A5568" t="s">
        <v>5256</v>
      </c>
      <c r="B5568" s="2">
        <v>8</v>
      </c>
      <c r="C5568" t="s">
        <v>1852</v>
      </c>
    </row>
    <row r="5569" spans="1:3" x14ac:dyDescent="0.3">
      <c r="A5569" t="s">
        <v>5257</v>
      </c>
      <c r="B5569" s="2">
        <v>5.3</v>
      </c>
      <c r="C5569" t="s">
        <v>509</v>
      </c>
    </row>
    <row r="5570" spans="1:3" x14ac:dyDescent="0.3">
      <c r="A5570" t="s">
        <v>5257</v>
      </c>
      <c r="B5570" s="2">
        <v>5.3</v>
      </c>
      <c r="C5570" t="s">
        <v>7844</v>
      </c>
    </row>
    <row r="5571" spans="1:3" x14ac:dyDescent="0.3">
      <c r="A5571" t="s">
        <v>5257</v>
      </c>
      <c r="B5571" s="2">
        <v>5.3</v>
      </c>
      <c r="C5571" t="s">
        <v>3587</v>
      </c>
    </row>
    <row r="5572" spans="1:3" x14ac:dyDescent="0.3">
      <c r="A5572" t="s">
        <v>5258</v>
      </c>
      <c r="B5572" s="2">
        <v>6.7</v>
      </c>
      <c r="C5572" t="s">
        <v>509</v>
      </c>
    </row>
    <row r="5573" spans="1:3" x14ac:dyDescent="0.3">
      <c r="A5573" t="s">
        <v>5258</v>
      </c>
      <c r="B5573" s="2">
        <v>6.7</v>
      </c>
      <c r="C5573" t="s">
        <v>814</v>
      </c>
    </row>
    <row r="5574" spans="1:3" x14ac:dyDescent="0.3">
      <c r="A5574" t="s">
        <v>5258</v>
      </c>
      <c r="B5574" s="2">
        <v>6.7</v>
      </c>
      <c r="C5574" t="s">
        <v>7850</v>
      </c>
    </row>
    <row r="5575" spans="1:3" x14ac:dyDescent="0.3">
      <c r="A5575" t="s">
        <v>5259</v>
      </c>
      <c r="B5575" s="2">
        <v>5.4</v>
      </c>
      <c r="C5575" t="s">
        <v>346</v>
      </c>
    </row>
    <row r="5576" spans="1:3" x14ac:dyDescent="0.3">
      <c r="A5576" t="s">
        <v>5259</v>
      </c>
      <c r="B5576" s="2">
        <v>5.4</v>
      </c>
      <c r="C5576" t="s">
        <v>509</v>
      </c>
    </row>
    <row r="5577" spans="1:3" x14ac:dyDescent="0.3">
      <c r="A5577" t="s">
        <v>5259</v>
      </c>
      <c r="B5577" s="2">
        <v>5.4</v>
      </c>
      <c r="C5577" t="s">
        <v>7846</v>
      </c>
    </row>
    <row r="5578" spans="1:3" x14ac:dyDescent="0.3">
      <c r="A5578" t="s">
        <v>5260</v>
      </c>
      <c r="B5578" s="2">
        <v>5.4</v>
      </c>
      <c r="C5578" t="s">
        <v>509</v>
      </c>
    </row>
    <row r="5579" spans="1:3" x14ac:dyDescent="0.3">
      <c r="A5579" t="s">
        <v>5260</v>
      </c>
      <c r="B5579" s="2">
        <v>5.4</v>
      </c>
      <c r="C5579" t="s">
        <v>7846</v>
      </c>
    </row>
    <row r="5580" spans="1:3" x14ac:dyDescent="0.3">
      <c r="A5580" t="s">
        <v>5260</v>
      </c>
      <c r="B5580" s="2">
        <v>5.4</v>
      </c>
      <c r="C5580" t="s">
        <v>7844</v>
      </c>
    </row>
    <row r="5581" spans="1:3" x14ac:dyDescent="0.3">
      <c r="A5581" t="s">
        <v>7223</v>
      </c>
      <c r="B5581" s="2">
        <v>4.9000000000000004</v>
      </c>
      <c r="C5581" t="s">
        <v>346</v>
      </c>
    </row>
    <row r="5582" spans="1:3" x14ac:dyDescent="0.3">
      <c r="A5582" t="s">
        <v>7223</v>
      </c>
      <c r="B5582" s="2">
        <v>4.9000000000000004</v>
      </c>
      <c r="C5582" t="s">
        <v>1390</v>
      </c>
    </row>
    <row r="5583" spans="1:3" x14ac:dyDescent="0.3">
      <c r="A5583" t="s">
        <v>7223</v>
      </c>
      <c r="B5583" s="2">
        <v>4.9000000000000004</v>
      </c>
      <c r="C5583" t="s">
        <v>3878</v>
      </c>
    </row>
    <row r="5584" spans="1:3" x14ac:dyDescent="0.3">
      <c r="A5584" t="s">
        <v>5261</v>
      </c>
      <c r="B5584" s="2">
        <v>6.1</v>
      </c>
      <c r="C5584" t="s">
        <v>509</v>
      </c>
    </row>
    <row r="5585" spans="1:3" x14ac:dyDescent="0.3">
      <c r="A5585" t="s">
        <v>5261</v>
      </c>
      <c r="B5585" s="2">
        <v>6.1</v>
      </c>
      <c r="C5585" t="s">
        <v>814</v>
      </c>
    </row>
    <row r="5586" spans="1:3" x14ac:dyDescent="0.3">
      <c r="A5586" t="s">
        <v>7224</v>
      </c>
      <c r="B5586" s="2">
        <v>5.8</v>
      </c>
      <c r="C5586" t="s">
        <v>346</v>
      </c>
    </row>
    <row r="5587" spans="1:3" x14ac:dyDescent="0.3">
      <c r="A5587" t="s">
        <v>7224</v>
      </c>
      <c r="B5587" s="2">
        <v>5.8</v>
      </c>
      <c r="C5587" t="s">
        <v>1390</v>
      </c>
    </row>
    <row r="5588" spans="1:3" x14ac:dyDescent="0.3">
      <c r="A5588" t="s">
        <v>7224</v>
      </c>
      <c r="B5588" s="2">
        <v>5.8</v>
      </c>
      <c r="C5588" t="s">
        <v>3587</v>
      </c>
    </row>
    <row r="5589" spans="1:3" x14ac:dyDescent="0.3">
      <c r="A5589" t="s">
        <v>5262</v>
      </c>
      <c r="B5589" s="2">
        <v>7</v>
      </c>
      <c r="C5589" t="s">
        <v>7852</v>
      </c>
    </row>
    <row r="5590" spans="1:3" x14ac:dyDescent="0.3">
      <c r="A5590" t="s">
        <v>5262</v>
      </c>
      <c r="B5590" s="2">
        <v>7</v>
      </c>
      <c r="C5590" t="s">
        <v>814</v>
      </c>
    </row>
    <row r="5591" spans="1:3" x14ac:dyDescent="0.3">
      <c r="A5591" t="s">
        <v>5262</v>
      </c>
      <c r="B5591" s="2">
        <v>7</v>
      </c>
      <c r="C5591" t="s">
        <v>7849</v>
      </c>
    </row>
    <row r="5592" spans="1:3" x14ac:dyDescent="0.3">
      <c r="A5592" t="s">
        <v>5262</v>
      </c>
      <c r="B5592" s="2">
        <v>7</v>
      </c>
      <c r="C5592" t="s">
        <v>5364</v>
      </c>
    </row>
    <row r="5593" spans="1:3" x14ac:dyDescent="0.3">
      <c r="A5593" t="s">
        <v>7225</v>
      </c>
      <c r="B5593" s="2">
        <v>6.5</v>
      </c>
      <c r="C5593" t="s">
        <v>509</v>
      </c>
    </row>
    <row r="5594" spans="1:3" x14ac:dyDescent="0.3">
      <c r="A5594" t="s">
        <v>7225</v>
      </c>
      <c r="B5594" s="2">
        <v>6.5</v>
      </c>
      <c r="C5594" t="s">
        <v>814</v>
      </c>
    </row>
    <row r="5595" spans="1:3" x14ac:dyDescent="0.3">
      <c r="A5595" t="s">
        <v>7225</v>
      </c>
      <c r="B5595" s="2">
        <v>6.5</v>
      </c>
      <c r="C5595" t="s">
        <v>3587</v>
      </c>
    </row>
    <row r="5596" spans="1:3" x14ac:dyDescent="0.3">
      <c r="A5596" t="s">
        <v>5263</v>
      </c>
      <c r="B5596" s="2">
        <v>6.6</v>
      </c>
      <c r="C5596" t="s">
        <v>346</v>
      </c>
    </row>
    <row r="5597" spans="1:3" x14ac:dyDescent="0.3">
      <c r="A5597" t="s">
        <v>5263</v>
      </c>
      <c r="B5597" s="2">
        <v>6.6</v>
      </c>
      <c r="C5597" t="s">
        <v>509</v>
      </c>
    </row>
    <row r="5598" spans="1:3" x14ac:dyDescent="0.3">
      <c r="A5598" t="s">
        <v>5263</v>
      </c>
      <c r="B5598" s="2">
        <v>6.6</v>
      </c>
      <c r="C5598" t="s">
        <v>7851</v>
      </c>
    </row>
    <row r="5599" spans="1:3" x14ac:dyDescent="0.3">
      <c r="A5599" t="s">
        <v>5264</v>
      </c>
      <c r="B5599" s="2">
        <v>5.7</v>
      </c>
      <c r="C5599" t="s">
        <v>346</v>
      </c>
    </row>
    <row r="5600" spans="1:3" x14ac:dyDescent="0.3">
      <c r="A5600" t="s">
        <v>5264</v>
      </c>
      <c r="B5600" s="2">
        <v>5.7</v>
      </c>
      <c r="C5600" t="s">
        <v>7851</v>
      </c>
    </row>
    <row r="5601" spans="1:3" x14ac:dyDescent="0.3">
      <c r="A5601" t="s">
        <v>5264</v>
      </c>
      <c r="B5601" s="2">
        <v>5.7</v>
      </c>
      <c r="C5601" t="s">
        <v>814</v>
      </c>
    </row>
    <row r="5602" spans="1:3" x14ac:dyDescent="0.3">
      <c r="A5602" t="s">
        <v>5264</v>
      </c>
      <c r="B5602" s="2">
        <v>5.7</v>
      </c>
      <c r="C5602" t="s">
        <v>3705</v>
      </c>
    </row>
    <row r="5603" spans="1:3" x14ac:dyDescent="0.3">
      <c r="A5603" t="s">
        <v>5265</v>
      </c>
      <c r="B5603" s="2">
        <v>6.6</v>
      </c>
      <c r="C5603" t="s">
        <v>346</v>
      </c>
    </row>
    <row r="5604" spans="1:3" x14ac:dyDescent="0.3">
      <c r="A5604" t="s">
        <v>5265</v>
      </c>
      <c r="B5604" s="2">
        <v>6.6</v>
      </c>
      <c r="C5604" t="s">
        <v>266</v>
      </c>
    </row>
    <row r="5605" spans="1:3" x14ac:dyDescent="0.3">
      <c r="A5605" t="s">
        <v>5265</v>
      </c>
      <c r="B5605" s="2">
        <v>6.6</v>
      </c>
      <c r="C5605" t="s">
        <v>3705</v>
      </c>
    </row>
    <row r="5606" spans="1:3" x14ac:dyDescent="0.3">
      <c r="A5606" t="s">
        <v>5266</v>
      </c>
      <c r="B5606" s="2">
        <v>7</v>
      </c>
      <c r="C5606" t="s">
        <v>509</v>
      </c>
    </row>
    <row r="5607" spans="1:3" x14ac:dyDescent="0.3">
      <c r="A5607" t="s">
        <v>5266</v>
      </c>
      <c r="B5607" s="2">
        <v>7</v>
      </c>
      <c r="C5607" t="s">
        <v>3587</v>
      </c>
    </row>
    <row r="5608" spans="1:3" x14ac:dyDescent="0.3">
      <c r="A5608" t="s">
        <v>7226</v>
      </c>
      <c r="B5608" s="2">
        <v>7.4</v>
      </c>
      <c r="C5608" t="s">
        <v>814</v>
      </c>
    </row>
    <row r="5609" spans="1:3" x14ac:dyDescent="0.3">
      <c r="A5609" t="s">
        <v>5267</v>
      </c>
      <c r="B5609" s="2">
        <v>5.3</v>
      </c>
      <c r="C5609" t="s">
        <v>509</v>
      </c>
    </row>
    <row r="5610" spans="1:3" x14ac:dyDescent="0.3">
      <c r="A5610" t="s">
        <v>5267</v>
      </c>
      <c r="B5610" s="2">
        <v>5.3</v>
      </c>
      <c r="C5610" t="s">
        <v>814</v>
      </c>
    </row>
    <row r="5611" spans="1:3" x14ac:dyDescent="0.3">
      <c r="A5611" t="s">
        <v>5267</v>
      </c>
      <c r="B5611" s="2">
        <v>5.3</v>
      </c>
      <c r="C5611" t="s">
        <v>3587</v>
      </c>
    </row>
    <row r="5612" spans="1:3" x14ac:dyDescent="0.3">
      <c r="A5612" t="s">
        <v>7227</v>
      </c>
      <c r="B5612" s="2">
        <v>7.4</v>
      </c>
      <c r="C5612" t="s">
        <v>266</v>
      </c>
    </row>
    <row r="5613" spans="1:3" x14ac:dyDescent="0.3">
      <c r="A5613" t="s">
        <v>7227</v>
      </c>
      <c r="B5613" s="2">
        <v>7.4</v>
      </c>
      <c r="C5613" t="s">
        <v>814</v>
      </c>
    </row>
    <row r="5614" spans="1:3" x14ac:dyDescent="0.3">
      <c r="A5614" t="s">
        <v>7227</v>
      </c>
      <c r="B5614" s="2">
        <v>7.4</v>
      </c>
      <c r="C5614" t="s">
        <v>7849</v>
      </c>
    </row>
    <row r="5615" spans="1:3" x14ac:dyDescent="0.3">
      <c r="A5615" t="s">
        <v>7228</v>
      </c>
      <c r="B5615" s="2">
        <v>7.4</v>
      </c>
      <c r="C5615" t="s">
        <v>7851</v>
      </c>
    </row>
    <row r="5616" spans="1:3" x14ac:dyDescent="0.3">
      <c r="A5616" t="s">
        <v>7228</v>
      </c>
      <c r="B5616" s="2">
        <v>7.4</v>
      </c>
      <c r="C5616" t="s">
        <v>814</v>
      </c>
    </row>
    <row r="5617" spans="1:3" x14ac:dyDescent="0.3">
      <c r="A5617" t="s">
        <v>7228</v>
      </c>
      <c r="B5617" s="2">
        <v>7.4</v>
      </c>
      <c r="C5617" t="s">
        <v>3587</v>
      </c>
    </row>
    <row r="5618" spans="1:3" x14ac:dyDescent="0.3">
      <c r="A5618" t="s">
        <v>7228</v>
      </c>
      <c r="B5618" s="2">
        <v>7.4</v>
      </c>
      <c r="C5618" t="s">
        <v>3705</v>
      </c>
    </row>
    <row r="5619" spans="1:3" x14ac:dyDescent="0.3">
      <c r="A5619" t="s">
        <v>5268</v>
      </c>
      <c r="B5619" s="2">
        <v>6.8</v>
      </c>
      <c r="C5619" t="s">
        <v>814</v>
      </c>
    </row>
    <row r="5620" spans="1:3" x14ac:dyDescent="0.3">
      <c r="A5620" t="s">
        <v>5268</v>
      </c>
      <c r="B5620" s="2">
        <v>6.8</v>
      </c>
      <c r="C5620" t="s">
        <v>3705</v>
      </c>
    </row>
    <row r="5621" spans="1:3" x14ac:dyDescent="0.3">
      <c r="A5621" t="s">
        <v>7229</v>
      </c>
      <c r="B5621" s="2">
        <v>7.2</v>
      </c>
      <c r="C5621" t="s">
        <v>346</v>
      </c>
    </row>
    <row r="5622" spans="1:3" x14ac:dyDescent="0.3">
      <c r="A5622" t="s">
        <v>7229</v>
      </c>
      <c r="B5622" s="2">
        <v>7.2</v>
      </c>
      <c r="C5622" t="s">
        <v>266</v>
      </c>
    </row>
    <row r="5623" spans="1:3" x14ac:dyDescent="0.3">
      <c r="A5623" t="s">
        <v>7229</v>
      </c>
      <c r="B5623" s="2">
        <v>7.2</v>
      </c>
      <c r="C5623" t="s">
        <v>3878</v>
      </c>
    </row>
    <row r="5624" spans="1:3" x14ac:dyDescent="0.3">
      <c r="A5624" t="s">
        <v>7229</v>
      </c>
      <c r="B5624" s="2">
        <v>7.2</v>
      </c>
      <c r="C5624" t="s">
        <v>3705</v>
      </c>
    </row>
    <row r="5625" spans="1:3" x14ac:dyDescent="0.3">
      <c r="A5625" t="s">
        <v>7230</v>
      </c>
      <c r="B5625" s="2">
        <v>6</v>
      </c>
      <c r="C5625" t="s">
        <v>814</v>
      </c>
    </row>
    <row r="5626" spans="1:3" x14ac:dyDescent="0.3">
      <c r="A5626" t="s">
        <v>7231</v>
      </c>
      <c r="B5626" s="2">
        <v>6.6</v>
      </c>
      <c r="C5626" t="s">
        <v>7851</v>
      </c>
    </row>
    <row r="5627" spans="1:3" x14ac:dyDescent="0.3">
      <c r="A5627" t="s">
        <v>7231</v>
      </c>
      <c r="B5627" s="2">
        <v>6.6</v>
      </c>
      <c r="C5627" t="s">
        <v>814</v>
      </c>
    </row>
    <row r="5628" spans="1:3" x14ac:dyDescent="0.3">
      <c r="A5628" t="s">
        <v>7231</v>
      </c>
      <c r="B5628" s="2">
        <v>6.6</v>
      </c>
      <c r="C5628" t="s">
        <v>7848</v>
      </c>
    </row>
    <row r="5629" spans="1:3" x14ac:dyDescent="0.3">
      <c r="A5629" t="s">
        <v>7231</v>
      </c>
      <c r="B5629" s="2">
        <v>6.6</v>
      </c>
      <c r="C5629" t="s">
        <v>3705</v>
      </c>
    </row>
    <row r="5630" spans="1:3" x14ac:dyDescent="0.3">
      <c r="A5630" t="s">
        <v>5269</v>
      </c>
      <c r="B5630" s="2">
        <v>7.9</v>
      </c>
      <c r="C5630" t="s">
        <v>346</v>
      </c>
    </row>
    <row r="5631" spans="1:3" x14ac:dyDescent="0.3">
      <c r="A5631" t="s">
        <v>5269</v>
      </c>
      <c r="B5631" s="2">
        <v>7.9</v>
      </c>
      <c r="C5631" t="s">
        <v>509</v>
      </c>
    </row>
    <row r="5632" spans="1:3" x14ac:dyDescent="0.3">
      <c r="A5632" t="s">
        <v>5269</v>
      </c>
      <c r="B5632" s="2">
        <v>7.9</v>
      </c>
      <c r="C5632" t="s">
        <v>7851</v>
      </c>
    </row>
    <row r="5633" spans="1:3" x14ac:dyDescent="0.3">
      <c r="A5633" t="s">
        <v>5269</v>
      </c>
      <c r="B5633" s="2">
        <v>7.9</v>
      </c>
      <c r="C5633" t="s">
        <v>7853</v>
      </c>
    </row>
    <row r="5634" spans="1:3" x14ac:dyDescent="0.3">
      <c r="A5634" t="s">
        <v>5270</v>
      </c>
      <c r="B5634" s="2">
        <v>5.7</v>
      </c>
      <c r="C5634" t="s">
        <v>509</v>
      </c>
    </row>
    <row r="5635" spans="1:3" x14ac:dyDescent="0.3">
      <c r="A5635" t="s">
        <v>5270</v>
      </c>
      <c r="B5635" s="2">
        <v>5.7</v>
      </c>
      <c r="C5635" t="s">
        <v>7853</v>
      </c>
    </row>
    <row r="5636" spans="1:3" x14ac:dyDescent="0.3">
      <c r="A5636" t="s">
        <v>7232</v>
      </c>
      <c r="B5636" s="2">
        <v>7.1</v>
      </c>
      <c r="C5636" t="s">
        <v>509</v>
      </c>
    </row>
    <row r="5637" spans="1:3" x14ac:dyDescent="0.3">
      <c r="A5637" t="s">
        <v>7232</v>
      </c>
      <c r="B5637" s="2">
        <v>7.1</v>
      </c>
      <c r="C5637" t="s">
        <v>814</v>
      </c>
    </row>
    <row r="5638" spans="1:3" x14ac:dyDescent="0.3">
      <c r="A5638" t="s">
        <v>7232</v>
      </c>
      <c r="B5638" s="2">
        <v>7.1</v>
      </c>
      <c r="C5638" t="s">
        <v>3587</v>
      </c>
    </row>
    <row r="5639" spans="1:3" x14ac:dyDescent="0.3">
      <c r="A5639" t="s">
        <v>5271</v>
      </c>
      <c r="B5639" s="2">
        <v>5.6</v>
      </c>
      <c r="C5639" t="s">
        <v>346</v>
      </c>
    </row>
    <row r="5640" spans="1:3" x14ac:dyDescent="0.3">
      <c r="A5640" t="s">
        <v>5271</v>
      </c>
      <c r="B5640" s="2">
        <v>5.6</v>
      </c>
      <c r="C5640" t="s">
        <v>509</v>
      </c>
    </row>
    <row r="5641" spans="1:3" x14ac:dyDescent="0.3">
      <c r="A5641" t="s">
        <v>5271</v>
      </c>
      <c r="B5641" s="2">
        <v>5.6</v>
      </c>
      <c r="C5641" t="s">
        <v>1390</v>
      </c>
    </row>
    <row r="5642" spans="1:3" x14ac:dyDescent="0.3">
      <c r="A5642" t="s">
        <v>5272</v>
      </c>
      <c r="B5642" s="2">
        <v>7.8</v>
      </c>
      <c r="C5642" t="s">
        <v>7851</v>
      </c>
    </row>
    <row r="5643" spans="1:3" x14ac:dyDescent="0.3">
      <c r="A5643" t="s">
        <v>5272</v>
      </c>
      <c r="B5643" s="2">
        <v>7.8</v>
      </c>
      <c r="C5643" t="s">
        <v>814</v>
      </c>
    </row>
    <row r="5644" spans="1:3" x14ac:dyDescent="0.3">
      <c r="A5644" t="s">
        <v>5272</v>
      </c>
      <c r="B5644" s="2">
        <v>7.8</v>
      </c>
      <c r="C5644" t="s">
        <v>7848</v>
      </c>
    </row>
    <row r="5645" spans="1:3" x14ac:dyDescent="0.3">
      <c r="A5645" t="s">
        <v>5272</v>
      </c>
      <c r="B5645" s="2">
        <v>7.8</v>
      </c>
      <c r="C5645" t="s">
        <v>3705</v>
      </c>
    </row>
    <row r="5646" spans="1:3" x14ac:dyDescent="0.3">
      <c r="A5646" t="s">
        <v>5273</v>
      </c>
      <c r="B5646" s="2">
        <v>7.9</v>
      </c>
      <c r="C5646" t="s">
        <v>266</v>
      </c>
    </row>
    <row r="5647" spans="1:3" x14ac:dyDescent="0.3">
      <c r="A5647" t="s">
        <v>5273</v>
      </c>
      <c r="B5647" s="2">
        <v>7.9</v>
      </c>
      <c r="C5647" t="s">
        <v>814</v>
      </c>
    </row>
    <row r="5648" spans="1:3" x14ac:dyDescent="0.3">
      <c r="A5648" t="s">
        <v>5273</v>
      </c>
      <c r="B5648" s="2">
        <v>7.9</v>
      </c>
      <c r="C5648" t="s">
        <v>7849</v>
      </c>
    </row>
    <row r="5649" spans="1:3" x14ac:dyDescent="0.3">
      <c r="A5649" t="s">
        <v>5274</v>
      </c>
      <c r="B5649" s="2">
        <v>6.9</v>
      </c>
      <c r="C5649" t="s">
        <v>814</v>
      </c>
    </row>
    <row r="5650" spans="1:3" x14ac:dyDescent="0.3">
      <c r="A5650" t="s">
        <v>5274</v>
      </c>
      <c r="B5650" s="2">
        <v>6.9</v>
      </c>
      <c r="C5650" t="s">
        <v>7849</v>
      </c>
    </row>
    <row r="5651" spans="1:3" x14ac:dyDescent="0.3">
      <c r="A5651" t="s">
        <v>5274</v>
      </c>
      <c r="B5651" s="2">
        <v>6.9</v>
      </c>
      <c r="C5651" t="s">
        <v>3705</v>
      </c>
    </row>
    <row r="5652" spans="1:3" x14ac:dyDescent="0.3">
      <c r="A5652" t="s">
        <v>5275</v>
      </c>
      <c r="B5652" s="2">
        <v>7.7</v>
      </c>
      <c r="C5652" t="s">
        <v>346</v>
      </c>
    </row>
    <row r="5653" spans="1:3" x14ac:dyDescent="0.3">
      <c r="A5653" t="s">
        <v>5275</v>
      </c>
      <c r="B5653" s="2">
        <v>7.7</v>
      </c>
      <c r="C5653" t="s">
        <v>814</v>
      </c>
    </row>
    <row r="5654" spans="1:3" x14ac:dyDescent="0.3">
      <c r="A5654" t="s">
        <v>5275</v>
      </c>
      <c r="B5654" s="2">
        <v>7.7</v>
      </c>
      <c r="C5654" t="s">
        <v>7844</v>
      </c>
    </row>
    <row r="5655" spans="1:3" x14ac:dyDescent="0.3">
      <c r="A5655" t="s">
        <v>5275</v>
      </c>
      <c r="B5655" s="2">
        <v>7.7</v>
      </c>
      <c r="C5655" t="s">
        <v>7848</v>
      </c>
    </row>
    <row r="5656" spans="1:3" x14ac:dyDescent="0.3">
      <c r="A5656" t="s">
        <v>5275</v>
      </c>
      <c r="B5656" s="2">
        <v>7.7</v>
      </c>
      <c r="C5656" t="s">
        <v>3878</v>
      </c>
    </row>
    <row r="5657" spans="1:3" x14ac:dyDescent="0.3">
      <c r="A5657" t="s">
        <v>5275</v>
      </c>
      <c r="B5657" s="2">
        <v>7.7</v>
      </c>
      <c r="C5657" t="s">
        <v>3705</v>
      </c>
    </row>
    <row r="5658" spans="1:3" x14ac:dyDescent="0.3">
      <c r="A5658" t="s">
        <v>5276</v>
      </c>
      <c r="B5658" s="2">
        <v>6.9</v>
      </c>
      <c r="C5658" t="s">
        <v>7852</v>
      </c>
    </row>
    <row r="5659" spans="1:3" x14ac:dyDescent="0.3">
      <c r="A5659" t="s">
        <v>5276</v>
      </c>
      <c r="B5659" s="2">
        <v>6.9</v>
      </c>
      <c r="C5659" t="s">
        <v>814</v>
      </c>
    </row>
    <row r="5660" spans="1:3" x14ac:dyDescent="0.3">
      <c r="A5660" t="s">
        <v>5276</v>
      </c>
      <c r="B5660" s="2">
        <v>6.9</v>
      </c>
      <c r="C5660" t="s">
        <v>7849</v>
      </c>
    </row>
    <row r="5661" spans="1:3" x14ac:dyDescent="0.3">
      <c r="A5661" t="s">
        <v>5276</v>
      </c>
      <c r="B5661" s="2">
        <v>6.9</v>
      </c>
      <c r="C5661" t="s">
        <v>3587</v>
      </c>
    </row>
    <row r="5662" spans="1:3" x14ac:dyDescent="0.3">
      <c r="A5662" t="s">
        <v>5277</v>
      </c>
      <c r="B5662" s="2">
        <v>6</v>
      </c>
      <c r="C5662" t="s">
        <v>346</v>
      </c>
    </row>
    <row r="5663" spans="1:3" x14ac:dyDescent="0.3">
      <c r="A5663" t="s">
        <v>5277</v>
      </c>
      <c r="B5663" s="2">
        <v>6</v>
      </c>
      <c r="C5663" t="s">
        <v>7851</v>
      </c>
    </row>
    <row r="5664" spans="1:3" x14ac:dyDescent="0.3">
      <c r="A5664" t="s">
        <v>5277</v>
      </c>
      <c r="B5664" s="2">
        <v>6</v>
      </c>
      <c r="C5664" t="s">
        <v>814</v>
      </c>
    </row>
    <row r="5665" spans="1:3" x14ac:dyDescent="0.3">
      <c r="A5665" t="s">
        <v>5277</v>
      </c>
      <c r="B5665" s="2">
        <v>6</v>
      </c>
      <c r="C5665" t="s">
        <v>7849</v>
      </c>
    </row>
    <row r="5666" spans="1:3" x14ac:dyDescent="0.3">
      <c r="A5666" t="s">
        <v>5277</v>
      </c>
      <c r="B5666" s="2">
        <v>6</v>
      </c>
      <c r="C5666" t="s">
        <v>3084</v>
      </c>
    </row>
    <row r="5667" spans="1:3" x14ac:dyDescent="0.3">
      <c r="A5667" t="s">
        <v>5278</v>
      </c>
      <c r="B5667" s="2">
        <v>6.2</v>
      </c>
      <c r="C5667" t="s">
        <v>1390</v>
      </c>
    </row>
    <row r="5668" spans="1:3" x14ac:dyDescent="0.3">
      <c r="A5668" t="s">
        <v>5278</v>
      </c>
      <c r="B5668" s="2">
        <v>6.2</v>
      </c>
      <c r="C5668" t="s">
        <v>7848</v>
      </c>
    </row>
    <row r="5669" spans="1:3" x14ac:dyDescent="0.3">
      <c r="A5669" t="s">
        <v>5278</v>
      </c>
      <c r="B5669" s="2">
        <v>6.2</v>
      </c>
      <c r="C5669" t="s">
        <v>3705</v>
      </c>
    </row>
    <row r="5670" spans="1:3" x14ac:dyDescent="0.3">
      <c r="A5670" t="s">
        <v>5279</v>
      </c>
      <c r="B5670" s="2">
        <v>5.9</v>
      </c>
      <c r="C5670" t="s">
        <v>7851</v>
      </c>
    </row>
    <row r="5671" spans="1:3" x14ac:dyDescent="0.3">
      <c r="A5671" t="s">
        <v>5279</v>
      </c>
      <c r="B5671" s="2">
        <v>5.9</v>
      </c>
      <c r="C5671" t="s">
        <v>814</v>
      </c>
    </row>
    <row r="5672" spans="1:3" x14ac:dyDescent="0.3">
      <c r="A5672" t="s">
        <v>5279</v>
      </c>
      <c r="B5672" s="2">
        <v>5.9</v>
      </c>
      <c r="C5672" t="s">
        <v>7848</v>
      </c>
    </row>
    <row r="5673" spans="1:3" x14ac:dyDescent="0.3">
      <c r="A5673" t="s">
        <v>5279</v>
      </c>
      <c r="B5673" s="2">
        <v>5.9</v>
      </c>
      <c r="C5673" t="s">
        <v>3705</v>
      </c>
    </row>
    <row r="5674" spans="1:3" x14ac:dyDescent="0.3">
      <c r="A5674" t="s">
        <v>5280</v>
      </c>
      <c r="B5674" s="2">
        <v>6.8</v>
      </c>
      <c r="C5674" t="s">
        <v>509</v>
      </c>
    </row>
    <row r="5675" spans="1:3" x14ac:dyDescent="0.3">
      <c r="A5675" t="s">
        <v>5280</v>
      </c>
      <c r="B5675" s="2">
        <v>6.8</v>
      </c>
      <c r="C5675" t="s">
        <v>814</v>
      </c>
    </row>
    <row r="5676" spans="1:3" x14ac:dyDescent="0.3">
      <c r="A5676" t="s">
        <v>5280</v>
      </c>
      <c r="B5676" s="2">
        <v>6.8</v>
      </c>
      <c r="C5676" t="s">
        <v>7846</v>
      </c>
    </row>
    <row r="5677" spans="1:3" x14ac:dyDescent="0.3">
      <c r="A5677" t="s">
        <v>7233</v>
      </c>
      <c r="B5677" s="2">
        <v>3.6</v>
      </c>
      <c r="C5677" t="s">
        <v>346</v>
      </c>
    </row>
    <row r="5678" spans="1:3" x14ac:dyDescent="0.3">
      <c r="A5678" t="s">
        <v>7233</v>
      </c>
      <c r="B5678" s="2">
        <v>3.6</v>
      </c>
      <c r="C5678" t="s">
        <v>266</v>
      </c>
    </row>
    <row r="5679" spans="1:3" x14ac:dyDescent="0.3">
      <c r="A5679" t="s">
        <v>7233</v>
      </c>
      <c r="B5679" s="2">
        <v>3.6</v>
      </c>
      <c r="C5679" t="s">
        <v>509</v>
      </c>
    </row>
    <row r="5680" spans="1:3" x14ac:dyDescent="0.3">
      <c r="A5680" t="s">
        <v>7233</v>
      </c>
      <c r="B5680" s="2">
        <v>3.6</v>
      </c>
      <c r="C5680" t="s">
        <v>7846</v>
      </c>
    </row>
    <row r="5681" spans="1:3" x14ac:dyDescent="0.3">
      <c r="A5681" t="s">
        <v>7233</v>
      </c>
      <c r="B5681" s="2">
        <v>3.6</v>
      </c>
      <c r="C5681" t="s">
        <v>3878</v>
      </c>
    </row>
    <row r="5682" spans="1:3" x14ac:dyDescent="0.3">
      <c r="A5682" t="s">
        <v>5281</v>
      </c>
      <c r="B5682" s="2">
        <v>6.7</v>
      </c>
      <c r="C5682" t="s">
        <v>7851</v>
      </c>
    </row>
    <row r="5683" spans="1:3" x14ac:dyDescent="0.3">
      <c r="A5683" t="s">
        <v>5281</v>
      </c>
      <c r="B5683" s="2">
        <v>6.7</v>
      </c>
      <c r="C5683" t="s">
        <v>814</v>
      </c>
    </row>
    <row r="5684" spans="1:3" x14ac:dyDescent="0.3">
      <c r="A5684" t="s">
        <v>5281</v>
      </c>
      <c r="B5684" s="2">
        <v>6.7</v>
      </c>
      <c r="C5684" t="s">
        <v>3705</v>
      </c>
    </row>
    <row r="5685" spans="1:3" x14ac:dyDescent="0.3">
      <c r="A5685" t="s">
        <v>5282</v>
      </c>
      <c r="B5685" s="2">
        <v>6.3</v>
      </c>
      <c r="C5685" t="s">
        <v>346</v>
      </c>
    </row>
    <row r="5686" spans="1:3" x14ac:dyDescent="0.3">
      <c r="A5686" t="s">
        <v>5282</v>
      </c>
      <c r="B5686" s="2">
        <v>6.3</v>
      </c>
      <c r="C5686" t="s">
        <v>509</v>
      </c>
    </row>
    <row r="5687" spans="1:3" x14ac:dyDescent="0.3">
      <c r="A5687" t="s">
        <v>5282</v>
      </c>
      <c r="B5687" s="2">
        <v>6.3</v>
      </c>
      <c r="C5687" t="s">
        <v>7851</v>
      </c>
    </row>
    <row r="5688" spans="1:3" x14ac:dyDescent="0.3">
      <c r="A5688" t="s">
        <v>5282</v>
      </c>
      <c r="B5688" s="2">
        <v>6.3</v>
      </c>
      <c r="C5688" t="s">
        <v>3705</v>
      </c>
    </row>
    <row r="5689" spans="1:3" x14ac:dyDescent="0.3">
      <c r="A5689" t="s">
        <v>5283</v>
      </c>
      <c r="B5689" s="2">
        <v>6.4</v>
      </c>
      <c r="C5689" t="s">
        <v>509</v>
      </c>
    </row>
    <row r="5690" spans="1:3" x14ac:dyDescent="0.3">
      <c r="A5690" t="s">
        <v>5283</v>
      </c>
      <c r="B5690" s="2">
        <v>6.4</v>
      </c>
      <c r="C5690" t="s">
        <v>7851</v>
      </c>
    </row>
    <row r="5691" spans="1:3" x14ac:dyDescent="0.3">
      <c r="A5691" t="s">
        <v>5283</v>
      </c>
      <c r="B5691" s="2">
        <v>6.4</v>
      </c>
      <c r="C5691" t="s">
        <v>814</v>
      </c>
    </row>
    <row r="5692" spans="1:3" x14ac:dyDescent="0.3">
      <c r="A5692" t="s">
        <v>5284</v>
      </c>
      <c r="B5692" s="2">
        <v>6.4</v>
      </c>
      <c r="C5692" t="s">
        <v>7851</v>
      </c>
    </row>
    <row r="5693" spans="1:3" x14ac:dyDescent="0.3">
      <c r="A5693" t="s">
        <v>5284</v>
      </c>
      <c r="B5693" s="2">
        <v>6.4</v>
      </c>
      <c r="C5693" t="s">
        <v>1390</v>
      </c>
    </row>
    <row r="5694" spans="1:3" x14ac:dyDescent="0.3">
      <c r="A5694" t="s">
        <v>5284</v>
      </c>
      <c r="B5694" s="2">
        <v>6.4</v>
      </c>
      <c r="C5694" t="s">
        <v>7848</v>
      </c>
    </row>
    <row r="5695" spans="1:3" x14ac:dyDescent="0.3">
      <c r="A5695" t="s">
        <v>5284</v>
      </c>
      <c r="B5695" s="2">
        <v>6.4</v>
      </c>
      <c r="C5695" t="s">
        <v>3705</v>
      </c>
    </row>
    <row r="5696" spans="1:3" x14ac:dyDescent="0.3">
      <c r="A5696" t="s">
        <v>5285</v>
      </c>
      <c r="B5696" s="2">
        <v>5.7</v>
      </c>
      <c r="C5696" t="s">
        <v>509</v>
      </c>
    </row>
    <row r="5697" spans="1:3" x14ac:dyDescent="0.3">
      <c r="A5697" t="s">
        <v>5285</v>
      </c>
      <c r="B5697" s="2">
        <v>5.7</v>
      </c>
      <c r="C5697" t="s">
        <v>814</v>
      </c>
    </row>
    <row r="5698" spans="1:3" x14ac:dyDescent="0.3">
      <c r="A5698" t="s">
        <v>5286</v>
      </c>
      <c r="B5698" s="2">
        <v>6.2</v>
      </c>
      <c r="C5698" t="s">
        <v>814</v>
      </c>
    </row>
    <row r="5699" spans="1:3" x14ac:dyDescent="0.3">
      <c r="A5699" t="s">
        <v>5286</v>
      </c>
      <c r="B5699" s="2">
        <v>6.2</v>
      </c>
      <c r="C5699" t="s">
        <v>3705</v>
      </c>
    </row>
    <row r="5700" spans="1:3" x14ac:dyDescent="0.3">
      <c r="A5700" t="s">
        <v>5287</v>
      </c>
      <c r="B5700" s="2">
        <v>5.2</v>
      </c>
      <c r="C5700" t="s">
        <v>346</v>
      </c>
    </row>
    <row r="5701" spans="1:3" x14ac:dyDescent="0.3">
      <c r="A5701" t="s">
        <v>5287</v>
      </c>
      <c r="B5701" s="2">
        <v>5.2</v>
      </c>
      <c r="C5701" t="s">
        <v>509</v>
      </c>
    </row>
    <row r="5702" spans="1:3" x14ac:dyDescent="0.3">
      <c r="A5702" t="s">
        <v>5287</v>
      </c>
      <c r="B5702" s="2">
        <v>5.2</v>
      </c>
      <c r="C5702" t="s">
        <v>7851</v>
      </c>
    </row>
    <row r="5703" spans="1:3" x14ac:dyDescent="0.3">
      <c r="A5703" t="s">
        <v>5288</v>
      </c>
      <c r="B5703" s="2">
        <v>6.1</v>
      </c>
      <c r="C5703" t="s">
        <v>509</v>
      </c>
    </row>
    <row r="5704" spans="1:3" x14ac:dyDescent="0.3">
      <c r="A5704" t="s">
        <v>5288</v>
      </c>
      <c r="B5704" s="2">
        <v>6.1</v>
      </c>
      <c r="C5704" t="s">
        <v>7846</v>
      </c>
    </row>
    <row r="5705" spans="1:3" x14ac:dyDescent="0.3">
      <c r="A5705" t="s">
        <v>5288</v>
      </c>
      <c r="B5705" s="2">
        <v>6.1</v>
      </c>
      <c r="C5705" t="s">
        <v>7844</v>
      </c>
    </row>
    <row r="5706" spans="1:3" x14ac:dyDescent="0.3">
      <c r="A5706" t="s">
        <v>5288</v>
      </c>
      <c r="B5706" s="2">
        <v>6.1</v>
      </c>
      <c r="C5706" t="s">
        <v>7853</v>
      </c>
    </row>
    <row r="5707" spans="1:3" x14ac:dyDescent="0.3">
      <c r="A5707" t="s">
        <v>5288</v>
      </c>
      <c r="B5707" s="2">
        <v>6.1</v>
      </c>
      <c r="C5707" t="s">
        <v>3587</v>
      </c>
    </row>
    <row r="5708" spans="1:3" x14ac:dyDescent="0.3">
      <c r="A5708" t="s">
        <v>5289</v>
      </c>
      <c r="B5708" s="2">
        <v>7.1</v>
      </c>
      <c r="C5708" t="s">
        <v>509</v>
      </c>
    </row>
    <row r="5709" spans="1:3" x14ac:dyDescent="0.3">
      <c r="A5709" t="s">
        <v>5289</v>
      </c>
      <c r="B5709" s="2">
        <v>7.1</v>
      </c>
      <c r="C5709" t="s">
        <v>3587</v>
      </c>
    </row>
    <row r="5710" spans="1:3" x14ac:dyDescent="0.3">
      <c r="A5710" t="s">
        <v>7234</v>
      </c>
      <c r="B5710" s="2">
        <v>7.2</v>
      </c>
      <c r="C5710" t="s">
        <v>509</v>
      </c>
    </row>
    <row r="5711" spans="1:3" x14ac:dyDescent="0.3">
      <c r="A5711" t="s">
        <v>7234</v>
      </c>
      <c r="B5711" s="2">
        <v>7.2</v>
      </c>
      <c r="C5711" t="s">
        <v>814</v>
      </c>
    </row>
    <row r="5712" spans="1:3" x14ac:dyDescent="0.3">
      <c r="A5712" t="s">
        <v>7234</v>
      </c>
      <c r="B5712" s="2">
        <v>7.2</v>
      </c>
      <c r="C5712" t="s">
        <v>3587</v>
      </c>
    </row>
    <row r="5713" spans="1:3" x14ac:dyDescent="0.3">
      <c r="A5713" t="s">
        <v>7235</v>
      </c>
      <c r="B5713" s="2">
        <v>6.5</v>
      </c>
      <c r="C5713" t="s">
        <v>7851</v>
      </c>
    </row>
    <row r="5714" spans="1:3" x14ac:dyDescent="0.3">
      <c r="A5714" t="s">
        <v>7235</v>
      </c>
      <c r="B5714" s="2">
        <v>6.5</v>
      </c>
      <c r="C5714" t="s">
        <v>814</v>
      </c>
    </row>
    <row r="5715" spans="1:3" x14ac:dyDescent="0.3">
      <c r="A5715" t="s">
        <v>7235</v>
      </c>
      <c r="B5715" s="2">
        <v>6.5</v>
      </c>
      <c r="C5715" t="s">
        <v>7848</v>
      </c>
    </row>
    <row r="5716" spans="1:3" x14ac:dyDescent="0.3">
      <c r="A5716" t="s">
        <v>7235</v>
      </c>
      <c r="B5716" s="2">
        <v>6.5</v>
      </c>
      <c r="C5716" t="s">
        <v>3705</v>
      </c>
    </row>
    <row r="5717" spans="1:3" x14ac:dyDescent="0.3">
      <c r="A5717" t="s">
        <v>5290</v>
      </c>
      <c r="B5717" s="2">
        <v>6</v>
      </c>
      <c r="C5717" t="s">
        <v>346</v>
      </c>
    </row>
    <row r="5718" spans="1:3" x14ac:dyDescent="0.3">
      <c r="A5718" t="s">
        <v>5290</v>
      </c>
      <c r="B5718" s="2">
        <v>6</v>
      </c>
      <c r="C5718" t="s">
        <v>509</v>
      </c>
    </row>
    <row r="5719" spans="1:3" x14ac:dyDescent="0.3">
      <c r="A5719" t="s">
        <v>5290</v>
      </c>
      <c r="B5719" s="2">
        <v>6</v>
      </c>
      <c r="C5719" t="s">
        <v>7851</v>
      </c>
    </row>
    <row r="5720" spans="1:3" x14ac:dyDescent="0.3">
      <c r="A5720" t="s">
        <v>5291</v>
      </c>
      <c r="B5720" s="2">
        <v>7</v>
      </c>
      <c r="C5720" t="s">
        <v>346</v>
      </c>
    </row>
    <row r="5721" spans="1:3" x14ac:dyDescent="0.3">
      <c r="A5721" t="s">
        <v>5291</v>
      </c>
      <c r="B5721" s="2">
        <v>7</v>
      </c>
      <c r="C5721" t="s">
        <v>509</v>
      </c>
    </row>
    <row r="5722" spans="1:3" x14ac:dyDescent="0.3">
      <c r="A5722" t="s">
        <v>5291</v>
      </c>
      <c r="B5722" s="2">
        <v>7</v>
      </c>
      <c r="C5722" t="s">
        <v>7851</v>
      </c>
    </row>
    <row r="5723" spans="1:3" x14ac:dyDescent="0.3">
      <c r="A5723" t="s">
        <v>5292</v>
      </c>
      <c r="B5723" s="2">
        <v>7</v>
      </c>
      <c r="C5723" t="s">
        <v>509</v>
      </c>
    </row>
    <row r="5724" spans="1:3" x14ac:dyDescent="0.3">
      <c r="A5724" t="s">
        <v>5292</v>
      </c>
      <c r="B5724" s="2">
        <v>7</v>
      </c>
      <c r="C5724" t="s">
        <v>814</v>
      </c>
    </row>
    <row r="5725" spans="1:3" x14ac:dyDescent="0.3">
      <c r="A5725" t="s">
        <v>5292</v>
      </c>
      <c r="B5725" s="2">
        <v>7</v>
      </c>
      <c r="C5725" t="s">
        <v>3587</v>
      </c>
    </row>
    <row r="5726" spans="1:3" x14ac:dyDescent="0.3">
      <c r="A5726" t="s">
        <v>5293</v>
      </c>
      <c r="B5726" s="2">
        <v>7.5</v>
      </c>
      <c r="C5726" t="s">
        <v>814</v>
      </c>
    </row>
    <row r="5727" spans="1:3" x14ac:dyDescent="0.3">
      <c r="A5727" t="s">
        <v>5293</v>
      </c>
      <c r="B5727" s="2">
        <v>7.5</v>
      </c>
      <c r="C5727" t="s">
        <v>3587</v>
      </c>
    </row>
    <row r="5728" spans="1:3" x14ac:dyDescent="0.3">
      <c r="A5728" t="s">
        <v>5293</v>
      </c>
      <c r="B5728" s="2">
        <v>7.5</v>
      </c>
      <c r="C5728" t="s">
        <v>3084</v>
      </c>
    </row>
    <row r="5729" spans="1:3" x14ac:dyDescent="0.3">
      <c r="A5729" t="s">
        <v>5294</v>
      </c>
      <c r="B5729" s="2">
        <v>6.6</v>
      </c>
      <c r="C5729" t="s">
        <v>814</v>
      </c>
    </row>
    <row r="5730" spans="1:3" x14ac:dyDescent="0.3">
      <c r="A5730" t="s">
        <v>5294</v>
      </c>
      <c r="B5730" s="2">
        <v>6.6</v>
      </c>
      <c r="C5730" t="s">
        <v>1390</v>
      </c>
    </row>
    <row r="5731" spans="1:3" x14ac:dyDescent="0.3">
      <c r="A5731" t="s">
        <v>5294</v>
      </c>
      <c r="B5731" s="2">
        <v>6.6</v>
      </c>
      <c r="C5731" t="s">
        <v>3878</v>
      </c>
    </row>
    <row r="5732" spans="1:3" x14ac:dyDescent="0.3">
      <c r="A5732" t="s">
        <v>5294</v>
      </c>
      <c r="B5732" s="2">
        <v>6.6</v>
      </c>
      <c r="C5732" t="s">
        <v>3705</v>
      </c>
    </row>
    <row r="5733" spans="1:3" x14ac:dyDescent="0.3">
      <c r="A5733" t="s">
        <v>5295</v>
      </c>
      <c r="B5733" s="2">
        <v>7.4</v>
      </c>
      <c r="C5733" t="s">
        <v>814</v>
      </c>
    </row>
    <row r="5734" spans="1:3" x14ac:dyDescent="0.3">
      <c r="A5734" t="s">
        <v>5295</v>
      </c>
      <c r="B5734" s="2">
        <v>7.4</v>
      </c>
      <c r="C5734" t="s">
        <v>7849</v>
      </c>
    </row>
    <row r="5735" spans="1:3" x14ac:dyDescent="0.3">
      <c r="A5735" t="s">
        <v>5295</v>
      </c>
      <c r="B5735" s="2">
        <v>7.4</v>
      </c>
      <c r="C5735" t="s">
        <v>5364</v>
      </c>
    </row>
    <row r="5736" spans="1:3" x14ac:dyDescent="0.3">
      <c r="A5736" t="s">
        <v>5296</v>
      </c>
      <c r="B5736" s="2">
        <v>6.5</v>
      </c>
      <c r="C5736" t="s">
        <v>7848</v>
      </c>
    </row>
    <row r="5737" spans="1:3" x14ac:dyDescent="0.3">
      <c r="A5737" t="s">
        <v>5296</v>
      </c>
      <c r="B5737" s="2">
        <v>6.5</v>
      </c>
      <c r="C5737" t="s">
        <v>3705</v>
      </c>
    </row>
    <row r="5738" spans="1:3" x14ac:dyDescent="0.3">
      <c r="A5738" t="s">
        <v>5297</v>
      </c>
      <c r="B5738" s="2">
        <v>6.2</v>
      </c>
      <c r="C5738" t="s">
        <v>1390</v>
      </c>
    </row>
    <row r="5739" spans="1:3" x14ac:dyDescent="0.3">
      <c r="A5739" t="s">
        <v>5297</v>
      </c>
      <c r="B5739" s="2">
        <v>6.2</v>
      </c>
      <c r="C5739" t="s">
        <v>3705</v>
      </c>
    </row>
    <row r="5740" spans="1:3" x14ac:dyDescent="0.3">
      <c r="A5740" t="s">
        <v>5298</v>
      </c>
      <c r="B5740" s="2">
        <v>7.8</v>
      </c>
      <c r="C5740" t="s">
        <v>266</v>
      </c>
    </row>
    <row r="5741" spans="1:3" x14ac:dyDescent="0.3">
      <c r="A5741" t="s">
        <v>5298</v>
      </c>
      <c r="B5741" s="2">
        <v>7.8</v>
      </c>
      <c r="C5741" t="s">
        <v>509</v>
      </c>
    </row>
    <row r="5742" spans="1:3" x14ac:dyDescent="0.3">
      <c r="A5742" t="s">
        <v>5298</v>
      </c>
      <c r="B5742" s="2">
        <v>7.8</v>
      </c>
      <c r="C5742" t="s">
        <v>7851</v>
      </c>
    </row>
    <row r="5743" spans="1:3" x14ac:dyDescent="0.3">
      <c r="A5743" t="s">
        <v>5298</v>
      </c>
      <c r="B5743" s="2">
        <v>7.8</v>
      </c>
      <c r="C5743" t="s">
        <v>7853</v>
      </c>
    </row>
    <row r="5744" spans="1:3" x14ac:dyDescent="0.3">
      <c r="A5744" t="s">
        <v>5299</v>
      </c>
      <c r="B5744" s="2">
        <v>5.2</v>
      </c>
      <c r="C5744" t="s">
        <v>346</v>
      </c>
    </row>
    <row r="5745" spans="1:3" x14ac:dyDescent="0.3">
      <c r="A5745" t="s">
        <v>5299</v>
      </c>
      <c r="B5745" s="2">
        <v>5.2</v>
      </c>
      <c r="C5745" t="s">
        <v>7844</v>
      </c>
    </row>
    <row r="5746" spans="1:3" x14ac:dyDescent="0.3">
      <c r="A5746" t="s">
        <v>5299</v>
      </c>
      <c r="B5746" s="2">
        <v>5.2</v>
      </c>
      <c r="C5746" t="s">
        <v>1390</v>
      </c>
    </row>
    <row r="5747" spans="1:3" x14ac:dyDescent="0.3">
      <c r="A5747" t="s">
        <v>5300</v>
      </c>
      <c r="B5747" s="2">
        <v>6.5</v>
      </c>
      <c r="C5747" t="s">
        <v>509</v>
      </c>
    </row>
    <row r="5748" spans="1:3" x14ac:dyDescent="0.3">
      <c r="A5748" t="s">
        <v>5300</v>
      </c>
      <c r="B5748" s="2">
        <v>6.5</v>
      </c>
      <c r="C5748" t="s">
        <v>7851</v>
      </c>
    </row>
    <row r="5749" spans="1:3" x14ac:dyDescent="0.3">
      <c r="A5749" t="s">
        <v>5300</v>
      </c>
      <c r="B5749" s="2">
        <v>6.5</v>
      </c>
      <c r="C5749" t="s">
        <v>814</v>
      </c>
    </row>
    <row r="5750" spans="1:3" x14ac:dyDescent="0.3">
      <c r="A5750" t="s">
        <v>5301</v>
      </c>
      <c r="B5750" s="2">
        <v>6.5</v>
      </c>
      <c r="C5750" t="s">
        <v>509</v>
      </c>
    </row>
    <row r="5751" spans="1:3" x14ac:dyDescent="0.3">
      <c r="A5751" t="s">
        <v>5301</v>
      </c>
      <c r="B5751" s="2">
        <v>6.5</v>
      </c>
      <c r="C5751" t="s">
        <v>814</v>
      </c>
    </row>
    <row r="5752" spans="1:3" x14ac:dyDescent="0.3">
      <c r="A5752" t="s">
        <v>5301</v>
      </c>
      <c r="B5752" s="2">
        <v>6.5</v>
      </c>
      <c r="C5752" t="s">
        <v>3587</v>
      </c>
    </row>
    <row r="5753" spans="1:3" x14ac:dyDescent="0.3">
      <c r="A5753" t="s">
        <v>5302</v>
      </c>
      <c r="B5753" s="2">
        <v>5.2</v>
      </c>
      <c r="C5753" t="s">
        <v>346</v>
      </c>
    </row>
    <row r="5754" spans="1:3" x14ac:dyDescent="0.3">
      <c r="A5754" t="s">
        <v>5302</v>
      </c>
      <c r="B5754" s="2">
        <v>5.2</v>
      </c>
      <c r="C5754" t="s">
        <v>266</v>
      </c>
    </row>
    <row r="5755" spans="1:3" x14ac:dyDescent="0.3">
      <c r="A5755" t="s">
        <v>5302</v>
      </c>
      <c r="B5755" s="2">
        <v>5.2</v>
      </c>
      <c r="C5755" t="s">
        <v>509</v>
      </c>
    </row>
    <row r="5756" spans="1:3" x14ac:dyDescent="0.3">
      <c r="A5756" t="s">
        <v>5302</v>
      </c>
      <c r="B5756" s="2">
        <v>5.2</v>
      </c>
      <c r="C5756" t="s">
        <v>3878</v>
      </c>
    </row>
    <row r="5757" spans="1:3" x14ac:dyDescent="0.3">
      <c r="A5757" t="s">
        <v>5302</v>
      </c>
      <c r="B5757" s="2">
        <v>5.2</v>
      </c>
      <c r="C5757" t="s">
        <v>3705</v>
      </c>
    </row>
    <row r="5758" spans="1:3" x14ac:dyDescent="0.3">
      <c r="A5758" t="s">
        <v>5303</v>
      </c>
      <c r="B5758" s="2">
        <v>7.2</v>
      </c>
      <c r="C5758" t="s">
        <v>346</v>
      </c>
    </row>
    <row r="5759" spans="1:3" x14ac:dyDescent="0.3">
      <c r="A5759" t="s">
        <v>5303</v>
      </c>
      <c r="B5759" s="2">
        <v>7.2</v>
      </c>
      <c r="C5759" t="s">
        <v>7851</v>
      </c>
    </row>
    <row r="5760" spans="1:3" x14ac:dyDescent="0.3">
      <c r="A5760" t="s">
        <v>5303</v>
      </c>
      <c r="B5760" s="2">
        <v>7.2</v>
      </c>
      <c r="C5760" t="s">
        <v>814</v>
      </c>
    </row>
    <row r="5761" spans="1:3" x14ac:dyDescent="0.3">
      <c r="A5761" t="s">
        <v>5303</v>
      </c>
      <c r="B5761" s="2">
        <v>7.2</v>
      </c>
      <c r="C5761" t="s">
        <v>3084</v>
      </c>
    </row>
    <row r="5762" spans="1:3" x14ac:dyDescent="0.3">
      <c r="A5762" t="s">
        <v>5304</v>
      </c>
      <c r="B5762" s="2">
        <v>7.1</v>
      </c>
      <c r="C5762" t="s">
        <v>814</v>
      </c>
    </row>
    <row r="5763" spans="1:3" x14ac:dyDescent="0.3">
      <c r="A5763" t="s">
        <v>5304</v>
      </c>
      <c r="B5763" s="2">
        <v>7.1</v>
      </c>
      <c r="C5763" t="s">
        <v>3705</v>
      </c>
    </row>
    <row r="5764" spans="1:3" x14ac:dyDescent="0.3">
      <c r="A5764" t="s">
        <v>5305</v>
      </c>
      <c r="B5764" s="2">
        <v>4.5</v>
      </c>
      <c r="C5764" t="s">
        <v>346</v>
      </c>
    </row>
    <row r="5765" spans="1:3" x14ac:dyDescent="0.3">
      <c r="A5765" t="s">
        <v>5305</v>
      </c>
      <c r="B5765" s="2">
        <v>4.5</v>
      </c>
      <c r="C5765" t="s">
        <v>266</v>
      </c>
    </row>
    <row r="5766" spans="1:3" x14ac:dyDescent="0.3">
      <c r="A5766" t="s">
        <v>5305</v>
      </c>
      <c r="B5766" s="2">
        <v>4.5</v>
      </c>
      <c r="C5766" t="s">
        <v>509</v>
      </c>
    </row>
    <row r="5767" spans="1:3" x14ac:dyDescent="0.3">
      <c r="A5767" t="s">
        <v>5305</v>
      </c>
      <c r="B5767" s="2">
        <v>4.5</v>
      </c>
      <c r="C5767" t="s">
        <v>7846</v>
      </c>
    </row>
    <row r="5768" spans="1:3" x14ac:dyDescent="0.3">
      <c r="A5768" t="s">
        <v>5305</v>
      </c>
      <c r="B5768" s="2">
        <v>4.5</v>
      </c>
      <c r="C5768" t="s">
        <v>3587</v>
      </c>
    </row>
    <row r="5769" spans="1:3" x14ac:dyDescent="0.3">
      <c r="A5769" t="s">
        <v>5305</v>
      </c>
      <c r="B5769" s="2">
        <v>4.5</v>
      </c>
      <c r="C5769" t="s">
        <v>3878</v>
      </c>
    </row>
    <row r="5770" spans="1:3" x14ac:dyDescent="0.3">
      <c r="A5770" t="s">
        <v>7236</v>
      </c>
      <c r="B5770" s="2">
        <v>5.7</v>
      </c>
      <c r="C5770" t="s">
        <v>509</v>
      </c>
    </row>
    <row r="5771" spans="1:3" x14ac:dyDescent="0.3">
      <c r="A5771" t="s">
        <v>7236</v>
      </c>
      <c r="B5771" s="2">
        <v>5.7</v>
      </c>
      <c r="C5771" t="s">
        <v>3587</v>
      </c>
    </row>
    <row r="5772" spans="1:3" x14ac:dyDescent="0.3">
      <c r="A5772" t="s">
        <v>5306</v>
      </c>
      <c r="B5772" s="2">
        <v>6</v>
      </c>
      <c r="C5772" t="s">
        <v>814</v>
      </c>
    </row>
    <row r="5773" spans="1:3" x14ac:dyDescent="0.3">
      <c r="A5773" t="s">
        <v>5306</v>
      </c>
      <c r="B5773" s="2">
        <v>6</v>
      </c>
      <c r="C5773" t="s">
        <v>7848</v>
      </c>
    </row>
    <row r="5774" spans="1:3" x14ac:dyDescent="0.3">
      <c r="A5774" t="s">
        <v>5306</v>
      </c>
      <c r="B5774" s="2">
        <v>6</v>
      </c>
      <c r="C5774" t="s">
        <v>3587</v>
      </c>
    </row>
    <row r="5775" spans="1:3" x14ac:dyDescent="0.3">
      <c r="A5775" t="s">
        <v>5306</v>
      </c>
      <c r="B5775" s="2">
        <v>6</v>
      </c>
      <c r="C5775" t="s">
        <v>3705</v>
      </c>
    </row>
    <row r="5776" spans="1:3" x14ac:dyDescent="0.3">
      <c r="A5776" t="s">
        <v>5307</v>
      </c>
      <c r="B5776" s="2">
        <v>6.4</v>
      </c>
      <c r="C5776" t="s">
        <v>7851</v>
      </c>
    </row>
    <row r="5777" spans="1:3" x14ac:dyDescent="0.3">
      <c r="A5777" t="s">
        <v>5307</v>
      </c>
      <c r="B5777" s="2">
        <v>6.4</v>
      </c>
      <c r="C5777" t="s">
        <v>7848</v>
      </c>
    </row>
    <row r="5778" spans="1:3" x14ac:dyDescent="0.3">
      <c r="A5778" t="s">
        <v>5307</v>
      </c>
      <c r="B5778" s="2">
        <v>6.4</v>
      </c>
      <c r="C5778" t="s">
        <v>3705</v>
      </c>
    </row>
    <row r="5779" spans="1:3" x14ac:dyDescent="0.3">
      <c r="A5779" t="s">
        <v>7237</v>
      </c>
      <c r="B5779" s="2">
        <v>5.2</v>
      </c>
      <c r="C5779" t="s">
        <v>509</v>
      </c>
    </row>
    <row r="5780" spans="1:3" x14ac:dyDescent="0.3">
      <c r="A5780" t="s">
        <v>7237</v>
      </c>
      <c r="B5780" s="2">
        <v>5.2</v>
      </c>
      <c r="C5780" t="s">
        <v>3587</v>
      </c>
    </row>
    <row r="5781" spans="1:3" x14ac:dyDescent="0.3">
      <c r="A5781" t="s">
        <v>5308</v>
      </c>
      <c r="B5781" s="2">
        <v>4.3</v>
      </c>
      <c r="C5781" t="s">
        <v>346</v>
      </c>
    </row>
    <row r="5782" spans="1:3" x14ac:dyDescent="0.3">
      <c r="A5782" t="s">
        <v>5308</v>
      </c>
      <c r="B5782" s="2">
        <v>4.3</v>
      </c>
      <c r="C5782" t="s">
        <v>7844</v>
      </c>
    </row>
    <row r="5783" spans="1:3" x14ac:dyDescent="0.3">
      <c r="A5783" t="s">
        <v>5308</v>
      </c>
      <c r="B5783" s="2">
        <v>4.3</v>
      </c>
      <c r="C5783" t="s">
        <v>3587</v>
      </c>
    </row>
    <row r="5784" spans="1:3" x14ac:dyDescent="0.3">
      <c r="A5784" t="s">
        <v>5308</v>
      </c>
      <c r="B5784" s="2">
        <v>4.3</v>
      </c>
      <c r="C5784" t="s">
        <v>3878</v>
      </c>
    </row>
    <row r="5785" spans="1:3" x14ac:dyDescent="0.3">
      <c r="A5785" t="s">
        <v>7238</v>
      </c>
      <c r="B5785" s="2">
        <v>6.1</v>
      </c>
      <c r="C5785" t="s">
        <v>7851</v>
      </c>
    </row>
    <row r="5786" spans="1:3" x14ac:dyDescent="0.3">
      <c r="A5786" t="s">
        <v>7238</v>
      </c>
      <c r="B5786" s="2">
        <v>6.1</v>
      </c>
      <c r="C5786" t="s">
        <v>814</v>
      </c>
    </row>
    <row r="5787" spans="1:3" x14ac:dyDescent="0.3">
      <c r="A5787" t="s">
        <v>7238</v>
      </c>
      <c r="B5787" s="2">
        <v>6.1</v>
      </c>
      <c r="C5787" t="s">
        <v>3705</v>
      </c>
    </row>
    <row r="5788" spans="1:3" x14ac:dyDescent="0.3">
      <c r="A5788" t="s">
        <v>7239</v>
      </c>
      <c r="B5788" s="2">
        <v>6.8</v>
      </c>
      <c r="C5788" t="s">
        <v>509</v>
      </c>
    </row>
    <row r="5789" spans="1:3" x14ac:dyDescent="0.3">
      <c r="A5789" t="s">
        <v>7239</v>
      </c>
      <c r="B5789" s="2">
        <v>6.8</v>
      </c>
      <c r="C5789" t="s">
        <v>7851</v>
      </c>
    </row>
    <row r="5790" spans="1:3" x14ac:dyDescent="0.3">
      <c r="A5790" t="s">
        <v>7239</v>
      </c>
      <c r="B5790" s="2">
        <v>6.8</v>
      </c>
      <c r="C5790" t="s">
        <v>7848</v>
      </c>
    </row>
    <row r="5791" spans="1:3" x14ac:dyDescent="0.3">
      <c r="A5791" t="s">
        <v>7239</v>
      </c>
      <c r="B5791" s="2">
        <v>6.8</v>
      </c>
      <c r="C5791" t="s">
        <v>3587</v>
      </c>
    </row>
    <row r="5792" spans="1:3" x14ac:dyDescent="0.3">
      <c r="A5792" t="s">
        <v>5309</v>
      </c>
      <c r="B5792" s="2">
        <v>5.2</v>
      </c>
      <c r="C5792" t="s">
        <v>266</v>
      </c>
    </row>
    <row r="5793" spans="1:3" x14ac:dyDescent="0.3">
      <c r="A5793" t="s">
        <v>5309</v>
      </c>
      <c r="B5793" s="2">
        <v>5.2</v>
      </c>
      <c r="C5793" t="s">
        <v>7846</v>
      </c>
    </row>
    <row r="5794" spans="1:3" x14ac:dyDescent="0.3">
      <c r="A5794" t="s">
        <v>7240</v>
      </c>
      <c r="B5794" s="2">
        <v>6.5</v>
      </c>
      <c r="C5794" t="s">
        <v>346</v>
      </c>
    </row>
    <row r="5795" spans="1:3" x14ac:dyDescent="0.3">
      <c r="A5795" t="s">
        <v>7240</v>
      </c>
      <c r="B5795" s="2">
        <v>6.5</v>
      </c>
      <c r="C5795" t="s">
        <v>7848</v>
      </c>
    </row>
    <row r="5796" spans="1:3" x14ac:dyDescent="0.3">
      <c r="A5796" t="s">
        <v>7240</v>
      </c>
      <c r="B5796" s="2">
        <v>6.5</v>
      </c>
      <c r="C5796" t="s">
        <v>3878</v>
      </c>
    </row>
    <row r="5797" spans="1:3" x14ac:dyDescent="0.3">
      <c r="A5797" t="s">
        <v>7240</v>
      </c>
      <c r="B5797" s="2">
        <v>6.5</v>
      </c>
      <c r="C5797" t="s">
        <v>3705</v>
      </c>
    </row>
    <row r="5798" spans="1:3" x14ac:dyDescent="0.3">
      <c r="A5798" t="s">
        <v>5310</v>
      </c>
      <c r="B5798" s="2">
        <v>7.5</v>
      </c>
      <c r="C5798" t="s">
        <v>814</v>
      </c>
    </row>
    <row r="5799" spans="1:3" x14ac:dyDescent="0.3">
      <c r="A5799" t="s">
        <v>5310</v>
      </c>
      <c r="B5799" s="2">
        <v>7.5</v>
      </c>
      <c r="C5799" t="s">
        <v>7848</v>
      </c>
    </row>
    <row r="5800" spans="1:3" x14ac:dyDescent="0.3">
      <c r="A5800" t="s">
        <v>5310</v>
      </c>
      <c r="B5800" s="2">
        <v>7.5</v>
      </c>
      <c r="C5800" t="s">
        <v>3587</v>
      </c>
    </row>
    <row r="5801" spans="1:3" x14ac:dyDescent="0.3">
      <c r="A5801" t="s">
        <v>5310</v>
      </c>
      <c r="B5801" s="2">
        <v>7.5</v>
      </c>
      <c r="C5801" t="s">
        <v>3705</v>
      </c>
    </row>
    <row r="5802" spans="1:3" x14ac:dyDescent="0.3">
      <c r="A5802" t="s">
        <v>7241</v>
      </c>
      <c r="B5802" s="2">
        <v>7.1</v>
      </c>
      <c r="C5802" t="s">
        <v>814</v>
      </c>
    </row>
    <row r="5803" spans="1:3" x14ac:dyDescent="0.3">
      <c r="A5803" t="s">
        <v>5311</v>
      </c>
      <c r="B5803" s="2">
        <v>6.9</v>
      </c>
      <c r="C5803" t="s">
        <v>509</v>
      </c>
    </row>
    <row r="5804" spans="1:3" x14ac:dyDescent="0.3">
      <c r="A5804" t="s">
        <v>5311</v>
      </c>
      <c r="B5804" s="2">
        <v>6.9</v>
      </c>
      <c r="C5804" t="s">
        <v>814</v>
      </c>
    </row>
    <row r="5805" spans="1:3" x14ac:dyDescent="0.3">
      <c r="A5805" t="s">
        <v>5311</v>
      </c>
      <c r="B5805" s="2">
        <v>6.9</v>
      </c>
      <c r="C5805" t="s">
        <v>7846</v>
      </c>
    </row>
    <row r="5806" spans="1:3" x14ac:dyDescent="0.3">
      <c r="A5806" t="s">
        <v>5311</v>
      </c>
      <c r="B5806" s="2">
        <v>6.9</v>
      </c>
      <c r="C5806" t="s">
        <v>3587</v>
      </c>
    </row>
    <row r="5807" spans="1:3" x14ac:dyDescent="0.3">
      <c r="A5807" t="s">
        <v>5312</v>
      </c>
      <c r="B5807" s="2">
        <v>8</v>
      </c>
      <c r="C5807" t="s">
        <v>814</v>
      </c>
    </row>
    <row r="5808" spans="1:3" x14ac:dyDescent="0.3">
      <c r="A5808" t="s">
        <v>5313</v>
      </c>
      <c r="B5808" s="2">
        <v>8.1999999999999993</v>
      </c>
      <c r="C5808" t="s">
        <v>814</v>
      </c>
    </row>
    <row r="5809" spans="1:3" x14ac:dyDescent="0.3">
      <c r="A5809" t="s">
        <v>5314</v>
      </c>
      <c r="B5809" s="2">
        <v>6.4</v>
      </c>
      <c r="C5809" t="s">
        <v>7852</v>
      </c>
    </row>
    <row r="5810" spans="1:3" x14ac:dyDescent="0.3">
      <c r="A5810" t="s">
        <v>5314</v>
      </c>
      <c r="B5810" s="2">
        <v>6.4</v>
      </c>
      <c r="C5810" t="s">
        <v>814</v>
      </c>
    </row>
    <row r="5811" spans="1:3" x14ac:dyDescent="0.3">
      <c r="A5811" t="s">
        <v>5314</v>
      </c>
      <c r="B5811" s="2">
        <v>6.4</v>
      </c>
      <c r="C5811" t="s">
        <v>7849</v>
      </c>
    </row>
    <row r="5812" spans="1:3" x14ac:dyDescent="0.3">
      <c r="A5812" t="s">
        <v>5315</v>
      </c>
      <c r="B5812" s="2">
        <v>7.9</v>
      </c>
      <c r="C5812" t="s">
        <v>346</v>
      </c>
    </row>
    <row r="5813" spans="1:3" x14ac:dyDescent="0.3">
      <c r="A5813" t="s">
        <v>5315</v>
      </c>
      <c r="B5813" s="2">
        <v>7.9</v>
      </c>
      <c r="C5813" t="s">
        <v>3705</v>
      </c>
    </row>
    <row r="5814" spans="1:3" x14ac:dyDescent="0.3">
      <c r="A5814" t="s">
        <v>7242</v>
      </c>
      <c r="B5814" s="2">
        <v>6.7</v>
      </c>
      <c r="C5814" t="s">
        <v>814</v>
      </c>
    </row>
    <row r="5815" spans="1:3" x14ac:dyDescent="0.3">
      <c r="A5815" t="s">
        <v>7242</v>
      </c>
      <c r="B5815" s="2">
        <v>6.7</v>
      </c>
      <c r="C5815" t="s">
        <v>3587</v>
      </c>
    </row>
    <row r="5816" spans="1:3" x14ac:dyDescent="0.3">
      <c r="A5816" t="s">
        <v>5316</v>
      </c>
      <c r="B5816" s="2">
        <v>6.1</v>
      </c>
      <c r="C5816" t="s">
        <v>346</v>
      </c>
    </row>
    <row r="5817" spans="1:3" x14ac:dyDescent="0.3">
      <c r="A5817" t="s">
        <v>5316</v>
      </c>
      <c r="B5817" s="2">
        <v>6.1</v>
      </c>
      <c r="C5817" t="s">
        <v>814</v>
      </c>
    </row>
    <row r="5818" spans="1:3" x14ac:dyDescent="0.3">
      <c r="A5818" t="s">
        <v>5316</v>
      </c>
      <c r="B5818" s="2">
        <v>6.1</v>
      </c>
      <c r="C5818" t="s">
        <v>7853</v>
      </c>
    </row>
    <row r="5819" spans="1:3" x14ac:dyDescent="0.3">
      <c r="A5819" t="s">
        <v>5316</v>
      </c>
      <c r="B5819" s="2">
        <v>6.1</v>
      </c>
      <c r="C5819" t="s">
        <v>3587</v>
      </c>
    </row>
    <row r="5820" spans="1:3" x14ac:dyDescent="0.3">
      <c r="A5820" t="s">
        <v>7243</v>
      </c>
      <c r="B5820" s="2">
        <v>8.9</v>
      </c>
      <c r="C5820" t="s">
        <v>7852</v>
      </c>
    </row>
    <row r="5821" spans="1:3" x14ac:dyDescent="0.3">
      <c r="A5821" t="s">
        <v>7243</v>
      </c>
      <c r="B5821" s="2">
        <v>8.9</v>
      </c>
      <c r="C5821" t="s">
        <v>814</v>
      </c>
    </row>
    <row r="5822" spans="1:3" x14ac:dyDescent="0.3">
      <c r="A5822" t="s">
        <v>7243</v>
      </c>
      <c r="B5822" s="2">
        <v>8.9</v>
      </c>
      <c r="C5822" t="s">
        <v>7849</v>
      </c>
    </row>
    <row r="5823" spans="1:3" x14ac:dyDescent="0.3">
      <c r="A5823" t="s">
        <v>5317</v>
      </c>
      <c r="B5823" s="2">
        <v>8.1</v>
      </c>
      <c r="C5823" t="s">
        <v>814</v>
      </c>
    </row>
    <row r="5824" spans="1:3" x14ac:dyDescent="0.3">
      <c r="A5824" t="s">
        <v>5318</v>
      </c>
      <c r="B5824" s="2">
        <v>6.2</v>
      </c>
      <c r="C5824" t="s">
        <v>7852</v>
      </c>
    </row>
    <row r="5825" spans="1:3" x14ac:dyDescent="0.3">
      <c r="A5825" t="s">
        <v>5318</v>
      </c>
      <c r="B5825" s="2">
        <v>6.2</v>
      </c>
      <c r="C5825" t="s">
        <v>814</v>
      </c>
    </row>
    <row r="5826" spans="1:3" x14ac:dyDescent="0.3">
      <c r="A5826" t="s">
        <v>5318</v>
      </c>
      <c r="B5826" s="2">
        <v>6.2</v>
      </c>
      <c r="C5826" t="s">
        <v>3705</v>
      </c>
    </row>
    <row r="5827" spans="1:3" x14ac:dyDescent="0.3">
      <c r="A5827" t="s">
        <v>5319</v>
      </c>
      <c r="B5827" s="2">
        <v>4.9000000000000004</v>
      </c>
      <c r="C5827" t="s">
        <v>266</v>
      </c>
    </row>
    <row r="5828" spans="1:3" x14ac:dyDescent="0.3">
      <c r="A5828" t="s">
        <v>5319</v>
      </c>
      <c r="B5828" s="2">
        <v>4.9000000000000004</v>
      </c>
      <c r="C5828" t="s">
        <v>509</v>
      </c>
    </row>
    <row r="5829" spans="1:3" x14ac:dyDescent="0.3">
      <c r="A5829" t="s">
        <v>5319</v>
      </c>
      <c r="B5829" s="2">
        <v>4.9000000000000004</v>
      </c>
      <c r="C5829" t="s">
        <v>7846</v>
      </c>
    </row>
    <row r="5830" spans="1:3" x14ac:dyDescent="0.3">
      <c r="A5830" t="s">
        <v>5319</v>
      </c>
      <c r="B5830" s="2">
        <v>4.9000000000000004</v>
      </c>
      <c r="C5830" t="s">
        <v>7844</v>
      </c>
    </row>
    <row r="5831" spans="1:3" x14ac:dyDescent="0.3">
      <c r="A5831" t="s">
        <v>5319</v>
      </c>
      <c r="B5831" s="2">
        <v>4.9000000000000004</v>
      </c>
      <c r="C5831" t="s">
        <v>1390</v>
      </c>
    </row>
    <row r="5832" spans="1:3" x14ac:dyDescent="0.3">
      <c r="A5832" t="s">
        <v>5319</v>
      </c>
      <c r="B5832" s="2">
        <v>4.9000000000000004</v>
      </c>
      <c r="C5832" t="s">
        <v>7848</v>
      </c>
    </row>
    <row r="5833" spans="1:3" x14ac:dyDescent="0.3">
      <c r="A5833" t="s">
        <v>7244</v>
      </c>
      <c r="B5833" s="2">
        <v>5.8</v>
      </c>
      <c r="C5833" t="s">
        <v>346</v>
      </c>
    </row>
    <row r="5834" spans="1:3" x14ac:dyDescent="0.3">
      <c r="A5834" t="s">
        <v>7244</v>
      </c>
      <c r="B5834" s="2">
        <v>5.8</v>
      </c>
      <c r="C5834" t="s">
        <v>1390</v>
      </c>
    </row>
    <row r="5835" spans="1:3" x14ac:dyDescent="0.3">
      <c r="A5835" t="s">
        <v>7244</v>
      </c>
      <c r="B5835" s="2">
        <v>5.8</v>
      </c>
      <c r="C5835" t="s">
        <v>3705</v>
      </c>
    </row>
    <row r="5836" spans="1:3" x14ac:dyDescent="0.3">
      <c r="A5836" t="s">
        <v>5320</v>
      </c>
      <c r="B5836" s="2">
        <v>6</v>
      </c>
      <c r="C5836" t="s">
        <v>346</v>
      </c>
    </row>
    <row r="5837" spans="1:3" x14ac:dyDescent="0.3">
      <c r="A5837" t="s">
        <v>5320</v>
      </c>
      <c r="B5837" s="2">
        <v>6</v>
      </c>
      <c r="C5837" t="s">
        <v>266</v>
      </c>
    </row>
    <row r="5838" spans="1:3" x14ac:dyDescent="0.3">
      <c r="A5838" t="s">
        <v>5320</v>
      </c>
      <c r="B5838" s="2">
        <v>6</v>
      </c>
      <c r="C5838" t="s">
        <v>7845</v>
      </c>
    </row>
    <row r="5839" spans="1:3" x14ac:dyDescent="0.3">
      <c r="A5839" t="s">
        <v>5320</v>
      </c>
      <c r="B5839" s="2">
        <v>6</v>
      </c>
      <c r="C5839" t="s">
        <v>509</v>
      </c>
    </row>
    <row r="5840" spans="1:3" x14ac:dyDescent="0.3">
      <c r="A5840" t="s">
        <v>5320</v>
      </c>
      <c r="B5840" s="2">
        <v>6</v>
      </c>
      <c r="C5840" t="s">
        <v>7846</v>
      </c>
    </row>
    <row r="5841" spans="1:3" x14ac:dyDescent="0.3">
      <c r="A5841" t="s">
        <v>5320</v>
      </c>
      <c r="B5841" s="2">
        <v>6</v>
      </c>
      <c r="C5841" t="s">
        <v>3878</v>
      </c>
    </row>
    <row r="5842" spans="1:3" x14ac:dyDescent="0.3">
      <c r="A5842" t="s">
        <v>5321</v>
      </c>
      <c r="B5842" s="2">
        <v>7</v>
      </c>
      <c r="C5842" t="s">
        <v>346</v>
      </c>
    </row>
    <row r="5843" spans="1:3" x14ac:dyDescent="0.3">
      <c r="A5843" t="s">
        <v>5321</v>
      </c>
      <c r="B5843" s="2">
        <v>7</v>
      </c>
      <c r="C5843" t="s">
        <v>266</v>
      </c>
    </row>
    <row r="5844" spans="1:3" x14ac:dyDescent="0.3">
      <c r="A5844" t="s">
        <v>5321</v>
      </c>
      <c r="B5844" s="2">
        <v>7</v>
      </c>
      <c r="C5844" t="s">
        <v>1390</v>
      </c>
    </row>
    <row r="5845" spans="1:3" x14ac:dyDescent="0.3">
      <c r="A5845" t="s">
        <v>5321</v>
      </c>
      <c r="B5845" s="2">
        <v>7</v>
      </c>
      <c r="C5845" t="s">
        <v>3878</v>
      </c>
    </row>
    <row r="5846" spans="1:3" x14ac:dyDescent="0.3">
      <c r="A5846" t="s">
        <v>7245</v>
      </c>
      <c r="B5846" s="2">
        <v>6</v>
      </c>
      <c r="C5846" t="s">
        <v>346</v>
      </c>
    </row>
    <row r="5847" spans="1:3" x14ac:dyDescent="0.3">
      <c r="A5847" t="s">
        <v>7245</v>
      </c>
      <c r="B5847" s="2">
        <v>6</v>
      </c>
      <c r="C5847" t="s">
        <v>266</v>
      </c>
    </row>
    <row r="5848" spans="1:3" x14ac:dyDescent="0.3">
      <c r="A5848" t="s">
        <v>7245</v>
      </c>
      <c r="B5848" s="2">
        <v>6</v>
      </c>
      <c r="C5848" t="s">
        <v>509</v>
      </c>
    </row>
    <row r="5849" spans="1:3" x14ac:dyDescent="0.3">
      <c r="A5849" t="s">
        <v>7245</v>
      </c>
      <c r="B5849" s="2">
        <v>6</v>
      </c>
      <c r="C5849" t="s">
        <v>7846</v>
      </c>
    </row>
    <row r="5850" spans="1:3" x14ac:dyDescent="0.3">
      <c r="A5850" t="s">
        <v>7245</v>
      </c>
      <c r="B5850" s="2">
        <v>6</v>
      </c>
      <c r="C5850" t="s">
        <v>3878</v>
      </c>
    </row>
    <row r="5851" spans="1:3" x14ac:dyDescent="0.3">
      <c r="A5851" t="s">
        <v>5322</v>
      </c>
      <c r="B5851" s="2">
        <v>7.9</v>
      </c>
      <c r="C5851" t="s">
        <v>7851</v>
      </c>
    </row>
    <row r="5852" spans="1:3" x14ac:dyDescent="0.3">
      <c r="A5852" t="s">
        <v>5322</v>
      </c>
      <c r="B5852" s="2">
        <v>7.9</v>
      </c>
      <c r="C5852" t="s">
        <v>814</v>
      </c>
    </row>
    <row r="5853" spans="1:3" x14ac:dyDescent="0.3">
      <c r="A5853" t="s">
        <v>5322</v>
      </c>
      <c r="B5853" s="2">
        <v>7.9</v>
      </c>
      <c r="C5853" t="s">
        <v>3705</v>
      </c>
    </row>
    <row r="5854" spans="1:3" x14ac:dyDescent="0.3">
      <c r="A5854" t="s">
        <v>7246</v>
      </c>
      <c r="B5854" s="2">
        <v>8.1</v>
      </c>
      <c r="C5854" t="s">
        <v>7851</v>
      </c>
    </row>
    <row r="5855" spans="1:3" x14ac:dyDescent="0.3">
      <c r="A5855" t="s">
        <v>7246</v>
      </c>
      <c r="B5855" s="2">
        <v>8.1</v>
      </c>
      <c r="C5855" t="s">
        <v>814</v>
      </c>
    </row>
    <row r="5856" spans="1:3" x14ac:dyDescent="0.3">
      <c r="A5856" t="s">
        <v>7246</v>
      </c>
      <c r="B5856" s="2">
        <v>8.1</v>
      </c>
      <c r="C5856" t="s">
        <v>3705</v>
      </c>
    </row>
    <row r="5857" spans="1:3" x14ac:dyDescent="0.3">
      <c r="A5857" t="s">
        <v>5323</v>
      </c>
      <c r="B5857" s="2">
        <v>6.2</v>
      </c>
      <c r="C5857" t="s">
        <v>346</v>
      </c>
    </row>
    <row r="5858" spans="1:3" x14ac:dyDescent="0.3">
      <c r="A5858" t="s">
        <v>5323</v>
      </c>
      <c r="B5858" s="2">
        <v>6.2</v>
      </c>
      <c r="C5858" t="s">
        <v>509</v>
      </c>
    </row>
    <row r="5859" spans="1:3" x14ac:dyDescent="0.3">
      <c r="A5859" t="s">
        <v>5323</v>
      </c>
      <c r="B5859" s="2">
        <v>6.2</v>
      </c>
      <c r="C5859" t="s">
        <v>7851</v>
      </c>
    </row>
    <row r="5860" spans="1:3" x14ac:dyDescent="0.3">
      <c r="A5860" t="s">
        <v>5323</v>
      </c>
      <c r="B5860" s="2">
        <v>6.2</v>
      </c>
      <c r="C5860" t="s">
        <v>3587</v>
      </c>
    </row>
    <row r="5861" spans="1:3" x14ac:dyDescent="0.3">
      <c r="A5861" t="s">
        <v>7247</v>
      </c>
      <c r="B5861" s="2">
        <v>6.7</v>
      </c>
      <c r="C5861" t="s">
        <v>509</v>
      </c>
    </row>
    <row r="5862" spans="1:3" x14ac:dyDescent="0.3">
      <c r="A5862" t="s">
        <v>7247</v>
      </c>
      <c r="B5862" s="2">
        <v>6.7</v>
      </c>
      <c r="C5862" t="s">
        <v>814</v>
      </c>
    </row>
    <row r="5863" spans="1:3" x14ac:dyDescent="0.3">
      <c r="A5863" t="s">
        <v>7247</v>
      </c>
      <c r="B5863" s="2">
        <v>6.7</v>
      </c>
      <c r="C5863" t="s">
        <v>3587</v>
      </c>
    </row>
    <row r="5864" spans="1:3" x14ac:dyDescent="0.3">
      <c r="A5864" t="s">
        <v>5324</v>
      </c>
      <c r="B5864" s="2">
        <v>7.3</v>
      </c>
      <c r="C5864" t="s">
        <v>814</v>
      </c>
    </row>
    <row r="5865" spans="1:3" x14ac:dyDescent="0.3">
      <c r="A5865" t="s">
        <v>5324</v>
      </c>
      <c r="B5865" s="2">
        <v>7.3</v>
      </c>
      <c r="C5865" t="s">
        <v>3587</v>
      </c>
    </row>
    <row r="5866" spans="1:3" x14ac:dyDescent="0.3">
      <c r="A5866" t="s">
        <v>5325</v>
      </c>
      <c r="B5866" s="2">
        <v>4.5999999999999996</v>
      </c>
      <c r="C5866" t="s">
        <v>509</v>
      </c>
    </row>
    <row r="5867" spans="1:3" x14ac:dyDescent="0.3">
      <c r="A5867" t="s">
        <v>5326</v>
      </c>
      <c r="B5867" s="2">
        <v>6.1</v>
      </c>
      <c r="C5867" t="s">
        <v>509</v>
      </c>
    </row>
    <row r="5868" spans="1:3" x14ac:dyDescent="0.3">
      <c r="A5868" t="s">
        <v>5326</v>
      </c>
      <c r="B5868" s="2">
        <v>6.1</v>
      </c>
      <c r="C5868" t="s">
        <v>7846</v>
      </c>
    </row>
    <row r="5869" spans="1:3" x14ac:dyDescent="0.3">
      <c r="A5869" t="s">
        <v>5327</v>
      </c>
      <c r="B5869" s="2">
        <v>6.2</v>
      </c>
      <c r="C5869" t="s">
        <v>509</v>
      </c>
    </row>
    <row r="5870" spans="1:3" x14ac:dyDescent="0.3">
      <c r="A5870" t="s">
        <v>5327</v>
      </c>
      <c r="B5870" s="2">
        <v>6.2</v>
      </c>
      <c r="C5870" t="s">
        <v>3587</v>
      </c>
    </row>
    <row r="5871" spans="1:3" x14ac:dyDescent="0.3">
      <c r="A5871" t="s">
        <v>5328</v>
      </c>
      <c r="B5871" s="2">
        <v>7.8</v>
      </c>
      <c r="C5871" t="s">
        <v>346</v>
      </c>
    </row>
    <row r="5872" spans="1:3" x14ac:dyDescent="0.3">
      <c r="A5872" t="s">
        <v>5328</v>
      </c>
      <c r="B5872" s="2">
        <v>7.8</v>
      </c>
      <c r="C5872" t="s">
        <v>7852</v>
      </c>
    </row>
    <row r="5873" spans="1:3" x14ac:dyDescent="0.3">
      <c r="A5873" t="s">
        <v>5328</v>
      </c>
      <c r="B5873" s="2">
        <v>7.8</v>
      </c>
      <c r="C5873" t="s">
        <v>814</v>
      </c>
    </row>
    <row r="5874" spans="1:3" x14ac:dyDescent="0.3">
      <c r="A5874" t="s">
        <v>5328</v>
      </c>
      <c r="B5874" s="2">
        <v>7.8</v>
      </c>
      <c r="C5874" t="s">
        <v>7849</v>
      </c>
    </row>
    <row r="5875" spans="1:3" x14ac:dyDescent="0.3">
      <c r="A5875" t="s">
        <v>5328</v>
      </c>
      <c r="B5875" s="2">
        <v>7.8</v>
      </c>
      <c r="C5875" t="s">
        <v>3587</v>
      </c>
    </row>
    <row r="5876" spans="1:3" x14ac:dyDescent="0.3">
      <c r="A5876" t="s">
        <v>5328</v>
      </c>
      <c r="B5876" s="2">
        <v>7.8</v>
      </c>
      <c r="C5876" t="s">
        <v>3084</v>
      </c>
    </row>
    <row r="5877" spans="1:3" x14ac:dyDescent="0.3">
      <c r="A5877" t="s">
        <v>5329</v>
      </c>
      <c r="B5877" s="2">
        <v>6.1</v>
      </c>
      <c r="C5877" t="s">
        <v>346</v>
      </c>
    </row>
    <row r="5878" spans="1:3" x14ac:dyDescent="0.3">
      <c r="A5878" t="s">
        <v>5329</v>
      </c>
      <c r="B5878" s="2">
        <v>6.1</v>
      </c>
      <c r="C5878" t="s">
        <v>7851</v>
      </c>
    </row>
    <row r="5879" spans="1:3" x14ac:dyDescent="0.3">
      <c r="A5879" t="s">
        <v>5329</v>
      </c>
      <c r="B5879" s="2">
        <v>6.1</v>
      </c>
      <c r="C5879" t="s">
        <v>3705</v>
      </c>
    </row>
    <row r="5880" spans="1:3" x14ac:dyDescent="0.3">
      <c r="A5880" t="s">
        <v>5330</v>
      </c>
      <c r="B5880" s="2">
        <v>5.8</v>
      </c>
      <c r="C5880" t="s">
        <v>1390</v>
      </c>
    </row>
    <row r="5881" spans="1:3" x14ac:dyDescent="0.3">
      <c r="A5881" t="s">
        <v>5331</v>
      </c>
      <c r="B5881" s="2">
        <v>6.5</v>
      </c>
      <c r="C5881" t="s">
        <v>814</v>
      </c>
    </row>
    <row r="5882" spans="1:3" x14ac:dyDescent="0.3">
      <c r="A5882" t="s">
        <v>5331</v>
      </c>
      <c r="B5882" s="2">
        <v>6.5</v>
      </c>
      <c r="C5882" t="s">
        <v>3587</v>
      </c>
    </row>
    <row r="5883" spans="1:3" x14ac:dyDescent="0.3">
      <c r="A5883" t="s">
        <v>7248</v>
      </c>
      <c r="B5883" s="2">
        <v>7.2</v>
      </c>
      <c r="C5883" t="s">
        <v>266</v>
      </c>
    </row>
    <row r="5884" spans="1:3" x14ac:dyDescent="0.3">
      <c r="A5884" t="s">
        <v>7248</v>
      </c>
      <c r="B5884" s="2">
        <v>7.2</v>
      </c>
      <c r="C5884" t="s">
        <v>814</v>
      </c>
    </row>
    <row r="5885" spans="1:3" x14ac:dyDescent="0.3">
      <c r="A5885" t="s">
        <v>7248</v>
      </c>
      <c r="B5885" s="2">
        <v>7.2</v>
      </c>
      <c r="C5885" t="s">
        <v>7846</v>
      </c>
    </row>
    <row r="5886" spans="1:3" x14ac:dyDescent="0.3">
      <c r="A5886" t="s">
        <v>7248</v>
      </c>
      <c r="B5886" s="2">
        <v>7.2</v>
      </c>
      <c r="C5886" t="s">
        <v>7844</v>
      </c>
    </row>
    <row r="5887" spans="1:3" x14ac:dyDescent="0.3">
      <c r="A5887" t="s">
        <v>5332</v>
      </c>
      <c r="B5887" s="2">
        <v>7.8</v>
      </c>
      <c r="C5887" t="s">
        <v>7852</v>
      </c>
    </row>
    <row r="5888" spans="1:3" x14ac:dyDescent="0.3">
      <c r="A5888" t="s">
        <v>5332</v>
      </c>
      <c r="B5888" s="2">
        <v>7.8</v>
      </c>
      <c r="C5888" t="s">
        <v>814</v>
      </c>
    </row>
    <row r="5889" spans="1:3" x14ac:dyDescent="0.3">
      <c r="A5889" t="s">
        <v>5332</v>
      </c>
      <c r="B5889" s="2">
        <v>7.8</v>
      </c>
      <c r="C5889" t="s">
        <v>7846</v>
      </c>
    </row>
    <row r="5890" spans="1:3" x14ac:dyDescent="0.3">
      <c r="A5890" t="s">
        <v>5333</v>
      </c>
      <c r="B5890" s="2">
        <v>4.7</v>
      </c>
      <c r="C5890" t="s">
        <v>509</v>
      </c>
    </row>
    <row r="5891" spans="1:3" x14ac:dyDescent="0.3">
      <c r="A5891" t="s">
        <v>5333</v>
      </c>
      <c r="B5891" s="2">
        <v>4.7</v>
      </c>
      <c r="C5891" t="s">
        <v>814</v>
      </c>
    </row>
    <row r="5892" spans="1:3" x14ac:dyDescent="0.3">
      <c r="A5892" t="s">
        <v>5334</v>
      </c>
      <c r="B5892" s="2">
        <v>6.8</v>
      </c>
      <c r="C5892" t="s">
        <v>346</v>
      </c>
    </row>
    <row r="5893" spans="1:3" x14ac:dyDescent="0.3">
      <c r="A5893" t="s">
        <v>5334</v>
      </c>
      <c r="B5893" s="2">
        <v>6.8</v>
      </c>
      <c r="C5893" t="s">
        <v>266</v>
      </c>
    </row>
    <row r="5894" spans="1:3" x14ac:dyDescent="0.3">
      <c r="A5894" t="s">
        <v>5334</v>
      </c>
      <c r="B5894" s="2">
        <v>6.8</v>
      </c>
      <c r="C5894" t="s">
        <v>814</v>
      </c>
    </row>
    <row r="5895" spans="1:3" x14ac:dyDescent="0.3">
      <c r="A5895" t="s">
        <v>5334</v>
      </c>
      <c r="B5895" s="2">
        <v>6.8</v>
      </c>
      <c r="C5895" t="s">
        <v>3705</v>
      </c>
    </row>
    <row r="5896" spans="1:3" x14ac:dyDescent="0.3">
      <c r="A5896" t="s">
        <v>7249</v>
      </c>
      <c r="B5896" s="2">
        <v>5.9</v>
      </c>
      <c r="C5896" t="s">
        <v>814</v>
      </c>
    </row>
    <row r="5897" spans="1:3" x14ac:dyDescent="0.3">
      <c r="A5897" t="s">
        <v>7249</v>
      </c>
      <c r="B5897" s="2">
        <v>5.9</v>
      </c>
      <c r="C5897" t="s">
        <v>1390</v>
      </c>
    </row>
    <row r="5898" spans="1:3" x14ac:dyDescent="0.3">
      <c r="A5898" t="s">
        <v>7249</v>
      </c>
      <c r="B5898" s="2">
        <v>5.9</v>
      </c>
      <c r="C5898" t="s">
        <v>7848</v>
      </c>
    </row>
    <row r="5899" spans="1:3" x14ac:dyDescent="0.3">
      <c r="A5899" t="s">
        <v>7249</v>
      </c>
      <c r="B5899" s="2">
        <v>5.9</v>
      </c>
      <c r="C5899" t="s">
        <v>3705</v>
      </c>
    </row>
    <row r="5900" spans="1:3" x14ac:dyDescent="0.3">
      <c r="A5900" t="s">
        <v>7250</v>
      </c>
      <c r="B5900" s="2">
        <v>7.2</v>
      </c>
      <c r="C5900" t="s">
        <v>509</v>
      </c>
    </row>
    <row r="5901" spans="1:3" x14ac:dyDescent="0.3">
      <c r="A5901" t="s">
        <v>5335</v>
      </c>
      <c r="B5901" s="2">
        <v>8.6999999999999993</v>
      </c>
      <c r="C5901" t="s">
        <v>7852</v>
      </c>
    </row>
    <row r="5902" spans="1:3" x14ac:dyDescent="0.3">
      <c r="A5902" t="s">
        <v>5335</v>
      </c>
      <c r="B5902" s="2">
        <v>8.6999999999999993</v>
      </c>
      <c r="C5902" t="s">
        <v>7851</v>
      </c>
    </row>
    <row r="5903" spans="1:3" x14ac:dyDescent="0.3">
      <c r="A5903" t="s">
        <v>5335</v>
      </c>
      <c r="B5903" s="2">
        <v>8.6999999999999993</v>
      </c>
      <c r="C5903" t="s">
        <v>814</v>
      </c>
    </row>
    <row r="5904" spans="1:3" x14ac:dyDescent="0.3">
      <c r="A5904" t="s">
        <v>5336</v>
      </c>
      <c r="B5904" s="2">
        <v>5</v>
      </c>
      <c r="C5904" t="s">
        <v>346</v>
      </c>
    </row>
    <row r="5905" spans="1:3" x14ac:dyDescent="0.3">
      <c r="A5905" t="s">
        <v>5336</v>
      </c>
      <c r="B5905" s="2">
        <v>5</v>
      </c>
      <c r="C5905" t="s">
        <v>266</v>
      </c>
    </row>
    <row r="5906" spans="1:3" x14ac:dyDescent="0.3">
      <c r="A5906" t="s">
        <v>5336</v>
      </c>
      <c r="B5906" s="2">
        <v>5</v>
      </c>
      <c r="C5906" t="s">
        <v>509</v>
      </c>
    </row>
    <row r="5907" spans="1:3" x14ac:dyDescent="0.3">
      <c r="A5907" t="s">
        <v>5336</v>
      </c>
      <c r="B5907" s="2">
        <v>5</v>
      </c>
      <c r="C5907" t="s">
        <v>7851</v>
      </c>
    </row>
    <row r="5908" spans="1:3" x14ac:dyDescent="0.3">
      <c r="A5908" t="s">
        <v>5336</v>
      </c>
      <c r="B5908" s="2">
        <v>5</v>
      </c>
      <c r="C5908" t="s">
        <v>7846</v>
      </c>
    </row>
    <row r="5909" spans="1:3" x14ac:dyDescent="0.3">
      <c r="A5909" t="s">
        <v>5336</v>
      </c>
      <c r="B5909" s="2">
        <v>5</v>
      </c>
      <c r="C5909" t="s">
        <v>3587</v>
      </c>
    </row>
    <row r="5910" spans="1:3" x14ac:dyDescent="0.3">
      <c r="A5910" t="s">
        <v>5336</v>
      </c>
      <c r="B5910" s="2">
        <v>5</v>
      </c>
      <c r="C5910" t="s">
        <v>3705</v>
      </c>
    </row>
    <row r="5911" spans="1:3" x14ac:dyDescent="0.3">
      <c r="A5911" t="s">
        <v>7251</v>
      </c>
      <c r="B5911" s="2">
        <v>6.6</v>
      </c>
      <c r="C5911" t="s">
        <v>509</v>
      </c>
    </row>
    <row r="5912" spans="1:3" x14ac:dyDescent="0.3">
      <c r="A5912" t="s">
        <v>7251</v>
      </c>
      <c r="B5912" s="2">
        <v>6.6</v>
      </c>
      <c r="C5912" t="s">
        <v>7846</v>
      </c>
    </row>
    <row r="5913" spans="1:3" x14ac:dyDescent="0.3">
      <c r="A5913" t="s">
        <v>7251</v>
      </c>
      <c r="B5913" s="2">
        <v>6.6</v>
      </c>
      <c r="C5913" t="s">
        <v>7844</v>
      </c>
    </row>
    <row r="5914" spans="1:3" x14ac:dyDescent="0.3">
      <c r="A5914" t="s">
        <v>5337</v>
      </c>
      <c r="B5914" s="2">
        <v>8.3000000000000007</v>
      </c>
      <c r="C5914" t="s">
        <v>7851</v>
      </c>
    </row>
    <row r="5915" spans="1:3" x14ac:dyDescent="0.3">
      <c r="A5915" t="s">
        <v>5337</v>
      </c>
      <c r="B5915" s="2">
        <v>8.3000000000000007</v>
      </c>
      <c r="C5915" t="s">
        <v>814</v>
      </c>
    </row>
    <row r="5916" spans="1:3" x14ac:dyDescent="0.3">
      <c r="A5916" t="s">
        <v>7252</v>
      </c>
      <c r="B5916" s="2">
        <v>6.7</v>
      </c>
      <c r="C5916" t="s">
        <v>346</v>
      </c>
    </row>
    <row r="5917" spans="1:3" x14ac:dyDescent="0.3">
      <c r="A5917" t="s">
        <v>7252</v>
      </c>
      <c r="B5917" s="2">
        <v>6.7</v>
      </c>
      <c r="C5917" t="s">
        <v>266</v>
      </c>
    </row>
    <row r="5918" spans="1:3" x14ac:dyDescent="0.3">
      <c r="A5918" t="s">
        <v>7252</v>
      </c>
      <c r="B5918" s="2">
        <v>6.7</v>
      </c>
      <c r="C5918" t="s">
        <v>509</v>
      </c>
    </row>
    <row r="5919" spans="1:3" x14ac:dyDescent="0.3">
      <c r="A5919" t="s">
        <v>7252</v>
      </c>
      <c r="B5919" s="2">
        <v>6.7</v>
      </c>
      <c r="C5919" t="s">
        <v>7851</v>
      </c>
    </row>
    <row r="5920" spans="1:3" x14ac:dyDescent="0.3">
      <c r="A5920" t="s">
        <v>5338</v>
      </c>
      <c r="B5920" s="2">
        <v>7.8</v>
      </c>
      <c r="C5920" t="s">
        <v>7852</v>
      </c>
    </row>
    <row r="5921" spans="1:3" x14ac:dyDescent="0.3">
      <c r="A5921" t="s">
        <v>5338</v>
      </c>
      <c r="B5921" s="2">
        <v>7.8</v>
      </c>
      <c r="C5921" t="s">
        <v>814</v>
      </c>
    </row>
    <row r="5922" spans="1:3" x14ac:dyDescent="0.3">
      <c r="A5922" t="s">
        <v>5338</v>
      </c>
      <c r="B5922" s="2">
        <v>7.8</v>
      </c>
      <c r="C5922" t="s">
        <v>7849</v>
      </c>
    </row>
    <row r="5923" spans="1:3" x14ac:dyDescent="0.3">
      <c r="A5923" t="s">
        <v>5339</v>
      </c>
      <c r="B5923" s="2">
        <v>6.5</v>
      </c>
      <c r="C5923" t="s">
        <v>346</v>
      </c>
    </row>
    <row r="5924" spans="1:3" x14ac:dyDescent="0.3">
      <c r="A5924" t="s">
        <v>5339</v>
      </c>
      <c r="B5924" s="2">
        <v>6.5</v>
      </c>
      <c r="C5924" t="s">
        <v>7851</v>
      </c>
    </row>
    <row r="5925" spans="1:3" x14ac:dyDescent="0.3">
      <c r="A5925" t="s">
        <v>5339</v>
      </c>
      <c r="B5925" s="2">
        <v>6.5</v>
      </c>
      <c r="C5925" t="s">
        <v>814</v>
      </c>
    </row>
    <row r="5926" spans="1:3" x14ac:dyDescent="0.3">
      <c r="A5926" t="s">
        <v>5339</v>
      </c>
      <c r="B5926" s="2">
        <v>6.5</v>
      </c>
      <c r="C5926" t="s">
        <v>3705</v>
      </c>
    </row>
    <row r="5927" spans="1:3" x14ac:dyDescent="0.3">
      <c r="A5927" t="s">
        <v>5340</v>
      </c>
      <c r="B5927" s="2">
        <v>6.1</v>
      </c>
      <c r="C5927" t="s">
        <v>346</v>
      </c>
    </row>
    <row r="5928" spans="1:3" x14ac:dyDescent="0.3">
      <c r="A5928" t="s">
        <v>5340</v>
      </c>
      <c r="B5928" s="2">
        <v>6.1</v>
      </c>
      <c r="C5928" t="s">
        <v>509</v>
      </c>
    </row>
    <row r="5929" spans="1:3" x14ac:dyDescent="0.3">
      <c r="A5929" t="s">
        <v>5340</v>
      </c>
      <c r="B5929" s="2">
        <v>6.1</v>
      </c>
      <c r="C5929" t="s">
        <v>7851</v>
      </c>
    </row>
    <row r="5930" spans="1:3" x14ac:dyDescent="0.3">
      <c r="A5930" t="s">
        <v>5340</v>
      </c>
      <c r="B5930" s="2">
        <v>6.1</v>
      </c>
      <c r="C5930" t="s">
        <v>3705</v>
      </c>
    </row>
    <row r="5931" spans="1:3" x14ac:dyDescent="0.3">
      <c r="A5931" t="s">
        <v>5341</v>
      </c>
      <c r="B5931" s="2">
        <v>8.1</v>
      </c>
      <c r="C5931" t="s">
        <v>814</v>
      </c>
    </row>
    <row r="5932" spans="1:3" x14ac:dyDescent="0.3">
      <c r="A5932" t="s">
        <v>5342</v>
      </c>
      <c r="B5932" s="2">
        <v>5.2</v>
      </c>
      <c r="C5932" t="s">
        <v>266</v>
      </c>
    </row>
    <row r="5933" spans="1:3" x14ac:dyDescent="0.3">
      <c r="A5933" t="s">
        <v>5342</v>
      </c>
      <c r="B5933" s="2">
        <v>5.2</v>
      </c>
      <c r="C5933" t="s">
        <v>7845</v>
      </c>
    </row>
    <row r="5934" spans="1:3" x14ac:dyDescent="0.3">
      <c r="A5934" t="s">
        <v>5342</v>
      </c>
      <c r="B5934" s="2">
        <v>5.2</v>
      </c>
      <c r="C5934" t="s">
        <v>509</v>
      </c>
    </row>
    <row r="5935" spans="1:3" x14ac:dyDescent="0.3">
      <c r="A5935" t="s">
        <v>5342</v>
      </c>
      <c r="B5935" s="2">
        <v>5.2</v>
      </c>
      <c r="C5935" t="s">
        <v>7846</v>
      </c>
    </row>
    <row r="5936" spans="1:3" x14ac:dyDescent="0.3">
      <c r="A5936" t="s">
        <v>5342</v>
      </c>
      <c r="B5936" s="2">
        <v>5.2</v>
      </c>
      <c r="C5936" t="s">
        <v>7844</v>
      </c>
    </row>
    <row r="5937" spans="1:3" x14ac:dyDescent="0.3">
      <c r="A5937" t="s">
        <v>5343</v>
      </c>
      <c r="B5937" s="2">
        <v>5.6</v>
      </c>
      <c r="C5937" t="s">
        <v>266</v>
      </c>
    </row>
    <row r="5938" spans="1:3" x14ac:dyDescent="0.3">
      <c r="A5938" t="s">
        <v>5343</v>
      </c>
      <c r="B5938" s="2">
        <v>5.6</v>
      </c>
      <c r="C5938" t="s">
        <v>7845</v>
      </c>
    </row>
    <row r="5939" spans="1:3" x14ac:dyDescent="0.3">
      <c r="A5939" t="s">
        <v>5343</v>
      </c>
      <c r="B5939" s="2">
        <v>5.6</v>
      </c>
      <c r="C5939" t="s">
        <v>509</v>
      </c>
    </row>
    <row r="5940" spans="1:3" x14ac:dyDescent="0.3">
      <c r="A5940" t="s">
        <v>5343</v>
      </c>
      <c r="B5940" s="2">
        <v>5.6</v>
      </c>
      <c r="C5940" t="s">
        <v>7846</v>
      </c>
    </row>
    <row r="5941" spans="1:3" x14ac:dyDescent="0.3">
      <c r="A5941" t="s">
        <v>5343</v>
      </c>
      <c r="B5941" s="2">
        <v>5.6</v>
      </c>
      <c r="C5941" t="s">
        <v>7844</v>
      </c>
    </row>
    <row r="5942" spans="1:3" x14ac:dyDescent="0.3">
      <c r="A5942" t="s">
        <v>5343</v>
      </c>
      <c r="B5942" s="2">
        <v>5.6</v>
      </c>
      <c r="C5942" t="s">
        <v>7847</v>
      </c>
    </row>
    <row r="5943" spans="1:3" x14ac:dyDescent="0.3">
      <c r="A5943" t="s">
        <v>5344</v>
      </c>
      <c r="B5943" s="2">
        <v>5.8</v>
      </c>
      <c r="C5943" t="s">
        <v>346</v>
      </c>
    </row>
    <row r="5944" spans="1:3" x14ac:dyDescent="0.3">
      <c r="A5944" t="s">
        <v>5344</v>
      </c>
      <c r="B5944" s="2">
        <v>5.8</v>
      </c>
      <c r="C5944" t="s">
        <v>509</v>
      </c>
    </row>
    <row r="5945" spans="1:3" x14ac:dyDescent="0.3">
      <c r="A5945" t="s">
        <v>7253</v>
      </c>
      <c r="B5945" s="2">
        <v>6.6</v>
      </c>
      <c r="C5945" t="s">
        <v>509</v>
      </c>
    </row>
    <row r="5946" spans="1:3" x14ac:dyDescent="0.3">
      <c r="A5946" t="s">
        <v>7253</v>
      </c>
      <c r="B5946" s="2">
        <v>6.6</v>
      </c>
      <c r="C5946" t="s">
        <v>814</v>
      </c>
    </row>
    <row r="5947" spans="1:3" x14ac:dyDescent="0.3">
      <c r="A5947" t="s">
        <v>7253</v>
      </c>
      <c r="B5947" s="2">
        <v>6.6</v>
      </c>
      <c r="C5947" t="s">
        <v>7846</v>
      </c>
    </row>
    <row r="5948" spans="1:3" x14ac:dyDescent="0.3">
      <c r="A5948" t="s">
        <v>7253</v>
      </c>
      <c r="B5948" s="2">
        <v>6.6</v>
      </c>
      <c r="C5948" t="s">
        <v>3587</v>
      </c>
    </row>
    <row r="5949" spans="1:3" x14ac:dyDescent="0.3">
      <c r="A5949" t="s">
        <v>7254</v>
      </c>
      <c r="B5949" s="2">
        <v>6.6</v>
      </c>
      <c r="C5949" t="s">
        <v>346</v>
      </c>
    </row>
    <row r="5950" spans="1:3" x14ac:dyDescent="0.3">
      <c r="A5950" t="s">
        <v>7254</v>
      </c>
      <c r="B5950" s="2">
        <v>6.6</v>
      </c>
      <c r="C5950" t="s">
        <v>7851</v>
      </c>
    </row>
    <row r="5951" spans="1:3" x14ac:dyDescent="0.3">
      <c r="A5951" t="s">
        <v>7254</v>
      </c>
      <c r="B5951" s="2">
        <v>6.6</v>
      </c>
      <c r="C5951" t="s">
        <v>814</v>
      </c>
    </row>
    <row r="5952" spans="1:3" x14ac:dyDescent="0.3">
      <c r="A5952" t="s">
        <v>7254</v>
      </c>
      <c r="B5952" s="2">
        <v>6.6</v>
      </c>
      <c r="C5952" t="s">
        <v>3705</v>
      </c>
    </row>
    <row r="5953" spans="1:3" x14ac:dyDescent="0.3">
      <c r="A5953" t="s">
        <v>5345</v>
      </c>
      <c r="B5953" s="2">
        <v>5.5</v>
      </c>
      <c r="C5953" t="s">
        <v>509</v>
      </c>
    </row>
    <row r="5954" spans="1:3" x14ac:dyDescent="0.3">
      <c r="A5954" t="s">
        <v>5345</v>
      </c>
      <c r="B5954" s="2">
        <v>5.5</v>
      </c>
      <c r="C5954" t="s">
        <v>3587</v>
      </c>
    </row>
    <row r="5955" spans="1:3" x14ac:dyDescent="0.3">
      <c r="A5955" t="s">
        <v>5346</v>
      </c>
      <c r="B5955" s="2">
        <v>7</v>
      </c>
      <c r="C5955" t="s">
        <v>7852</v>
      </c>
    </row>
    <row r="5956" spans="1:3" x14ac:dyDescent="0.3">
      <c r="A5956" t="s">
        <v>5346</v>
      </c>
      <c r="B5956" s="2">
        <v>7</v>
      </c>
      <c r="C5956" t="s">
        <v>814</v>
      </c>
    </row>
    <row r="5957" spans="1:3" x14ac:dyDescent="0.3">
      <c r="A5957" t="s">
        <v>5346</v>
      </c>
      <c r="B5957" s="2">
        <v>7</v>
      </c>
      <c r="C5957" t="s">
        <v>7850</v>
      </c>
    </row>
    <row r="5958" spans="1:3" x14ac:dyDescent="0.3">
      <c r="A5958" t="s">
        <v>5347</v>
      </c>
      <c r="B5958" s="2">
        <v>6.5</v>
      </c>
      <c r="C5958" t="s">
        <v>814</v>
      </c>
    </row>
    <row r="5959" spans="1:3" x14ac:dyDescent="0.3">
      <c r="A5959" t="s">
        <v>5347</v>
      </c>
      <c r="B5959" s="2">
        <v>6.5</v>
      </c>
      <c r="C5959" t="s">
        <v>3587</v>
      </c>
    </row>
    <row r="5960" spans="1:3" x14ac:dyDescent="0.3">
      <c r="A5960" t="s">
        <v>5347</v>
      </c>
      <c r="B5960" s="2">
        <v>6.5</v>
      </c>
      <c r="C5960" t="s">
        <v>3878</v>
      </c>
    </row>
    <row r="5961" spans="1:3" x14ac:dyDescent="0.3">
      <c r="A5961" t="s">
        <v>7255</v>
      </c>
      <c r="B5961" s="2">
        <v>5.8</v>
      </c>
      <c r="C5961" t="s">
        <v>509</v>
      </c>
    </row>
    <row r="5962" spans="1:3" x14ac:dyDescent="0.3">
      <c r="A5962" t="s">
        <v>7255</v>
      </c>
      <c r="B5962" s="2">
        <v>5.8</v>
      </c>
      <c r="C5962" t="s">
        <v>814</v>
      </c>
    </row>
    <row r="5963" spans="1:3" x14ac:dyDescent="0.3">
      <c r="A5963" t="s">
        <v>7255</v>
      </c>
      <c r="B5963" s="2">
        <v>5.8</v>
      </c>
      <c r="C5963" t="s">
        <v>7846</v>
      </c>
    </row>
    <row r="5964" spans="1:3" x14ac:dyDescent="0.3">
      <c r="A5964" t="s">
        <v>7255</v>
      </c>
      <c r="B5964" s="2">
        <v>5.8</v>
      </c>
      <c r="C5964" t="s">
        <v>3587</v>
      </c>
    </row>
    <row r="5965" spans="1:3" x14ac:dyDescent="0.3">
      <c r="A5965" t="s">
        <v>7256</v>
      </c>
      <c r="B5965" s="2">
        <v>5.6</v>
      </c>
      <c r="C5965" t="s">
        <v>1390</v>
      </c>
    </row>
    <row r="5966" spans="1:3" x14ac:dyDescent="0.3">
      <c r="A5966" t="s">
        <v>5348</v>
      </c>
      <c r="B5966" s="2">
        <v>5.6</v>
      </c>
      <c r="C5966" t="s">
        <v>509</v>
      </c>
    </row>
    <row r="5967" spans="1:3" x14ac:dyDescent="0.3">
      <c r="A5967" t="s">
        <v>5348</v>
      </c>
      <c r="B5967" s="2">
        <v>5.6</v>
      </c>
      <c r="C5967" t="s">
        <v>3587</v>
      </c>
    </row>
    <row r="5968" spans="1:3" x14ac:dyDescent="0.3">
      <c r="A5968" t="s">
        <v>7257</v>
      </c>
      <c r="B5968" s="2">
        <v>5.8</v>
      </c>
      <c r="C5968" t="s">
        <v>346</v>
      </c>
    </row>
    <row r="5969" spans="1:3" x14ac:dyDescent="0.3">
      <c r="A5969" t="s">
        <v>7257</v>
      </c>
      <c r="B5969" s="2">
        <v>5.8</v>
      </c>
      <c r="C5969" t="s">
        <v>7851</v>
      </c>
    </row>
    <row r="5970" spans="1:3" x14ac:dyDescent="0.3">
      <c r="A5970" t="s">
        <v>7257</v>
      </c>
      <c r="B5970" s="2">
        <v>5.8</v>
      </c>
      <c r="C5970" t="s">
        <v>814</v>
      </c>
    </row>
    <row r="5971" spans="1:3" x14ac:dyDescent="0.3">
      <c r="A5971" t="s">
        <v>7257</v>
      </c>
      <c r="B5971" s="2">
        <v>5.8</v>
      </c>
      <c r="C5971" t="s">
        <v>3705</v>
      </c>
    </row>
    <row r="5972" spans="1:3" x14ac:dyDescent="0.3">
      <c r="A5972" t="s">
        <v>5349</v>
      </c>
      <c r="B5972" s="2">
        <v>7.6</v>
      </c>
      <c r="C5972" t="s">
        <v>814</v>
      </c>
    </row>
    <row r="5973" spans="1:3" x14ac:dyDescent="0.3">
      <c r="A5973" t="s">
        <v>5349</v>
      </c>
      <c r="B5973" s="2">
        <v>7.6</v>
      </c>
      <c r="C5973" t="s">
        <v>3587</v>
      </c>
    </row>
    <row r="5974" spans="1:3" x14ac:dyDescent="0.3">
      <c r="A5974" t="s">
        <v>7258</v>
      </c>
      <c r="B5974" s="2">
        <v>6.4</v>
      </c>
      <c r="C5974" t="s">
        <v>509</v>
      </c>
    </row>
    <row r="5975" spans="1:3" x14ac:dyDescent="0.3">
      <c r="A5975" t="s">
        <v>7258</v>
      </c>
      <c r="B5975" s="2">
        <v>6.4</v>
      </c>
      <c r="C5975" t="s">
        <v>3587</v>
      </c>
    </row>
    <row r="5976" spans="1:3" x14ac:dyDescent="0.3">
      <c r="A5976" t="s">
        <v>7259</v>
      </c>
      <c r="B5976" s="2">
        <v>6.3</v>
      </c>
      <c r="C5976" t="s">
        <v>509</v>
      </c>
    </row>
    <row r="5977" spans="1:3" x14ac:dyDescent="0.3">
      <c r="A5977" t="s">
        <v>7259</v>
      </c>
      <c r="B5977" s="2">
        <v>6.3</v>
      </c>
      <c r="C5977" t="s">
        <v>7846</v>
      </c>
    </row>
    <row r="5978" spans="1:3" x14ac:dyDescent="0.3">
      <c r="A5978" t="s">
        <v>7260</v>
      </c>
      <c r="B5978" s="2">
        <v>4.5999999999999996</v>
      </c>
      <c r="C5978" t="s">
        <v>346</v>
      </c>
    </row>
    <row r="5979" spans="1:3" x14ac:dyDescent="0.3">
      <c r="A5979" t="s">
        <v>7260</v>
      </c>
      <c r="B5979" s="2">
        <v>4.5999999999999996</v>
      </c>
      <c r="C5979" t="s">
        <v>266</v>
      </c>
    </row>
    <row r="5980" spans="1:3" x14ac:dyDescent="0.3">
      <c r="A5980" t="s">
        <v>7260</v>
      </c>
      <c r="B5980" s="2">
        <v>4.5999999999999996</v>
      </c>
      <c r="C5980" t="s">
        <v>1390</v>
      </c>
    </row>
    <row r="5981" spans="1:3" x14ac:dyDescent="0.3">
      <c r="A5981" t="s">
        <v>7260</v>
      </c>
      <c r="B5981" s="2">
        <v>4.5999999999999996</v>
      </c>
      <c r="C5981" t="s">
        <v>3705</v>
      </c>
    </row>
    <row r="5982" spans="1:3" x14ac:dyDescent="0.3">
      <c r="A5982" t="s">
        <v>5350</v>
      </c>
      <c r="B5982" s="2">
        <v>6.5</v>
      </c>
      <c r="C5982" t="s">
        <v>7851</v>
      </c>
    </row>
    <row r="5983" spans="1:3" x14ac:dyDescent="0.3">
      <c r="A5983" t="s">
        <v>5350</v>
      </c>
      <c r="B5983" s="2">
        <v>6.5</v>
      </c>
      <c r="C5983" t="s">
        <v>814</v>
      </c>
    </row>
    <row r="5984" spans="1:3" x14ac:dyDescent="0.3">
      <c r="A5984" t="s">
        <v>5350</v>
      </c>
      <c r="B5984" s="2">
        <v>6.5</v>
      </c>
      <c r="C5984" t="s">
        <v>3705</v>
      </c>
    </row>
    <row r="5985" spans="1:3" x14ac:dyDescent="0.3">
      <c r="A5985" t="s">
        <v>5351</v>
      </c>
      <c r="B5985" s="2">
        <v>7.5</v>
      </c>
      <c r="C5985" t="s">
        <v>814</v>
      </c>
    </row>
    <row r="5986" spans="1:3" x14ac:dyDescent="0.3">
      <c r="A5986" t="s">
        <v>5351</v>
      </c>
      <c r="B5986" s="2">
        <v>7.5</v>
      </c>
      <c r="C5986" t="s">
        <v>7853</v>
      </c>
    </row>
    <row r="5987" spans="1:3" x14ac:dyDescent="0.3">
      <c r="A5987" t="s">
        <v>5352</v>
      </c>
      <c r="B5987" s="2">
        <v>7.5</v>
      </c>
      <c r="C5987" t="s">
        <v>7852</v>
      </c>
    </row>
    <row r="5988" spans="1:3" x14ac:dyDescent="0.3">
      <c r="A5988" t="s">
        <v>5352</v>
      </c>
      <c r="B5988" s="2">
        <v>7.5</v>
      </c>
      <c r="C5988" t="s">
        <v>814</v>
      </c>
    </row>
    <row r="5989" spans="1:3" x14ac:dyDescent="0.3">
      <c r="A5989" t="s">
        <v>5352</v>
      </c>
      <c r="B5989" s="2">
        <v>7.5</v>
      </c>
      <c r="C5989" t="s">
        <v>7849</v>
      </c>
    </row>
    <row r="5990" spans="1:3" x14ac:dyDescent="0.3">
      <c r="A5990" t="s">
        <v>7261</v>
      </c>
      <c r="B5990" s="2">
        <v>5.3</v>
      </c>
      <c r="C5990" t="s">
        <v>509</v>
      </c>
    </row>
    <row r="5991" spans="1:3" x14ac:dyDescent="0.3">
      <c r="A5991" t="s">
        <v>7261</v>
      </c>
      <c r="B5991" s="2">
        <v>5.3</v>
      </c>
      <c r="C5991" t="s">
        <v>7844</v>
      </c>
    </row>
    <row r="5992" spans="1:3" x14ac:dyDescent="0.3">
      <c r="A5992" t="s">
        <v>7261</v>
      </c>
      <c r="B5992" s="2">
        <v>5.3</v>
      </c>
      <c r="C5992" t="s">
        <v>1390</v>
      </c>
    </row>
    <row r="5993" spans="1:3" x14ac:dyDescent="0.3">
      <c r="A5993" t="s">
        <v>7261</v>
      </c>
      <c r="B5993" s="2">
        <v>5.3</v>
      </c>
      <c r="C5993" t="s">
        <v>3587</v>
      </c>
    </row>
    <row r="5994" spans="1:3" x14ac:dyDescent="0.3">
      <c r="A5994" t="s">
        <v>5353</v>
      </c>
      <c r="B5994" s="2">
        <v>7.5</v>
      </c>
      <c r="C5994" t="s">
        <v>346</v>
      </c>
    </row>
    <row r="5995" spans="1:3" x14ac:dyDescent="0.3">
      <c r="A5995" t="s">
        <v>5353</v>
      </c>
      <c r="B5995" s="2">
        <v>7.5</v>
      </c>
      <c r="C5995" t="s">
        <v>814</v>
      </c>
    </row>
    <row r="5996" spans="1:3" x14ac:dyDescent="0.3">
      <c r="A5996" t="s">
        <v>5353</v>
      </c>
      <c r="B5996" s="2">
        <v>7.5</v>
      </c>
      <c r="C5996" t="s">
        <v>7849</v>
      </c>
    </row>
    <row r="5997" spans="1:3" x14ac:dyDescent="0.3">
      <c r="A5997" t="s">
        <v>5353</v>
      </c>
      <c r="B5997" s="2">
        <v>7.5</v>
      </c>
      <c r="C5997" t="s">
        <v>5364</v>
      </c>
    </row>
    <row r="5998" spans="1:3" x14ac:dyDescent="0.3">
      <c r="A5998" t="s">
        <v>5354</v>
      </c>
      <c r="B5998" s="2">
        <v>3.3</v>
      </c>
      <c r="C5998" t="s">
        <v>509</v>
      </c>
    </row>
    <row r="5999" spans="1:3" x14ac:dyDescent="0.3">
      <c r="A5999" t="s">
        <v>5354</v>
      </c>
      <c r="B5999" s="2">
        <v>3.3</v>
      </c>
      <c r="C5999" t="s">
        <v>7846</v>
      </c>
    </row>
    <row r="6000" spans="1:3" x14ac:dyDescent="0.3">
      <c r="A6000" t="s">
        <v>5354</v>
      </c>
      <c r="B6000" s="2">
        <v>3.3</v>
      </c>
      <c r="C6000" t="s">
        <v>7853</v>
      </c>
    </row>
    <row r="6001" spans="1:3" x14ac:dyDescent="0.3">
      <c r="A6001" t="s">
        <v>5355</v>
      </c>
      <c r="B6001" s="2">
        <v>3.5</v>
      </c>
      <c r="C6001" t="s">
        <v>346</v>
      </c>
    </row>
    <row r="6002" spans="1:3" x14ac:dyDescent="0.3">
      <c r="A6002" t="s">
        <v>5355</v>
      </c>
      <c r="B6002" s="2">
        <v>3.5</v>
      </c>
      <c r="C6002" t="s">
        <v>509</v>
      </c>
    </row>
    <row r="6003" spans="1:3" x14ac:dyDescent="0.3">
      <c r="A6003" t="s">
        <v>5355</v>
      </c>
      <c r="B6003" s="2">
        <v>3.5</v>
      </c>
      <c r="C6003" t="s">
        <v>7853</v>
      </c>
    </row>
    <row r="6004" spans="1:3" x14ac:dyDescent="0.3">
      <c r="A6004" t="s">
        <v>5356</v>
      </c>
      <c r="B6004" s="2">
        <v>9.3000000000000007</v>
      </c>
      <c r="C6004" t="s">
        <v>7851</v>
      </c>
    </row>
    <row r="6005" spans="1:3" x14ac:dyDescent="0.3">
      <c r="A6005" t="s">
        <v>5356</v>
      </c>
      <c r="B6005" s="2">
        <v>9.3000000000000007</v>
      </c>
      <c r="C6005" t="s">
        <v>814</v>
      </c>
    </row>
    <row r="6006" spans="1:3" x14ac:dyDescent="0.3">
      <c r="A6006" t="s">
        <v>7262</v>
      </c>
      <c r="B6006" s="2">
        <v>4.8</v>
      </c>
      <c r="C6006" t="s">
        <v>266</v>
      </c>
    </row>
    <row r="6007" spans="1:3" x14ac:dyDescent="0.3">
      <c r="A6007" t="s">
        <v>7262</v>
      </c>
      <c r="B6007" s="2">
        <v>4.8</v>
      </c>
      <c r="C6007" t="s">
        <v>509</v>
      </c>
    </row>
    <row r="6008" spans="1:3" x14ac:dyDescent="0.3">
      <c r="A6008" t="s">
        <v>7262</v>
      </c>
      <c r="B6008" s="2">
        <v>4.8</v>
      </c>
      <c r="C6008" t="s">
        <v>7851</v>
      </c>
    </row>
    <row r="6009" spans="1:3" x14ac:dyDescent="0.3">
      <c r="A6009" t="s">
        <v>5357</v>
      </c>
      <c r="B6009" s="2">
        <v>6.9</v>
      </c>
      <c r="C6009" t="s">
        <v>509</v>
      </c>
    </row>
    <row r="6010" spans="1:3" x14ac:dyDescent="0.3">
      <c r="A6010" t="s">
        <v>5357</v>
      </c>
      <c r="B6010" s="2">
        <v>6.9</v>
      </c>
      <c r="C6010" t="s">
        <v>7850</v>
      </c>
    </row>
    <row r="6011" spans="1:3" x14ac:dyDescent="0.3">
      <c r="A6011" t="s">
        <v>5358</v>
      </c>
      <c r="B6011" s="2">
        <v>6</v>
      </c>
      <c r="C6011" t="s">
        <v>7851</v>
      </c>
    </row>
    <row r="6012" spans="1:3" x14ac:dyDescent="0.3">
      <c r="A6012" t="s">
        <v>5358</v>
      </c>
      <c r="B6012" s="2">
        <v>6</v>
      </c>
      <c r="C6012" t="s">
        <v>814</v>
      </c>
    </row>
    <row r="6013" spans="1:3" x14ac:dyDescent="0.3">
      <c r="A6013" t="s">
        <v>5358</v>
      </c>
      <c r="B6013" s="2">
        <v>6</v>
      </c>
      <c r="C6013" t="s">
        <v>3705</v>
      </c>
    </row>
    <row r="6014" spans="1:3" x14ac:dyDescent="0.3">
      <c r="A6014" t="s">
        <v>5359</v>
      </c>
      <c r="B6014" s="2">
        <v>7.3</v>
      </c>
      <c r="C6014" t="s">
        <v>814</v>
      </c>
    </row>
    <row r="6015" spans="1:3" x14ac:dyDescent="0.3">
      <c r="A6015" t="s">
        <v>5360</v>
      </c>
      <c r="B6015" s="2">
        <v>6.6</v>
      </c>
      <c r="C6015" t="s">
        <v>509</v>
      </c>
    </row>
    <row r="6016" spans="1:3" x14ac:dyDescent="0.3">
      <c r="A6016" t="s">
        <v>5360</v>
      </c>
      <c r="B6016" s="2">
        <v>6.6</v>
      </c>
      <c r="C6016" t="s">
        <v>814</v>
      </c>
    </row>
    <row r="6017" spans="1:3" x14ac:dyDescent="0.3">
      <c r="A6017" t="s">
        <v>5360</v>
      </c>
      <c r="B6017" s="2">
        <v>6.6</v>
      </c>
      <c r="C6017" t="s">
        <v>3587</v>
      </c>
    </row>
    <row r="6018" spans="1:3" x14ac:dyDescent="0.3">
      <c r="A6018" t="s">
        <v>7263</v>
      </c>
      <c r="B6018" s="2">
        <v>7.5</v>
      </c>
      <c r="C6018" t="s">
        <v>7852</v>
      </c>
    </row>
    <row r="6019" spans="1:3" x14ac:dyDescent="0.3">
      <c r="A6019" t="s">
        <v>7263</v>
      </c>
      <c r="B6019" s="2">
        <v>7.5</v>
      </c>
      <c r="C6019" t="s">
        <v>509</v>
      </c>
    </row>
    <row r="6020" spans="1:3" x14ac:dyDescent="0.3">
      <c r="A6020" t="s">
        <v>7263</v>
      </c>
      <c r="B6020" s="2">
        <v>7.5</v>
      </c>
      <c r="C6020" t="s">
        <v>814</v>
      </c>
    </row>
    <row r="6021" spans="1:3" x14ac:dyDescent="0.3">
      <c r="A6021" t="s">
        <v>7263</v>
      </c>
      <c r="B6021" s="2">
        <v>7.5</v>
      </c>
      <c r="C6021" t="s">
        <v>7850</v>
      </c>
    </row>
    <row r="6022" spans="1:3" x14ac:dyDescent="0.3">
      <c r="A6022" t="s">
        <v>5361</v>
      </c>
      <c r="B6022" s="2">
        <v>6.9</v>
      </c>
      <c r="C6022" t="s">
        <v>814</v>
      </c>
    </row>
    <row r="6023" spans="1:3" x14ac:dyDescent="0.3">
      <c r="A6023" t="s">
        <v>5361</v>
      </c>
      <c r="B6023" s="2">
        <v>6.9</v>
      </c>
      <c r="C6023" t="s">
        <v>7850</v>
      </c>
    </row>
    <row r="6024" spans="1:3" x14ac:dyDescent="0.3">
      <c r="A6024" t="s">
        <v>7264</v>
      </c>
      <c r="B6024" s="2">
        <v>6.8</v>
      </c>
      <c r="C6024" t="s">
        <v>509</v>
      </c>
    </row>
    <row r="6025" spans="1:3" x14ac:dyDescent="0.3">
      <c r="A6025" t="s">
        <v>7264</v>
      </c>
      <c r="B6025" s="2">
        <v>6.8</v>
      </c>
      <c r="C6025" t="s">
        <v>814</v>
      </c>
    </row>
    <row r="6026" spans="1:3" x14ac:dyDescent="0.3">
      <c r="A6026" t="s">
        <v>7264</v>
      </c>
      <c r="B6026" s="2">
        <v>6.8</v>
      </c>
      <c r="C6026" t="s">
        <v>3587</v>
      </c>
    </row>
    <row r="6027" spans="1:3" x14ac:dyDescent="0.3">
      <c r="A6027" t="s">
        <v>5362</v>
      </c>
      <c r="B6027" s="2">
        <v>6.3</v>
      </c>
      <c r="C6027" t="s">
        <v>814</v>
      </c>
    </row>
    <row r="6028" spans="1:3" x14ac:dyDescent="0.3">
      <c r="A6028" t="s">
        <v>5362</v>
      </c>
      <c r="B6028" s="2">
        <v>6.3</v>
      </c>
      <c r="C6028" t="s">
        <v>3587</v>
      </c>
    </row>
    <row r="6029" spans="1:3" x14ac:dyDescent="0.3">
      <c r="A6029" t="s">
        <v>5362</v>
      </c>
      <c r="B6029" s="2">
        <v>6.3</v>
      </c>
      <c r="C6029" t="s">
        <v>5364</v>
      </c>
    </row>
    <row r="6030" spans="1:3" x14ac:dyDescent="0.3">
      <c r="A6030" t="s">
        <v>5363</v>
      </c>
      <c r="B6030" s="2">
        <v>6.4</v>
      </c>
      <c r="C6030" t="s">
        <v>346</v>
      </c>
    </row>
    <row r="6031" spans="1:3" x14ac:dyDescent="0.3">
      <c r="A6031" t="s">
        <v>5363</v>
      </c>
      <c r="B6031" s="2">
        <v>6.4</v>
      </c>
      <c r="C6031" t="s">
        <v>7851</v>
      </c>
    </row>
    <row r="6032" spans="1:3" x14ac:dyDescent="0.3">
      <c r="A6032" t="s">
        <v>5363</v>
      </c>
      <c r="B6032" s="2">
        <v>6.4</v>
      </c>
      <c r="C6032" t="s">
        <v>814</v>
      </c>
    </row>
    <row r="6033" spans="1:3" x14ac:dyDescent="0.3">
      <c r="A6033" t="s">
        <v>5363</v>
      </c>
      <c r="B6033" s="2">
        <v>6.4</v>
      </c>
      <c r="C6033" t="s">
        <v>7848</v>
      </c>
    </row>
    <row r="6034" spans="1:3" x14ac:dyDescent="0.3">
      <c r="A6034" t="s">
        <v>5363</v>
      </c>
      <c r="B6034" s="2">
        <v>6.4</v>
      </c>
      <c r="C6034" t="s">
        <v>3705</v>
      </c>
    </row>
    <row r="6035" spans="1:3" x14ac:dyDescent="0.3">
      <c r="A6035" t="s">
        <v>7265</v>
      </c>
      <c r="B6035" s="2">
        <v>5.6</v>
      </c>
      <c r="C6035" t="s">
        <v>7844</v>
      </c>
    </row>
    <row r="6036" spans="1:3" x14ac:dyDescent="0.3">
      <c r="A6036" t="s">
        <v>7265</v>
      </c>
      <c r="B6036" s="2">
        <v>5.6</v>
      </c>
      <c r="C6036" t="s">
        <v>1390</v>
      </c>
    </row>
    <row r="6037" spans="1:3" x14ac:dyDescent="0.3">
      <c r="A6037" t="s">
        <v>7265</v>
      </c>
      <c r="B6037" s="2">
        <v>5.6</v>
      </c>
      <c r="C6037" t="s">
        <v>3705</v>
      </c>
    </row>
    <row r="6038" spans="1:3" x14ac:dyDescent="0.3">
      <c r="A6038" t="s">
        <v>5364</v>
      </c>
      <c r="B6038" s="2">
        <v>6.3</v>
      </c>
      <c r="C6038" t="s">
        <v>346</v>
      </c>
    </row>
    <row r="6039" spans="1:3" x14ac:dyDescent="0.3">
      <c r="A6039" t="s">
        <v>5364</v>
      </c>
      <c r="B6039" s="2">
        <v>6.3</v>
      </c>
      <c r="C6039" t="s">
        <v>7851</v>
      </c>
    </row>
    <row r="6040" spans="1:3" x14ac:dyDescent="0.3">
      <c r="A6040" t="s">
        <v>5364</v>
      </c>
      <c r="B6040" s="2">
        <v>6.3</v>
      </c>
      <c r="C6040" t="s">
        <v>3705</v>
      </c>
    </row>
    <row r="6041" spans="1:3" x14ac:dyDescent="0.3">
      <c r="A6041" t="s">
        <v>5365</v>
      </c>
      <c r="B6041" s="2">
        <v>7.3</v>
      </c>
      <c r="C6041" t="s">
        <v>509</v>
      </c>
    </row>
    <row r="6042" spans="1:3" x14ac:dyDescent="0.3">
      <c r="A6042" t="s">
        <v>5365</v>
      </c>
      <c r="B6042" s="2">
        <v>7.3</v>
      </c>
      <c r="C6042" t="s">
        <v>814</v>
      </c>
    </row>
    <row r="6043" spans="1:3" x14ac:dyDescent="0.3">
      <c r="A6043" t="s">
        <v>5365</v>
      </c>
      <c r="B6043" s="2">
        <v>7.3</v>
      </c>
      <c r="C6043" t="s">
        <v>3587</v>
      </c>
    </row>
    <row r="6044" spans="1:3" x14ac:dyDescent="0.3">
      <c r="A6044" t="s">
        <v>5365</v>
      </c>
      <c r="B6044" s="2">
        <v>7.3</v>
      </c>
      <c r="C6044" t="s">
        <v>3705</v>
      </c>
    </row>
    <row r="6045" spans="1:3" x14ac:dyDescent="0.3">
      <c r="A6045" t="s">
        <v>7266</v>
      </c>
      <c r="B6045" s="2">
        <v>6.6</v>
      </c>
      <c r="C6045" t="s">
        <v>509</v>
      </c>
    </row>
    <row r="6046" spans="1:3" x14ac:dyDescent="0.3">
      <c r="A6046" t="s">
        <v>5366</v>
      </c>
      <c r="B6046" s="2">
        <v>4.5999999999999996</v>
      </c>
      <c r="C6046" t="s">
        <v>346</v>
      </c>
    </row>
    <row r="6047" spans="1:3" x14ac:dyDescent="0.3">
      <c r="A6047" t="s">
        <v>5366</v>
      </c>
      <c r="B6047" s="2">
        <v>4.5999999999999996</v>
      </c>
      <c r="C6047" t="s">
        <v>7851</v>
      </c>
    </row>
    <row r="6048" spans="1:3" x14ac:dyDescent="0.3">
      <c r="A6048" t="s">
        <v>5366</v>
      </c>
      <c r="B6048" s="2">
        <v>4.5999999999999996</v>
      </c>
      <c r="C6048" t="s">
        <v>3705</v>
      </c>
    </row>
    <row r="6049" spans="1:3" x14ac:dyDescent="0.3">
      <c r="A6049" t="s">
        <v>5367</v>
      </c>
      <c r="B6049" s="2">
        <v>5.0999999999999996</v>
      </c>
      <c r="C6049" t="s">
        <v>266</v>
      </c>
    </row>
    <row r="6050" spans="1:3" x14ac:dyDescent="0.3">
      <c r="A6050" t="s">
        <v>5367</v>
      </c>
      <c r="B6050" s="2">
        <v>5.0999999999999996</v>
      </c>
      <c r="C6050" t="s">
        <v>509</v>
      </c>
    </row>
    <row r="6051" spans="1:3" x14ac:dyDescent="0.3">
      <c r="A6051" t="s">
        <v>5367</v>
      </c>
      <c r="B6051" s="2">
        <v>5.0999999999999996</v>
      </c>
      <c r="C6051" t="s">
        <v>7846</v>
      </c>
    </row>
    <row r="6052" spans="1:3" x14ac:dyDescent="0.3">
      <c r="A6052" t="s">
        <v>5367</v>
      </c>
      <c r="B6052" s="2">
        <v>5.0999999999999996</v>
      </c>
      <c r="C6052" t="s">
        <v>3587</v>
      </c>
    </row>
    <row r="6053" spans="1:3" x14ac:dyDescent="0.3">
      <c r="A6053" t="s">
        <v>5368</v>
      </c>
      <c r="B6053" s="2">
        <v>5.6</v>
      </c>
      <c r="C6053" t="s">
        <v>814</v>
      </c>
    </row>
    <row r="6054" spans="1:3" x14ac:dyDescent="0.3">
      <c r="A6054" t="s">
        <v>7267</v>
      </c>
      <c r="B6054" s="2">
        <v>5.3</v>
      </c>
      <c r="C6054" t="s">
        <v>266</v>
      </c>
    </row>
    <row r="6055" spans="1:3" x14ac:dyDescent="0.3">
      <c r="A6055" t="s">
        <v>7267</v>
      </c>
      <c r="B6055" s="2">
        <v>5.3</v>
      </c>
      <c r="C6055" t="s">
        <v>7846</v>
      </c>
    </row>
    <row r="6056" spans="1:3" x14ac:dyDescent="0.3">
      <c r="A6056" t="s">
        <v>7267</v>
      </c>
      <c r="B6056" s="2">
        <v>5.3</v>
      </c>
      <c r="C6056" t="s">
        <v>7844</v>
      </c>
    </row>
    <row r="6057" spans="1:3" x14ac:dyDescent="0.3">
      <c r="A6057" t="s">
        <v>7267</v>
      </c>
      <c r="B6057" s="2">
        <v>5.3</v>
      </c>
      <c r="C6057" t="s">
        <v>7847</v>
      </c>
    </row>
    <row r="6058" spans="1:3" x14ac:dyDescent="0.3">
      <c r="A6058" t="s">
        <v>5369</v>
      </c>
      <c r="B6058" s="2">
        <v>5.6</v>
      </c>
      <c r="C6058" t="s">
        <v>814</v>
      </c>
    </row>
    <row r="6059" spans="1:3" x14ac:dyDescent="0.3">
      <c r="A6059" t="s">
        <v>5369</v>
      </c>
      <c r="B6059" s="2">
        <v>5.6</v>
      </c>
      <c r="C6059" t="s">
        <v>7844</v>
      </c>
    </row>
    <row r="6060" spans="1:3" x14ac:dyDescent="0.3">
      <c r="A6060" t="s">
        <v>5369</v>
      </c>
      <c r="B6060" s="2">
        <v>5.6</v>
      </c>
      <c r="C6060" t="s">
        <v>7848</v>
      </c>
    </row>
    <row r="6061" spans="1:3" x14ac:dyDescent="0.3">
      <c r="A6061" t="s">
        <v>5369</v>
      </c>
      <c r="B6061" s="2">
        <v>5.6</v>
      </c>
      <c r="C6061" t="s">
        <v>3705</v>
      </c>
    </row>
    <row r="6062" spans="1:3" x14ac:dyDescent="0.3">
      <c r="A6062" t="s">
        <v>5370</v>
      </c>
      <c r="B6062" s="2">
        <v>5.9</v>
      </c>
      <c r="C6062" t="s">
        <v>1390</v>
      </c>
    </row>
    <row r="6063" spans="1:3" x14ac:dyDescent="0.3">
      <c r="A6063" t="s">
        <v>5371</v>
      </c>
      <c r="B6063" s="2">
        <v>4.7</v>
      </c>
      <c r="C6063" t="s">
        <v>509</v>
      </c>
    </row>
    <row r="6064" spans="1:3" x14ac:dyDescent="0.3">
      <c r="A6064" t="s">
        <v>5371</v>
      </c>
      <c r="B6064" s="2">
        <v>4.7</v>
      </c>
      <c r="C6064" t="s">
        <v>814</v>
      </c>
    </row>
    <row r="6065" spans="1:3" x14ac:dyDescent="0.3">
      <c r="A6065" t="s">
        <v>5371</v>
      </c>
      <c r="B6065" s="2">
        <v>4.7</v>
      </c>
      <c r="C6065" t="s">
        <v>3587</v>
      </c>
    </row>
    <row r="6066" spans="1:3" x14ac:dyDescent="0.3">
      <c r="A6066" t="s">
        <v>7268</v>
      </c>
      <c r="B6066" s="2">
        <v>4.8</v>
      </c>
      <c r="C6066" t="s">
        <v>1390</v>
      </c>
    </row>
    <row r="6067" spans="1:3" x14ac:dyDescent="0.3">
      <c r="A6067" t="s">
        <v>7268</v>
      </c>
      <c r="B6067" s="2">
        <v>4.8</v>
      </c>
      <c r="C6067" t="s">
        <v>7848</v>
      </c>
    </row>
    <row r="6068" spans="1:3" x14ac:dyDescent="0.3">
      <c r="A6068" t="s">
        <v>7268</v>
      </c>
      <c r="B6068" s="2">
        <v>4.8</v>
      </c>
      <c r="C6068" t="s">
        <v>3705</v>
      </c>
    </row>
    <row r="6069" spans="1:3" x14ac:dyDescent="0.3">
      <c r="A6069" t="s">
        <v>5372</v>
      </c>
      <c r="B6069" s="2">
        <v>6.8</v>
      </c>
      <c r="C6069" t="s">
        <v>509</v>
      </c>
    </row>
    <row r="6070" spans="1:3" x14ac:dyDescent="0.3">
      <c r="A6070" t="s">
        <v>5372</v>
      </c>
      <c r="B6070" s="2">
        <v>6.8</v>
      </c>
      <c r="C6070" t="s">
        <v>814</v>
      </c>
    </row>
    <row r="6071" spans="1:3" x14ac:dyDescent="0.3">
      <c r="A6071" t="s">
        <v>5372</v>
      </c>
      <c r="B6071" s="2">
        <v>6.8</v>
      </c>
      <c r="C6071" t="s">
        <v>3587</v>
      </c>
    </row>
    <row r="6072" spans="1:3" x14ac:dyDescent="0.3">
      <c r="A6072" t="s">
        <v>5373</v>
      </c>
      <c r="B6072" s="2">
        <v>5.4</v>
      </c>
      <c r="C6072" t="s">
        <v>346</v>
      </c>
    </row>
    <row r="6073" spans="1:3" x14ac:dyDescent="0.3">
      <c r="A6073" t="s">
        <v>5373</v>
      </c>
      <c r="B6073" s="2">
        <v>5.4</v>
      </c>
      <c r="C6073" t="s">
        <v>7851</v>
      </c>
    </row>
    <row r="6074" spans="1:3" x14ac:dyDescent="0.3">
      <c r="A6074" t="s">
        <v>5373</v>
      </c>
      <c r="B6074" s="2">
        <v>5.4</v>
      </c>
      <c r="C6074" t="s">
        <v>7848</v>
      </c>
    </row>
    <row r="6075" spans="1:3" x14ac:dyDescent="0.3">
      <c r="A6075" t="s">
        <v>5373</v>
      </c>
      <c r="B6075" s="2">
        <v>5.4</v>
      </c>
      <c r="C6075" t="s">
        <v>3587</v>
      </c>
    </row>
    <row r="6076" spans="1:3" x14ac:dyDescent="0.3">
      <c r="A6076" t="s">
        <v>5373</v>
      </c>
      <c r="B6076" s="2">
        <v>5.4</v>
      </c>
      <c r="C6076" t="s">
        <v>3705</v>
      </c>
    </row>
    <row r="6077" spans="1:3" x14ac:dyDescent="0.3">
      <c r="A6077" t="s">
        <v>5374</v>
      </c>
      <c r="B6077" s="2">
        <v>5.0999999999999996</v>
      </c>
      <c r="C6077" t="s">
        <v>509</v>
      </c>
    </row>
    <row r="6078" spans="1:3" x14ac:dyDescent="0.3">
      <c r="A6078" t="s">
        <v>5374</v>
      </c>
      <c r="B6078" s="2">
        <v>5.0999999999999996</v>
      </c>
      <c r="C6078" t="s">
        <v>7851</v>
      </c>
    </row>
    <row r="6079" spans="1:3" x14ac:dyDescent="0.3">
      <c r="A6079" t="s">
        <v>5375</v>
      </c>
      <c r="B6079" s="2">
        <v>7</v>
      </c>
      <c r="C6079" t="s">
        <v>7852</v>
      </c>
    </row>
    <row r="6080" spans="1:3" x14ac:dyDescent="0.3">
      <c r="A6080" t="s">
        <v>5375</v>
      </c>
      <c r="B6080" s="2">
        <v>7</v>
      </c>
      <c r="C6080" t="s">
        <v>7851</v>
      </c>
    </row>
    <row r="6081" spans="1:3" x14ac:dyDescent="0.3">
      <c r="A6081" t="s">
        <v>5375</v>
      </c>
      <c r="B6081" s="2">
        <v>7</v>
      </c>
      <c r="C6081" t="s">
        <v>814</v>
      </c>
    </row>
    <row r="6082" spans="1:3" x14ac:dyDescent="0.3">
      <c r="A6082" t="s">
        <v>5375</v>
      </c>
      <c r="B6082" s="2">
        <v>7</v>
      </c>
      <c r="C6082" t="s">
        <v>7849</v>
      </c>
    </row>
    <row r="6083" spans="1:3" x14ac:dyDescent="0.3">
      <c r="A6083" t="s">
        <v>5375</v>
      </c>
      <c r="B6083" s="2">
        <v>7</v>
      </c>
      <c r="C6083" t="s">
        <v>3705</v>
      </c>
    </row>
    <row r="6084" spans="1:3" x14ac:dyDescent="0.3">
      <c r="A6084" t="s">
        <v>5376</v>
      </c>
      <c r="B6084" s="2">
        <v>4</v>
      </c>
      <c r="C6084" t="s">
        <v>1390</v>
      </c>
    </row>
    <row r="6085" spans="1:3" x14ac:dyDescent="0.3">
      <c r="A6085" t="s">
        <v>5376</v>
      </c>
      <c r="B6085" s="2">
        <v>4</v>
      </c>
      <c r="C6085" t="s">
        <v>3705</v>
      </c>
    </row>
    <row r="6086" spans="1:3" x14ac:dyDescent="0.3">
      <c r="A6086" t="s">
        <v>7269</v>
      </c>
      <c r="B6086" s="2">
        <v>7.3</v>
      </c>
      <c r="C6086" t="s">
        <v>814</v>
      </c>
    </row>
    <row r="6087" spans="1:3" x14ac:dyDescent="0.3">
      <c r="A6087" t="s">
        <v>5377</v>
      </c>
      <c r="B6087" s="2">
        <v>6.8</v>
      </c>
      <c r="C6087" t="s">
        <v>814</v>
      </c>
    </row>
    <row r="6088" spans="1:3" x14ac:dyDescent="0.3">
      <c r="A6088" t="s">
        <v>5377</v>
      </c>
      <c r="B6088" s="2">
        <v>6.8</v>
      </c>
      <c r="C6088" t="s">
        <v>7850</v>
      </c>
    </row>
    <row r="6089" spans="1:3" x14ac:dyDescent="0.3">
      <c r="A6089" t="s">
        <v>5378</v>
      </c>
      <c r="B6089" s="2">
        <v>7</v>
      </c>
      <c r="C6089" t="s">
        <v>7851</v>
      </c>
    </row>
    <row r="6090" spans="1:3" x14ac:dyDescent="0.3">
      <c r="A6090" t="s">
        <v>5378</v>
      </c>
      <c r="B6090" s="2">
        <v>7</v>
      </c>
      <c r="C6090" t="s">
        <v>814</v>
      </c>
    </row>
    <row r="6091" spans="1:3" x14ac:dyDescent="0.3">
      <c r="A6091" t="s">
        <v>5378</v>
      </c>
      <c r="B6091" s="2">
        <v>7</v>
      </c>
      <c r="C6091" t="s">
        <v>7849</v>
      </c>
    </row>
    <row r="6092" spans="1:3" x14ac:dyDescent="0.3">
      <c r="A6092" t="s">
        <v>7270</v>
      </c>
      <c r="B6092" s="2">
        <v>7.1</v>
      </c>
      <c r="C6092" t="s">
        <v>7852</v>
      </c>
    </row>
    <row r="6093" spans="1:3" x14ac:dyDescent="0.3">
      <c r="A6093" t="s">
        <v>7270</v>
      </c>
      <c r="B6093" s="2">
        <v>7.1</v>
      </c>
      <c r="C6093" t="s">
        <v>814</v>
      </c>
    </row>
    <row r="6094" spans="1:3" x14ac:dyDescent="0.3">
      <c r="A6094" t="s">
        <v>7270</v>
      </c>
      <c r="B6094" s="2">
        <v>7.1</v>
      </c>
      <c r="C6094" t="s">
        <v>7850</v>
      </c>
    </row>
    <row r="6095" spans="1:3" x14ac:dyDescent="0.3">
      <c r="A6095" t="s">
        <v>5379</v>
      </c>
      <c r="B6095" s="2">
        <v>6.9</v>
      </c>
      <c r="C6095" t="s">
        <v>7852</v>
      </c>
    </row>
    <row r="6096" spans="1:3" x14ac:dyDescent="0.3">
      <c r="A6096" t="s">
        <v>5379</v>
      </c>
      <c r="B6096" s="2">
        <v>6.9</v>
      </c>
      <c r="C6096" t="s">
        <v>814</v>
      </c>
    </row>
    <row r="6097" spans="1:3" x14ac:dyDescent="0.3">
      <c r="A6097" t="s">
        <v>5379</v>
      </c>
      <c r="B6097" s="2">
        <v>6.9</v>
      </c>
      <c r="C6097" t="s">
        <v>7849</v>
      </c>
    </row>
    <row r="6098" spans="1:3" x14ac:dyDescent="0.3">
      <c r="A6098" t="s">
        <v>7271</v>
      </c>
      <c r="B6098" s="2">
        <v>7.3</v>
      </c>
      <c r="C6098" t="s">
        <v>346</v>
      </c>
    </row>
    <row r="6099" spans="1:3" x14ac:dyDescent="0.3">
      <c r="A6099" t="s">
        <v>7271</v>
      </c>
      <c r="B6099" s="2">
        <v>7.3</v>
      </c>
      <c r="C6099" t="s">
        <v>266</v>
      </c>
    </row>
    <row r="6100" spans="1:3" x14ac:dyDescent="0.3">
      <c r="A6100" t="s">
        <v>7271</v>
      </c>
      <c r="B6100" s="2">
        <v>7.3</v>
      </c>
      <c r="C6100" t="s">
        <v>509</v>
      </c>
    </row>
    <row r="6101" spans="1:3" x14ac:dyDescent="0.3">
      <c r="A6101" t="s">
        <v>7271</v>
      </c>
      <c r="B6101" s="2">
        <v>7.3</v>
      </c>
      <c r="C6101" t="s">
        <v>7844</v>
      </c>
    </row>
    <row r="6102" spans="1:3" x14ac:dyDescent="0.3">
      <c r="A6102" t="s">
        <v>5380</v>
      </c>
      <c r="B6102" s="2">
        <v>8.1999999999999993</v>
      </c>
      <c r="C6102" t="s">
        <v>814</v>
      </c>
    </row>
    <row r="6103" spans="1:3" x14ac:dyDescent="0.3">
      <c r="A6103" t="s">
        <v>5380</v>
      </c>
      <c r="B6103" s="2">
        <v>8.1999999999999993</v>
      </c>
      <c r="C6103" t="s">
        <v>7850</v>
      </c>
    </row>
    <row r="6104" spans="1:3" x14ac:dyDescent="0.3">
      <c r="A6104" t="s">
        <v>5381</v>
      </c>
      <c r="B6104" s="2">
        <v>7.1</v>
      </c>
      <c r="C6104" t="s">
        <v>7852</v>
      </c>
    </row>
    <row r="6105" spans="1:3" x14ac:dyDescent="0.3">
      <c r="A6105" t="s">
        <v>5381</v>
      </c>
      <c r="B6105" s="2">
        <v>7.1</v>
      </c>
      <c r="C6105" t="s">
        <v>814</v>
      </c>
    </row>
    <row r="6106" spans="1:3" x14ac:dyDescent="0.3">
      <c r="A6106" t="s">
        <v>5381</v>
      </c>
      <c r="B6106" s="2">
        <v>7.1</v>
      </c>
      <c r="C6106" t="s">
        <v>3705</v>
      </c>
    </row>
    <row r="6107" spans="1:3" x14ac:dyDescent="0.3">
      <c r="A6107" t="s">
        <v>5381</v>
      </c>
      <c r="B6107" s="2">
        <v>7.1</v>
      </c>
      <c r="C6107" t="s">
        <v>5364</v>
      </c>
    </row>
    <row r="6108" spans="1:3" x14ac:dyDescent="0.3">
      <c r="A6108" t="s">
        <v>5382</v>
      </c>
      <c r="B6108" s="2">
        <v>7.7</v>
      </c>
      <c r="C6108" t="s">
        <v>814</v>
      </c>
    </row>
    <row r="6109" spans="1:3" x14ac:dyDescent="0.3">
      <c r="A6109" t="s">
        <v>5382</v>
      </c>
      <c r="B6109" s="2">
        <v>7.7</v>
      </c>
      <c r="C6109" t="s">
        <v>7849</v>
      </c>
    </row>
    <row r="6110" spans="1:3" x14ac:dyDescent="0.3">
      <c r="A6110" t="s">
        <v>5382</v>
      </c>
      <c r="B6110" s="2">
        <v>7.7</v>
      </c>
      <c r="C6110" t="s">
        <v>5364</v>
      </c>
    </row>
    <row r="6111" spans="1:3" x14ac:dyDescent="0.3">
      <c r="A6111" t="s">
        <v>5383</v>
      </c>
      <c r="B6111" s="2">
        <v>6.5</v>
      </c>
      <c r="C6111" t="s">
        <v>814</v>
      </c>
    </row>
    <row r="6112" spans="1:3" x14ac:dyDescent="0.3">
      <c r="A6112" t="s">
        <v>5383</v>
      </c>
      <c r="B6112" s="2">
        <v>6.5</v>
      </c>
      <c r="C6112" t="s">
        <v>5364</v>
      </c>
    </row>
    <row r="6113" spans="1:3" x14ac:dyDescent="0.3">
      <c r="A6113" t="s">
        <v>5384</v>
      </c>
      <c r="B6113" s="2">
        <v>4.9000000000000004</v>
      </c>
      <c r="C6113" t="s">
        <v>814</v>
      </c>
    </row>
    <row r="6114" spans="1:3" x14ac:dyDescent="0.3">
      <c r="A6114" t="s">
        <v>5384</v>
      </c>
      <c r="B6114" s="2">
        <v>4.9000000000000004</v>
      </c>
      <c r="C6114" t="s">
        <v>7853</v>
      </c>
    </row>
    <row r="6115" spans="1:3" x14ac:dyDescent="0.3">
      <c r="A6115" t="s">
        <v>5384</v>
      </c>
      <c r="B6115" s="2">
        <v>4.9000000000000004</v>
      </c>
      <c r="C6115" t="s">
        <v>7848</v>
      </c>
    </row>
    <row r="6116" spans="1:3" x14ac:dyDescent="0.3">
      <c r="A6116" t="s">
        <v>5384</v>
      </c>
      <c r="B6116" s="2">
        <v>4.9000000000000004</v>
      </c>
      <c r="C6116" t="s">
        <v>3587</v>
      </c>
    </row>
    <row r="6117" spans="1:3" x14ac:dyDescent="0.3">
      <c r="A6117" t="s">
        <v>5384</v>
      </c>
      <c r="B6117" s="2">
        <v>4.9000000000000004</v>
      </c>
      <c r="C6117" t="s">
        <v>3705</v>
      </c>
    </row>
    <row r="6118" spans="1:3" x14ac:dyDescent="0.3">
      <c r="A6118" t="s">
        <v>5385</v>
      </c>
      <c r="B6118" s="2">
        <v>6.4</v>
      </c>
      <c r="C6118" t="s">
        <v>814</v>
      </c>
    </row>
    <row r="6119" spans="1:3" x14ac:dyDescent="0.3">
      <c r="A6119" t="s">
        <v>5385</v>
      </c>
      <c r="B6119" s="2">
        <v>6.4</v>
      </c>
      <c r="C6119" t="s">
        <v>7848</v>
      </c>
    </row>
    <row r="6120" spans="1:3" x14ac:dyDescent="0.3">
      <c r="A6120" t="s">
        <v>5385</v>
      </c>
      <c r="B6120" s="2">
        <v>6.4</v>
      </c>
      <c r="C6120" t="s">
        <v>3705</v>
      </c>
    </row>
    <row r="6121" spans="1:3" x14ac:dyDescent="0.3">
      <c r="A6121" t="s">
        <v>5386</v>
      </c>
      <c r="B6121" s="2">
        <v>5.9</v>
      </c>
      <c r="C6121" t="s">
        <v>1390</v>
      </c>
    </row>
    <row r="6122" spans="1:3" x14ac:dyDescent="0.3">
      <c r="A6122" t="s">
        <v>5386</v>
      </c>
      <c r="B6122" s="2">
        <v>5.9</v>
      </c>
      <c r="C6122" t="s">
        <v>3705</v>
      </c>
    </row>
    <row r="6123" spans="1:3" x14ac:dyDescent="0.3">
      <c r="A6123" t="s">
        <v>5387</v>
      </c>
      <c r="B6123" s="2">
        <v>6.2</v>
      </c>
      <c r="C6123" t="s">
        <v>509</v>
      </c>
    </row>
    <row r="6124" spans="1:3" x14ac:dyDescent="0.3">
      <c r="A6124" t="s">
        <v>5387</v>
      </c>
      <c r="B6124" s="2">
        <v>6.2</v>
      </c>
      <c r="C6124" t="s">
        <v>814</v>
      </c>
    </row>
    <row r="6125" spans="1:3" x14ac:dyDescent="0.3">
      <c r="A6125" t="s">
        <v>5387</v>
      </c>
      <c r="B6125" s="2">
        <v>6.2</v>
      </c>
      <c r="C6125" t="s">
        <v>3587</v>
      </c>
    </row>
    <row r="6126" spans="1:3" x14ac:dyDescent="0.3">
      <c r="A6126" t="s">
        <v>5388</v>
      </c>
      <c r="B6126" s="2">
        <v>5.8</v>
      </c>
      <c r="C6126" t="s">
        <v>346</v>
      </c>
    </row>
    <row r="6127" spans="1:3" x14ac:dyDescent="0.3">
      <c r="A6127" t="s">
        <v>5388</v>
      </c>
      <c r="B6127" s="2">
        <v>5.8</v>
      </c>
      <c r="C6127" t="s">
        <v>814</v>
      </c>
    </row>
    <row r="6128" spans="1:3" x14ac:dyDescent="0.3">
      <c r="A6128" t="s">
        <v>5388</v>
      </c>
      <c r="B6128" s="2">
        <v>5.8</v>
      </c>
      <c r="C6128" t="s">
        <v>3705</v>
      </c>
    </row>
    <row r="6129" spans="1:3" x14ac:dyDescent="0.3">
      <c r="A6129" t="s">
        <v>5389</v>
      </c>
      <c r="B6129" s="2">
        <v>6.7</v>
      </c>
      <c r="C6129" t="s">
        <v>509</v>
      </c>
    </row>
    <row r="6130" spans="1:3" x14ac:dyDescent="0.3">
      <c r="A6130" t="s">
        <v>5389</v>
      </c>
      <c r="B6130" s="2">
        <v>6.7</v>
      </c>
      <c r="C6130" t="s">
        <v>814</v>
      </c>
    </row>
    <row r="6131" spans="1:3" x14ac:dyDescent="0.3">
      <c r="A6131" t="s">
        <v>5390</v>
      </c>
      <c r="B6131" s="2">
        <v>5.9</v>
      </c>
      <c r="C6131" t="s">
        <v>346</v>
      </c>
    </row>
    <row r="6132" spans="1:3" x14ac:dyDescent="0.3">
      <c r="A6132" t="s">
        <v>5390</v>
      </c>
      <c r="B6132" s="2">
        <v>5.9</v>
      </c>
      <c r="C6132" t="s">
        <v>7851</v>
      </c>
    </row>
    <row r="6133" spans="1:3" x14ac:dyDescent="0.3">
      <c r="A6133" t="s">
        <v>5390</v>
      </c>
      <c r="B6133" s="2">
        <v>5.9</v>
      </c>
      <c r="C6133" t="s">
        <v>814</v>
      </c>
    </row>
    <row r="6134" spans="1:3" x14ac:dyDescent="0.3">
      <c r="A6134" t="s">
        <v>5390</v>
      </c>
      <c r="B6134" s="2">
        <v>5.9</v>
      </c>
      <c r="C6134" t="s">
        <v>3705</v>
      </c>
    </row>
    <row r="6135" spans="1:3" x14ac:dyDescent="0.3">
      <c r="A6135" t="s">
        <v>5391</v>
      </c>
      <c r="B6135" s="2">
        <v>7.3</v>
      </c>
      <c r="C6135" t="s">
        <v>266</v>
      </c>
    </row>
    <row r="6136" spans="1:3" x14ac:dyDescent="0.3">
      <c r="A6136" t="s">
        <v>5391</v>
      </c>
      <c r="B6136" s="2">
        <v>7.3</v>
      </c>
      <c r="C6136" t="s">
        <v>814</v>
      </c>
    </row>
    <row r="6137" spans="1:3" x14ac:dyDescent="0.3">
      <c r="A6137" t="s">
        <v>5392</v>
      </c>
      <c r="B6137" s="2">
        <v>4.0999999999999996</v>
      </c>
      <c r="C6137" t="s">
        <v>346</v>
      </c>
    </row>
    <row r="6138" spans="1:3" x14ac:dyDescent="0.3">
      <c r="A6138" t="s">
        <v>5392</v>
      </c>
      <c r="B6138" s="2">
        <v>4.0999999999999996</v>
      </c>
      <c r="C6138" t="s">
        <v>509</v>
      </c>
    </row>
    <row r="6139" spans="1:3" x14ac:dyDescent="0.3">
      <c r="A6139" t="s">
        <v>5392</v>
      </c>
      <c r="B6139" s="2">
        <v>4.0999999999999996</v>
      </c>
      <c r="C6139" t="s">
        <v>7851</v>
      </c>
    </row>
    <row r="6140" spans="1:3" x14ac:dyDescent="0.3">
      <c r="A6140" t="s">
        <v>5392</v>
      </c>
      <c r="B6140" s="2">
        <v>4.0999999999999996</v>
      </c>
      <c r="C6140" t="s">
        <v>814</v>
      </c>
    </row>
    <row r="6141" spans="1:3" x14ac:dyDescent="0.3">
      <c r="A6141" t="s">
        <v>5392</v>
      </c>
      <c r="B6141" s="2">
        <v>4.0999999999999996</v>
      </c>
      <c r="C6141" t="s">
        <v>3705</v>
      </c>
    </row>
    <row r="6142" spans="1:3" x14ac:dyDescent="0.3">
      <c r="A6142" t="s">
        <v>7272</v>
      </c>
      <c r="B6142" s="2">
        <v>4.9000000000000004</v>
      </c>
      <c r="C6142" t="s">
        <v>509</v>
      </c>
    </row>
    <row r="6143" spans="1:3" x14ac:dyDescent="0.3">
      <c r="A6143" t="s">
        <v>7272</v>
      </c>
      <c r="B6143" s="2">
        <v>4.9000000000000004</v>
      </c>
      <c r="C6143" t="s">
        <v>3587</v>
      </c>
    </row>
    <row r="6144" spans="1:3" x14ac:dyDescent="0.3">
      <c r="A6144" t="s">
        <v>7273</v>
      </c>
      <c r="B6144" s="2">
        <v>7.9</v>
      </c>
      <c r="C6144" t="s">
        <v>7852</v>
      </c>
    </row>
    <row r="6145" spans="1:3" x14ac:dyDescent="0.3">
      <c r="A6145" t="s">
        <v>7273</v>
      </c>
      <c r="B6145" s="2">
        <v>7.9</v>
      </c>
      <c r="C6145" t="s">
        <v>814</v>
      </c>
    </row>
    <row r="6146" spans="1:3" x14ac:dyDescent="0.3">
      <c r="A6146" t="s">
        <v>7273</v>
      </c>
      <c r="B6146" s="2">
        <v>7.9</v>
      </c>
      <c r="C6146" t="s">
        <v>7850</v>
      </c>
    </row>
    <row r="6147" spans="1:3" x14ac:dyDescent="0.3">
      <c r="A6147" t="s">
        <v>5393</v>
      </c>
      <c r="B6147" s="2">
        <v>5.2</v>
      </c>
      <c r="C6147" t="s">
        <v>346</v>
      </c>
    </row>
    <row r="6148" spans="1:3" x14ac:dyDescent="0.3">
      <c r="A6148" t="s">
        <v>5393</v>
      </c>
      <c r="B6148" s="2">
        <v>5.2</v>
      </c>
      <c r="C6148" t="s">
        <v>509</v>
      </c>
    </row>
    <row r="6149" spans="1:3" x14ac:dyDescent="0.3">
      <c r="A6149" t="s">
        <v>5393</v>
      </c>
      <c r="B6149" s="2">
        <v>5.2</v>
      </c>
      <c r="C6149" t="s">
        <v>3878</v>
      </c>
    </row>
    <row r="6150" spans="1:3" x14ac:dyDescent="0.3">
      <c r="A6150" t="s">
        <v>7274</v>
      </c>
      <c r="B6150" s="2">
        <v>4.0999999999999996</v>
      </c>
      <c r="C6150" t="s">
        <v>509</v>
      </c>
    </row>
    <row r="6151" spans="1:3" x14ac:dyDescent="0.3">
      <c r="A6151" t="s">
        <v>7274</v>
      </c>
      <c r="B6151" s="2">
        <v>4.0999999999999996</v>
      </c>
      <c r="C6151" t="s">
        <v>7851</v>
      </c>
    </row>
    <row r="6152" spans="1:3" x14ac:dyDescent="0.3">
      <c r="A6152" t="s">
        <v>5394</v>
      </c>
      <c r="B6152" s="2">
        <v>6.6</v>
      </c>
      <c r="C6152" t="s">
        <v>814</v>
      </c>
    </row>
    <row r="6153" spans="1:3" x14ac:dyDescent="0.3">
      <c r="A6153" t="s">
        <v>5394</v>
      </c>
      <c r="B6153" s="2">
        <v>6.6</v>
      </c>
      <c r="C6153" t="s">
        <v>7848</v>
      </c>
    </row>
    <row r="6154" spans="1:3" x14ac:dyDescent="0.3">
      <c r="A6154" t="s">
        <v>5394</v>
      </c>
      <c r="B6154" s="2">
        <v>6.6</v>
      </c>
      <c r="C6154" t="s">
        <v>3878</v>
      </c>
    </row>
    <row r="6155" spans="1:3" x14ac:dyDescent="0.3">
      <c r="A6155" t="s">
        <v>5394</v>
      </c>
      <c r="B6155" s="2">
        <v>6.6</v>
      </c>
      <c r="C6155" t="s">
        <v>3705</v>
      </c>
    </row>
    <row r="6156" spans="1:3" x14ac:dyDescent="0.3">
      <c r="A6156" t="s">
        <v>7275</v>
      </c>
      <c r="B6156" s="2">
        <v>2.9</v>
      </c>
      <c r="C6156" t="s">
        <v>346</v>
      </c>
    </row>
    <row r="6157" spans="1:3" x14ac:dyDescent="0.3">
      <c r="A6157" t="s">
        <v>7275</v>
      </c>
      <c r="B6157" s="2">
        <v>2.9</v>
      </c>
      <c r="C6157" t="s">
        <v>266</v>
      </c>
    </row>
    <row r="6158" spans="1:3" x14ac:dyDescent="0.3">
      <c r="A6158" t="s">
        <v>7275</v>
      </c>
      <c r="B6158" s="2">
        <v>2.9</v>
      </c>
      <c r="C6158" t="s">
        <v>7844</v>
      </c>
    </row>
    <row r="6159" spans="1:3" x14ac:dyDescent="0.3">
      <c r="A6159" t="s">
        <v>7275</v>
      </c>
      <c r="B6159" s="2">
        <v>2.9</v>
      </c>
      <c r="C6159" t="s">
        <v>1390</v>
      </c>
    </row>
    <row r="6160" spans="1:3" x14ac:dyDescent="0.3">
      <c r="A6160" t="s">
        <v>7276</v>
      </c>
      <c r="B6160" s="2">
        <v>6.5</v>
      </c>
      <c r="C6160" t="s">
        <v>7851</v>
      </c>
    </row>
    <row r="6161" spans="1:3" x14ac:dyDescent="0.3">
      <c r="A6161" t="s">
        <v>7276</v>
      </c>
      <c r="B6161" s="2">
        <v>6.5</v>
      </c>
      <c r="C6161" t="s">
        <v>814</v>
      </c>
    </row>
    <row r="6162" spans="1:3" x14ac:dyDescent="0.3">
      <c r="A6162" t="s">
        <v>7276</v>
      </c>
      <c r="B6162" s="2">
        <v>6.5</v>
      </c>
      <c r="C6162" t="s">
        <v>7848</v>
      </c>
    </row>
    <row r="6163" spans="1:3" x14ac:dyDescent="0.3">
      <c r="A6163" t="s">
        <v>7276</v>
      </c>
      <c r="B6163" s="2">
        <v>6.5</v>
      </c>
      <c r="C6163" t="s">
        <v>3705</v>
      </c>
    </row>
    <row r="6164" spans="1:3" x14ac:dyDescent="0.3">
      <c r="A6164" t="s">
        <v>5395</v>
      </c>
      <c r="B6164" s="2">
        <v>7.2</v>
      </c>
      <c r="C6164" t="s">
        <v>7852</v>
      </c>
    </row>
    <row r="6165" spans="1:3" x14ac:dyDescent="0.3">
      <c r="A6165" t="s">
        <v>5395</v>
      </c>
      <c r="B6165" s="2">
        <v>7.2</v>
      </c>
      <c r="C6165" t="s">
        <v>814</v>
      </c>
    </row>
    <row r="6166" spans="1:3" x14ac:dyDescent="0.3">
      <c r="A6166" t="s">
        <v>5395</v>
      </c>
      <c r="B6166" s="2">
        <v>7.2</v>
      </c>
      <c r="C6166" t="s">
        <v>7850</v>
      </c>
    </row>
    <row r="6167" spans="1:3" x14ac:dyDescent="0.3">
      <c r="A6167" t="s">
        <v>7277</v>
      </c>
      <c r="B6167" s="2">
        <v>6.8</v>
      </c>
      <c r="C6167" t="s">
        <v>814</v>
      </c>
    </row>
    <row r="6168" spans="1:3" x14ac:dyDescent="0.3">
      <c r="A6168" t="s">
        <v>5396</v>
      </c>
      <c r="B6168" s="2">
        <v>7.8</v>
      </c>
      <c r="C6168" t="s">
        <v>7851</v>
      </c>
    </row>
    <row r="6169" spans="1:3" x14ac:dyDescent="0.3">
      <c r="A6169" t="s">
        <v>5396</v>
      </c>
      <c r="B6169" s="2">
        <v>7.8</v>
      </c>
      <c r="C6169" t="s">
        <v>814</v>
      </c>
    </row>
    <row r="6170" spans="1:3" x14ac:dyDescent="0.3">
      <c r="A6170" t="s">
        <v>5396</v>
      </c>
      <c r="B6170" s="2">
        <v>7.8</v>
      </c>
      <c r="C6170" t="s">
        <v>7848</v>
      </c>
    </row>
    <row r="6171" spans="1:3" x14ac:dyDescent="0.3">
      <c r="A6171" t="s">
        <v>5396</v>
      </c>
      <c r="B6171" s="2">
        <v>7.8</v>
      </c>
      <c r="C6171" t="s">
        <v>3587</v>
      </c>
    </row>
    <row r="6172" spans="1:3" x14ac:dyDescent="0.3">
      <c r="A6172" t="s">
        <v>7278</v>
      </c>
      <c r="B6172" s="2">
        <v>6.7</v>
      </c>
      <c r="C6172" t="s">
        <v>7851</v>
      </c>
    </row>
    <row r="6173" spans="1:3" x14ac:dyDescent="0.3">
      <c r="A6173" t="s">
        <v>7278</v>
      </c>
      <c r="B6173" s="2">
        <v>6.7</v>
      </c>
      <c r="C6173" t="s">
        <v>814</v>
      </c>
    </row>
    <row r="6174" spans="1:3" x14ac:dyDescent="0.3">
      <c r="A6174" t="s">
        <v>5397</v>
      </c>
      <c r="B6174" s="2">
        <v>7.1</v>
      </c>
      <c r="C6174" t="s">
        <v>509</v>
      </c>
    </row>
    <row r="6175" spans="1:3" x14ac:dyDescent="0.3">
      <c r="A6175" t="s">
        <v>5397</v>
      </c>
      <c r="B6175" s="2">
        <v>7.1</v>
      </c>
      <c r="C6175" t="s">
        <v>814</v>
      </c>
    </row>
    <row r="6176" spans="1:3" x14ac:dyDescent="0.3">
      <c r="A6176" t="s">
        <v>5398</v>
      </c>
      <c r="B6176" s="2">
        <v>5.7</v>
      </c>
      <c r="C6176" t="s">
        <v>509</v>
      </c>
    </row>
    <row r="6177" spans="1:3" x14ac:dyDescent="0.3">
      <c r="A6177" t="s">
        <v>5398</v>
      </c>
      <c r="B6177" s="2">
        <v>5.7</v>
      </c>
      <c r="C6177" t="s">
        <v>814</v>
      </c>
    </row>
    <row r="6178" spans="1:3" x14ac:dyDescent="0.3">
      <c r="A6178" t="s">
        <v>5398</v>
      </c>
      <c r="B6178" s="2">
        <v>5.7</v>
      </c>
      <c r="C6178" t="s">
        <v>3587</v>
      </c>
    </row>
    <row r="6179" spans="1:3" x14ac:dyDescent="0.3">
      <c r="A6179" t="s">
        <v>5398</v>
      </c>
      <c r="B6179" s="2">
        <v>5.7</v>
      </c>
      <c r="C6179" t="s">
        <v>7850</v>
      </c>
    </row>
    <row r="6180" spans="1:3" x14ac:dyDescent="0.3">
      <c r="A6180" t="s">
        <v>5399</v>
      </c>
      <c r="B6180" s="2">
        <v>5.3</v>
      </c>
      <c r="C6180" t="s">
        <v>7851</v>
      </c>
    </row>
    <row r="6181" spans="1:3" x14ac:dyDescent="0.3">
      <c r="A6181" t="s">
        <v>5399</v>
      </c>
      <c r="B6181" s="2">
        <v>5.3</v>
      </c>
      <c r="C6181" t="s">
        <v>814</v>
      </c>
    </row>
    <row r="6182" spans="1:3" x14ac:dyDescent="0.3">
      <c r="A6182" t="s">
        <v>5399</v>
      </c>
      <c r="B6182" s="2">
        <v>5.3</v>
      </c>
      <c r="C6182" t="s">
        <v>3705</v>
      </c>
    </row>
    <row r="6183" spans="1:3" x14ac:dyDescent="0.3">
      <c r="A6183" t="s">
        <v>5400</v>
      </c>
      <c r="B6183" s="2">
        <v>6.5</v>
      </c>
      <c r="C6183" t="s">
        <v>346</v>
      </c>
    </row>
    <row r="6184" spans="1:3" x14ac:dyDescent="0.3">
      <c r="A6184" t="s">
        <v>5400</v>
      </c>
      <c r="B6184" s="2">
        <v>6.5</v>
      </c>
      <c r="C6184" t="s">
        <v>814</v>
      </c>
    </row>
    <row r="6185" spans="1:3" x14ac:dyDescent="0.3">
      <c r="A6185" t="s">
        <v>5401</v>
      </c>
      <c r="B6185" s="2">
        <v>7.7</v>
      </c>
      <c r="C6185" t="s">
        <v>814</v>
      </c>
    </row>
    <row r="6186" spans="1:3" x14ac:dyDescent="0.3">
      <c r="A6186" t="s">
        <v>5401</v>
      </c>
      <c r="B6186" s="2">
        <v>7.7</v>
      </c>
      <c r="C6186" t="s">
        <v>3587</v>
      </c>
    </row>
    <row r="6187" spans="1:3" x14ac:dyDescent="0.3">
      <c r="A6187" t="s">
        <v>7279</v>
      </c>
      <c r="B6187" s="2">
        <v>6.1</v>
      </c>
      <c r="C6187" t="s">
        <v>266</v>
      </c>
    </row>
    <row r="6188" spans="1:3" x14ac:dyDescent="0.3">
      <c r="A6188" t="s">
        <v>7279</v>
      </c>
      <c r="B6188" s="2">
        <v>6.1</v>
      </c>
      <c r="C6188" t="s">
        <v>814</v>
      </c>
    </row>
    <row r="6189" spans="1:3" x14ac:dyDescent="0.3">
      <c r="A6189" t="s">
        <v>7280</v>
      </c>
      <c r="B6189" s="2">
        <v>7.3</v>
      </c>
      <c r="C6189" t="s">
        <v>266</v>
      </c>
    </row>
    <row r="6190" spans="1:3" x14ac:dyDescent="0.3">
      <c r="A6190" t="s">
        <v>7280</v>
      </c>
      <c r="B6190" s="2">
        <v>7.3</v>
      </c>
      <c r="C6190" t="s">
        <v>509</v>
      </c>
    </row>
    <row r="6191" spans="1:3" x14ac:dyDescent="0.3">
      <c r="A6191" t="s">
        <v>7280</v>
      </c>
      <c r="B6191" s="2">
        <v>7.3</v>
      </c>
      <c r="C6191" t="s">
        <v>3878</v>
      </c>
    </row>
    <row r="6192" spans="1:3" x14ac:dyDescent="0.3">
      <c r="A6192" t="s">
        <v>5402</v>
      </c>
      <c r="B6192" s="2">
        <v>7.2</v>
      </c>
      <c r="C6192" t="s">
        <v>814</v>
      </c>
    </row>
    <row r="6193" spans="1:3" x14ac:dyDescent="0.3">
      <c r="A6193" t="s">
        <v>5402</v>
      </c>
      <c r="B6193" s="2">
        <v>7.2</v>
      </c>
      <c r="C6193" t="s">
        <v>7850</v>
      </c>
    </row>
    <row r="6194" spans="1:3" x14ac:dyDescent="0.3">
      <c r="A6194" t="s">
        <v>5403</v>
      </c>
      <c r="B6194" s="2">
        <v>6.1</v>
      </c>
      <c r="C6194" t="s">
        <v>1390</v>
      </c>
    </row>
    <row r="6195" spans="1:3" x14ac:dyDescent="0.3">
      <c r="A6195" t="s">
        <v>5403</v>
      </c>
      <c r="B6195" s="2">
        <v>6.1</v>
      </c>
      <c r="C6195" t="s">
        <v>7848</v>
      </c>
    </row>
    <row r="6196" spans="1:3" x14ac:dyDescent="0.3">
      <c r="A6196" t="s">
        <v>7281</v>
      </c>
      <c r="B6196" s="2">
        <v>5.8</v>
      </c>
      <c r="C6196" t="s">
        <v>346</v>
      </c>
    </row>
    <row r="6197" spans="1:3" x14ac:dyDescent="0.3">
      <c r="A6197" t="s">
        <v>7281</v>
      </c>
      <c r="B6197" s="2">
        <v>5.8</v>
      </c>
      <c r="C6197" t="s">
        <v>814</v>
      </c>
    </row>
    <row r="6198" spans="1:3" x14ac:dyDescent="0.3">
      <c r="A6198" t="s">
        <v>7281</v>
      </c>
      <c r="B6198" s="2">
        <v>5.8</v>
      </c>
      <c r="C6198" t="s">
        <v>3084</v>
      </c>
    </row>
    <row r="6199" spans="1:3" x14ac:dyDescent="0.3">
      <c r="A6199" t="s">
        <v>7282</v>
      </c>
      <c r="B6199" s="2">
        <v>5.7</v>
      </c>
      <c r="C6199" t="s">
        <v>509</v>
      </c>
    </row>
    <row r="6200" spans="1:3" x14ac:dyDescent="0.3">
      <c r="A6200" t="s">
        <v>7282</v>
      </c>
      <c r="B6200" s="2">
        <v>5.7</v>
      </c>
      <c r="C6200" t="s">
        <v>3587</v>
      </c>
    </row>
    <row r="6201" spans="1:3" x14ac:dyDescent="0.3">
      <c r="A6201" t="s">
        <v>5404</v>
      </c>
      <c r="B6201" s="2">
        <v>6.7</v>
      </c>
      <c r="C6201" t="s">
        <v>509</v>
      </c>
    </row>
    <row r="6202" spans="1:3" x14ac:dyDescent="0.3">
      <c r="A6202" t="s">
        <v>5404</v>
      </c>
      <c r="B6202" s="2">
        <v>6.7</v>
      </c>
      <c r="C6202" t="s">
        <v>7851</v>
      </c>
    </row>
    <row r="6203" spans="1:3" x14ac:dyDescent="0.3">
      <c r="A6203" t="s">
        <v>5405</v>
      </c>
      <c r="B6203" s="2">
        <v>6.5</v>
      </c>
      <c r="C6203" t="s">
        <v>814</v>
      </c>
    </row>
    <row r="6204" spans="1:3" x14ac:dyDescent="0.3">
      <c r="A6204" t="s">
        <v>5405</v>
      </c>
      <c r="B6204" s="2">
        <v>6.5</v>
      </c>
      <c r="C6204" t="s">
        <v>7853</v>
      </c>
    </row>
    <row r="6205" spans="1:3" x14ac:dyDescent="0.3">
      <c r="A6205" t="s">
        <v>5405</v>
      </c>
      <c r="B6205" s="2">
        <v>6.5</v>
      </c>
      <c r="C6205" t="s">
        <v>3587</v>
      </c>
    </row>
    <row r="6206" spans="1:3" x14ac:dyDescent="0.3">
      <c r="A6206" t="s">
        <v>5406</v>
      </c>
      <c r="B6206" s="2">
        <v>7.2</v>
      </c>
      <c r="C6206" t="s">
        <v>509</v>
      </c>
    </row>
    <row r="6207" spans="1:3" x14ac:dyDescent="0.3">
      <c r="A6207" t="s">
        <v>5407</v>
      </c>
      <c r="B6207" s="2">
        <v>7.6</v>
      </c>
      <c r="C6207" t="s">
        <v>509</v>
      </c>
    </row>
    <row r="6208" spans="1:3" x14ac:dyDescent="0.3">
      <c r="A6208" t="s">
        <v>5407</v>
      </c>
      <c r="B6208" s="2">
        <v>7.6</v>
      </c>
      <c r="C6208" t="s">
        <v>814</v>
      </c>
    </row>
    <row r="6209" spans="1:3" x14ac:dyDescent="0.3">
      <c r="A6209" t="s">
        <v>5407</v>
      </c>
      <c r="B6209" s="2">
        <v>7.6</v>
      </c>
      <c r="C6209" t="s">
        <v>7844</v>
      </c>
    </row>
    <row r="6210" spans="1:3" x14ac:dyDescent="0.3">
      <c r="A6210" t="s">
        <v>5408</v>
      </c>
      <c r="B6210" s="2">
        <v>4.5999999999999996</v>
      </c>
      <c r="C6210" t="s">
        <v>1390</v>
      </c>
    </row>
    <row r="6211" spans="1:3" x14ac:dyDescent="0.3">
      <c r="A6211" t="s">
        <v>5408</v>
      </c>
      <c r="B6211" s="2">
        <v>4.5999999999999996</v>
      </c>
      <c r="C6211" t="s">
        <v>7848</v>
      </c>
    </row>
    <row r="6212" spans="1:3" x14ac:dyDescent="0.3">
      <c r="A6212" t="s">
        <v>7283</v>
      </c>
      <c r="B6212" s="2">
        <v>6.9</v>
      </c>
      <c r="C6212" t="s">
        <v>509</v>
      </c>
    </row>
    <row r="6213" spans="1:3" x14ac:dyDescent="0.3">
      <c r="A6213" t="s">
        <v>7283</v>
      </c>
      <c r="B6213" s="2">
        <v>6.9</v>
      </c>
      <c r="C6213" t="s">
        <v>814</v>
      </c>
    </row>
    <row r="6214" spans="1:3" x14ac:dyDescent="0.3">
      <c r="A6214" t="s">
        <v>7283</v>
      </c>
      <c r="B6214" s="2">
        <v>6.9</v>
      </c>
      <c r="C6214" t="s">
        <v>3587</v>
      </c>
    </row>
    <row r="6215" spans="1:3" x14ac:dyDescent="0.3">
      <c r="A6215" t="s">
        <v>7284</v>
      </c>
      <c r="B6215" s="2">
        <v>6.6</v>
      </c>
      <c r="C6215" t="s">
        <v>509</v>
      </c>
    </row>
    <row r="6216" spans="1:3" x14ac:dyDescent="0.3">
      <c r="A6216" t="s">
        <v>7284</v>
      </c>
      <c r="B6216" s="2">
        <v>6.6</v>
      </c>
      <c r="C6216" t="s">
        <v>3587</v>
      </c>
    </row>
    <row r="6217" spans="1:3" x14ac:dyDescent="0.3">
      <c r="A6217" t="s">
        <v>5409</v>
      </c>
      <c r="B6217" s="2">
        <v>6.3</v>
      </c>
      <c r="C6217" t="s">
        <v>509</v>
      </c>
    </row>
    <row r="6218" spans="1:3" x14ac:dyDescent="0.3">
      <c r="A6218" t="s">
        <v>5409</v>
      </c>
      <c r="B6218" s="2">
        <v>6.3</v>
      </c>
      <c r="C6218" t="s">
        <v>7851</v>
      </c>
    </row>
    <row r="6219" spans="1:3" x14ac:dyDescent="0.3">
      <c r="A6219" t="s">
        <v>5409</v>
      </c>
      <c r="B6219" s="2">
        <v>6.3</v>
      </c>
      <c r="C6219" t="s">
        <v>814</v>
      </c>
    </row>
    <row r="6220" spans="1:3" x14ac:dyDescent="0.3">
      <c r="A6220" t="s">
        <v>7285</v>
      </c>
      <c r="B6220" s="2">
        <v>6.2</v>
      </c>
      <c r="C6220" t="s">
        <v>509</v>
      </c>
    </row>
    <row r="6221" spans="1:3" x14ac:dyDescent="0.3">
      <c r="A6221" t="s">
        <v>7285</v>
      </c>
      <c r="B6221" s="2">
        <v>6.2</v>
      </c>
      <c r="C6221" t="s">
        <v>5364</v>
      </c>
    </row>
    <row r="6222" spans="1:3" x14ac:dyDescent="0.3">
      <c r="A6222" t="s">
        <v>5410</v>
      </c>
      <c r="B6222" s="2">
        <v>5.3</v>
      </c>
      <c r="C6222" t="s">
        <v>346</v>
      </c>
    </row>
    <row r="6223" spans="1:3" x14ac:dyDescent="0.3">
      <c r="A6223" t="s">
        <v>5410</v>
      </c>
      <c r="B6223" s="2">
        <v>5.3</v>
      </c>
      <c r="C6223" t="s">
        <v>509</v>
      </c>
    </row>
    <row r="6224" spans="1:3" x14ac:dyDescent="0.3">
      <c r="A6224" t="s">
        <v>5410</v>
      </c>
      <c r="B6224" s="2">
        <v>5.3</v>
      </c>
      <c r="C6224" t="s">
        <v>7851</v>
      </c>
    </row>
    <row r="6225" spans="1:3" x14ac:dyDescent="0.3">
      <c r="A6225" t="s">
        <v>5410</v>
      </c>
      <c r="B6225" s="2">
        <v>5.3</v>
      </c>
      <c r="C6225" t="s">
        <v>3705</v>
      </c>
    </row>
    <row r="6226" spans="1:3" x14ac:dyDescent="0.3">
      <c r="A6226" t="s">
        <v>5411</v>
      </c>
      <c r="B6226" s="2">
        <v>7.3</v>
      </c>
      <c r="C6226" t="s">
        <v>7852</v>
      </c>
    </row>
    <row r="6227" spans="1:3" x14ac:dyDescent="0.3">
      <c r="A6227" t="s">
        <v>5411</v>
      </c>
      <c r="B6227" s="2">
        <v>7.3</v>
      </c>
      <c r="C6227" t="s">
        <v>814</v>
      </c>
    </row>
    <row r="6228" spans="1:3" x14ac:dyDescent="0.3">
      <c r="A6228" t="s">
        <v>7286</v>
      </c>
      <c r="B6228" s="2">
        <v>5.6</v>
      </c>
      <c r="C6228" t="s">
        <v>509</v>
      </c>
    </row>
    <row r="6229" spans="1:3" x14ac:dyDescent="0.3">
      <c r="A6229" t="s">
        <v>7286</v>
      </c>
      <c r="B6229" s="2">
        <v>5.6</v>
      </c>
      <c r="C6229" t="s">
        <v>3587</v>
      </c>
    </row>
    <row r="6230" spans="1:3" x14ac:dyDescent="0.3">
      <c r="A6230" t="s">
        <v>7287</v>
      </c>
      <c r="B6230" s="2">
        <v>6.2</v>
      </c>
      <c r="C6230" t="s">
        <v>266</v>
      </c>
    </row>
    <row r="6231" spans="1:3" x14ac:dyDescent="0.3">
      <c r="A6231" t="s">
        <v>7287</v>
      </c>
      <c r="B6231" s="2">
        <v>6.2</v>
      </c>
      <c r="C6231" t="s">
        <v>509</v>
      </c>
    </row>
    <row r="6232" spans="1:3" x14ac:dyDescent="0.3">
      <c r="A6232" t="s">
        <v>7287</v>
      </c>
      <c r="B6232" s="2">
        <v>6.2</v>
      </c>
      <c r="C6232" t="s">
        <v>7846</v>
      </c>
    </row>
    <row r="6233" spans="1:3" x14ac:dyDescent="0.3">
      <c r="A6233" t="s">
        <v>7287</v>
      </c>
      <c r="B6233" s="2">
        <v>6.2</v>
      </c>
      <c r="C6233" t="s">
        <v>7844</v>
      </c>
    </row>
    <row r="6234" spans="1:3" x14ac:dyDescent="0.3">
      <c r="A6234" t="s">
        <v>7287</v>
      </c>
      <c r="B6234" s="2">
        <v>6.2</v>
      </c>
      <c r="C6234" t="s">
        <v>7853</v>
      </c>
    </row>
    <row r="6235" spans="1:3" x14ac:dyDescent="0.3">
      <c r="A6235" t="s">
        <v>7287</v>
      </c>
      <c r="B6235" s="2">
        <v>6.2</v>
      </c>
      <c r="C6235" t="s">
        <v>3878</v>
      </c>
    </row>
    <row r="6236" spans="1:3" x14ac:dyDescent="0.3">
      <c r="A6236" t="s">
        <v>5412</v>
      </c>
      <c r="B6236" s="2">
        <v>5.2</v>
      </c>
      <c r="C6236" t="s">
        <v>266</v>
      </c>
    </row>
    <row r="6237" spans="1:3" x14ac:dyDescent="0.3">
      <c r="A6237" t="s">
        <v>5412</v>
      </c>
      <c r="B6237" s="2">
        <v>5.2</v>
      </c>
      <c r="C6237" t="s">
        <v>7846</v>
      </c>
    </row>
    <row r="6238" spans="1:3" x14ac:dyDescent="0.3">
      <c r="A6238" t="s">
        <v>5412</v>
      </c>
      <c r="B6238" s="2">
        <v>5.2</v>
      </c>
      <c r="C6238" t="s">
        <v>7844</v>
      </c>
    </row>
    <row r="6239" spans="1:3" x14ac:dyDescent="0.3">
      <c r="A6239" t="s">
        <v>5412</v>
      </c>
      <c r="B6239" s="2">
        <v>5.2</v>
      </c>
      <c r="C6239" t="s">
        <v>7853</v>
      </c>
    </row>
    <row r="6240" spans="1:3" x14ac:dyDescent="0.3">
      <c r="A6240" t="s">
        <v>5412</v>
      </c>
      <c r="B6240" s="2">
        <v>5.2</v>
      </c>
      <c r="C6240" t="s">
        <v>7847</v>
      </c>
    </row>
    <row r="6241" spans="1:3" x14ac:dyDescent="0.3">
      <c r="A6241" t="s">
        <v>7288</v>
      </c>
      <c r="B6241" s="2">
        <v>5.3</v>
      </c>
      <c r="C6241" t="s">
        <v>509</v>
      </c>
    </row>
    <row r="6242" spans="1:3" x14ac:dyDescent="0.3">
      <c r="A6242" t="s">
        <v>7288</v>
      </c>
      <c r="B6242" s="2">
        <v>5.3</v>
      </c>
      <c r="C6242" t="s">
        <v>7850</v>
      </c>
    </row>
    <row r="6243" spans="1:3" x14ac:dyDescent="0.3">
      <c r="A6243" t="s">
        <v>7289</v>
      </c>
      <c r="B6243" s="2">
        <v>5.4</v>
      </c>
      <c r="C6243" t="s">
        <v>509</v>
      </c>
    </row>
    <row r="6244" spans="1:3" x14ac:dyDescent="0.3">
      <c r="A6244" t="s">
        <v>7289</v>
      </c>
      <c r="B6244" s="2">
        <v>5.4</v>
      </c>
      <c r="C6244" t="s">
        <v>814</v>
      </c>
    </row>
    <row r="6245" spans="1:3" x14ac:dyDescent="0.3">
      <c r="A6245" t="s">
        <v>7289</v>
      </c>
      <c r="B6245" s="2">
        <v>5.4</v>
      </c>
      <c r="C6245" t="s">
        <v>7850</v>
      </c>
    </row>
    <row r="6246" spans="1:3" x14ac:dyDescent="0.3">
      <c r="A6246" t="s">
        <v>7290</v>
      </c>
      <c r="B6246" s="2">
        <v>4.9000000000000004</v>
      </c>
      <c r="C6246" t="s">
        <v>509</v>
      </c>
    </row>
    <row r="6247" spans="1:3" x14ac:dyDescent="0.3">
      <c r="A6247" t="s">
        <v>7290</v>
      </c>
      <c r="B6247" s="2">
        <v>4.9000000000000004</v>
      </c>
      <c r="C6247" t="s">
        <v>3587</v>
      </c>
    </row>
    <row r="6248" spans="1:3" x14ac:dyDescent="0.3">
      <c r="A6248" t="s">
        <v>5413</v>
      </c>
      <c r="B6248" s="2">
        <v>5.5</v>
      </c>
      <c r="C6248" t="s">
        <v>509</v>
      </c>
    </row>
    <row r="6249" spans="1:3" x14ac:dyDescent="0.3">
      <c r="A6249" t="s">
        <v>5413</v>
      </c>
      <c r="B6249" s="2">
        <v>5.5</v>
      </c>
      <c r="C6249" t="s">
        <v>1390</v>
      </c>
    </row>
    <row r="6250" spans="1:3" x14ac:dyDescent="0.3">
      <c r="A6250" t="s">
        <v>7291</v>
      </c>
      <c r="B6250" s="2">
        <v>6.7</v>
      </c>
      <c r="C6250" t="s">
        <v>7852</v>
      </c>
    </row>
    <row r="6251" spans="1:3" x14ac:dyDescent="0.3">
      <c r="A6251" t="s">
        <v>7291</v>
      </c>
      <c r="B6251" s="2">
        <v>6.7</v>
      </c>
      <c r="C6251" t="s">
        <v>814</v>
      </c>
    </row>
    <row r="6252" spans="1:3" x14ac:dyDescent="0.3">
      <c r="A6252" t="s">
        <v>7291</v>
      </c>
      <c r="B6252" s="2">
        <v>6.7</v>
      </c>
      <c r="C6252" t="s">
        <v>7853</v>
      </c>
    </row>
    <row r="6253" spans="1:3" x14ac:dyDescent="0.3">
      <c r="A6253" t="s">
        <v>7291</v>
      </c>
      <c r="B6253" s="2">
        <v>6.7</v>
      </c>
      <c r="C6253" t="s">
        <v>7847</v>
      </c>
    </row>
    <row r="6254" spans="1:3" x14ac:dyDescent="0.3">
      <c r="A6254" t="s">
        <v>7292</v>
      </c>
      <c r="B6254" s="2">
        <v>3.9</v>
      </c>
      <c r="C6254" t="s">
        <v>509</v>
      </c>
    </row>
    <row r="6255" spans="1:3" x14ac:dyDescent="0.3">
      <c r="A6255" t="s">
        <v>7292</v>
      </c>
      <c r="B6255" s="2">
        <v>3.9</v>
      </c>
      <c r="C6255" t="s">
        <v>7846</v>
      </c>
    </row>
    <row r="6256" spans="1:3" x14ac:dyDescent="0.3">
      <c r="A6256" t="s">
        <v>7293</v>
      </c>
      <c r="B6256" s="2">
        <v>7.2</v>
      </c>
      <c r="C6256" t="s">
        <v>346</v>
      </c>
    </row>
    <row r="6257" spans="1:3" x14ac:dyDescent="0.3">
      <c r="A6257" t="s">
        <v>7293</v>
      </c>
      <c r="B6257" s="2">
        <v>7.2</v>
      </c>
      <c r="C6257" t="s">
        <v>266</v>
      </c>
    </row>
    <row r="6258" spans="1:3" x14ac:dyDescent="0.3">
      <c r="A6258" t="s">
        <v>7293</v>
      </c>
      <c r="B6258" s="2">
        <v>7.2</v>
      </c>
      <c r="C6258" t="s">
        <v>7845</v>
      </c>
    </row>
    <row r="6259" spans="1:3" x14ac:dyDescent="0.3">
      <c r="A6259" t="s">
        <v>7293</v>
      </c>
      <c r="B6259" s="2">
        <v>7.2</v>
      </c>
      <c r="C6259" t="s">
        <v>509</v>
      </c>
    </row>
    <row r="6260" spans="1:3" x14ac:dyDescent="0.3">
      <c r="A6260" t="s">
        <v>7293</v>
      </c>
      <c r="B6260" s="2">
        <v>7.2</v>
      </c>
      <c r="C6260" t="s">
        <v>7844</v>
      </c>
    </row>
    <row r="6261" spans="1:3" x14ac:dyDescent="0.3">
      <c r="A6261" t="s">
        <v>7294</v>
      </c>
      <c r="B6261" s="2">
        <v>5.0999999999999996</v>
      </c>
      <c r="C6261" t="s">
        <v>814</v>
      </c>
    </row>
    <row r="6262" spans="1:3" x14ac:dyDescent="0.3">
      <c r="A6262" t="s">
        <v>7294</v>
      </c>
      <c r="B6262" s="2">
        <v>5.0999999999999996</v>
      </c>
      <c r="C6262" t="s">
        <v>3587</v>
      </c>
    </row>
    <row r="6263" spans="1:3" x14ac:dyDescent="0.3">
      <c r="A6263" t="s">
        <v>5414</v>
      </c>
      <c r="B6263" s="2">
        <v>6.5</v>
      </c>
      <c r="C6263" t="s">
        <v>346</v>
      </c>
    </row>
    <row r="6264" spans="1:3" x14ac:dyDescent="0.3">
      <c r="A6264" t="s">
        <v>5414</v>
      </c>
      <c r="B6264" s="2">
        <v>6.5</v>
      </c>
      <c r="C6264" t="s">
        <v>7851</v>
      </c>
    </row>
    <row r="6265" spans="1:3" x14ac:dyDescent="0.3">
      <c r="A6265" t="s">
        <v>5414</v>
      </c>
      <c r="B6265" s="2">
        <v>6.5</v>
      </c>
      <c r="C6265" t="s">
        <v>814</v>
      </c>
    </row>
    <row r="6266" spans="1:3" x14ac:dyDescent="0.3">
      <c r="A6266" t="s">
        <v>5414</v>
      </c>
      <c r="B6266" s="2">
        <v>6.5</v>
      </c>
      <c r="C6266" t="s">
        <v>3705</v>
      </c>
    </row>
    <row r="6267" spans="1:3" x14ac:dyDescent="0.3">
      <c r="A6267" t="s">
        <v>7295</v>
      </c>
      <c r="B6267" s="2">
        <v>8.1999999999999993</v>
      </c>
      <c r="C6267" t="s">
        <v>266</v>
      </c>
    </row>
    <row r="6268" spans="1:3" x14ac:dyDescent="0.3">
      <c r="A6268" t="s">
        <v>7295</v>
      </c>
      <c r="B6268" s="2">
        <v>8.1999999999999993</v>
      </c>
      <c r="C6268" t="s">
        <v>7845</v>
      </c>
    </row>
    <row r="6269" spans="1:3" x14ac:dyDescent="0.3">
      <c r="A6269" t="s">
        <v>7295</v>
      </c>
      <c r="B6269" s="2">
        <v>8.1999999999999993</v>
      </c>
      <c r="C6269" t="s">
        <v>7846</v>
      </c>
    </row>
    <row r="6270" spans="1:3" x14ac:dyDescent="0.3">
      <c r="A6270" t="s">
        <v>7295</v>
      </c>
      <c r="B6270" s="2">
        <v>8.1999999999999993</v>
      </c>
      <c r="C6270" t="s">
        <v>7844</v>
      </c>
    </row>
    <row r="6271" spans="1:3" x14ac:dyDescent="0.3">
      <c r="A6271" t="s">
        <v>5415</v>
      </c>
      <c r="B6271" s="2">
        <v>7.7</v>
      </c>
      <c r="C6271" t="s">
        <v>266</v>
      </c>
    </row>
    <row r="6272" spans="1:3" x14ac:dyDescent="0.3">
      <c r="A6272" t="s">
        <v>5415</v>
      </c>
      <c r="B6272" s="2">
        <v>7.7</v>
      </c>
      <c r="C6272" t="s">
        <v>509</v>
      </c>
    </row>
    <row r="6273" spans="1:3" x14ac:dyDescent="0.3">
      <c r="A6273" t="s">
        <v>5415</v>
      </c>
      <c r="B6273" s="2">
        <v>7.7</v>
      </c>
      <c r="C6273" t="s">
        <v>1390</v>
      </c>
    </row>
    <row r="6274" spans="1:3" x14ac:dyDescent="0.3">
      <c r="A6274" t="s">
        <v>5415</v>
      </c>
      <c r="B6274" s="2">
        <v>7.7</v>
      </c>
      <c r="C6274" t="s">
        <v>3878</v>
      </c>
    </row>
    <row r="6275" spans="1:3" x14ac:dyDescent="0.3">
      <c r="A6275" t="s">
        <v>5416</v>
      </c>
      <c r="B6275" s="2">
        <v>6.1</v>
      </c>
      <c r="C6275" t="s">
        <v>509</v>
      </c>
    </row>
    <row r="6276" spans="1:3" x14ac:dyDescent="0.3">
      <c r="A6276" t="s">
        <v>5416</v>
      </c>
      <c r="B6276" s="2">
        <v>6.1</v>
      </c>
      <c r="C6276" t="s">
        <v>7850</v>
      </c>
    </row>
    <row r="6277" spans="1:3" x14ac:dyDescent="0.3">
      <c r="A6277" t="s">
        <v>5417</v>
      </c>
      <c r="B6277" s="2">
        <v>8.8000000000000007</v>
      </c>
      <c r="C6277" t="s">
        <v>346</v>
      </c>
    </row>
    <row r="6278" spans="1:3" x14ac:dyDescent="0.3">
      <c r="A6278" t="s">
        <v>5417</v>
      </c>
      <c r="B6278" s="2">
        <v>8.8000000000000007</v>
      </c>
      <c r="C6278" t="s">
        <v>266</v>
      </c>
    </row>
    <row r="6279" spans="1:3" x14ac:dyDescent="0.3">
      <c r="A6279" t="s">
        <v>5417</v>
      </c>
      <c r="B6279" s="2">
        <v>8.8000000000000007</v>
      </c>
      <c r="C6279" t="s">
        <v>7844</v>
      </c>
    </row>
    <row r="6280" spans="1:3" x14ac:dyDescent="0.3">
      <c r="A6280" t="s">
        <v>5417</v>
      </c>
      <c r="B6280" s="2">
        <v>8.8000000000000007</v>
      </c>
      <c r="C6280" t="s">
        <v>3878</v>
      </c>
    </row>
    <row r="6281" spans="1:3" x14ac:dyDescent="0.3">
      <c r="A6281" t="s">
        <v>5418</v>
      </c>
      <c r="B6281" s="2">
        <v>6.8</v>
      </c>
      <c r="C6281" t="s">
        <v>346</v>
      </c>
    </row>
    <row r="6282" spans="1:3" x14ac:dyDescent="0.3">
      <c r="A6282" t="s">
        <v>5418</v>
      </c>
      <c r="B6282" s="2">
        <v>6.8</v>
      </c>
      <c r="C6282" t="s">
        <v>509</v>
      </c>
    </row>
    <row r="6283" spans="1:3" x14ac:dyDescent="0.3">
      <c r="A6283" t="s">
        <v>5418</v>
      </c>
      <c r="B6283" s="2">
        <v>6.8</v>
      </c>
      <c r="C6283" t="s">
        <v>7851</v>
      </c>
    </row>
    <row r="6284" spans="1:3" x14ac:dyDescent="0.3">
      <c r="A6284" t="s">
        <v>5418</v>
      </c>
      <c r="B6284" s="2">
        <v>6.8</v>
      </c>
      <c r="C6284" t="s">
        <v>814</v>
      </c>
    </row>
    <row r="6285" spans="1:3" x14ac:dyDescent="0.3">
      <c r="A6285" t="s">
        <v>5418</v>
      </c>
      <c r="B6285" s="2">
        <v>6.8</v>
      </c>
      <c r="C6285" t="s">
        <v>3705</v>
      </c>
    </row>
    <row r="6286" spans="1:3" x14ac:dyDescent="0.3">
      <c r="A6286" t="s">
        <v>7296</v>
      </c>
      <c r="B6286" s="2">
        <v>6.8</v>
      </c>
      <c r="C6286" t="s">
        <v>509</v>
      </c>
    </row>
    <row r="6287" spans="1:3" x14ac:dyDescent="0.3">
      <c r="A6287" t="s">
        <v>7296</v>
      </c>
      <c r="B6287" s="2">
        <v>6.8</v>
      </c>
      <c r="C6287" t="s">
        <v>7851</v>
      </c>
    </row>
    <row r="6288" spans="1:3" x14ac:dyDescent="0.3">
      <c r="A6288" t="s">
        <v>5419</v>
      </c>
      <c r="B6288" s="2">
        <v>6.7</v>
      </c>
      <c r="C6288" t="s">
        <v>1390</v>
      </c>
    </row>
    <row r="6289" spans="1:3" x14ac:dyDescent="0.3">
      <c r="A6289" t="s">
        <v>5419</v>
      </c>
      <c r="B6289" s="2">
        <v>6.7</v>
      </c>
      <c r="C6289" t="s">
        <v>3705</v>
      </c>
    </row>
    <row r="6290" spans="1:3" x14ac:dyDescent="0.3">
      <c r="A6290" t="s">
        <v>7297</v>
      </c>
      <c r="B6290" s="2">
        <v>7.1</v>
      </c>
      <c r="C6290" t="s">
        <v>814</v>
      </c>
    </row>
    <row r="6291" spans="1:3" x14ac:dyDescent="0.3">
      <c r="A6291" t="s">
        <v>5420</v>
      </c>
      <c r="B6291" s="2">
        <v>7.1</v>
      </c>
      <c r="C6291" t="s">
        <v>1390</v>
      </c>
    </row>
    <row r="6292" spans="1:3" x14ac:dyDescent="0.3">
      <c r="A6292" t="s">
        <v>5420</v>
      </c>
      <c r="B6292" s="2">
        <v>7.1</v>
      </c>
      <c r="C6292" t="s">
        <v>3878</v>
      </c>
    </row>
    <row r="6293" spans="1:3" x14ac:dyDescent="0.3">
      <c r="A6293" t="s">
        <v>5421</v>
      </c>
      <c r="B6293" s="2">
        <v>6.1</v>
      </c>
      <c r="C6293" t="s">
        <v>509</v>
      </c>
    </row>
    <row r="6294" spans="1:3" x14ac:dyDescent="0.3">
      <c r="A6294" t="s">
        <v>5421</v>
      </c>
      <c r="B6294" s="2">
        <v>6.1</v>
      </c>
      <c r="C6294" t="s">
        <v>3587</v>
      </c>
    </row>
    <row r="6295" spans="1:3" x14ac:dyDescent="0.3">
      <c r="A6295" t="s">
        <v>5422</v>
      </c>
      <c r="B6295" s="2">
        <v>8</v>
      </c>
      <c r="C6295" t="s">
        <v>814</v>
      </c>
    </row>
    <row r="6296" spans="1:3" x14ac:dyDescent="0.3">
      <c r="A6296" t="s">
        <v>5422</v>
      </c>
      <c r="B6296" s="2">
        <v>8</v>
      </c>
      <c r="C6296" t="s">
        <v>3587</v>
      </c>
    </row>
    <row r="6297" spans="1:3" x14ac:dyDescent="0.3">
      <c r="A6297" t="s">
        <v>5422</v>
      </c>
      <c r="B6297" s="2">
        <v>8</v>
      </c>
      <c r="C6297" t="s">
        <v>3878</v>
      </c>
    </row>
    <row r="6298" spans="1:3" x14ac:dyDescent="0.3">
      <c r="A6298" t="s">
        <v>5423</v>
      </c>
      <c r="B6298" s="2">
        <v>6.6</v>
      </c>
      <c r="C6298" t="s">
        <v>7848</v>
      </c>
    </row>
    <row r="6299" spans="1:3" x14ac:dyDescent="0.3">
      <c r="A6299" t="s">
        <v>5423</v>
      </c>
      <c r="B6299" s="2">
        <v>6.6</v>
      </c>
      <c r="C6299" t="s">
        <v>3705</v>
      </c>
    </row>
    <row r="6300" spans="1:3" x14ac:dyDescent="0.3">
      <c r="A6300" t="s">
        <v>7298</v>
      </c>
      <c r="B6300" s="2">
        <v>5.4</v>
      </c>
      <c r="C6300" t="s">
        <v>266</v>
      </c>
    </row>
    <row r="6301" spans="1:3" x14ac:dyDescent="0.3">
      <c r="A6301" t="s">
        <v>7298</v>
      </c>
      <c r="B6301" s="2">
        <v>5.4</v>
      </c>
      <c r="C6301" t="s">
        <v>7846</v>
      </c>
    </row>
    <row r="6302" spans="1:3" x14ac:dyDescent="0.3">
      <c r="A6302" t="s">
        <v>7298</v>
      </c>
      <c r="B6302" s="2">
        <v>5.4</v>
      </c>
      <c r="C6302" t="s">
        <v>7844</v>
      </c>
    </row>
    <row r="6303" spans="1:3" x14ac:dyDescent="0.3">
      <c r="A6303" t="s">
        <v>5424</v>
      </c>
      <c r="B6303" s="2">
        <v>6.1</v>
      </c>
      <c r="C6303" t="s">
        <v>509</v>
      </c>
    </row>
    <row r="6304" spans="1:3" x14ac:dyDescent="0.3">
      <c r="A6304" t="s">
        <v>5424</v>
      </c>
      <c r="B6304" s="2">
        <v>6.1</v>
      </c>
      <c r="C6304" t="s">
        <v>814</v>
      </c>
    </row>
    <row r="6305" spans="1:3" x14ac:dyDescent="0.3">
      <c r="A6305" t="s">
        <v>5425</v>
      </c>
      <c r="B6305" s="2">
        <v>5.6</v>
      </c>
      <c r="C6305" t="s">
        <v>509</v>
      </c>
    </row>
    <row r="6306" spans="1:3" x14ac:dyDescent="0.3">
      <c r="A6306" t="s">
        <v>5425</v>
      </c>
      <c r="B6306" s="2">
        <v>5.6</v>
      </c>
      <c r="C6306" t="s">
        <v>7851</v>
      </c>
    </row>
    <row r="6307" spans="1:3" x14ac:dyDescent="0.3">
      <c r="A6307" t="s">
        <v>5426</v>
      </c>
      <c r="B6307" s="2">
        <v>5.8</v>
      </c>
      <c r="C6307" t="s">
        <v>346</v>
      </c>
    </row>
    <row r="6308" spans="1:3" x14ac:dyDescent="0.3">
      <c r="A6308" t="s">
        <v>5426</v>
      </c>
      <c r="B6308" s="2">
        <v>5.8</v>
      </c>
      <c r="C6308" t="s">
        <v>3705</v>
      </c>
    </row>
    <row r="6309" spans="1:3" x14ac:dyDescent="0.3">
      <c r="A6309" t="s">
        <v>5427</v>
      </c>
      <c r="B6309" s="2">
        <v>2.8</v>
      </c>
      <c r="C6309" t="s">
        <v>266</v>
      </c>
    </row>
    <row r="6310" spans="1:3" x14ac:dyDescent="0.3">
      <c r="A6310" t="s">
        <v>5427</v>
      </c>
      <c r="B6310" s="2">
        <v>2.8</v>
      </c>
      <c r="C6310" t="s">
        <v>1390</v>
      </c>
    </row>
    <row r="6311" spans="1:3" x14ac:dyDescent="0.3">
      <c r="A6311" t="s">
        <v>5427</v>
      </c>
      <c r="B6311" s="2">
        <v>2.8</v>
      </c>
      <c r="C6311" t="s">
        <v>3705</v>
      </c>
    </row>
    <row r="6312" spans="1:3" x14ac:dyDescent="0.3">
      <c r="A6312" t="s">
        <v>7299</v>
      </c>
      <c r="B6312" s="2">
        <v>6.7</v>
      </c>
      <c r="C6312" t="s">
        <v>814</v>
      </c>
    </row>
    <row r="6313" spans="1:3" x14ac:dyDescent="0.3">
      <c r="A6313" t="s">
        <v>5428</v>
      </c>
      <c r="B6313" s="2">
        <v>5.0999999999999996</v>
      </c>
      <c r="C6313" t="s">
        <v>7852</v>
      </c>
    </row>
    <row r="6314" spans="1:3" x14ac:dyDescent="0.3">
      <c r="A6314" t="s">
        <v>5428</v>
      </c>
      <c r="B6314" s="2">
        <v>5.0999999999999996</v>
      </c>
      <c r="C6314" t="s">
        <v>509</v>
      </c>
    </row>
    <row r="6315" spans="1:3" x14ac:dyDescent="0.3">
      <c r="A6315" t="s">
        <v>5428</v>
      </c>
      <c r="B6315" s="2">
        <v>5.0999999999999996</v>
      </c>
      <c r="C6315" t="s">
        <v>814</v>
      </c>
    </row>
    <row r="6316" spans="1:3" x14ac:dyDescent="0.3">
      <c r="A6316" t="s">
        <v>5428</v>
      </c>
      <c r="B6316" s="2">
        <v>5.0999999999999996</v>
      </c>
      <c r="C6316" t="s">
        <v>7846</v>
      </c>
    </row>
    <row r="6317" spans="1:3" x14ac:dyDescent="0.3">
      <c r="A6317" t="s">
        <v>5428</v>
      </c>
      <c r="B6317" s="2">
        <v>5.0999999999999996</v>
      </c>
      <c r="C6317" t="s">
        <v>7850</v>
      </c>
    </row>
    <row r="6318" spans="1:3" x14ac:dyDescent="0.3">
      <c r="A6318" t="s">
        <v>7300</v>
      </c>
      <c r="B6318" s="2">
        <v>7.2</v>
      </c>
      <c r="C6318" t="s">
        <v>814</v>
      </c>
    </row>
    <row r="6319" spans="1:3" x14ac:dyDescent="0.3">
      <c r="A6319" t="s">
        <v>7300</v>
      </c>
      <c r="B6319" s="2">
        <v>7.2</v>
      </c>
      <c r="C6319" t="s">
        <v>3587</v>
      </c>
    </row>
    <row r="6320" spans="1:3" x14ac:dyDescent="0.3">
      <c r="A6320" t="s">
        <v>7301</v>
      </c>
      <c r="B6320" s="2">
        <v>6</v>
      </c>
      <c r="C6320" t="s">
        <v>346</v>
      </c>
    </row>
    <row r="6321" spans="1:3" x14ac:dyDescent="0.3">
      <c r="A6321" t="s">
        <v>7301</v>
      </c>
      <c r="B6321" s="2">
        <v>6</v>
      </c>
      <c r="C6321" t="s">
        <v>7851</v>
      </c>
    </row>
    <row r="6322" spans="1:3" x14ac:dyDescent="0.3">
      <c r="A6322" t="s">
        <v>7301</v>
      </c>
      <c r="B6322" s="2">
        <v>6</v>
      </c>
      <c r="C6322" t="s">
        <v>814</v>
      </c>
    </row>
    <row r="6323" spans="1:3" x14ac:dyDescent="0.3">
      <c r="A6323" t="s">
        <v>7301</v>
      </c>
      <c r="B6323" s="2">
        <v>6</v>
      </c>
      <c r="C6323" t="s">
        <v>3705</v>
      </c>
    </row>
    <row r="6324" spans="1:3" x14ac:dyDescent="0.3">
      <c r="A6324" t="s">
        <v>7301</v>
      </c>
      <c r="B6324" s="2">
        <v>6</v>
      </c>
      <c r="C6324" t="s">
        <v>3084</v>
      </c>
    </row>
    <row r="6325" spans="1:3" x14ac:dyDescent="0.3">
      <c r="A6325" t="s">
        <v>5429</v>
      </c>
      <c r="B6325" s="2">
        <v>6.7</v>
      </c>
      <c r="C6325" t="s">
        <v>7852</v>
      </c>
    </row>
    <row r="6326" spans="1:3" x14ac:dyDescent="0.3">
      <c r="A6326" t="s">
        <v>5429</v>
      </c>
      <c r="B6326" s="2">
        <v>6.7</v>
      </c>
      <c r="C6326" t="s">
        <v>814</v>
      </c>
    </row>
    <row r="6327" spans="1:3" x14ac:dyDescent="0.3">
      <c r="A6327" t="s">
        <v>7302</v>
      </c>
      <c r="B6327" s="2">
        <v>6.2</v>
      </c>
      <c r="C6327" t="s">
        <v>509</v>
      </c>
    </row>
    <row r="6328" spans="1:3" x14ac:dyDescent="0.3">
      <c r="A6328" t="s">
        <v>7302</v>
      </c>
      <c r="B6328" s="2">
        <v>6.2</v>
      </c>
      <c r="C6328" t="s">
        <v>814</v>
      </c>
    </row>
    <row r="6329" spans="1:3" x14ac:dyDescent="0.3">
      <c r="A6329" t="s">
        <v>7302</v>
      </c>
      <c r="B6329" s="2">
        <v>6.2</v>
      </c>
      <c r="C6329" t="s">
        <v>3587</v>
      </c>
    </row>
    <row r="6330" spans="1:3" x14ac:dyDescent="0.3">
      <c r="A6330" t="s">
        <v>5430</v>
      </c>
      <c r="B6330" s="2">
        <v>6.2</v>
      </c>
      <c r="C6330" t="s">
        <v>814</v>
      </c>
    </row>
    <row r="6331" spans="1:3" x14ac:dyDescent="0.3">
      <c r="A6331" t="s">
        <v>7303</v>
      </c>
      <c r="B6331" s="2">
        <v>6.8</v>
      </c>
      <c r="C6331" t="s">
        <v>7844</v>
      </c>
    </row>
    <row r="6332" spans="1:3" x14ac:dyDescent="0.3">
      <c r="A6332" t="s">
        <v>7303</v>
      </c>
      <c r="B6332" s="2">
        <v>6.8</v>
      </c>
      <c r="C6332" t="s">
        <v>1390</v>
      </c>
    </row>
    <row r="6333" spans="1:3" x14ac:dyDescent="0.3">
      <c r="A6333" t="s">
        <v>5431</v>
      </c>
      <c r="B6333" s="2">
        <v>7.1</v>
      </c>
      <c r="C6333" t="s">
        <v>266</v>
      </c>
    </row>
    <row r="6334" spans="1:3" x14ac:dyDescent="0.3">
      <c r="A6334" t="s">
        <v>5431</v>
      </c>
      <c r="B6334" s="2">
        <v>7.1</v>
      </c>
      <c r="C6334" t="s">
        <v>509</v>
      </c>
    </row>
    <row r="6335" spans="1:3" x14ac:dyDescent="0.3">
      <c r="A6335" t="s">
        <v>5431</v>
      </c>
      <c r="B6335" s="2">
        <v>7.1</v>
      </c>
      <c r="C6335" t="s">
        <v>3878</v>
      </c>
    </row>
    <row r="6336" spans="1:3" x14ac:dyDescent="0.3">
      <c r="A6336" t="s">
        <v>5432</v>
      </c>
      <c r="B6336" s="2">
        <v>7.1</v>
      </c>
      <c r="C6336" t="s">
        <v>814</v>
      </c>
    </row>
    <row r="6337" spans="1:3" x14ac:dyDescent="0.3">
      <c r="A6337" t="s">
        <v>5432</v>
      </c>
      <c r="B6337" s="2">
        <v>7.1</v>
      </c>
      <c r="C6337" t="s">
        <v>5364</v>
      </c>
    </row>
    <row r="6338" spans="1:3" x14ac:dyDescent="0.3">
      <c r="A6338" t="s">
        <v>5433</v>
      </c>
      <c r="B6338" s="2">
        <v>7</v>
      </c>
      <c r="C6338" t="s">
        <v>814</v>
      </c>
    </row>
    <row r="6339" spans="1:3" x14ac:dyDescent="0.3">
      <c r="A6339" t="s">
        <v>5433</v>
      </c>
      <c r="B6339" s="2">
        <v>7</v>
      </c>
      <c r="C6339" t="s">
        <v>7844</v>
      </c>
    </row>
    <row r="6340" spans="1:3" x14ac:dyDescent="0.3">
      <c r="A6340" t="s">
        <v>5433</v>
      </c>
      <c r="B6340" s="2">
        <v>7</v>
      </c>
      <c r="C6340" t="s">
        <v>3587</v>
      </c>
    </row>
    <row r="6341" spans="1:3" x14ac:dyDescent="0.3">
      <c r="A6341" t="s">
        <v>5433</v>
      </c>
      <c r="B6341" s="2">
        <v>7</v>
      </c>
      <c r="C6341" t="s">
        <v>3705</v>
      </c>
    </row>
    <row r="6342" spans="1:3" x14ac:dyDescent="0.3">
      <c r="A6342" t="s">
        <v>7304</v>
      </c>
      <c r="B6342" s="2">
        <v>7.1</v>
      </c>
      <c r="C6342" t="s">
        <v>509</v>
      </c>
    </row>
    <row r="6343" spans="1:3" x14ac:dyDescent="0.3">
      <c r="A6343" t="s">
        <v>7304</v>
      </c>
      <c r="B6343" s="2">
        <v>7.1</v>
      </c>
      <c r="C6343" t="s">
        <v>3587</v>
      </c>
    </row>
    <row r="6344" spans="1:3" x14ac:dyDescent="0.3">
      <c r="A6344" t="s">
        <v>5434</v>
      </c>
      <c r="B6344" s="2">
        <v>6.4</v>
      </c>
      <c r="C6344" t="s">
        <v>509</v>
      </c>
    </row>
    <row r="6345" spans="1:3" x14ac:dyDescent="0.3">
      <c r="A6345" t="s">
        <v>5434</v>
      </c>
      <c r="B6345" s="2">
        <v>6.4</v>
      </c>
      <c r="C6345" t="s">
        <v>814</v>
      </c>
    </row>
    <row r="6346" spans="1:3" x14ac:dyDescent="0.3">
      <c r="A6346" t="s">
        <v>5434</v>
      </c>
      <c r="B6346" s="2">
        <v>6.4</v>
      </c>
      <c r="C6346" t="s">
        <v>7846</v>
      </c>
    </row>
    <row r="6347" spans="1:3" x14ac:dyDescent="0.3">
      <c r="A6347" t="s">
        <v>5434</v>
      </c>
      <c r="B6347" s="2">
        <v>6.4</v>
      </c>
      <c r="C6347" t="s">
        <v>7844</v>
      </c>
    </row>
    <row r="6348" spans="1:3" x14ac:dyDescent="0.3">
      <c r="A6348" t="s">
        <v>5435</v>
      </c>
      <c r="B6348" s="2">
        <v>7</v>
      </c>
      <c r="C6348" t="s">
        <v>814</v>
      </c>
    </row>
    <row r="6349" spans="1:3" x14ac:dyDescent="0.3">
      <c r="A6349" t="s">
        <v>5435</v>
      </c>
      <c r="B6349" s="2">
        <v>7</v>
      </c>
      <c r="C6349" t="s">
        <v>7846</v>
      </c>
    </row>
    <row r="6350" spans="1:3" x14ac:dyDescent="0.3">
      <c r="A6350" t="s">
        <v>5435</v>
      </c>
      <c r="B6350" s="2">
        <v>7</v>
      </c>
      <c r="C6350" t="s">
        <v>7850</v>
      </c>
    </row>
    <row r="6351" spans="1:3" x14ac:dyDescent="0.3">
      <c r="A6351" t="s">
        <v>5436</v>
      </c>
      <c r="B6351" s="2">
        <v>6.2</v>
      </c>
      <c r="C6351" t="s">
        <v>509</v>
      </c>
    </row>
    <row r="6352" spans="1:3" x14ac:dyDescent="0.3">
      <c r="A6352" t="s">
        <v>5436</v>
      </c>
      <c r="B6352" s="2">
        <v>6.2</v>
      </c>
      <c r="C6352" t="s">
        <v>7846</v>
      </c>
    </row>
    <row r="6353" spans="1:3" x14ac:dyDescent="0.3">
      <c r="A6353" t="s">
        <v>5436</v>
      </c>
      <c r="B6353" s="2">
        <v>6.2</v>
      </c>
      <c r="C6353" t="s">
        <v>7850</v>
      </c>
    </row>
    <row r="6354" spans="1:3" x14ac:dyDescent="0.3">
      <c r="A6354" t="s">
        <v>7305</v>
      </c>
      <c r="B6354" s="2">
        <v>7.5</v>
      </c>
      <c r="C6354" t="s">
        <v>814</v>
      </c>
    </row>
    <row r="6355" spans="1:3" x14ac:dyDescent="0.3">
      <c r="A6355" t="s">
        <v>7305</v>
      </c>
      <c r="B6355" s="2">
        <v>7.5</v>
      </c>
      <c r="C6355" t="s">
        <v>3587</v>
      </c>
    </row>
    <row r="6356" spans="1:3" x14ac:dyDescent="0.3">
      <c r="A6356" t="s">
        <v>5437</v>
      </c>
      <c r="B6356" s="2">
        <v>4.8</v>
      </c>
      <c r="C6356" t="s">
        <v>509</v>
      </c>
    </row>
    <row r="6357" spans="1:3" x14ac:dyDescent="0.3">
      <c r="A6357" t="s">
        <v>5437</v>
      </c>
      <c r="B6357" s="2">
        <v>4.8</v>
      </c>
      <c r="C6357" t="s">
        <v>3878</v>
      </c>
    </row>
    <row r="6358" spans="1:3" x14ac:dyDescent="0.3">
      <c r="A6358" t="s">
        <v>5438</v>
      </c>
      <c r="B6358" s="2">
        <v>7.3</v>
      </c>
      <c r="C6358" t="s">
        <v>509</v>
      </c>
    </row>
    <row r="6359" spans="1:3" x14ac:dyDescent="0.3">
      <c r="A6359" t="s">
        <v>5438</v>
      </c>
      <c r="B6359" s="2">
        <v>7.3</v>
      </c>
      <c r="C6359" t="s">
        <v>814</v>
      </c>
    </row>
    <row r="6360" spans="1:3" x14ac:dyDescent="0.3">
      <c r="A6360" t="s">
        <v>5439</v>
      </c>
      <c r="B6360" s="2">
        <v>5.8</v>
      </c>
      <c r="C6360" t="s">
        <v>346</v>
      </c>
    </row>
    <row r="6361" spans="1:3" x14ac:dyDescent="0.3">
      <c r="A6361" t="s">
        <v>5439</v>
      </c>
      <c r="B6361" s="2">
        <v>5.8</v>
      </c>
      <c r="C6361" t="s">
        <v>7851</v>
      </c>
    </row>
    <row r="6362" spans="1:3" x14ac:dyDescent="0.3">
      <c r="A6362" t="s">
        <v>5439</v>
      </c>
      <c r="B6362" s="2">
        <v>5.8</v>
      </c>
      <c r="C6362" t="s">
        <v>814</v>
      </c>
    </row>
    <row r="6363" spans="1:3" x14ac:dyDescent="0.3">
      <c r="A6363" t="s">
        <v>5439</v>
      </c>
      <c r="B6363" s="2">
        <v>5.8</v>
      </c>
      <c r="C6363" t="s">
        <v>7848</v>
      </c>
    </row>
    <row r="6364" spans="1:3" x14ac:dyDescent="0.3">
      <c r="A6364" t="s">
        <v>5439</v>
      </c>
      <c r="B6364" s="2">
        <v>5.8</v>
      </c>
      <c r="C6364" t="s">
        <v>3705</v>
      </c>
    </row>
    <row r="6365" spans="1:3" x14ac:dyDescent="0.3">
      <c r="A6365" t="s">
        <v>5440</v>
      </c>
      <c r="B6365" s="2">
        <v>7.6</v>
      </c>
      <c r="C6365" t="s">
        <v>814</v>
      </c>
    </row>
    <row r="6366" spans="1:3" x14ac:dyDescent="0.3">
      <c r="A6366" t="s">
        <v>7306</v>
      </c>
      <c r="B6366" s="2">
        <v>5.6</v>
      </c>
      <c r="C6366" t="s">
        <v>7852</v>
      </c>
    </row>
    <row r="6367" spans="1:3" x14ac:dyDescent="0.3">
      <c r="A6367" t="s">
        <v>7306</v>
      </c>
      <c r="B6367" s="2">
        <v>5.6</v>
      </c>
      <c r="C6367" t="s">
        <v>814</v>
      </c>
    </row>
    <row r="6368" spans="1:3" x14ac:dyDescent="0.3">
      <c r="A6368" t="s">
        <v>7306</v>
      </c>
      <c r="B6368" s="2">
        <v>5.6</v>
      </c>
      <c r="C6368" t="s">
        <v>7849</v>
      </c>
    </row>
    <row r="6369" spans="1:3" x14ac:dyDescent="0.3">
      <c r="A6369" t="s">
        <v>5441</v>
      </c>
      <c r="B6369" s="2">
        <v>7</v>
      </c>
      <c r="C6369" t="s">
        <v>346</v>
      </c>
    </row>
    <row r="6370" spans="1:3" x14ac:dyDescent="0.3">
      <c r="A6370" t="s">
        <v>5441</v>
      </c>
      <c r="B6370" s="2">
        <v>7</v>
      </c>
      <c r="C6370" t="s">
        <v>7844</v>
      </c>
    </row>
    <row r="6371" spans="1:3" x14ac:dyDescent="0.3">
      <c r="A6371" t="s">
        <v>5441</v>
      </c>
      <c r="B6371" s="2">
        <v>7</v>
      </c>
      <c r="C6371" t="s">
        <v>3705</v>
      </c>
    </row>
    <row r="6372" spans="1:3" x14ac:dyDescent="0.3">
      <c r="A6372" t="s">
        <v>5442</v>
      </c>
      <c r="B6372" s="2">
        <v>6.6</v>
      </c>
      <c r="C6372" t="s">
        <v>814</v>
      </c>
    </row>
    <row r="6373" spans="1:3" x14ac:dyDescent="0.3">
      <c r="A6373" t="s">
        <v>5442</v>
      </c>
      <c r="B6373" s="2">
        <v>6.6</v>
      </c>
      <c r="C6373" t="s">
        <v>3705</v>
      </c>
    </row>
    <row r="6374" spans="1:3" x14ac:dyDescent="0.3">
      <c r="A6374" t="s">
        <v>5443</v>
      </c>
      <c r="B6374" s="2">
        <v>6.5</v>
      </c>
      <c r="C6374" t="s">
        <v>509</v>
      </c>
    </row>
    <row r="6375" spans="1:3" x14ac:dyDescent="0.3">
      <c r="A6375" t="s">
        <v>5443</v>
      </c>
      <c r="B6375" s="2">
        <v>6.5</v>
      </c>
      <c r="C6375" t="s">
        <v>7851</v>
      </c>
    </row>
    <row r="6376" spans="1:3" x14ac:dyDescent="0.3">
      <c r="A6376" t="s">
        <v>5443</v>
      </c>
      <c r="B6376" s="2">
        <v>6.5</v>
      </c>
      <c r="C6376" t="s">
        <v>814</v>
      </c>
    </row>
    <row r="6377" spans="1:3" x14ac:dyDescent="0.3">
      <c r="A6377" t="s">
        <v>5443</v>
      </c>
      <c r="B6377" s="2">
        <v>6.5</v>
      </c>
      <c r="C6377" t="s">
        <v>3705</v>
      </c>
    </row>
    <row r="6378" spans="1:3" x14ac:dyDescent="0.3">
      <c r="A6378" t="s">
        <v>5444</v>
      </c>
      <c r="B6378" s="2">
        <v>7.4</v>
      </c>
      <c r="C6378" t="s">
        <v>7852</v>
      </c>
    </row>
    <row r="6379" spans="1:3" x14ac:dyDescent="0.3">
      <c r="A6379" t="s">
        <v>5444</v>
      </c>
      <c r="B6379" s="2">
        <v>7.4</v>
      </c>
      <c r="C6379" t="s">
        <v>814</v>
      </c>
    </row>
    <row r="6380" spans="1:3" x14ac:dyDescent="0.3">
      <c r="A6380" t="s">
        <v>5444</v>
      </c>
      <c r="B6380" s="2">
        <v>7.4</v>
      </c>
      <c r="C6380" t="s">
        <v>3587</v>
      </c>
    </row>
    <row r="6381" spans="1:3" x14ac:dyDescent="0.3">
      <c r="A6381" t="s">
        <v>5445</v>
      </c>
      <c r="B6381" s="2">
        <v>4.5999999999999996</v>
      </c>
      <c r="C6381" t="s">
        <v>509</v>
      </c>
    </row>
    <row r="6382" spans="1:3" x14ac:dyDescent="0.3">
      <c r="A6382" t="s">
        <v>5446</v>
      </c>
      <c r="B6382" s="2">
        <v>6.4</v>
      </c>
      <c r="C6382" t="s">
        <v>509</v>
      </c>
    </row>
    <row r="6383" spans="1:3" x14ac:dyDescent="0.3">
      <c r="A6383" t="s">
        <v>5446</v>
      </c>
      <c r="B6383" s="2">
        <v>6.4</v>
      </c>
      <c r="C6383" t="s">
        <v>814</v>
      </c>
    </row>
    <row r="6384" spans="1:3" x14ac:dyDescent="0.3">
      <c r="A6384" t="s">
        <v>5447</v>
      </c>
      <c r="B6384" s="2">
        <v>5.9</v>
      </c>
      <c r="C6384" t="s">
        <v>509</v>
      </c>
    </row>
    <row r="6385" spans="1:3" x14ac:dyDescent="0.3">
      <c r="A6385" t="s">
        <v>5447</v>
      </c>
      <c r="B6385" s="2">
        <v>5.9</v>
      </c>
      <c r="C6385" t="s">
        <v>7851</v>
      </c>
    </row>
    <row r="6386" spans="1:3" x14ac:dyDescent="0.3">
      <c r="A6386" t="s">
        <v>5447</v>
      </c>
      <c r="B6386" s="2">
        <v>5.9</v>
      </c>
      <c r="C6386" t="s">
        <v>3587</v>
      </c>
    </row>
    <row r="6387" spans="1:3" x14ac:dyDescent="0.3">
      <c r="A6387" t="s">
        <v>7307</v>
      </c>
      <c r="B6387" s="2">
        <v>6.4</v>
      </c>
      <c r="C6387" t="s">
        <v>509</v>
      </c>
    </row>
    <row r="6388" spans="1:3" x14ac:dyDescent="0.3">
      <c r="A6388" t="s">
        <v>7307</v>
      </c>
      <c r="B6388" s="2">
        <v>6.4</v>
      </c>
      <c r="C6388" t="s">
        <v>7846</v>
      </c>
    </row>
    <row r="6389" spans="1:3" x14ac:dyDescent="0.3">
      <c r="A6389" t="s">
        <v>7308</v>
      </c>
      <c r="B6389" s="2">
        <v>6.6</v>
      </c>
      <c r="C6389" t="s">
        <v>7851</v>
      </c>
    </row>
    <row r="6390" spans="1:3" x14ac:dyDescent="0.3">
      <c r="A6390" t="s">
        <v>7308</v>
      </c>
      <c r="B6390" s="2">
        <v>6.6</v>
      </c>
      <c r="C6390" t="s">
        <v>814</v>
      </c>
    </row>
    <row r="6391" spans="1:3" x14ac:dyDescent="0.3">
      <c r="A6391" t="s">
        <v>7308</v>
      </c>
      <c r="B6391" s="2">
        <v>6.6</v>
      </c>
      <c r="C6391" t="s">
        <v>3587</v>
      </c>
    </row>
    <row r="6392" spans="1:3" x14ac:dyDescent="0.3">
      <c r="A6392" t="s">
        <v>7308</v>
      </c>
      <c r="B6392" s="2">
        <v>6.6</v>
      </c>
      <c r="C6392" t="s">
        <v>3705</v>
      </c>
    </row>
    <row r="6393" spans="1:3" x14ac:dyDescent="0.3">
      <c r="A6393" t="s">
        <v>7309</v>
      </c>
      <c r="B6393" s="2">
        <v>6.9</v>
      </c>
      <c r="C6393" t="s">
        <v>509</v>
      </c>
    </row>
    <row r="6394" spans="1:3" x14ac:dyDescent="0.3">
      <c r="A6394" t="s">
        <v>5448</v>
      </c>
      <c r="B6394" s="2">
        <v>5.8</v>
      </c>
      <c r="C6394" t="s">
        <v>7851</v>
      </c>
    </row>
    <row r="6395" spans="1:3" x14ac:dyDescent="0.3">
      <c r="A6395" t="s">
        <v>5448</v>
      </c>
      <c r="B6395" s="2">
        <v>5.8</v>
      </c>
      <c r="C6395" t="s">
        <v>814</v>
      </c>
    </row>
    <row r="6396" spans="1:3" x14ac:dyDescent="0.3">
      <c r="A6396" t="s">
        <v>5448</v>
      </c>
      <c r="B6396" s="2">
        <v>5.8</v>
      </c>
      <c r="C6396" t="s">
        <v>7848</v>
      </c>
    </row>
    <row r="6397" spans="1:3" x14ac:dyDescent="0.3">
      <c r="A6397" t="s">
        <v>5448</v>
      </c>
      <c r="B6397" s="2">
        <v>5.8</v>
      </c>
      <c r="C6397" t="s">
        <v>3705</v>
      </c>
    </row>
    <row r="6398" spans="1:3" x14ac:dyDescent="0.3">
      <c r="A6398" t="s">
        <v>5449</v>
      </c>
      <c r="B6398" s="2">
        <v>6.4</v>
      </c>
      <c r="C6398" t="s">
        <v>509</v>
      </c>
    </row>
    <row r="6399" spans="1:3" x14ac:dyDescent="0.3">
      <c r="A6399" t="s">
        <v>5449</v>
      </c>
      <c r="B6399" s="2">
        <v>6.4</v>
      </c>
      <c r="C6399" t="s">
        <v>7848</v>
      </c>
    </row>
    <row r="6400" spans="1:3" x14ac:dyDescent="0.3">
      <c r="A6400" t="s">
        <v>7310</v>
      </c>
      <c r="B6400" s="2">
        <v>5.3</v>
      </c>
      <c r="C6400" t="s">
        <v>509</v>
      </c>
    </row>
    <row r="6401" spans="1:3" x14ac:dyDescent="0.3">
      <c r="A6401" t="s">
        <v>7310</v>
      </c>
      <c r="B6401" s="2">
        <v>5.3</v>
      </c>
      <c r="C6401" t="s">
        <v>7853</v>
      </c>
    </row>
    <row r="6402" spans="1:3" x14ac:dyDescent="0.3">
      <c r="A6402" t="s">
        <v>5450</v>
      </c>
      <c r="B6402" s="2">
        <v>6.5</v>
      </c>
      <c r="C6402" t="s">
        <v>346</v>
      </c>
    </row>
    <row r="6403" spans="1:3" x14ac:dyDescent="0.3">
      <c r="A6403" t="s">
        <v>5450</v>
      </c>
      <c r="B6403" s="2">
        <v>6.5</v>
      </c>
      <c r="C6403" t="s">
        <v>7851</v>
      </c>
    </row>
    <row r="6404" spans="1:3" x14ac:dyDescent="0.3">
      <c r="A6404" t="s">
        <v>5450</v>
      </c>
      <c r="B6404" s="2">
        <v>6.5</v>
      </c>
      <c r="C6404" t="s">
        <v>814</v>
      </c>
    </row>
    <row r="6405" spans="1:3" x14ac:dyDescent="0.3">
      <c r="A6405" t="s">
        <v>5450</v>
      </c>
      <c r="B6405" s="2">
        <v>6.5</v>
      </c>
      <c r="C6405" t="s">
        <v>3705</v>
      </c>
    </row>
    <row r="6406" spans="1:3" x14ac:dyDescent="0.3">
      <c r="A6406" t="s">
        <v>5451</v>
      </c>
      <c r="B6406" s="2">
        <v>5.7</v>
      </c>
      <c r="C6406" t="s">
        <v>266</v>
      </c>
    </row>
    <row r="6407" spans="1:3" x14ac:dyDescent="0.3">
      <c r="A6407" t="s">
        <v>5451</v>
      </c>
      <c r="B6407" s="2">
        <v>5.7</v>
      </c>
      <c r="C6407" t="s">
        <v>509</v>
      </c>
    </row>
    <row r="6408" spans="1:3" x14ac:dyDescent="0.3">
      <c r="A6408" t="s">
        <v>5451</v>
      </c>
      <c r="B6408" s="2">
        <v>5.7</v>
      </c>
      <c r="C6408" t="s">
        <v>7846</v>
      </c>
    </row>
    <row r="6409" spans="1:3" x14ac:dyDescent="0.3">
      <c r="A6409" t="s">
        <v>5451</v>
      </c>
      <c r="B6409" s="2">
        <v>5.7</v>
      </c>
      <c r="C6409" t="s">
        <v>7844</v>
      </c>
    </row>
    <row r="6410" spans="1:3" x14ac:dyDescent="0.3">
      <c r="A6410" t="s">
        <v>5452</v>
      </c>
      <c r="B6410" s="2">
        <v>6.7</v>
      </c>
      <c r="C6410" t="s">
        <v>509</v>
      </c>
    </row>
    <row r="6411" spans="1:3" x14ac:dyDescent="0.3">
      <c r="A6411" t="s">
        <v>7311</v>
      </c>
      <c r="B6411" s="2">
        <v>3.9</v>
      </c>
      <c r="C6411" t="s">
        <v>346</v>
      </c>
    </row>
    <row r="6412" spans="1:3" x14ac:dyDescent="0.3">
      <c r="A6412" t="s">
        <v>7311</v>
      </c>
      <c r="B6412" s="2">
        <v>3.9</v>
      </c>
      <c r="C6412" t="s">
        <v>7851</v>
      </c>
    </row>
    <row r="6413" spans="1:3" x14ac:dyDescent="0.3">
      <c r="A6413" t="s">
        <v>7311</v>
      </c>
      <c r="B6413" s="2">
        <v>3.9</v>
      </c>
      <c r="C6413" t="s">
        <v>3878</v>
      </c>
    </row>
    <row r="6414" spans="1:3" x14ac:dyDescent="0.3">
      <c r="A6414" t="s">
        <v>7311</v>
      </c>
      <c r="B6414" s="2">
        <v>3.9</v>
      </c>
      <c r="C6414" t="s">
        <v>3705</v>
      </c>
    </row>
    <row r="6415" spans="1:3" x14ac:dyDescent="0.3">
      <c r="A6415" t="s">
        <v>5453</v>
      </c>
      <c r="B6415" s="2">
        <v>4.0999999999999996</v>
      </c>
      <c r="C6415" t="s">
        <v>346</v>
      </c>
    </row>
    <row r="6416" spans="1:3" x14ac:dyDescent="0.3">
      <c r="A6416" t="s">
        <v>5453</v>
      </c>
      <c r="B6416" s="2">
        <v>4.0999999999999996</v>
      </c>
      <c r="C6416" t="s">
        <v>266</v>
      </c>
    </row>
    <row r="6417" spans="1:3" x14ac:dyDescent="0.3">
      <c r="A6417" t="s">
        <v>5453</v>
      </c>
      <c r="B6417" s="2">
        <v>4.0999999999999996</v>
      </c>
      <c r="C6417" t="s">
        <v>7844</v>
      </c>
    </row>
    <row r="6418" spans="1:3" x14ac:dyDescent="0.3">
      <c r="A6418" t="s">
        <v>5453</v>
      </c>
      <c r="B6418" s="2">
        <v>4.0999999999999996</v>
      </c>
      <c r="C6418" t="s">
        <v>3878</v>
      </c>
    </row>
    <row r="6419" spans="1:3" x14ac:dyDescent="0.3">
      <c r="A6419" t="s">
        <v>5453</v>
      </c>
      <c r="B6419" s="2">
        <v>4.0999999999999996</v>
      </c>
      <c r="C6419" t="s">
        <v>3705</v>
      </c>
    </row>
    <row r="6420" spans="1:3" x14ac:dyDescent="0.3">
      <c r="A6420" t="s">
        <v>5454</v>
      </c>
      <c r="B6420" s="2">
        <v>6.2</v>
      </c>
      <c r="C6420" t="s">
        <v>509</v>
      </c>
    </row>
    <row r="6421" spans="1:3" x14ac:dyDescent="0.3">
      <c r="A6421" t="s">
        <v>5454</v>
      </c>
      <c r="B6421" s="2">
        <v>6.2</v>
      </c>
      <c r="C6421" t="s">
        <v>814</v>
      </c>
    </row>
    <row r="6422" spans="1:3" x14ac:dyDescent="0.3">
      <c r="A6422" t="s">
        <v>5454</v>
      </c>
      <c r="B6422" s="2">
        <v>6.2</v>
      </c>
      <c r="C6422" t="s">
        <v>7847</v>
      </c>
    </row>
    <row r="6423" spans="1:3" x14ac:dyDescent="0.3">
      <c r="A6423" t="s">
        <v>5454</v>
      </c>
      <c r="B6423" s="2">
        <v>6.2</v>
      </c>
      <c r="C6423" t="s">
        <v>3587</v>
      </c>
    </row>
    <row r="6424" spans="1:3" x14ac:dyDescent="0.3">
      <c r="A6424" t="s">
        <v>5454</v>
      </c>
      <c r="B6424" s="2">
        <v>6.2</v>
      </c>
      <c r="C6424" t="s">
        <v>5364</v>
      </c>
    </row>
    <row r="6425" spans="1:3" x14ac:dyDescent="0.3">
      <c r="A6425" t="s">
        <v>5455</v>
      </c>
      <c r="B6425" s="2">
        <v>3.8</v>
      </c>
      <c r="C6425" t="s">
        <v>509</v>
      </c>
    </row>
    <row r="6426" spans="1:3" x14ac:dyDescent="0.3">
      <c r="A6426" t="s">
        <v>5455</v>
      </c>
      <c r="B6426" s="2">
        <v>3.8</v>
      </c>
      <c r="C6426" t="s">
        <v>7846</v>
      </c>
    </row>
    <row r="6427" spans="1:3" x14ac:dyDescent="0.3">
      <c r="A6427" t="s">
        <v>5455</v>
      </c>
      <c r="B6427" s="2">
        <v>3.8</v>
      </c>
      <c r="C6427" t="s">
        <v>3587</v>
      </c>
    </row>
    <row r="6428" spans="1:3" x14ac:dyDescent="0.3">
      <c r="A6428" t="s">
        <v>5456</v>
      </c>
      <c r="B6428" s="2">
        <v>5.0999999999999996</v>
      </c>
      <c r="C6428" t="s">
        <v>346</v>
      </c>
    </row>
    <row r="6429" spans="1:3" x14ac:dyDescent="0.3">
      <c r="A6429" t="s">
        <v>5456</v>
      </c>
      <c r="B6429" s="2">
        <v>5.0999999999999996</v>
      </c>
      <c r="C6429" t="s">
        <v>7851</v>
      </c>
    </row>
    <row r="6430" spans="1:3" x14ac:dyDescent="0.3">
      <c r="A6430" t="s">
        <v>5456</v>
      </c>
      <c r="B6430" s="2">
        <v>5.0999999999999996</v>
      </c>
      <c r="C6430" t="s">
        <v>3705</v>
      </c>
    </row>
    <row r="6431" spans="1:3" x14ac:dyDescent="0.3">
      <c r="A6431" t="s">
        <v>5457</v>
      </c>
      <c r="B6431" s="2">
        <v>7.8</v>
      </c>
      <c r="C6431" t="s">
        <v>814</v>
      </c>
    </row>
    <row r="6432" spans="1:3" x14ac:dyDescent="0.3">
      <c r="A6432" t="s">
        <v>5457</v>
      </c>
      <c r="B6432" s="2">
        <v>7.8</v>
      </c>
      <c r="C6432" t="s">
        <v>3705</v>
      </c>
    </row>
    <row r="6433" spans="1:3" x14ac:dyDescent="0.3">
      <c r="A6433" t="s">
        <v>5457</v>
      </c>
      <c r="B6433" s="2">
        <v>7.8</v>
      </c>
      <c r="C6433" t="s">
        <v>5364</v>
      </c>
    </row>
    <row r="6434" spans="1:3" x14ac:dyDescent="0.3">
      <c r="A6434" t="s">
        <v>5458</v>
      </c>
      <c r="B6434" s="2">
        <v>7.8</v>
      </c>
      <c r="C6434" t="s">
        <v>814</v>
      </c>
    </row>
    <row r="6435" spans="1:3" x14ac:dyDescent="0.3">
      <c r="A6435" t="s">
        <v>5458</v>
      </c>
      <c r="B6435" s="2">
        <v>7.8</v>
      </c>
      <c r="C6435" t="s">
        <v>7849</v>
      </c>
    </row>
    <row r="6436" spans="1:3" x14ac:dyDescent="0.3">
      <c r="A6436" t="s">
        <v>5458</v>
      </c>
      <c r="B6436" s="2">
        <v>7.8</v>
      </c>
      <c r="C6436" t="s">
        <v>7853</v>
      </c>
    </row>
    <row r="6437" spans="1:3" x14ac:dyDescent="0.3">
      <c r="A6437" t="s">
        <v>5458</v>
      </c>
      <c r="B6437" s="2">
        <v>7.8</v>
      </c>
      <c r="C6437" t="s">
        <v>3587</v>
      </c>
    </row>
    <row r="6438" spans="1:3" x14ac:dyDescent="0.3">
      <c r="A6438" t="s">
        <v>5458</v>
      </c>
      <c r="B6438" s="2">
        <v>7.8</v>
      </c>
      <c r="C6438" t="s">
        <v>5364</v>
      </c>
    </row>
    <row r="6439" spans="1:3" x14ac:dyDescent="0.3">
      <c r="A6439" t="s">
        <v>7312</v>
      </c>
      <c r="B6439" s="2">
        <v>6.1</v>
      </c>
      <c r="C6439" t="s">
        <v>346</v>
      </c>
    </row>
    <row r="6440" spans="1:3" x14ac:dyDescent="0.3">
      <c r="A6440" t="s">
        <v>7312</v>
      </c>
      <c r="B6440" s="2">
        <v>6.1</v>
      </c>
      <c r="C6440" t="s">
        <v>509</v>
      </c>
    </row>
    <row r="6441" spans="1:3" x14ac:dyDescent="0.3">
      <c r="A6441" t="s">
        <v>7312</v>
      </c>
      <c r="B6441" s="2">
        <v>6.1</v>
      </c>
      <c r="C6441" t="s">
        <v>3587</v>
      </c>
    </row>
    <row r="6442" spans="1:3" x14ac:dyDescent="0.3">
      <c r="A6442" t="s">
        <v>5459</v>
      </c>
      <c r="B6442" s="2">
        <v>5.8</v>
      </c>
      <c r="C6442" t="s">
        <v>509</v>
      </c>
    </row>
    <row r="6443" spans="1:3" x14ac:dyDescent="0.3">
      <c r="A6443" t="s">
        <v>5459</v>
      </c>
      <c r="B6443" s="2">
        <v>5.8</v>
      </c>
      <c r="C6443" t="s">
        <v>7851</v>
      </c>
    </row>
    <row r="6444" spans="1:3" x14ac:dyDescent="0.3">
      <c r="A6444" t="s">
        <v>5459</v>
      </c>
      <c r="B6444" s="2">
        <v>5.8</v>
      </c>
      <c r="C6444" t="s">
        <v>3705</v>
      </c>
    </row>
    <row r="6445" spans="1:3" x14ac:dyDescent="0.3">
      <c r="A6445" t="s">
        <v>7313</v>
      </c>
      <c r="B6445" s="2">
        <v>6.3</v>
      </c>
      <c r="C6445" t="s">
        <v>814</v>
      </c>
    </row>
    <row r="6446" spans="1:3" x14ac:dyDescent="0.3">
      <c r="A6446" t="s">
        <v>7313</v>
      </c>
      <c r="B6446" s="2">
        <v>6.3</v>
      </c>
      <c r="C6446" t="s">
        <v>7848</v>
      </c>
    </row>
    <row r="6447" spans="1:3" x14ac:dyDescent="0.3">
      <c r="A6447" t="s">
        <v>7313</v>
      </c>
      <c r="B6447" s="2">
        <v>6.3</v>
      </c>
      <c r="C6447" t="s">
        <v>3705</v>
      </c>
    </row>
    <row r="6448" spans="1:3" x14ac:dyDescent="0.3">
      <c r="A6448" t="s">
        <v>5460</v>
      </c>
      <c r="B6448" s="2">
        <v>5.4</v>
      </c>
      <c r="C6448" t="s">
        <v>814</v>
      </c>
    </row>
    <row r="6449" spans="1:3" x14ac:dyDescent="0.3">
      <c r="A6449" t="s">
        <v>5460</v>
      </c>
      <c r="B6449" s="2">
        <v>5.4</v>
      </c>
      <c r="C6449" t="s">
        <v>3705</v>
      </c>
    </row>
    <row r="6450" spans="1:3" x14ac:dyDescent="0.3">
      <c r="A6450" t="s">
        <v>7314</v>
      </c>
      <c r="B6450" s="2">
        <v>7.3</v>
      </c>
      <c r="C6450" t="s">
        <v>509</v>
      </c>
    </row>
    <row r="6451" spans="1:3" x14ac:dyDescent="0.3">
      <c r="A6451" t="s">
        <v>7314</v>
      </c>
      <c r="B6451" s="2">
        <v>7.3</v>
      </c>
      <c r="C6451" t="s">
        <v>7849</v>
      </c>
    </row>
    <row r="6452" spans="1:3" x14ac:dyDescent="0.3">
      <c r="A6452" t="s">
        <v>7315</v>
      </c>
      <c r="B6452" s="2">
        <v>6.8</v>
      </c>
      <c r="C6452" t="s">
        <v>7851</v>
      </c>
    </row>
    <row r="6453" spans="1:3" x14ac:dyDescent="0.3">
      <c r="A6453" t="s">
        <v>7315</v>
      </c>
      <c r="B6453" s="2">
        <v>6.8</v>
      </c>
      <c r="C6453" t="s">
        <v>814</v>
      </c>
    </row>
    <row r="6454" spans="1:3" x14ac:dyDescent="0.3">
      <c r="A6454" t="s">
        <v>7315</v>
      </c>
      <c r="B6454" s="2">
        <v>6.8</v>
      </c>
      <c r="C6454" t="s">
        <v>3705</v>
      </c>
    </row>
    <row r="6455" spans="1:3" x14ac:dyDescent="0.3">
      <c r="A6455" t="s">
        <v>5461</v>
      </c>
      <c r="B6455" s="2">
        <v>7.3</v>
      </c>
      <c r="C6455" t="s">
        <v>7851</v>
      </c>
    </row>
    <row r="6456" spans="1:3" x14ac:dyDescent="0.3">
      <c r="A6456" t="s">
        <v>5461</v>
      </c>
      <c r="B6456" s="2">
        <v>7.3</v>
      </c>
      <c r="C6456" t="s">
        <v>814</v>
      </c>
    </row>
    <row r="6457" spans="1:3" x14ac:dyDescent="0.3">
      <c r="A6457" t="s">
        <v>5461</v>
      </c>
      <c r="B6457" s="2">
        <v>7.3</v>
      </c>
      <c r="C6457" t="s">
        <v>7848</v>
      </c>
    </row>
    <row r="6458" spans="1:3" x14ac:dyDescent="0.3">
      <c r="A6458" t="s">
        <v>5461</v>
      </c>
      <c r="B6458" s="2">
        <v>7.3</v>
      </c>
      <c r="C6458" t="s">
        <v>3705</v>
      </c>
    </row>
    <row r="6459" spans="1:3" x14ac:dyDescent="0.3">
      <c r="A6459" t="s">
        <v>5462</v>
      </c>
      <c r="B6459" s="2">
        <v>6.5</v>
      </c>
      <c r="C6459" t="s">
        <v>266</v>
      </c>
    </row>
    <row r="6460" spans="1:3" x14ac:dyDescent="0.3">
      <c r="A6460" t="s">
        <v>5462</v>
      </c>
      <c r="B6460" s="2">
        <v>6.5</v>
      </c>
      <c r="C6460" t="s">
        <v>509</v>
      </c>
    </row>
    <row r="6461" spans="1:3" x14ac:dyDescent="0.3">
      <c r="A6461" t="s">
        <v>5463</v>
      </c>
      <c r="B6461" s="2">
        <v>7.2</v>
      </c>
      <c r="C6461" t="s">
        <v>7851</v>
      </c>
    </row>
    <row r="6462" spans="1:3" x14ac:dyDescent="0.3">
      <c r="A6462" t="s">
        <v>5463</v>
      </c>
      <c r="B6462" s="2">
        <v>7.2</v>
      </c>
      <c r="C6462" t="s">
        <v>814</v>
      </c>
    </row>
    <row r="6463" spans="1:3" x14ac:dyDescent="0.3">
      <c r="A6463" t="s">
        <v>5463</v>
      </c>
      <c r="B6463" s="2">
        <v>7.2</v>
      </c>
      <c r="C6463" t="s">
        <v>3705</v>
      </c>
    </row>
    <row r="6464" spans="1:3" x14ac:dyDescent="0.3">
      <c r="A6464" t="s">
        <v>7316</v>
      </c>
      <c r="B6464" s="2">
        <v>6.3</v>
      </c>
      <c r="C6464" t="s">
        <v>509</v>
      </c>
    </row>
    <row r="6465" spans="1:3" x14ac:dyDescent="0.3">
      <c r="A6465" t="s">
        <v>7316</v>
      </c>
      <c r="B6465" s="2">
        <v>6.3</v>
      </c>
      <c r="C6465" t="s">
        <v>3587</v>
      </c>
    </row>
    <row r="6466" spans="1:3" x14ac:dyDescent="0.3">
      <c r="A6466" t="s">
        <v>5464</v>
      </c>
      <c r="B6466" s="2">
        <v>5.9</v>
      </c>
      <c r="C6466" t="s">
        <v>346</v>
      </c>
    </row>
    <row r="6467" spans="1:3" x14ac:dyDescent="0.3">
      <c r="A6467" t="s">
        <v>5464</v>
      </c>
      <c r="B6467" s="2">
        <v>5.9</v>
      </c>
      <c r="C6467" t="s">
        <v>266</v>
      </c>
    </row>
    <row r="6468" spans="1:3" x14ac:dyDescent="0.3">
      <c r="A6468" t="s">
        <v>5464</v>
      </c>
      <c r="B6468" s="2">
        <v>5.9</v>
      </c>
      <c r="C6468" t="s">
        <v>3705</v>
      </c>
    </row>
    <row r="6469" spans="1:3" x14ac:dyDescent="0.3">
      <c r="A6469" t="s">
        <v>5465</v>
      </c>
      <c r="B6469" s="2">
        <v>7.8</v>
      </c>
      <c r="C6469" t="s">
        <v>7845</v>
      </c>
    </row>
    <row r="6470" spans="1:3" x14ac:dyDescent="0.3">
      <c r="A6470" t="s">
        <v>5465</v>
      </c>
      <c r="B6470" s="2">
        <v>7.8</v>
      </c>
      <c r="C6470" t="s">
        <v>509</v>
      </c>
    </row>
    <row r="6471" spans="1:3" x14ac:dyDescent="0.3">
      <c r="A6471" t="s">
        <v>5465</v>
      </c>
      <c r="B6471" s="2">
        <v>7.8</v>
      </c>
      <c r="C6471" t="s">
        <v>7844</v>
      </c>
    </row>
    <row r="6472" spans="1:3" x14ac:dyDescent="0.3">
      <c r="A6472" t="s">
        <v>5465</v>
      </c>
      <c r="B6472" s="2">
        <v>7.8</v>
      </c>
      <c r="C6472" t="s">
        <v>7847</v>
      </c>
    </row>
    <row r="6473" spans="1:3" x14ac:dyDescent="0.3">
      <c r="A6473" t="s">
        <v>7317</v>
      </c>
      <c r="B6473" s="2">
        <v>7.4</v>
      </c>
      <c r="C6473" t="s">
        <v>509</v>
      </c>
    </row>
    <row r="6474" spans="1:3" x14ac:dyDescent="0.3">
      <c r="A6474" t="s">
        <v>7318</v>
      </c>
      <c r="B6474" s="2">
        <v>4.8</v>
      </c>
      <c r="C6474" t="s">
        <v>346</v>
      </c>
    </row>
    <row r="6475" spans="1:3" x14ac:dyDescent="0.3">
      <c r="A6475" t="s">
        <v>7318</v>
      </c>
      <c r="B6475" s="2">
        <v>4.8</v>
      </c>
      <c r="C6475" t="s">
        <v>266</v>
      </c>
    </row>
    <row r="6476" spans="1:3" x14ac:dyDescent="0.3">
      <c r="A6476" t="s">
        <v>7318</v>
      </c>
      <c r="B6476" s="2">
        <v>4.8</v>
      </c>
      <c r="C6476" t="s">
        <v>509</v>
      </c>
    </row>
    <row r="6477" spans="1:3" x14ac:dyDescent="0.3">
      <c r="A6477" t="s">
        <v>7318</v>
      </c>
      <c r="B6477" s="2">
        <v>4.8</v>
      </c>
      <c r="C6477" t="s">
        <v>7846</v>
      </c>
    </row>
    <row r="6478" spans="1:3" x14ac:dyDescent="0.3">
      <c r="A6478" t="s">
        <v>7318</v>
      </c>
      <c r="B6478" s="2">
        <v>4.8</v>
      </c>
      <c r="C6478" t="s">
        <v>7844</v>
      </c>
    </row>
    <row r="6479" spans="1:3" x14ac:dyDescent="0.3">
      <c r="A6479" t="s">
        <v>7318</v>
      </c>
      <c r="B6479" s="2">
        <v>4.8</v>
      </c>
      <c r="C6479" t="s">
        <v>3878</v>
      </c>
    </row>
    <row r="6480" spans="1:3" x14ac:dyDescent="0.3">
      <c r="A6480" t="s">
        <v>5466</v>
      </c>
      <c r="B6480" s="2">
        <v>6.3</v>
      </c>
      <c r="C6480" t="s">
        <v>814</v>
      </c>
    </row>
    <row r="6481" spans="1:3" x14ac:dyDescent="0.3">
      <c r="A6481" t="s">
        <v>5466</v>
      </c>
      <c r="B6481" s="2">
        <v>6.3</v>
      </c>
      <c r="C6481" t="s">
        <v>7850</v>
      </c>
    </row>
    <row r="6482" spans="1:3" x14ac:dyDescent="0.3">
      <c r="A6482" t="s">
        <v>5467</v>
      </c>
      <c r="B6482" s="2">
        <v>7.8</v>
      </c>
      <c r="C6482" t="s">
        <v>509</v>
      </c>
    </row>
    <row r="6483" spans="1:3" x14ac:dyDescent="0.3">
      <c r="A6483" t="s">
        <v>5467</v>
      </c>
      <c r="B6483" s="2">
        <v>7.8</v>
      </c>
      <c r="C6483" t="s">
        <v>814</v>
      </c>
    </row>
    <row r="6484" spans="1:3" x14ac:dyDescent="0.3">
      <c r="A6484" t="s">
        <v>5467</v>
      </c>
      <c r="B6484" s="2">
        <v>7.8</v>
      </c>
      <c r="C6484" t="s">
        <v>3587</v>
      </c>
    </row>
    <row r="6485" spans="1:3" x14ac:dyDescent="0.3">
      <c r="A6485" t="s">
        <v>5468</v>
      </c>
      <c r="B6485" s="2">
        <v>7.5</v>
      </c>
      <c r="C6485" t="s">
        <v>7852</v>
      </c>
    </row>
    <row r="6486" spans="1:3" x14ac:dyDescent="0.3">
      <c r="A6486" t="s">
        <v>5468</v>
      </c>
      <c r="B6486" s="2">
        <v>7.5</v>
      </c>
      <c r="C6486" t="s">
        <v>7851</v>
      </c>
    </row>
    <row r="6487" spans="1:3" x14ac:dyDescent="0.3">
      <c r="A6487" t="s">
        <v>5468</v>
      </c>
      <c r="B6487" s="2">
        <v>7.5</v>
      </c>
      <c r="C6487" t="s">
        <v>814</v>
      </c>
    </row>
    <row r="6488" spans="1:3" x14ac:dyDescent="0.3">
      <c r="A6488" t="s">
        <v>5469</v>
      </c>
      <c r="B6488" s="2">
        <v>6.8</v>
      </c>
      <c r="C6488" t="s">
        <v>346</v>
      </c>
    </row>
    <row r="6489" spans="1:3" x14ac:dyDescent="0.3">
      <c r="A6489" t="s">
        <v>5469</v>
      </c>
      <c r="B6489" s="2">
        <v>6.8</v>
      </c>
      <c r="C6489" t="s">
        <v>7851</v>
      </c>
    </row>
    <row r="6490" spans="1:3" x14ac:dyDescent="0.3">
      <c r="A6490" t="s">
        <v>5469</v>
      </c>
      <c r="B6490" s="2">
        <v>6.8</v>
      </c>
      <c r="C6490" t="s">
        <v>3705</v>
      </c>
    </row>
    <row r="6491" spans="1:3" x14ac:dyDescent="0.3">
      <c r="A6491" t="s">
        <v>5470</v>
      </c>
      <c r="B6491" s="2">
        <v>6.6</v>
      </c>
      <c r="C6491" t="s">
        <v>346</v>
      </c>
    </row>
    <row r="6492" spans="1:3" x14ac:dyDescent="0.3">
      <c r="A6492" t="s">
        <v>5470</v>
      </c>
      <c r="B6492" s="2">
        <v>6.6</v>
      </c>
      <c r="C6492" t="s">
        <v>814</v>
      </c>
    </row>
    <row r="6493" spans="1:3" x14ac:dyDescent="0.3">
      <c r="A6493" t="s">
        <v>5470</v>
      </c>
      <c r="B6493" s="2">
        <v>6.6</v>
      </c>
      <c r="C6493" t="s">
        <v>7850</v>
      </c>
    </row>
    <row r="6494" spans="1:3" x14ac:dyDescent="0.3">
      <c r="A6494" t="s">
        <v>5471</v>
      </c>
      <c r="B6494" s="2">
        <v>4.5999999999999996</v>
      </c>
      <c r="C6494" t="s">
        <v>1390</v>
      </c>
    </row>
    <row r="6495" spans="1:3" x14ac:dyDescent="0.3">
      <c r="A6495" t="s">
        <v>5471</v>
      </c>
      <c r="B6495" s="2">
        <v>4.5999999999999996</v>
      </c>
      <c r="C6495" t="s">
        <v>3878</v>
      </c>
    </row>
    <row r="6496" spans="1:3" x14ac:dyDescent="0.3">
      <c r="A6496" t="s">
        <v>5471</v>
      </c>
      <c r="B6496" s="2">
        <v>4.5999999999999996</v>
      </c>
      <c r="C6496" t="s">
        <v>3705</v>
      </c>
    </row>
    <row r="6497" spans="1:3" x14ac:dyDescent="0.3">
      <c r="A6497" t="s">
        <v>5472</v>
      </c>
      <c r="B6497" s="2">
        <v>7.1</v>
      </c>
      <c r="C6497" t="s">
        <v>509</v>
      </c>
    </row>
    <row r="6498" spans="1:3" x14ac:dyDescent="0.3">
      <c r="A6498" t="s">
        <v>5472</v>
      </c>
      <c r="B6498" s="2">
        <v>7.1</v>
      </c>
      <c r="C6498" t="s">
        <v>814</v>
      </c>
    </row>
    <row r="6499" spans="1:3" x14ac:dyDescent="0.3">
      <c r="A6499" t="s">
        <v>5472</v>
      </c>
      <c r="B6499" s="2">
        <v>7.1</v>
      </c>
      <c r="C6499" t="s">
        <v>3587</v>
      </c>
    </row>
    <row r="6500" spans="1:3" x14ac:dyDescent="0.3">
      <c r="A6500" t="s">
        <v>5473</v>
      </c>
      <c r="B6500" s="2">
        <v>6.1</v>
      </c>
      <c r="C6500" t="s">
        <v>509</v>
      </c>
    </row>
    <row r="6501" spans="1:3" x14ac:dyDescent="0.3">
      <c r="A6501" t="s">
        <v>5473</v>
      </c>
      <c r="B6501" s="2">
        <v>6.1</v>
      </c>
      <c r="C6501" t="s">
        <v>814</v>
      </c>
    </row>
    <row r="6502" spans="1:3" x14ac:dyDescent="0.3">
      <c r="A6502" t="s">
        <v>5474</v>
      </c>
      <c r="B6502" s="2">
        <v>6.7</v>
      </c>
      <c r="C6502" t="s">
        <v>814</v>
      </c>
    </row>
    <row r="6503" spans="1:3" x14ac:dyDescent="0.3">
      <c r="A6503" t="s">
        <v>5474</v>
      </c>
      <c r="B6503" s="2">
        <v>6.7</v>
      </c>
      <c r="C6503" t="s">
        <v>3587</v>
      </c>
    </row>
    <row r="6504" spans="1:3" x14ac:dyDescent="0.3">
      <c r="A6504" t="s">
        <v>5475</v>
      </c>
      <c r="B6504" s="2">
        <v>7.1</v>
      </c>
      <c r="C6504" t="s">
        <v>814</v>
      </c>
    </row>
    <row r="6505" spans="1:3" x14ac:dyDescent="0.3">
      <c r="A6505" t="s">
        <v>5475</v>
      </c>
      <c r="B6505" s="2">
        <v>7.1</v>
      </c>
      <c r="C6505" t="s">
        <v>7848</v>
      </c>
    </row>
    <row r="6506" spans="1:3" x14ac:dyDescent="0.3">
      <c r="A6506" t="s">
        <v>5475</v>
      </c>
      <c r="B6506" s="2">
        <v>7.1</v>
      </c>
      <c r="C6506" t="s">
        <v>3705</v>
      </c>
    </row>
    <row r="6507" spans="1:3" x14ac:dyDescent="0.3">
      <c r="A6507" t="s">
        <v>5476</v>
      </c>
      <c r="B6507" s="2">
        <v>5.8</v>
      </c>
      <c r="C6507" t="s">
        <v>509</v>
      </c>
    </row>
    <row r="6508" spans="1:3" x14ac:dyDescent="0.3">
      <c r="A6508" t="s">
        <v>5476</v>
      </c>
      <c r="B6508" s="2">
        <v>5.8</v>
      </c>
      <c r="C6508" t="s">
        <v>814</v>
      </c>
    </row>
    <row r="6509" spans="1:3" x14ac:dyDescent="0.3">
      <c r="A6509" t="s">
        <v>5476</v>
      </c>
      <c r="B6509" s="2">
        <v>5.8</v>
      </c>
      <c r="C6509" t="s">
        <v>3587</v>
      </c>
    </row>
    <row r="6510" spans="1:3" x14ac:dyDescent="0.3">
      <c r="A6510" t="s">
        <v>5477</v>
      </c>
      <c r="B6510" s="2">
        <v>6.7</v>
      </c>
      <c r="C6510" t="s">
        <v>814</v>
      </c>
    </row>
    <row r="6511" spans="1:3" x14ac:dyDescent="0.3">
      <c r="A6511" t="s">
        <v>7319</v>
      </c>
      <c r="B6511" s="2">
        <v>5.8</v>
      </c>
      <c r="C6511" t="s">
        <v>509</v>
      </c>
    </row>
    <row r="6512" spans="1:3" x14ac:dyDescent="0.3">
      <c r="A6512" t="s">
        <v>7319</v>
      </c>
      <c r="B6512" s="2">
        <v>5.8</v>
      </c>
      <c r="C6512" t="s">
        <v>7847</v>
      </c>
    </row>
    <row r="6513" spans="1:3" x14ac:dyDescent="0.3">
      <c r="A6513" t="s">
        <v>7320</v>
      </c>
      <c r="B6513" s="2">
        <v>6.8</v>
      </c>
      <c r="C6513" t="s">
        <v>1390</v>
      </c>
    </row>
    <row r="6514" spans="1:3" x14ac:dyDescent="0.3">
      <c r="A6514" t="s">
        <v>7320</v>
      </c>
      <c r="B6514" s="2">
        <v>6.8</v>
      </c>
      <c r="C6514" t="s">
        <v>3878</v>
      </c>
    </row>
    <row r="6515" spans="1:3" x14ac:dyDescent="0.3">
      <c r="A6515" t="s">
        <v>7320</v>
      </c>
      <c r="B6515" s="2">
        <v>6.8</v>
      </c>
      <c r="C6515" t="s">
        <v>3705</v>
      </c>
    </row>
    <row r="6516" spans="1:3" x14ac:dyDescent="0.3">
      <c r="A6516" t="s">
        <v>7321</v>
      </c>
      <c r="B6516" s="2">
        <v>8.5</v>
      </c>
      <c r="C6516" t="s">
        <v>346</v>
      </c>
    </row>
    <row r="6517" spans="1:3" x14ac:dyDescent="0.3">
      <c r="A6517" t="s">
        <v>7321</v>
      </c>
      <c r="B6517" s="2">
        <v>8.5</v>
      </c>
      <c r="C6517" t="s">
        <v>266</v>
      </c>
    </row>
    <row r="6518" spans="1:3" x14ac:dyDescent="0.3">
      <c r="A6518" t="s">
        <v>7322</v>
      </c>
      <c r="B6518" s="2">
        <v>6.6</v>
      </c>
      <c r="C6518" t="s">
        <v>266</v>
      </c>
    </row>
    <row r="6519" spans="1:3" x14ac:dyDescent="0.3">
      <c r="A6519" t="s">
        <v>7322</v>
      </c>
      <c r="B6519" s="2">
        <v>6.6</v>
      </c>
      <c r="C6519" t="s">
        <v>509</v>
      </c>
    </row>
    <row r="6520" spans="1:3" x14ac:dyDescent="0.3">
      <c r="A6520" t="s">
        <v>7322</v>
      </c>
      <c r="B6520" s="2">
        <v>6.6</v>
      </c>
      <c r="C6520" t="s">
        <v>7846</v>
      </c>
    </row>
    <row r="6521" spans="1:3" x14ac:dyDescent="0.3">
      <c r="A6521" t="s">
        <v>7323</v>
      </c>
      <c r="B6521" s="2">
        <v>7.7</v>
      </c>
      <c r="C6521" t="s">
        <v>814</v>
      </c>
    </row>
    <row r="6522" spans="1:3" x14ac:dyDescent="0.3">
      <c r="A6522" t="s">
        <v>7323</v>
      </c>
      <c r="B6522" s="2">
        <v>7.7</v>
      </c>
      <c r="C6522" t="s">
        <v>3878</v>
      </c>
    </row>
    <row r="6523" spans="1:3" x14ac:dyDescent="0.3">
      <c r="A6523" t="s">
        <v>5478</v>
      </c>
      <c r="B6523" s="2">
        <v>4.7</v>
      </c>
      <c r="C6523" t="s">
        <v>814</v>
      </c>
    </row>
    <row r="6524" spans="1:3" x14ac:dyDescent="0.3">
      <c r="A6524" t="s">
        <v>5478</v>
      </c>
      <c r="B6524" s="2">
        <v>4.7</v>
      </c>
      <c r="C6524" t="s">
        <v>1390</v>
      </c>
    </row>
    <row r="6525" spans="1:3" x14ac:dyDescent="0.3">
      <c r="A6525" t="s">
        <v>5478</v>
      </c>
      <c r="B6525" s="2">
        <v>4.7</v>
      </c>
      <c r="C6525" t="s">
        <v>3878</v>
      </c>
    </row>
    <row r="6526" spans="1:3" x14ac:dyDescent="0.3">
      <c r="A6526" t="s">
        <v>5478</v>
      </c>
      <c r="B6526" s="2">
        <v>4.7</v>
      </c>
      <c r="C6526" t="s">
        <v>3705</v>
      </c>
    </row>
    <row r="6527" spans="1:3" x14ac:dyDescent="0.3">
      <c r="A6527" t="s">
        <v>7324</v>
      </c>
      <c r="B6527" s="2">
        <v>6.4</v>
      </c>
      <c r="C6527" t="s">
        <v>346</v>
      </c>
    </row>
    <row r="6528" spans="1:3" x14ac:dyDescent="0.3">
      <c r="A6528" t="s">
        <v>7324</v>
      </c>
      <c r="B6528" s="2">
        <v>6.4</v>
      </c>
      <c r="C6528" t="s">
        <v>509</v>
      </c>
    </row>
    <row r="6529" spans="1:3" x14ac:dyDescent="0.3">
      <c r="A6529" t="s">
        <v>7324</v>
      </c>
      <c r="B6529" s="2">
        <v>6.4</v>
      </c>
      <c r="C6529" t="s">
        <v>7851</v>
      </c>
    </row>
    <row r="6530" spans="1:3" x14ac:dyDescent="0.3">
      <c r="A6530" t="s">
        <v>7324</v>
      </c>
      <c r="B6530" s="2">
        <v>6.4</v>
      </c>
      <c r="C6530" t="s">
        <v>3705</v>
      </c>
    </row>
    <row r="6531" spans="1:3" x14ac:dyDescent="0.3">
      <c r="A6531" t="s">
        <v>7325</v>
      </c>
      <c r="B6531" s="2">
        <v>5.5</v>
      </c>
      <c r="C6531" t="s">
        <v>509</v>
      </c>
    </row>
    <row r="6532" spans="1:3" x14ac:dyDescent="0.3">
      <c r="A6532" t="s">
        <v>7326</v>
      </c>
      <c r="B6532" s="2">
        <v>8.6</v>
      </c>
      <c r="C6532" t="s">
        <v>7851</v>
      </c>
    </row>
    <row r="6533" spans="1:3" x14ac:dyDescent="0.3">
      <c r="A6533" t="s">
        <v>7326</v>
      </c>
      <c r="B6533" s="2">
        <v>8.6</v>
      </c>
      <c r="C6533" t="s">
        <v>814</v>
      </c>
    </row>
    <row r="6534" spans="1:3" x14ac:dyDescent="0.3">
      <c r="A6534" t="s">
        <v>7326</v>
      </c>
      <c r="B6534" s="2">
        <v>8.6</v>
      </c>
      <c r="C6534" t="s">
        <v>1390</v>
      </c>
    </row>
    <row r="6535" spans="1:3" x14ac:dyDescent="0.3">
      <c r="A6535" t="s">
        <v>7326</v>
      </c>
      <c r="B6535" s="2">
        <v>8.6</v>
      </c>
      <c r="C6535" t="s">
        <v>3705</v>
      </c>
    </row>
    <row r="6536" spans="1:3" x14ac:dyDescent="0.3">
      <c r="A6536" t="s">
        <v>7327</v>
      </c>
      <c r="B6536" s="2">
        <v>7</v>
      </c>
      <c r="C6536" t="s">
        <v>509</v>
      </c>
    </row>
    <row r="6537" spans="1:3" x14ac:dyDescent="0.3">
      <c r="A6537" t="s">
        <v>7327</v>
      </c>
      <c r="B6537" s="2">
        <v>7</v>
      </c>
      <c r="C6537" t="s">
        <v>7853</v>
      </c>
    </row>
    <row r="6538" spans="1:3" x14ac:dyDescent="0.3">
      <c r="A6538" t="s">
        <v>5479</v>
      </c>
      <c r="B6538" s="2">
        <v>7.1</v>
      </c>
      <c r="C6538" t="s">
        <v>346</v>
      </c>
    </row>
    <row r="6539" spans="1:3" x14ac:dyDescent="0.3">
      <c r="A6539" t="s">
        <v>5479</v>
      </c>
      <c r="B6539" s="2">
        <v>7.1</v>
      </c>
      <c r="C6539" t="s">
        <v>509</v>
      </c>
    </row>
    <row r="6540" spans="1:3" x14ac:dyDescent="0.3">
      <c r="A6540" t="s">
        <v>5479</v>
      </c>
      <c r="B6540" s="2">
        <v>7.1</v>
      </c>
      <c r="C6540" t="s">
        <v>1852</v>
      </c>
    </row>
    <row r="6541" spans="1:3" x14ac:dyDescent="0.3">
      <c r="A6541" t="s">
        <v>5480</v>
      </c>
      <c r="B6541" s="2">
        <v>5.7</v>
      </c>
      <c r="C6541" t="s">
        <v>266</v>
      </c>
    </row>
    <row r="6542" spans="1:3" x14ac:dyDescent="0.3">
      <c r="A6542" t="s">
        <v>5480</v>
      </c>
      <c r="B6542" s="2">
        <v>5.7</v>
      </c>
      <c r="C6542" t="s">
        <v>1390</v>
      </c>
    </row>
    <row r="6543" spans="1:3" x14ac:dyDescent="0.3">
      <c r="A6543" t="s">
        <v>5480</v>
      </c>
      <c r="B6543" s="2">
        <v>5.7</v>
      </c>
      <c r="C6543" t="s">
        <v>3705</v>
      </c>
    </row>
    <row r="6544" spans="1:3" x14ac:dyDescent="0.3">
      <c r="A6544" t="s">
        <v>5481</v>
      </c>
      <c r="B6544" s="2">
        <v>3.7</v>
      </c>
      <c r="C6544" t="s">
        <v>266</v>
      </c>
    </row>
    <row r="6545" spans="1:3" x14ac:dyDescent="0.3">
      <c r="A6545" t="s">
        <v>5481</v>
      </c>
      <c r="B6545" s="2">
        <v>3.7</v>
      </c>
      <c r="C6545" t="s">
        <v>509</v>
      </c>
    </row>
    <row r="6546" spans="1:3" x14ac:dyDescent="0.3">
      <c r="A6546" t="s">
        <v>5481</v>
      </c>
      <c r="B6546" s="2">
        <v>3.7</v>
      </c>
      <c r="C6546" t="s">
        <v>814</v>
      </c>
    </row>
    <row r="6547" spans="1:3" x14ac:dyDescent="0.3">
      <c r="A6547" t="s">
        <v>5481</v>
      </c>
      <c r="B6547" s="2">
        <v>3.7</v>
      </c>
      <c r="C6547" t="s">
        <v>7846</v>
      </c>
    </row>
    <row r="6548" spans="1:3" x14ac:dyDescent="0.3">
      <c r="A6548" t="s">
        <v>5481</v>
      </c>
      <c r="B6548" s="2">
        <v>3.7</v>
      </c>
      <c r="C6548" t="s">
        <v>3587</v>
      </c>
    </row>
    <row r="6549" spans="1:3" x14ac:dyDescent="0.3">
      <c r="A6549" t="s">
        <v>5482</v>
      </c>
      <c r="B6549" s="2">
        <v>7.5</v>
      </c>
      <c r="C6549" t="s">
        <v>1390</v>
      </c>
    </row>
    <row r="6550" spans="1:3" x14ac:dyDescent="0.3">
      <c r="A6550" t="s">
        <v>5482</v>
      </c>
      <c r="B6550" s="2">
        <v>7.5</v>
      </c>
      <c r="C6550" t="s">
        <v>7848</v>
      </c>
    </row>
    <row r="6551" spans="1:3" x14ac:dyDescent="0.3">
      <c r="A6551" t="s">
        <v>5482</v>
      </c>
      <c r="B6551" s="2">
        <v>7.5</v>
      </c>
      <c r="C6551" t="s">
        <v>3705</v>
      </c>
    </row>
    <row r="6552" spans="1:3" x14ac:dyDescent="0.3">
      <c r="A6552" t="s">
        <v>5483</v>
      </c>
      <c r="B6552" s="2">
        <v>4.5999999999999996</v>
      </c>
      <c r="C6552" t="s">
        <v>266</v>
      </c>
    </row>
    <row r="6553" spans="1:3" x14ac:dyDescent="0.3">
      <c r="A6553" t="s">
        <v>5483</v>
      </c>
      <c r="B6553" s="2">
        <v>4.5999999999999996</v>
      </c>
      <c r="C6553" t="s">
        <v>509</v>
      </c>
    </row>
    <row r="6554" spans="1:3" x14ac:dyDescent="0.3">
      <c r="A6554" t="s">
        <v>5483</v>
      </c>
      <c r="B6554" s="2">
        <v>4.5999999999999996</v>
      </c>
      <c r="C6554" t="s">
        <v>7846</v>
      </c>
    </row>
    <row r="6555" spans="1:3" x14ac:dyDescent="0.3">
      <c r="A6555" t="s">
        <v>5483</v>
      </c>
      <c r="B6555" s="2">
        <v>4.5999999999999996</v>
      </c>
      <c r="C6555" t="s">
        <v>3587</v>
      </c>
    </row>
    <row r="6556" spans="1:3" x14ac:dyDescent="0.3">
      <c r="A6556" t="s">
        <v>5484</v>
      </c>
      <c r="B6556" s="2">
        <v>4.9000000000000004</v>
      </c>
      <c r="C6556" t="s">
        <v>509</v>
      </c>
    </row>
    <row r="6557" spans="1:3" x14ac:dyDescent="0.3">
      <c r="A6557" t="s">
        <v>7328</v>
      </c>
      <c r="B6557" s="2">
        <v>7.1</v>
      </c>
      <c r="C6557" t="s">
        <v>509</v>
      </c>
    </row>
    <row r="6558" spans="1:3" x14ac:dyDescent="0.3">
      <c r="A6558" t="s">
        <v>7328</v>
      </c>
      <c r="B6558" s="2">
        <v>7.1</v>
      </c>
      <c r="C6558" t="s">
        <v>7853</v>
      </c>
    </row>
    <row r="6559" spans="1:3" x14ac:dyDescent="0.3">
      <c r="A6559" t="s">
        <v>5485</v>
      </c>
      <c r="B6559" s="2">
        <v>5.8</v>
      </c>
      <c r="C6559" t="s">
        <v>346</v>
      </c>
    </row>
    <row r="6560" spans="1:3" x14ac:dyDescent="0.3">
      <c r="A6560" t="s">
        <v>5485</v>
      </c>
      <c r="B6560" s="2">
        <v>5.8</v>
      </c>
      <c r="C6560" t="s">
        <v>266</v>
      </c>
    </row>
    <row r="6561" spans="1:3" x14ac:dyDescent="0.3">
      <c r="A6561" t="s">
        <v>5485</v>
      </c>
      <c r="B6561" s="2">
        <v>5.8</v>
      </c>
      <c r="C6561" t="s">
        <v>7844</v>
      </c>
    </row>
    <row r="6562" spans="1:3" x14ac:dyDescent="0.3">
      <c r="A6562" t="s">
        <v>5485</v>
      </c>
      <c r="B6562" s="2">
        <v>5.8</v>
      </c>
      <c r="C6562" t="s">
        <v>3878</v>
      </c>
    </row>
    <row r="6563" spans="1:3" x14ac:dyDescent="0.3">
      <c r="A6563" t="s">
        <v>5485</v>
      </c>
      <c r="B6563" s="2">
        <v>5.8</v>
      </c>
      <c r="C6563" t="s">
        <v>3705</v>
      </c>
    </row>
    <row r="6564" spans="1:3" x14ac:dyDescent="0.3">
      <c r="A6564" t="s">
        <v>5486</v>
      </c>
      <c r="B6564" s="2">
        <v>5.4</v>
      </c>
      <c r="C6564" t="s">
        <v>509</v>
      </c>
    </row>
    <row r="6565" spans="1:3" x14ac:dyDescent="0.3">
      <c r="A6565" t="s">
        <v>5486</v>
      </c>
      <c r="B6565" s="2">
        <v>5.4</v>
      </c>
      <c r="C6565" t="s">
        <v>7851</v>
      </c>
    </row>
    <row r="6566" spans="1:3" x14ac:dyDescent="0.3">
      <c r="A6566" t="s">
        <v>5487</v>
      </c>
      <c r="B6566" s="2">
        <v>7.3</v>
      </c>
      <c r="C6566" t="s">
        <v>509</v>
      </c>
    </row>
    <row r="6567" spans="1:3" x14ac:dyDescent="0.3">
      <c r="A6567" t="s">
        <v>5487</v>
      </c>
      <c r="B6567" s="2">
        <v>7.3</v>
      </c>
      <c r="C6567" t="s">
        <v>814</v>
      </c>
    </row>
    <row r="6568" spans="1:3" x14ac:dyDescent="0.3">
      <c r="A6568" t="s">
        <v>5488</v>
      </c>
      <c r="B6568" s="2">
        <v>7.1</v>
      </c>
      <c r="C6568" t="s">
        <v>266</v>
      </c>
    </row>
    <row r="6569" spans="1:3" x14ac:dyDescent="0.3">
      <c r="A6569" t="s">
        <v>5488</v>
      </c>
      <c r="B6569" s="2">
        <v>7.1</v>
      </c>
      <c r="C6569" t="s">
        <v>509</v>
      </c>
    </row>
    <row r="6570" spans="1:3" x14ac:dyDescent="0.3">
      <c r="A6570" t="s">
        <v>5488</v>
      </c>
      <c r="B6570" s="2">
        <v>7.1</v>
      </c>
      <c r="C6570" t="s">
        <v>814</v>
      </c>
    </row>
    <row r="6571" spans="1:3" x14ac:dyDescent="0.3">
      <c r="A6571" t="s">
        <v>5488</v>
      </c>
      <c r="B6571" s="2">
        <v>7.1</v>
      </c>
      <c r="C6571" t="s">
        <v>7846</v>
      </c>
    </row>
    <row r="6572" spans="1:3" x14ac:dyDescent="0.3">
      <c r="A6572" t="s">
        <v>5488</v>
      </c>
      <c r="B6572" s="2">
        <v>7.1</v>
      </c>
      <c r="C6572" t="s">
        <v>7848</v>
      </c>
    </row>
    <row r="6573" spans="1:3" x14ac:dyDescent="0.3">
      <c r="A6573" t="s">
        <v>5489</v>
      </c>
      <c r="B6573" s="2">
        <v>5.8</v>
      </c>
      <c r="C6573" t="s">
        <v>814</v>
      </c>
    </row>
    <row r="6574" spans="1:3" x14ac:dyDescent="0.3">
      <c r="A6574" t="s">
        <v>5489</v>
      </c>
      <c r="B6574" s="2">
        <v>5.8</v>
      </c>
      <c r="C6574" t="s">
        <v>7846</v>
      </c>
    </row>
    <row r="6575" spans="1:3" x14ac:dyDescent="0.3">
      <c r="A6575" t="s">
        <v>5489</v>
      </c>
      <c r="B6575" s="2">
        <v>5.8</v>
      </c>
      <c r="C6575" t="s">
        <v>7853</v>
      </c>
    </row>
    <row r="6576" spans="1:3" x14ac:dyDescent="0.3">
      <c r="A6576" t="s">
        <v>5489</v>
      </c>
      <c r="B6576" s="2">
        <v>5.8</v>
      </c>
      <c r="C6576" t="s">
        <v>3587</v>
      </c>
    </row>
    <row r="6577" spans="1:3" x14ac:dyDescent="0.3">
      <c r="A6577" t="s">
        <v>7329</v>
      </c>
      <c r="B6577" s="2">
        <v>8.1</v>
      </c>
      <c r="C6577" t="s">
        <v>7852</v>
      </c>
    </row>
    <row r="6578" spans="1:3" x14ac:dyDescent="0.3">
      <c r="A6578" t="s">
        <v>7329</v>
      </c>
      <c r="B6578" s="2">
        <v>8.1</v>
      </c>
      <c r="C6578" t="s">
        <v>814</v>
      </c>
    </row>
    <row r="6579" spans="1:3" x14ac:dyDescent="0.3">
      <c r="A6579" t="s">
        <v>7329</v>
      </c>
      <c r="B6579" s="2">
        <v>8.1</v>
      </c>
      <c r="C6579" t="s">
        <v>7849</v>
      </c>
    </row>
    <row r="6580" spans="1:3" x14ac:dyDescent="0.3">
      <c r="A6580" t="s">
        <v>5490</v>
      </c>
      <c r="B6580" s="2">
        <v>5.7</v>
      </c>
      <c r="C6580" t="s">
        <v>509</v>
      </c>
    </row>
    <row r="6581" spans="1:3" x14ac:dyDescent="0.3">
      <c r="A6581" t="s">
        <v>5490</v>
      </c>
      <c r="B6581" s="2">
        <v>5.7</v>
      </c>
      <c r="C6581" t="s">
        <v>814</v>
      </c>
    </row>
    <row r="6582" spans="1:3" x14ac:dyDescent="0.3">
      <c r="A6582" t="s">
        <v>5490</v>
      </c>
      <c r="B6582" s="2">
        <v>5.7</v>
      </c>
      <c r="C6582" t="s">
        <v>7853</v>
      </c>
    </row>
    <row r="6583" spans="1:3" x14ac:dyDescent="0.3">
      <c r="A6583" t="s">
        <v>5490</v>
      </c>
      <c r="B6583" s="2">
        <v>5.7</v>
      </c>
      <c r="C6583" t="s">
        <v>3587</v>
      </c>
    </row>
    <row r="6584" spans="1:3" x14ac:dyDescent="0.3">
      <c r="A6584" t="s">
        <v>5491</v>
      </c>
      <c r="B6584" s="2">
        <v>4.4000000000000004</v>
      </c>
      <c r="C6584" t="s">
        <v>509</v>
      </c>
    </row>
    <row r="6585" spans="1:3" x14ac:dyDescent="0.3">
      <c r="A6585" t="s">
        <v>5491</v>
      </c>
      <c r="B6585" s="2">
        <v>4.4000000000000004</v>
      </c>
      <c r="C6585" t="s">
        <v>814</v>
      </c>
    </row>
    <row r="6586" spans="1:3" x14ac:dyDescent="0.3">
      <c r="A6586" t="s">
        <v>5491</v>
      </c>
      <c r="B6586" s="2">
        <v>4.4000000000000004</v>
      </c>
      <c r="C6586" t="s">
        <v>3587</v>
      </c>
    </row>
    <row r="6587" spans="1:3" x14ac:dyDescent="0.3">
      <c r="A6587" t="s">
        <v>5492</v>
      </c>
      <c r="B6587" s="2">
        <v>7.9</v>
      </c>
      <c r="C6587" t="s">
        <v>7844</v>
      </c>
    </row>
    <row r="6588" spans="1:3" x14ac:dyDescent="0.3">
      <c r="A6588" t="s">
        <v>5492</v>
      </c>
      <c r="B6588" s="2">
        <v>7.9</v>
      </c>
      <c r="C6588" t="s">
        <v>3587</v>
      </c>
    </row>
    <row r="6589" spans="1:3" x14ac:dyDescent="0.3">
      <c r="A6589" t="s">
        <v>5493</v>
      </c>
      <c r="B6589" s="2">
        <v>7.6</v>
      </c>
      <c r="C6589" t="s">
        <v>814</v>
      </c>
    </row>
    <row r="6590" spans="1:3" x14ac:dyDescent="0.3">
      <c r="A6590" t="s">
        <v>5493</v>
      </c>
      <c r="B6590" s="2">
        <v>7.6</v>
      </c>
      <c r="C6590" t="s">
        <v>3587</v>
      </c>
    </row>
    <row r="6591" spans="1:3" x14ac:dyDescent="0.3">
      <c r="A6591" t="s">
        <v>7330</v>
      </c>
      <c r="B6591" s="2">
        <v>4.8</v>
      </c>
      <c r="C6591" t="s">
        <v>509</v>
      </c>
    </row>
    <row r="6592" spans="1:3" x14ac:dyDescent="0.3">
      <c r="A6592" t="s">
        <v>7330</v>
      </c>
      <c r="B6592" s="2">
        <v>4.8</v>
      </c>
      <c r="C6592" t="s">
        <v>7851</v>
      </c>
    </row>
    <row r="6593" spans="1:3" x14ac:dyDescent="0.3">
      <c r="A6593" t="s">
        <v>7330</v>
      </c>
      <c r="B6593" s="2">
        <v>4.8</v>
      </c>
      <c r="C6593" t="s">
        <v>814</v>
      </c>
    </row>
    <row r="6594" spans="1:3" x14ac:dyDescent="0.3">
      <c r="A6594" t="s">
        <v>5494</v>
      </c>
      <c r="B6594" s="2">
        <v>6.7</v>
      </c>
      <c r="C6594" t="s">
        <v>509</v>
      </c>
    </row>
    <row r="6595" spans="1:3" x14ac:dyDescent="0.3">
      <c r="A6595" t="s">
        <v>5495</v>
      </c>
      <c r="B6595" s="2">
        <v>2.7</v>
      </c>
      <c r="C6595" t="s">
        <v>509</v>
      </c>
    </row>
    <row r="6596" spans="1:3" x14ac:dyDescent="0.3">
      <c r="A6596" t="s">
        <v>5495</v>
      </c>
      <c r="B6596" s="2">
        <v>2.7</v>
      </c>
      <c r="C6596" t="s">
        <v>3587</v>
      </c>
    </row>
    <row r="6597" spans="1:3" x14ac:dyDescent="0.3">
      <c r="A6597" t="s">
        <v>7331</v>
      </c>
      <c r="B6597" s="2">
        <v>5.8</v>
      </c>
      <c r="C6597" t="s">
        <v>266</v>
      </c>
    </row>
    <row r="6598" spans="1:3" x14ac:dyDescent="0.3">
      <c r="A6598" t="s">
        <v>7331</v>
      </c>
      <c r="B6598" s="2">
        <v>5.8</v>
      </c>
      <c r="C6598" t="s">
        <v>7845</v>
      </c>
    </row>
    <row r="6599" spans="1:3" x14ac:dyDescent="0.3">
      <c r="A6599" t="s">
        <v>7331</v>
      </c>
      <c r="B6599" s="2">
        <v>5.8</v>
      </c>
      <c r="C6599" t="s">
        <v>7846</v>
      </c>
    </row>
    <row r="6600" spans="1:3" x14ac:dyDescent="0.3">
      <c r="A6600" t="s">
        <v>7331</v>
      </c>
      <c r="B6600" s="2">
        <v>5.8</v>
      </c>
      <c r="C6600" t="s">
        <v>7844</v>
      </c>
    </row>
    <row r="6601" spans="1:3" x14ac:dyDescent="0.3">
      <c r="A6601" t="s">
        <v>5496</v>
      </c>
      <c r="B6601" s="2">
        <v>7.5</v>
      </c>
      <c r="C6601" t="s">
        <v>7852</v>
      </c>
    </row>
    <row r="6602" spans="1:3" x14ac:dyDescent="0.3">
      <c r="A6602" t="s">
        <v>5496</v>
      </c>
      <c r="B6602" s="2">
        <v>7.5</v>
      </c>
      <c r="C6602" t="s">
        <v>814</v>
      </c>
    </row>
    <row r="6603" spans="1:3" x14ac:dyDescent="0.3">
      <c r="A6603" t="s">
        <v>5496</v>
      </c>
      <c r="B6603" s="2">
        <v>7.5</v>
      </c>
      <c r="C6603" t="s">
        <v>7849</v>
      </c>
    </row>
    <row r="6604" spans="1:3" x14ac:dyDescent="0.3">
      <c r="A6604" t="s">
        <v>5497</v>
      </c>
      <c r="B6604" s="2">
        <v>5.4</v>
      </c>
      <c r="C6604" t="s">
        <v>266</v>
      </c>
    </row>
    <row r="6605" spans="1:3" x14ac:dyDescent="0.3">
      <c r="A6605" t="s">
        <v>5497</v>
      </c>
      <c r="B6605" s="2">
        <v>5.4</v>
      </c>
      <c r="C6605" t="s">
        <v>7845</v>
      </c>
    </row>
    <row r="6606" spans="1:3" x14ac:dyDescent="0.3">
      <c r="A6606" t="s">
        <v>5497</v>
      </c>
      <c r="B6606" s="2">
        <v>5.4</v>
      </c>
      <c r="C6606" t="s">
        <v>7846</v>
      </c>
    </row>
    <row r="6607" spans="1:3" x14ac:dyDescent="0.3">
      <c r="A6607" t="s">
        <v>5497</v>
      </c>
      <c r="B6607" s="2">
        <v>5.4</v>
      </c>
      <c r="C6607" t="s">
        <v>7847</v>
      </c>
    </row>
    <row r="6608" spans="1:3" x14ac:dyDescent="0.3">
      <c r="A6608" t="s">
        <v>5498</v>
      </c>
      <c r="B6608" s="2">
        <v>4.0999999999999996</v>
      </c>
      <c r="C6608" t="s">
        <v>814</v>
      </c>
    </row>
    <row r="6609" spans="1:3" x14ac:dyDescent="0.3">
      <c r="A6609" t="s">
        <v>5498</v>
      </c>
      <c r="B6609" s="2">
        <v>4.0999999999999996</v>
      </c>
      <c r="C6609" t="s">
        <v>1390</v>
      </c>
    </row>
    <row r="6610" spans="1:3" x14ac:dyDescent="0.3">
      <c r="A6610" t="s">
        <v>5498</v>
      </c>
      <c r="B6610" s="2">
        <v>4.0999999999999996</v>
      </c>
      <c r="C6610" t="s">
        <v>7848</v>
      </c>
    </row>
    <row r="6611" spans="1:3" x14ac:dyDescent="0.3">
      <c r="A6611" t="s">
        <v>5498</v>
      </c>
      <c r="B6611" s="2">
        <v>4.0999999999999996</v>
      </c>
      <c r="C6611" t="s">
        <v>3705</v>
      </c>
    </row>
    <row r="6612" spans="1:3" x14ac:dyDescent="0.3">
      <c r="A6612" t="s">
        <v>5499</v>
      </c>
      <c r="B6612" s="2">
        <v>5.9</v>
      </c>
      <c r="C6612" t="s">
        <v>814</v>
      </c>
    </row>
    <row r="6613" spans="1:3" x14ac:dyDescent="0.3">
      <c r="A6613" t="s">
        <v>5499</v>
      </c>
      <c r="B6613" s="2">
        <v>5.9</v>
      </c>
      <c r="C6613" t="s">
        <v>7848</v>
      </c>
    </row>
    <row r="6614" spans="1:3" x14ac:dyDescent="0.3">
      <c r="A6614" t="s">
        <v>5499</v>
      </c>
      <c r="B6614" s="2">
        <v>5.9</v>
      </c>
      <c r="C6614" t="s">
        <v>3705</v>
      </c>
    </row>
    <row r="6615" spans="1:3" x14ac:dyDescent="0.3">
      <c r="A6615" t="s">
        <v>5500</v>
      </c>
      <c r="B6615" s="2">
        <v>6.3</v>
      </c>
      <c r="C6615" t="s">
        <v>7845</v>
      </c>
    </row>
    <row r="6616" spans="1:3" x14ac:dyDescent="0.3">
      <c r="A6616" t="s">
        <v>5500</v>
      </c>
      <c r="B6616" s="2">
        <v>6.3</v>
      </c>
      <c r="C6616" t="s">
        <v>509</v>
      </c>
    </row>
    <row r="6617" spans="1:3" x14ac:dyDescent="0.3">
      <c r="A6617" t="s">
        <v>5500</v>
      </c>
      <c r="B6617" s="2">
        <v>6.3</v>
      </c>
      <c r="C6617" t="s">
        <v>814</v>
      </c>
    </row>
    <row r="6618" spans="1:3" x14ac:dyDescent="0.3">
      <c r="A6618" t="s">
        <v>5500</v>
      </c>
      <c r="B6618" s="2">
        <v>6.3</v>
      </c>
      <c r="C6618" t="s">
        <v>7846</v>
      </c>
    </row>
    <row r="6619" spans="1:3" x14ac:dyDescent="0.3">
      <c r="A6619" t="s">
        <v>5500</v>
      </c>
      <c r="B6619" s="2">
        <v>6.3</v>
      </c>
      <c r="C6619" t="s">
        <v>7847</v>
      </c>
    </row>
    <row r="6620" spans="1:3" x14ac:dyDescent="0.3">
      <c r="A6620" t="s">
        <v>5501</v>
      </c>
      <c r="B6620" s="2">
        <v>6.8</v>
      </c>
      <c r="C6620" t="s">
        <v>266</v>
      </c>
    </row>
    <row r="6621" spans="1:3" x14ac:dyDescent="0.3">
      <c r="A6621" t="s">
        <v>5501</v>
      </c>
      <c r="B6621" s="2">
        <v>6.8</v>
      </c>
      <c r="C6621" t="s">
        <v>7846</v>
      </c>
    </row>
    <row r="6622" spans="1:3" x14ac:dyDescent="0.3">
      <c r="A6622" t="s">
        <v>5502</v>
      </c>
      <c r="B6622" s="2">
        <v>2.2999999999999998</v>
      </c>
      <c r="C6622" t="s">
        <v>266</v>
      </c>
    </row>
    <row r="6623" spans="1:3" x14ac:dyDescent="0.3">
      <c r="A6623" t="s">
        <v>5502</v>
      </c>
      <c r="B6623" s="2">
        <v>2.2999999999999998</v>
      </c>
      <c r="C6623" t="s">
        <v>509</v>
      </c>
    </row>
    <row r="6624" spans="1:3" x14ac:dyDescent="0.3">
      <c r="A6624" t="s">
        <v>5503</v>
      </c>
      <c r="B6624" s="2">
        <v>8.1</v>
      </c>
      <c r="C6624" t="s">
        <v>7852</v>
      </c>
    </row>
    <row r="6625" spans="1:3" x14ac:dyDescent="0.3">
      <c r="A6625" t="s">
        <v>5503</v>
      </c>
      <c r="B6625" s="2">
        <v>8.1</v>
      </c>
      <c r="C6625" t="s">
        <v>7851</v>
      </c>
    </row>
    <row r="6626" spans="1:3" x14ac:dyDescent="0.3">
      <c r="A6626" t="s">
        <v>5503</v>
      </c>
      <c r="B6626" s="2">
        <v>8.1</v>
      </c>
      <c r="C6626" t="s">
        <v>814</v>
      </c>
    </row>
    <row r="6627" spans="1:3" x14ac:dyDescent="0.3">
      <c r="A6627" t="s">
        <v>5503</v>
      </c>
      <c r="B6627" s="2">
        <v>8.1</v>
      </c>
      <c r="C6627" t="s">
        <v>7849</v>
      </c>
    </row>
    <row r="6628" spans="1:3" x14ac:dyDescent="0.3">
      <c r="A6628" t="s">
        <v>5504</v>
      </c>
      <c r="B6628" s="2">
        <v>6.1</v>
      </c>
      <c r="C6628" t="s">
        <v>7851</v>
      </c>
    </row>
    <row r="6629" spans="1:3" x14ac:dyDescent="0.3">
      <c r="A6629" t="s">
        <v>5504</v>
      </c>
      <c r="B6629" s="2">
        <v>6.1</v>
      </c>
      <c r="C6629" t="s">
        <v>814</v>
      </c>
    </row>
    <row r="6630" spans="1:3" x14ac:dyDescent="0.3">
      <c r="A6630" t="s">
        <v>5504</v>
      </c>
      <c r="B6630" s="2">
        <v>6.1</v>
      </c>
      <c r="C6630" t="s">
        <v>3705</v>
      </c>
    </row>
    <row r="6631" spans="1:3" x14ac:dyDescent="0.3">
      <c r="A6631" t="s">
        <v>5505</v>
      </c>
      <c r="B6631" s="2">
        <v>5</v>
      </c>
      <c r="C6631" t="s">
        <v>1390</v>
      </c>
    </row>
    <row r="6632" spans="1:3" x14ac:dyDescent="0.3">
      <c r="A6632" t="s">
        <v>5505</v>
      </c>
      <c r="B6632" s="2">
        <v>5</v>
      </c>
      <c r="C6632" t="s">
        <v>3705</v>
      </c>
    </row>
    <row r="6633" spans="1:3" x14ac:dyDescent="0.3">
      <c r="A6633" t="s">
        <v>5506</v>
      </c>
      <c r="B6633" s="2">
        <v>5.5</v>
      </c>
      <c r="C6633" t="s">
        <v>509</v>
      </c>
    </row>
    <row r="6634" spans="1:3" x14ac:dyDescent="0.3">
      <c r="A6634" t="s">
        <v>5506</v>
      </c>
      <c r="B6634" s="2">
        <v>5.5</v>
      </c>
      <c r="C6634" t="s">
        <v>814</v>
      </c>
    </row>
    <row r="6635" spans="1:3" x14ac:dyDescent="0.3">
      <c r="A6635" t="s">
        <v>5506</v>
      </c>
      <c r="B6635" s="2">
        <v>5.5</v>
      </c>
      <c r="C6635" t="s">
        <v>3587</v>
      </c>
    </row>
    <row r="6636" spans="1:3" x14ac:dyDescent="0.3">
      <c r="A6636" t="s">
        <v>7332</v>
      </c>
      <c r="B6636" s="2">
        <v>6.2</v>
      </c>
      <c r="C6636" t="s">
        <v>266</v>
      </c>
    </row>
    <row r="6637" spans="1:3" x14ac:dyDescent="0.3">
      <c r="A6637" t="s">
        <v>7332</v>
      </c>
      <c r="B6637" s="2">
        <v>6.2</v>
      </c>
      <c r="C6637" t="s">
        <v>509</v>
      </c>
    </row>
    <row r="6638" spans="1:3" x14ac:dyDescent="0.3">
      <c r="A6638" t="s">
        <v>7332</v>
      </c>
      <c r="B6638" s="2">
        <v>6.2</v>
      </c>
      <c r="C6638" t="s">
        <v>7844</v>
      </c>
    </row>
    <row r="6639" spans="1:3" x14ac:dyDescent="0.3">
      <c r="A6639" t="s">
        <v>7332</v>
      </c>
      <c r="B6639" s="2">
        <v>6.2</v>
      </c>
      <c r="C6639" t="s">
        <v>7853</v>
      </c>
    </row>
    <row r="6640" spans="1:3" x14ac:dyDescent="0.3">
      <c r="A6640" t="s">
        <v>7332</v>
      </c>
      <c r="B6640" s="2">
        <v>6.2</v>
      </c>
      <c r="C6640" t="s">
        <v>3878</v>
      </c>
    </row>
    <row r="6641" spans="1:3" x14ac:dyDescent="0.3">
      <c r="A6641" t="s">
        <v>7333</v>
      </c>
      <c r="B6641" s="2">
        <v>6.2</v>
      </c>
      <c r="C6641" t="s">
        <v>509</v>
      </c>
    </row>
    <row r="6642" spans="1:3" x14ac:dyDescent="0.3">
      <c r="A6642" t="s">
        <v>7333</v>
      </c>
      <c r="B6642" s="2">
        <v>6.2</v>
      </c>
      <c r="C6642" t="s">
        <v>814</v>
      </c>
    </row>
    <row r="6643" spans="1:3" x14ac:dyDescent="0.3">
      <c r="A6643" t="s">
        <v>7333</v>
      </c>
      <c r="B6643" s="2">
        <v>6.2</v>
      </c>
      <c r="C6643" t="s">
        <v>3587</v>
      </c>
    </row>
    <row r="6644" spans="1:3" x14ac:dyDescent="0.3">
      <c r="A6644" t="s">
        <v>7333</v>
      </c>
      <c r="B6644" s="2">
        <v>6.2</v>
      </c>
      <c r="C6644" t="s">
        <v>3705</v>
      </c>
    </row>
    <row r="6645" spans="1:3" x14ac:dyDescent="0.3">
      <c r="A6645" t="s">
        <v>5507</v>
      </c>
      <c r="B6645" s="2">
        <v>6.3</v>
      </c>
      <c r="C6645" t="s">
        <v>7851</v>
      </c>
    </row>
    <row r="6646" spans="1:3" x14ac:dyDescent="0.3">
      <c r="A6646" t="s">
        <v>5507</v>
      </c>
      <c r="B6646" s="2">
        <v>6.3</v>
      </c>
      <c r="C6646" t="s">
        <v>814</v>
      </c>
    </row>
    <row r="6647" spans="1:3" x14ac:dyDescent="0.3">
      <c r="A6647" t="s">
        <v>5507</v>
      </c>
      <c r="B6647" s="2">
        <v>6.3</v>
      </c>
      <c r="C6647" t="s">
        <v>3705</v>
      </c>
    </row>
    <row r="6648" spans="1:3" x14ac:dyDescent="0.3">
      <c r="A6648" t="s">
        <v>5508</v>
      </c>
      <c r="B6648" s="2">
        <v>6.7</v>
      </c>
      <c r="C6648" t="s">
        <v>7852</v>
      </c>
    </row>
    <row r="6649" spans="1:3" x14ac:dyDescent="0.3">
      <c r="A6649" t="s">
        <v>5508</v>
      </c>
      <c r="B6649" s="2">
        <v>6.7</v>
      </c>
      <c r="C6649" t="s">
        <v>814</v>
      </c>
    </row>
    <row r="6650" spans="1:3" x14ac:dyDescent="0.3">
      <c r="A6650" t="s">
        <v>5508</v>
      </c>
      <c r="B6650" s="2">
        <v>6.7</v>
      </c>
      <c r="C6650" t="s">
        <v>7853</v>
      </c>
    </row>
    <row r="6651" spans="1:3" x14ac:dyDescent="0.3">
      <c r="A6651" t="s">
        <v>5509</v>
      </c>
      <c r="B6651" s="2">
        <v>3.5</v>
      </c>
      <c r="C6651" t="s">
        <v>509</v>
      </c>
    </row>
    <row r="6652" spans="1:3" x14ac:dyDescent="0.3">
      <c r="A6652" t="s">
        <v>5510</v>
      </c>
      <c r="B6652" s="2">
        <v>7.5</v>
      </c>
      <c r="C6652" t="s">
        <v>814</v>
      </c>
    </row>
    <row r="6653" spans="1:3" x14ac:dyDescent="0.3">
      <c r="A6653" t="s">
        <v>5511</v>
      </c>
      <c r="B6653" s="2">
        <v>6.6</v>
      </c>
      <c r="C6653" t="s">
        <v>509</v>
      </c>
    </row>
    <row r="6654" spans="1:3" x14ac:dyDescent="0.3">
      <c r="A6654" t="s">
        <v>5511</v>
      </c>
      <c r="B6654" s="2">
        <v>6.6</v>
      </c>
      <c r="C6654" t="s">
        <v>814</v>
      </c>
    </row>
    <row r="6655" spans="1:3" x14ac:dyDescent="0.3">
      <c r="A6655" t="s">
        <v>5512</v>
      </c>
      <c r="B6655" s="2">
        <v>7.5</v>
      </c>
      <c r="C6655" t="s">
        <v>814</v>
      </c>
    </row>
    <row r="6656" spans="1:3" x14ac:dyDescent="0.3">
      <c r="A6656" t="s">
        <v>5512</v>
      </c>
      <c r="B6656" s="2">
        <v>7.5</v>
      </c>
      <c r="C6656" t="s">
        <v>7848</v>
      </c>
    </row>
    <row r="6657" spans="1:3" x14ac:dyDescent="0.3">
      <c r="A6657" t="s">
        <v>5513</v>
      </c>
      <c r="B6657" s="2">
        <v>7.2</v>
      </c>
      <c r="C6657" t="s">
        <v>346</v>
      </c>
    </row>
    <row r="6658" spans="1:3" x14ac:dyDescent="0.3">
      <c r="A6658" t="s">
        <v>5513</v>
      </c>
      <c r="B6658" s="2">
        <v>7.2</v>
      </c>
      <c r="C6658" t="s">
        <v>509</v>
      </c>
    </row>
    <row r="6659" spans="1:3" x14ac:dyDescent="0.3">
      <c r="A6659" t="s">
        <v>5514</v>
      </c>
      <c r="B6659" s="2">
        <v>4.8</v>
      </c>
      <c r="C6659" t="s">
        <v>1390</v>
      </c>
    </row>
    <row r="6660" spans="1:3" x14ac:dyDescent="0.3">
      <c r="A6660" t="s">
        <v>5514</v>
      </c>
      <c r="B6660" s="2">
        <v>4.8</v>
      </c>
      <c r="C6660" t="s">
        <v>3705</v>
      </c>
    </row>
    <row r="6661" spans="1:3" x14ac:dyDescent="0.3">
      <c r="A6661" t="s">
        <v>5515</v>
      </c>
      <c r="B6661" s="2">
        <v>6.6</v>
      </c>
      <c r="C6661" t="s">
        <v>7851</v>
      </c>
    </row>
    <row r="6662" spans="1:3" x14ac:dyDescent="0.3">
      <c r="A6662" t="s">
        <v>5515</v>
      </c>
      <c r="B6662" s="2">
        <v>6.6</v>
      </c>
      <c r="C6662" t="s">
        <v>814</v>
      </c>
    </row>
    <row r="6663" spans="1:3" x14ac:dyDescent="0.3">
      <c r="A6663" t="s">
        <v>5515</v>
      </c>
      <c r="B6663" s="2">
        <v>6.6</v>
      </c>
      <c r="C6663" t="s">
        <v>7848</v>
      </c>
    </row>
    <row r="6664" spans="1:3" x14ac:dyDescent="0.3">
      <c r="A6664" t="s">
        <v>5515</v>
      </c>
      <c r="B6664" s="2">
        <v>6.6</v>
      </c>
      <c r="C6664" t="s">
        <v>3705</v>
      </c>
    </row>
    <row r="6665" spans="1:3" x14ac:dyDescent="0.3">
      <c r="A6665" t="s">
        <v>5516</v>
      </c>
      <c r="B6665" s="2">
        <v>3.5</v>
      </c>
      <c r="C6665" t="s">
        <v>509</v>
      </c>
    </row>
    <row r="6666" spans="1:3" x14ac:dyDescent="0.3">
      <c r="A6666" t="s">
        <v>5517</v>
      </c>
      <c r="B6666" s="2">
        <v>7.6</v>
      </c>
      <c r="C6666" t="s">
        <v>7852</v>
      </c>
    </row>
    <row r="6667" spans="1:3" x14ac:dyDescent="0.3">
      <c r="A6667" t="s">
        <v>5517</v>
      </c>
      <c r="B6667" s="2">
        <v>7.6</v>
      </c>
      <c r="C6667" t="s">
        <v>814</v>
      </c>
    </row>
    <row r="6668" spans="1:3" x14ac:dyDescent="0.3">
      <c r="A6668" t="s">
        <v>5517</v>
      </c>
      <c r="B6668" s="2">
        <v>7.6</v>
      </c>
      <c r="C6668" t="s">
        <v>7849</v>
      </c>
    </row>
    <row r="6669" spans="1:3" x14ac:dyDescent="0.3">
      <c r="A6669" t="s">
        <v>5518</v>
      </c>
      <c r="B6669" s="2">
        <v>6.3</v>
      </c>
      <c r="C6669" t="s">
        <v>346</v>
      </c>
    </row>
    <row r="6670" spans="1:3" x14ac:dyDescent="0.3">
      <c r="A6670" t="s">
        <v>5518</v>
      </c>
      <c r="B6670" s="2">
        <v>6.3</v>
      </c>
      <c r="C6670" t="s">
        <v>266</v>
      </c>
    </row>
    <row r="6671" spans="1:3" x14ac:dyDescent="0.3">
      <c r="A6671" t="s">
        <v>5518</v>
      </c>
      <c r="B6671" s="2">
        <v>6.3</v>
      </c>
      <c r="C6671" t="s">
        <v>814</v>
      </c>
    </row>
    <row r="6672" spans="1:3" x14ac:dyDescent="0.3">
      <c r="A6672" t="s">
        <v>5518</v>
      </c>
      <c r="B6672" s="2">
        <v>6.3</v>
      </c>
      <c r="C6672" t="s">
        <v>7848</v>
      </c>
    </row>
    <row r="6673" spans="1:3" x14ac:dyDescent="0.3">
      <c r="A6673" t="s">
        <v>5519</v>
      </c>
      <c r="B6673" s="2">
        <v>5.5</v>
      </c>
      <c r="C6673" t="s">
        <v>1390</v>
      </c>
    </row>
    <row r="6674" spans="1:3" x14ac:dyDescent="0.3">
      <c r="A6674" t="s">
        <v>5520</v>
      </c>
      <c r="B6674" s="2">
        <v>6.3</v>
      </c>
      <c r="C6674" t="s">
        <v>266</v>
      </c>
    </row>
    <row r="6675" spans="1:3" x14ac:dyDescent="0.3">
      <c r="A6675" t="s">
        <v>5520</v>
      </c>
      <c r="B6675" s="2">
        <v>6.3</v>
      </c>
      <c r="C6675" t="s">
        <v>509</v>
      </c>
    </row>
    <row r="6676" spans="1:3" x14ac:dyDescent="0.3">
      <c r="A6676" t="s">
        <v>5521</v>
      </c>
      <c r="B6676" s="2">
        <v>6.5</v>
      </c>
      <c r="C6676" t="s">
        <v>7851</v>
      </c>
    </row>
    <row r="6677" spans="1:3" x14ac:dyDescent="0.3">
      <c r="A6677" t="s">
        <v>5521</v>
      </c>
      <c r="B6677" s="2">
        <v>6.5</v>
      </c>
      <c r="C6677" t="s">
        <v>814</v>
      </c>
    </row>
    <row r="6678" spans="1:3" x14ac:dyDescent="0.3">
      <c r="A6678" t="s">
        <v>5521</v>
      </c>
      <c r="B6678" s="2">
        <v>6.5</v>
      </c>
      <c r="C6678" t="s">
        <v>7848</v>
      </c>
    </row>
    <row r="6679" spans="1:3" x14ac:dyDescent="0.3">
      <c r="A6679" t="s">
        <v>5521</v>
      </c>
      <c r="B6679" s="2">
        <v>6.5</v>
      </c>
      <c r="C6679" t="s">
        <v>3705</v>
      </c>
    </row>
    <row r="6680" spans="1:3" x14ac:dyDescent="0.3">
      <c r="A6680" t="s">
        <v>5522</v>
      </c>
      <c r="B6680" s="2">
        <v>6.9</v>
      </c>
      <c r="C6680" t="s">
        <v>814</v>
      </c>
    </row>
    <row r="6681" spans="1:3" x14ac:dyDescent="0.3">
      <c r="A6681" t="s">
        <v>5522</v>
      </c>
      <c r="B6681" s="2">
        <v>6.9</v>
      </c>
      <c r="C6681" t="s">
        <v>3705</v>
      </c>
    </row>
    <row r="6682" spans="1:3" x14ac:dyDescent="0.3">
      <c r="A6682" t="s">
        <v>5523</v>
      </c>
      <c r="B6682" s="2">
        <v>7.6</v>
      </c>
      <c r="C6682" t="s">
        <v>509</v>
      </c>
    </row>
    <row r="6683" spans="1:3" x14ac:dyDescent="0.3">
      <c r="A6683" t="s">
        <v>5523</v>
      </c>
      <c r="B6683" s="2">
        <v>7.6</v>
      </c>
      <c r="C6683" t="s">
        <v>814</v>
      </c>
    </row>
    <row r="6684" spans="1:3" x14ac:dyDescent="0.3">
      <c r="A6684" t="s">
        <v>5523</v>
      </c>
      <c r="B6684" s="2">
        <v>7.6</v>
      </c>
      <c r="C6684" t="s">
        <v>7853</v>
      </c>
    </row>
    <row r="6685" spans="1:3" x14ac:dyDescent="0.3">
      <c r="A6685" t="s">
        <v>5523</v>
      </c>
      <c r="B6685" s="2">
        <v>7.6</v>
      </c>
      <c r="C6685" t="s">
        <v>3587</v>
      </c>
    </row>
    <row r="6686" spans="1:3" x14ac:dyDescent="0.3">
      <c r="A6686" t="s">
        <v>5524</v>
      </c>
      <c r="B6686" s="2">
        <v>3.9</v>
      </c>
      <c r="C6686" t="s">
        <v>1390</v>
      </c>
    </row>
    <row r="6687" spans="1:3" x14ac:dyDescent="0.3">
      <c r="A6687" t="s">
        <v>5524</v>
      </c>
      <c r="B6687" s="2">
        <v>3.9</v>
      </c>
      <c r="C6687" t="s">
        <v>7848</v>
      </c>
    </row>
    <row r="6688" spans="1:3" x14ac:dyDescent="0.3">
      <c r="A6688" t="s">
        <v>7334</v>
      </c>
      <c r="B6688" s="2">
        <v>6.1</v>
      </c>
      <c r="C6688" t="s">
        <v>7851</v>
      </c>
    </row>
    <row r="6689" spans="1:3" x14ac:dyDescent="0.3">
      <c r="A6689" t="s">
        <v>7334</v>
      </c>
      <c r="B6689" s="2">
        <v>6.1</v>
      </c>
      <c r="C6689" t="s">
        <v>814</v>
      </c>
    </row>
    <row r="6690" spans="1:3" x14ac:dyDescent="0.3">
      <c r="A6690" t="s">
        <v>7334</v>
      </c>
      <c r="B6690" s="2">
        <v>6.1</v>
      </c>
      <c r="C6690" t="s">
        <v>3705</v>
      </c>
    </row>
    <row r="6691" spans="1:3" x14ac:dyDescent="0.3">
      <c r="A6691" t="s">
        <v>5525</v>
      </c>
      <c r="B6691" s="2">
        <v>7.3</v>
      </c>
      <c r="C6691" t="s">
        <v>7851</v>
      </c>
    </row>
    <row r="6692" spans="1:3" x14ac:dyDescent="0.3">
      <c r="A6692" t="s">
        <v>5525</v>
      </c>
      <c r="B6692" s="2">
        <v>7.3</v>
      </c>
      <c r="C6692" t="s">
        <v>814</v>
      </c>
    </row>
    <row r="6693" spans="1:3" x14ac:dyDescent="0.3">
      <c r="A6693" t="s">
        <v>5525</v>
      </c>
      <c r="B6693" s="2">
        <v>7.3</v>
      </c>
      <c r="C6693" t="s">
        <v>3587</v>
      </c>
    </row>
    <row r="6694" spans="1:3" x14ac:dyDescent="0.3">
      <c r="A6694" t="s">
        <v>5525</v>
      </c>
      <c r="B6694" s="2">
        <v>7.3</v>
      </c>
      <c r="C6694" t="s">
        <v>3705</v>
      </c>
    </row>
    <row r="6695" spans="1:3" x14ac:dyDescent="0.3">
      <c r="A6695" t="s">
        <v>7335</v>
      </c>
      <c r="B6695" s="2">
        <v>8.3000000000000007</v>
      </c>
      <c r="C6695" t="s">
        <v>814</v>
      </c>
    </row>
    <row r="6696" spans="1:3" x14ac:dyDescent="0.3">
      <c r="A6696" t="s">
        <v>7335</v>
      </c>
      <c r="B6696" s="2">
        <v>8.3000000000000007</v>
      </c>
      <c r="C6696" t="s">
        <v>7844</v>
      </c>
    </row>
    <row r="6697" spans="1:3" x14ac:dyDescent="0.3">
      <c r="A6697" t="s">
        <v>7335</v>
      </c>
      <c r="B6697" s="2">
        <v>8.3000000000000007</v>
      </c>
      <c r="C6697" t="s">
        <v>3587</v>
      </c>
    </row>
    <row r="6698" spans="1:3" x14ac:dyDescent="0.3">
      <c r="A6698" t="s">
        <v>7335</v>
      </c>
      <c r="B6698" s="2">
        <v>8.3000000000000007</v>
      </c>
      <c r="C6698" t="s">
        <v>3878</v>
      </c>
    </row>
    <row r="6699" spans="1:3" x14ac:dyDescent="0.3">
      <c r="A6699" t="s">
        <v>5526</v>
      </c>
      <c r="B6699" s="2">
        <v>5.8</v>
      </c>
      <c r="C6699" t="s">
        <v>509</v>
      </c>
    </row>
    <row r="6700" spans="1:3" x14ac:dyDescent="0.3">
      <c r="A6700" t="s">
        <v>5526</v>
      </c>
      <c r="B6700" s="2">
        <v>5.8</v>
      </c>
      <c r="C6700" t="s">
        <v>7846</v>
      </c>
    </row>
    <row r="6701" spans="1:3" x14ac:dyDescent="0.3">
      <c r="A6701" t="s">
        <v>5526</v>
      </c>
      <c r="B6701" s="2">
        <v>5.8</v>
      </c>
      <c r="C6701" t="s">
        <v>3587</v>
      </c>
    </row>
    <row r="6702" spans="1:3" x14ac:dyDescent="0.3">
      <c r="A6702" t="s">
        <v>5527</v>
      </c>
      <c r="B6702" s="2">
        <v>6.8</v>
      </c>
      <c r="C6702" t="s">
        <v>346</v>
      </c>
    </row>
    <row r="6703" spans="1:3" x14ac:dyDescent="0.3">
      <c r="A6703" t="s">
        <v>5527</v>
      </c>
      <c r="B6703" s="2">
        <v>6.8</v>
      </c>
      <c r="C6703" t="s">
        <v>7851</v>
      </c>
    </row>
    <row r="6704" spans="1:3" x14ac:dyDescent="0.3">
      <c r="A6704" t="s">
        <v>5527</v>
      </c>
      <c r="B6704" s="2">
        <v>6.8</v>
      </c>
      <c r="C6704" t="s">
        <v>814</v>
      </c>
    </row>
    <row r="6705" spans="1:3" x14ac:dyDescent="0.3">
      <c r="A6705" t="s">
        <v>5527</v>
      </c>
      <c r="B6705" s="2">
        <v>6.8</v>
      </c>
      <c r="C6705" t="s">
        <v>3705</v>
      </c>
    </row>
    <row r="6706" spans="1:3" x14ac:dyDescent="0.3">
      <c r="A6706" t="s">
        <v>7336</v>
      </c>
      <c r="B6706" s="2">
        <v>7</v>
      </c>
      <c r="C6706" t="s">
        <v>346</v>
      </c>
    </row>
    <row r="6707" spans="1:3" x14ac:dyDescent="0.3">
      <c r="A6707" t="s">
        <v>7336</v>
      </c>
      <c r="B6707" s="2">
        <v>7</v>
      </c>
      <c r="C6707" t="s">
        <v>509</v>
      </c>
    </row>
    <row r="6708" spans="1:3" x14ac:dyDescent="0.3">
      <c r="A6708" t="s">
        <v>7336</v>
      </c>
      <c r="B6708" s="2">
        <v>7</v>
      </c>
      <c r="C6708" t="s">
        <v>3878</v>
      </c>
    </row>
    <row r="6709" spans="1:3" x14ac:dyDescent="0.3">
      <c r="A6709" t="s">
        <v>5528</v>
      </c>
      <c r="B6709" s="2">
        <v>5.9</v>
      </c>
      <c r="C6709" t="s">
        <v>509</v>
      </c>
    </row>
    <row r="6710" spans="1:3" x14ac:dyDescent="0.3">
      <c r="A6710" t="s">
        <v>5528</v>
      </c>
      <c r="B6710" s="2">
        <v>5.9</v>
      </c>
      <c r="C6710" t="s">
        <v>7851</v>
      </c>
    </row>
    <row r="6711" spans="1:3" x14ac:dyDescent="0.3">
      <c r="A6711" t="s">
        <v>5528</v>
      </c>
      <c r="B6711" s="2">
        <v>5.9</v>
      </c>
      <c r="C6711" t="s">
        <v>7846</v>
      </c>
    </row>
    <row r="6712" spans="1:3" x14ac:dyDescent="0.3">
      <c r="A6712" t="s">
        <v>5528</v>
      </c>
      <c r="B6712" s="2">
        <v>5.9</v>
      </c>
      <c r="C6712" t="s">
        <v>7848</v>
      </c>
    </row>
    <row r="6713" spans="1:3" x14ac:dyDescent="0.3">
      <c r="A6713" t="s">
        <v>5528</v>
      </c>
      <c r="B6713" s="2">
        <v>5.9</v>
      </c>
      <c r="C6713" t="s">
        <v>3587</v>
      </c>
    </row>
    <row r="6714" spans="1:3" x14ac:dyDescent="0.3">
      <c r="A6714" t="s">
        <v>5528</v>
      </c>
      <c r="B6714" s="2">
        <v>5.9</v>
      </c>
      <c r="C6714" t="s">
        <v>3705</v>
      </c>
    </row>
    <row r="6715" spans="1:3" x14ac:dyDescent="0.3">
      <c r="A6715" t="s">
        <v>5529</v>
      </c>
      <c r="B6715" s="2">
        <v>6.5</v>
      </c>
      <c r="C6715" t="s">
        <v>346</v>
      </c>
    </row>
    <row r="6716" spans="1:3" x14ac:dyDescent="0.3">
      <c r="A6716" t="s">
        <v>5529</v>
      </c>
      <c r="B6716" s="2">
        <v>6.5</v>
      </c>
      <c r="C6716" t="s">
        <v>1390</v>
      </c>
    </row>
    <row r="6717" spans="1:3" x14ac:dyDescent="0.3">
      <c r="A6717" t="s">
        <v>5529</v>
      </c>
      <c r="B6717" s="2">
        <v>6.5</v>
      </c>
      <c r="C6717" t="s">
        <v>3878</v>
      </c>
    </row>
    <row r="6718" spans="1:3" x14ac:dyDescent="0.3">
      <c r="A6718" t="s">
        <v>5529</v>
      </c>
      <c r="B6718" s="2">
        <v>6.5</v>
      </c>
      <c r="C6718" t="s">
        <v>3705</v>
      </c>
    </row>
    <row r="6719" spans="1:3" x14ac:dyDescent="0.3">
      <c r="A6719" t="s">
        <v>7337</v>
      </c>
      <c r="B6719" s="2">
        <v>6.4</v>
      </c>
      <c r="C6719" t="s">
        <v>509</v>
      </c>
    </row>
    <row r="6720" spans="1:3" x14ac:dyDescent="0.3">
      <c r="A6720" t="s">
        <v>7337</v>
      </c>
      <c r="B6720" s="2">
        <v>6.4</v>
      </c>
      <c r="C6720" t="s">
        <v>3587</v>
      </c>
    </row>
    <row r="6721" spans="1:3" x14ac:dyDescent="0.3">
      <c r="A6721" t="s">
        <v>5530</v>
      </c>
      <c r="B6721" s="2">
        <v>5.8</v>
      </c>
      <c r="C6721" t="s">
        <v>266</v>
      </c>
    </row>
    <row r="6722" spans="1:3" x14ac:dyDescent="0.3">
      <c r="A6722" t="s">
        <v>5530</v>
      </c>
      <c r="B6722" s="2">
        <v>5.8</v>
      </c>
      <c r="C6722" t="s">
        <v>509</v>
      </c>
    </row>
    <row r="6723" spans="1:3" x14ac:dyDescent="0.3">
      <c r="A6723" t="s">
        <v>5530</v>
      </c>
      <c r="B6723" s="2">
        <v>5.8</v>
      </c>
      <c r="C6723" t="s">
        <v>7846</v>
      </c>
    </row>
    <row r="6724" spans="1:3" x14ac:dyDescent="0.3">
      <c r="A6724" t="s">
        <v>5530</v>
      </c>
      <c r="B6724" s="2">
        <v>5.8</v>
      </c>
      <c r="C6724" t="s">
        <v>3587</v>
      </c>
    </row>
    <row r="6725" spans="1:3" x14ac:dyDescent="0.3">
      <c r="A6725" t="s">
        <v>5531</v>
      </c>
      <c r="B6725" s="2">
        <v>5.0999999999999996</v>
      </c>
      <c r="C6725" t="s">
        <v>1390</v>
      </c>
    </row>
    <row r="6726" spans="1:3" x14ac:dyDescent="0.3">
      <c r="A6726" t="s">
        <v>5531</v>
      </c>
      <c r="B6726" s="2">
        <v>5.0999999999999996</v>
      </c>
      <c r="C6726" t="s">
        <v>3705</v>
      </c>
    </row>
    <row r="6727" spans="1:3" x14ac:dyDescent="0.3">
      <c r="A6727" t="s">
        <v>5532</v>
      </c>
      <c r="B6727" s="2">
        <v>6.8</v>
      </c>
      <c r="C6727" t="s">
        <v>346</v>
      </c>
    </row>
    <row r="6728" spans="1:3" x14ac:dyDescent="0.3">
      <c r="A6728" t="s">
        <v>5532</v>
      </c>
      <c r="B6728" s="2">
        <v>6.8</v>
      </c>
      <c r="C6728" t="s">
        <v>266</v>
      </c>
    </row>
    <row r="6729" spans="1:3" x14ac:dyDescent="0.3">
      <c r="A6729" t="s">
        <v>5532</v>
      </c>
      <c r="B6729" s="2">
        <v>6.8</v>
      </c>
      <c r="C6729" t="s">
        <v>814</v>
      </c>
    </row>
    <row r="6730" spans="1:3" x14ac:dyDescent="0.3">
      <c r="A6730" t="s">
        <v>5532</v>
      </c>
      <c r="B6730" s="2">
        <v>6.8</v>
      </c>
      <c r="C6730" t="s">
        <v>3587</v>
      </c>
    </row>
    <row r="6731" spans="1:3" x14ac:dyDescent="0.3">
      <c r="A6731" t="s">
        <v>5532</v>
      </c>
      <c r="B6731" s="2">
        <v>6.8</v>
      </c>
      <c r="C6731" t="s">
        <v>3084</v>
      </c>
    </row>
    <row r="6732" spans="1:3" x14ac:dyDescent="0.3">
      <c r="A6732" t="s">
        <v>7338</v>
      </c>
      <c r="B6732" s="2">
        <v>5.3</v>
      </c>
      <c r="C6732" t="s">
        <v>266</v>
      </c>
    </row>
    <row r="6733" spans="1:3" x14ac:dyDescent="0.3">
      <c r="A6733" t="s">
        <v>7338</v>
      </c>
      <c r="B6733" s="2">
        <v>5.3</v>
      </c>
      <c r="C6733" t="s">
        <v>7845</v>
      </c>
    </row>
    <row r="6734" spans="1:3" x14ac:dyDescent="0.3">
      <c r="A6734" t="s">
        <v>7338</v>
      </c>
      <c r="B6734" s="2">
        <v>5.3</v>
      </c>
      <c r="C6734" t="s">
        <v>509</v>
      </c>
    </row>
    <row r="6735" spans="1:3" x14ac:dyDescent="0.3">
      <c r="A6735" t="s">
        <v>7338</v>
      </c>
      <c r="B6735" s="2">
        <v>5.3</v>
      </c>
      <c r="C6735" t="s">
        <v>7846</v>
      </c>
    </row>
    <row r="6736" spans="1:3" x14ac:dyDescent="0.3">
      <c r="A6736" t="s">
        <v>7338</v>
      </c>
      <c r="B6736" s="2">
        <v>5.3</v>
      </c>
      <c r="C6736" t="s">
        <v>3587</v>
      </c>
    </row>
    <row r="6737" spans="1:3" x14ac:dyDescent="0.3">
      <c r="A6737" t="s">
        <v>5533</v>
      </c>
      <c r="B6737" s="2">
        <v>5.3</v>
      </c>
      <c r="C6737" t="s">
        <v>346</v>
      </c>
    </row>
    <row r="6738" spans="1:3" x14ac:dyDescent="0.3">
      <c r="A6738" t="s">
        <v>5533</v>
      </c>
      <c r="B6738" s="2">
        <v>5.3</v>
      </c>
      <c r="C6738" t="s">
        <v>7844</v>
      </c>
    </row>
    <row r="6739" spans="1:3" x14ac:dyDescent="0.3">
      <c r="A6739" t="s">
        <v>5533</v>
      </c>
      <c r="B6739" s="2">
        <v>5.3</v>
      </c>
      <c r="C6739" t="s">
        <v>1390</v>
      </c>
    </row>
    <row r="6740" spans="1:3" x14ac:dyDescent="0.3">
      <c r="A6740" t="s">
        <v>5533</v>
      </c>
      <c r="B6740" s="2">
        <v>5.3</v>
      </c>
      <c r="C6740" t="s">
        <v>3705</v>
      </c>
    </row>
    <row r="6741" spans="1:3" x14ac:dyDescent="0.3">
      <c r="A6741" t="s">
        <v>5534</v>
      </c>
      <c r="B6741" s="2">
        <v>4.9000000000000004</v>
      </c>
      <c r="C6741" t="s">
        <v>509</v>
      </c>
    </row>
    <row r="6742" spans="1:3" x14ac:dyDescent="0.3">
      <c r="A6742" t="s">
        <v>5534</v>
      </c>
      <c r="B6742" s="2">
        <v>4.9000000000000004</v>
      </c>
      <c r="C6742" t="s">
        <v>7846</v>
      </c>
    </row>
    <row r="6743" spans="1:3" x14ac:dyDescent="0.3">
      <c r="A6743" t="s">
        <v>5534</v>
      </c>
      <c r="B6743" s="2">
        <v>4.9000000000000004</v>
      </c>
      <c r="C6743" t="s">
        <v>7844</v>
      </c>
    </row>
    <row r="6744" spans="1:3" x14ac:dyDescent="0.3">
      <c r="A6744" t="s">
        <v>5535</v>
      </c>
      <c r="B6744" s="2">
        <v>6.8</v>
      </c>
      <c r="C6744" t="s">
        <v>509</v>
      </c>
    </row>
    <row r="6745" spans="1:3" x14ac:dyDescent="0.3">
      <c r="A6745" t="s">
        <v>5535</v>
      </c>
      <c r="B6745" s="2">
        <v>6.8</v>
      </c>
      <c r="C6745" t="s">
        <v>7851</v>
      </c>
    </row>
    <row r="6746" spans="1:3" x14ac:dyDescent="0.3">
      <c r="A6746" t="s">
        <v>5535</v>
      </c>
      <c r="B6746" s="2">
        <v>6.8</v>
      </c>
      <c r="C6746" t="s">
        <v>814</v>
      </c>
    </row>
    <row r="6747" spans="1:3" x14ac:dyDescent="0.3">
      <c r="A6747" t="s">
        <v>5536</v>
      </c>
      <c r="B6747" s="2">
        <v>7.1</v>
      </c>
      <c r="C6747" t="s">
        <v>266</v>
      </c>
    </row>
    <row r="6748" spans="1:3" x14ac:dyDescent="0.3">
      <c r="A6748" t="s">
        <v>5536</v>
      </c>
      <c r="B6748" s="2">
        <v>7.1</v>
      </c>
      <c r="C6748" t="s">
        <v>7851</v>
      </c>
    </row>
    <row r="6749" spans="1:3" x14ac:dyDescent="0.3">
      <c r="A6749" t="s">
        <v>5536</v>
      </c>
      <c r="B6749" s="2">
        <v>7.1</v>
      </c>
      <c r="C6749" t="s">
        <v>7848</v>
      </c>
    </row>
    <row r="6750" spans="1:3" x14ac:dyDescent="0.3">
      <c r="A6750" t="s">
        <v>5536</v>
      </c>
      <c r="B6750" s="2">
        <v>7.1</v>
      </c>
      <c r="C6750" t="s">
        <v>3878</v>
      </c>
    </row>
    <row r="6751" spans="1:3" x14ac:dyDescent="0.3">
      <c r="A6751" t="s">
        <v>5536</v>
      </c>
      <c r="B6751" s="2">
        <v>7.1</v>
      </c>
      <c r="C6751" t="s">
        <v>3705</v>
      </c>
    </row>
    <row r="6752" spans="1:3" x14ac:dyDescent="0.3">
      <c r="A6752" t="s">
        <v>5537</v>
      </c>
      <c r="B6752" s="2">
        <v>6.1</v>
      </c>
      <c r="C6752" t="s">
        <v>346</v>
      </c>
    </row>
    <row r="6753" spans="1:3" x14ac:dyDescent="0.3">
      <c r="A6753" t="s">
        <v>5537</v>
      </c>
      <c r="B6753" s="2">
        <v>6.1</v>
      </c>
      <c r="C6753" t="s">
        <v>1390</v>
      </c>
    </row>
    <row r="6754" spans="1:3" x14ac:dyDescent="0.3">
      <c r="A6754" t="s">
        <v>5537</v>
      </c>
      <c r="B6754" s="2">
        <v>6.1</v>
      </c>
      <c r="C6754" t="s">
        <v>3705</v>
      </c>
    </row>
    <row r="6755" spans="1:3" x14ac:dyDescent="0.3">
      <c r="A6755" t="s">
        <v>5538</v>
      </c>
      <c r="B6755" s="2">
        <v>8.5</v>
      </c>
      <c r="C6755" t="s">
        <v>1390</v>
      </c>
    </row>
    <row r="6756" spans="1:3" x14ac:dyDescent="0.3">
      <c r="A6756" t="s">
        <v>5538</v>
      </c>
      <c r="B6756" s="2">
        <v>8.5</v>
      </c>
      <c r="C6756" t="s">
        <v>7848</v>
      </c>
    </row>
    <row r="6757" spans="1:3" x14ac:dyDescent="0.3">
      <c r="A6757" t="s">
        <v>5538</v>
      </c>
      <c r="B6757" s="2">
        <v>8.5</v>
      </c>
      <c r="C6757" t="s">
        <v>3705</v>
      </c>
    </row>
    <row r="6758" spans="1:3" x14ac:dyDescent="0.3">
      <c r="A6758" t="s">
        <v>7339</v>
      </c>
      <c r="B6758" s="2">
        <v>5.9</v>
      </c>
      <c r="C6758" t="s">
        <v>509</v>
      </c>
    </row>
    <row r="6759" spans="1:3" x14ac:dyDescent="0.3">
      <c r="A6759" t="s">
        <v>7339</v>
      </c>
      <c r="B6759" s="2">
        <v>5.9</v>
      </c>
      <c r="C6759" t="s">
        <v>3587</v>
      </c>
    </row>
    <row r="6760" spans="1:3" x14ac:dyDescent="0.3">
      <c r="A6760" t="s">
        <v>5539</v>
      </c>
      <c r="B6760" s="2">
        <v>6.3</v>
      </c>
      <c r="C6760" t="s">
        <v>814</v>
      </c>
    </row>
    <row r="6761" spans="1:3" x14ac:dyDescent="0.3">
      <c r="A6761" t="s">
        <v>5539</v>
      </c>
      <c r="B6761" s="2">
        <v>6.3</v>
      </c>
      <c r="C6761" t="s">
        <v>3587</v>
      </c>
    </row>
    <row r="6762" spans="1:3" x14ac:dyDescent="0.3">
      <c r="A6762" t="s">
        <v>5540</v>
      </c>
      <c r="B6762" s="2">
        <v>5.9</v>
      </c>
      <c r="C6762" t="s">
        <v>509</v>
      </c>
    </row>
    <row r="6763" spans="1:3" x14ac:dyDescent="0.3">
      <c r="A6763" t="s">
        <v>5540</v>
      </c>
      <c r="B6763" s="2">
        <v>5.9</v>
      </c>
      <c r="C6763" t="s">
        <v>814</v>
      </c>
    </row>
    <row r="6764" spans="1:3" x14ac:dyDescent="0.3">
      <c r="A6764" t="s">
        <v>7340</v>
      </c>
      <c r="B6764" s="2">
        <v>5.4</v>
      </c>
      <c r="C6764" t="s">
        <v>509</v>
      </c>
    </row>
    <row r="6765" spans="1:3" x14ac:dyDescent="0.3">
      <c r="A6765" t="s">
        <v>5541</v>
      </c>
      <c r="B6765" s="2">
        <v>6.9</v>
      </c>
      <c r="C6765" t="s">
        <v>509</v>
      </c>
    </row>
    <row r="6766" spans="1:3" x14ac:dyDescent="0.3">
      <c r="A6766" t="s">
        <v>5541</v>
      </c>
      <c r="B6766" s="2">
        <v>6.9</v>
      </c>
      <c r="C6766" t="s">
        <v>814</v>
      </c>
    </row>
    <row r="6767" spans="1:3" x14ac:dyDescent="0.3">
      <c r="A6767" t="s">
        <v>5541</v>
      </c>
      <c r="B6767" s="2">
        <v>6.9</v>
      </c>
      <c r="C6767" t="s">
        <v>7846</v>
      </c>
    </row>
    <row r="6768" spans="1:3" x14ac:dyDescent="0.3">
      <c r="A6768" t="s">
        <v>5542</v>
      </c>
      <c r="B6768" s="2">
        <v>7.5</v>
      </c>
      <c r="C6768" t="s">
        <v>814</v>
      </c>
    </row>
    <row r="6769" spans="1:3" x14ac:dyDescent="0.3">
      <c r="A6769" t="s">
        <v>7341</v>
      </c>
      <c r="B6769" s="2">
        <v>8.1999999999999993</v>
      </c>
      <c r="C6769" t="s">
        <v>266</v>
      </c>
    </row>
    <row r="6770" spans="1:3" x14ac:dyDescent="0.3">
      <c r="A6770" t="s">
        <v>7341</v>
      </c>
      <c r="B6770" s="2">
        <v>8.1999999999999993</v>
      </c>
      <c r="C6770" t="s">
        <v>7852</v>
      </c>
    </row>
    <row r="6771" spans="1:3" x14ac:dyDescent="0.3">
      <c r="A6771" t="s">
        <v>7341</v>
      </c>
      <c r="B6771" s="2">
        <v>8.1999999999999993</v>
      </c>
      <c r="C6771" t="s">
        <v>814</v>
      </c>
    </row>
    <row r="6772" spans="1:3" x14ac:dyDescent="0.3">
      <c r="A6772" t="s">
        <v>7342</v>
      </c>
      <c r="B6772" s="2">
        <v>5.9</v>
      </c>
      <c r="C6772" t="s">
        <v>509</v>
      </c>
    </row>
    <row r="6773" spans="1:3" x14ac:dyDescent="0.3">
      <c r="A6773" t="s">
        <v>5543</v>
      </c>
      <c r="B6773" s="2">
        <v>5</v>
      </c>
      <c r="C6773" t="s">
        <v>266</v>
      </c>
    </row>
    <row r="6774" spans="1:3" x14ac:dyDescent="0.3">
      <c r="A6774" t="s">
        <v>5543</v>
      </c>
      <c r="B6774" s="2">
        <v>5</v>
      </c>
      <c r="C6774" t="s">
        <v>814</v>
      </c>
    </row>
    <row r="6775" spans="1:3" x14ac:dyDescent="0.3">
      <c r="A6775" t="s">
        <v>5543</v>
      </c>
      <c r="B6775" s="2">
        <v>5</v>
      </c>
      <c r="C6775" t="s">
        <v>1390</v>
      </c>
    </row>
    <row r="6776" spans="1:3" x14ac:dyDescent="0.3">
      <c r="A6776" t="s">
        <v>5543</v>
      </c>
      <c r="B6776" s="2">
        <v>5</v>
      </c>
      <c r="C6776" t="s">
        <v>7848</v>
      </c>
    </row>
    <row r="6777" spans="1:3" x14ac:dyDescent="0.3">
      <c r="A6777" t="s">
        <v>5543</v>
      </c>
      <c r="B6777" s="2">
        <v>5</v>
      </c>
      <c r="C6777" t="s">
        <v>3705</v>
      </c>
    </row>
    <row r="6778" spans="1:3" x14ac:dyDescent="0.3">
      <c r="A6778" t="s">
        <v>5544</v>
      </c>
      <c r="B6778" s="2">
        <v>7.3</v>
      </c>
      <c r="C6778" t="s">
        <v>7851</v>
      </c>
    </row>
    <row r="6779" spans="1:3" x14ac:dyDescent="0.3">
      <c r="A6779" t="s">
        <v>5544</v>
      </c>
      <c r="B6779" s="2">
        <v>7.3</v>
      </c>
      <c r="C6779" t="s">
        <v>7844</v>
      </c>
    </row>
    <row r="6780" spans="1:3" x14ac:dyDescent="0.3">
      <c r="A6780" t="s">
        <v>5544</v>
      </c>
      <c r="B6780" s="2">
        <v>7.3</v>
      </c>
      <c r="C6780" t="s">
        <v>1390</v>
      </c>
    </row>
    <row r="6781" spans="1:3" x14ac:dyDescent="0.3">
      <c r="A6781" t="s">
        <v>7343</v>
      </c>
      <c r="B6781" s="2">
        <v>6.4</v>
      </c>
      <c r="C6781" t="s">
        <v>7845</v>
      </c>
    </row>
    <row r="6782" spans="1:3" x14ac:dyDescent="0.3">
      <c r="A6782" t="s">
        <v>7343</v>
      </c>
      <c r="B6782" s="2">
        <v>6.4</v>
      </c>
      <c r="C6782" t="s">
        <v>7846</v>
      </c>
    </row>
    <row r="6783" spans="1:3" x14ac:dyDescent="0.3">
      <c r="A6783" t="s">
        <v>7343</v>
      </c>
      <c r="B6783" s="2">
        <v>6.4</v>
      </c>
      <c r="C6783" t="s">
        <v>7844</v>
      </c>
    </row>
    <row r="6784" spans="1:3" x14ac:dyDescent="0.3">
      <c r="A6784" t="s">
        <v>7343</v>
      </c>
      <c r="B6784" s="2">
        <v>6.4</v>
      </c>
      <c r="C6784" t="s">
        <v>7848</v>
      </c>
    </row>
    <row r="6785" spans="1:3" x14ac:dyDescent="0.3">
      <c r="A6785" t="s">
        <v>7344</v>
      </c>
      <c r="B6785" s="2">
        <v>6.6</v>
      </c>
      <c r="C6785" t="s">
        <v>509</v>
      </c>
    </row>
    <row r="6786" spans="1:3" x14ac:dyDescent="0.3">
      <c r="A6786" t="s">
        <v>7344</v>
      </c>
      <c r="B6786" s="2">
        <v>6.6</v>
      </c>
      <c r="C6786" t="s">
        <v>814</v>
      </c>
    </row>
    <row r="6787" spans="1:3" x14ac:dyDescent="0.3">
      <c r="A6787" t="s">
        <v>7344</v>
      </c>
      <c r="B6787" s="2">
        <v>6.6</v>
      </c>
      <c r="C6787" t="s">
        <v>3587</v>
      </c>
    </row>
    <row r="6788" spans="1:3" x14ac:dyDescent="0.3">
      <c r="A6788" t="s">
        <v>5545</v>
      </c>
      <c r="B6788" s="2">
        <v>7.8</v>
      </c>
      <c r="C6788" t="s">
        <v>346</v>
      </c>
    </row>
    <row r="6789" spans="1:3" x14ac:dyDescent="0.3">
      <c r="A6789" t="s">
        <v>5545</v>
      </c>
      <c r="B6789" s="2">
        <v>7.8</v>
      </c>
      <c r="C6789" t="s">
        <v>509</v>
      </c>
    </row>
    <row r="6790" spans="1:3" x14ac:dyDescent="0.3">
      <c r="A6790" t="s">
        <v>5545</v>
      </c>
      <c r="B6790" s="2">
        <v>7.8</v>
      </c>
      <c r="C6790" t="s">
        <v>7851</v>
      </c>
    </row>
    <row r="6791" spans="1:3" x14ac:dyDescent="0.3">
      <c r="A6791" t="s">
        <v>5545</v>
      </c>
      <c r="B6791" s="2">
        <v>7.8</v>
      </c>
      <c r="C6791" t="s">
        <v>7844</v>
      </c>
    </row>
    <row r="6792" spans="1:3" x14ac:dyDescent="0.3">
      <c r="A6792" t="s">
        <v>5546</v>
      </c>
      <c r="B6792" s="2">
        <v>4</v>
      </c>
      <c r="C6792" t="s">
        <v>509</v>
      </c>
    </row>
    <row r="6793" spans="1:3" x14ac:dyDescent="0.3">
      <c r="A6793" t="s">
        <v>5546</v>
      </c>
      <c r="B6793" s="2">
        <v>4</v>
      </c>
      <c r="C6793" t="s">
        <v>7846</v>
      </c>
    </row>
    <row r="6794" spans="1:3" x14ac:dyDescent="0.3">
      <c r="A6794" t="s">
        <v>5546</v>
      </c>
      <c r="B6794" s="2">
        <v>4</v>
      </c>
      <c r="C6794" t="s">
        <v>7853</v>
      </c>
    </row>
    <row r="6795" spans="1:3" x14ac:dyDescent="0.3">
      <c r="A6795" t="s">
        <v>5546</v>
      </c>
      <c r="B6795" s="2">
        <v>4</v>
      </c>
      <c r="C6795" t="s">
        <v>7847</v>
      </c>
    </row>
    <row r="6796" spans="1:3" x14ac:dyDescent="0.3">
      <c r="A6796" t="s">
        <v>5547</v>
      </c>
      <c r="B6796" s="2">
        <v>7.6</v>
      </c>
      <c r="C6796" t="s">
        <v>814</v>
      </c>
    </row>
    <row r="6797" spans="1:3" x14ac:dyDescent="0.3">
      <c r="A6797" t="s">
        <v>5548</v>
      </c>
      <c r="B6797" s="2">
        <v>7.7</v>
      </c>
      <c r="C6797" t="s">
        <v>814</v>
      </c>
    </row>
    <row r="6798" spans="1:3" x14ac:dyDescent="0.3">
      <c r="A6798" t="s">
        <v>5549</v>
      </c>
      <c r="B6798" s="2">
        <v>5.8</v>
      </c>
      <c r="C6798" t="s">
        <v>346</v>
      </c>
    </row>
    <row r="6799" spans="1:3" x14ac:dyDescent="0.3">
      <c r="A6799" t="s">
        <v>5549</v>
      </c>
      <c r="B6799" s="2">
        <v>5.8</v>
      </c>
      <c r="C6799" t="s">
        <v>7851</v>
      </c>
    </row>
    <row r="6800" spans="1:3" x14ac:dyDescent="0.3">
      <c r="A6800" t="s">
        <v>5549</v>
      </c>
      <c r="B6800" s="2">
        <v>5.8</v>
      </c>
      <c r="C6800" t="s">
        <v>814</v>
      </c>
    </row>
    <row r="6801" spans="1:3" x14ac:dyDescent="0.3">
      <c r="A6801" t="s">
        <v>5549</v>
      </c>
      <c r="B6801" s="2">
        <v>5.8</v>
      </c>
      <c r="C6801" t="s">
        <v>3705</v>
      </c>
    </row>
    <row r="6802" spans="1:3" x14ac:dyDescent="0.3">
      <c r="A6802" t="s">
        <v>5550</v>
      </c>
      <c r="B6802" s="2">
        <v>5.6</v>
      </c>
      <c r="C6802" t="s">
        <v>509</v>
      </c>
    </row>
    <row r="6803" spans="1:3" x14ac:dyDescent="0.3">
      <c r="A6803" t="s">
        <v>5550</v>
      </c>
      <c r="B6803" s="2">
        <v>5.6</v>
      </c>
      <c r="C6803" t="s">
        <v>3587</v>
      </c>
    </row>
    <row r="6804" spans="1:3" x14ac:dyDescent="0.3">
      <c r="A6804" t="s">
        <v>5551</v>
      </c>
      <c r="B6804" s="2">
        <v>5.3</v>
      </c>
      <c r="C6804" t="s">
        <v>509</v>
      </c>
    </row>
    <row r="6805" spans="1:3" x14ac:dyDescent="0.3">
      <c r="A6805" t="s">
        <v>5551</v>
      </c>
      <c r="B6805" s="2">
        <v>5.3</v>
      </c>
      <c r="C6805" t="s">
        <v>3587</v>
      </c>
    </row>
    <row r="6806" spans="1:3" x14ac:dyDescent="0.3">
      <c r="A6806" t="s">
        <v>5552</v>
      </c>
      <c r="B6806" s="2">
        <v>6.6</v>
      </c>
      <c r="C6806" t="s">
        <v>7852</v>
      </c>
    </row>
    <row r="6807" spans="1:3" x14ac:dyDescent="0.3">
      <c r="A6807" t="s">
        <v>5552</v>
      </c>
      <c r="B6807" s="2">
        <v>6.6</v>
      </c>
      <c r="C6807" t="s">
        <v>814</v>
      </c>
    </row>
    <row r="6808" spans="1:3" x14ac:dyDescent="0.3">
      <c r="A6808" t="s">
        <v>5552</v>
      </c>
      <c r="B6808" s="2">
        <v>6.6</v>
      </c>
      <c r="C6808" t="s">
        <v>7849</v>
      </c>
    </row>
    <row r="6809" spans="1:3" x14ac:dyDescent="0.3">
      <c r="A6809" t="s">
        <v>5553</v>
      </c>
      <c r="B6809" s="2">
        <v>1.9</v>
      </c>
      <c r="C6809" t="s">
        <v>509</v>
      </c>
    </row>
    <row r="6810" spans="1:3" x14ac:dyDescent="0.3">
      <c r="A6810" t="s">
        <v>5554</v>
      </c>
      <c r="B6810" s="2">
        <v>5.7</v>
      </c>
      <c r="C6810" t="s">
        <v>346</v>
      </c>
    </row>
    <row r="6811" spans="1:3" x14ac:dyDescent="0.3">
      <c r="A6811" t="s">
        <v>5554</v>
      </c>
      <c r="B6811" s="2">
        <v>5.7</v>
      </c>
      <c r="C6811" t="s">
        <v>7851</v>
      </c>
    </row>
    <row r="6812" spans="1:3" x14ac:dyDescent="0.3">
      <c r="A6812" t="s">
        <v>5554</v>
      </c>
      <c r="B6812" s="2">
        <v>5.7</v>
      </c>
      <c r="C6812" t="s">
        <v>3705</v>
      </c>
    </row>
    <row r="6813" spans="1:3" x14ac:dyDescent="0.3">
      <c r="A6813" t="s">
        <v>5555</v>
      </c>
      <c r="B6813" s="2">
        <v>6.6</v>
      </c>
      <c r="C6813" t="s">
        <v>346</v>
      </c>
    </row>
    <row r="6814" spans="1:3" x14ac:dyDescent="0.3">
      <c r="A6814" t="s">
        <v>5555</v>
      </c>
      <c r="B6814" s="2">
        <v>6.6</v>
      </c>
      <c r="C6814" t="s">
        <v>509</v>
      </c>
    </row>
    <row r="6815" spans="1:3" x14ac:dyDescent="0.3">
      <c r="A6815" t="s">
        <v>5555</v>
      </c>
      <c r="B6815" s="2">
        <v>6.6</v>
      </c>
      <c r="C6815" t="s">
        <v>7851</v>
      </c>
    </row>
    <row r="6816" spans="1:3" x14ac:dyDescent="0.3">
      <c r="A6816" t="s">
        <v>5555</v>
      </c>
      <c r="B6816" s="2">
        <v>6.6</v>
      </c>
      <c r="C6816" t="s">
        <v>3705</v>
      </c>
    </row>
    <row r="6817" spans="1:3" x14ac:dyDescent="0.3">
      <c r="A6817" t="s">
        <v>7345</v>
      </c>
      <c r="B6817" s="2">
        <v>6</v>
      </c>
      <c r="C6817" t="s">
        <v>509</v>
      </c>
    </row>
    <row r="6818" spans="1:3" x14ac:dyDescent="0.3">
      <c r="A6818" t="s">
        <v>7345</v>
      </c>
      <c r="B6818" s="2">
        <v>6</v>
      </c>
      <c r="C6818" t="s">
        <v>3587</v>
      </c>
    </row>
    <row r="6819" spans="1:3" x14ac:dyDescent="0.3">
      <c r="A6819" t="s">
        <v>5556</v>
      </c>
      <c r="B6819" s="2">
        <v>6.1</v>
      </c>
      <c r="C6819" t="s">
        <v>346</v>
      </c>
    </row>
    <row r="6820" spans="1:3" x14ac:dyDescent="0.3">
      <c r="A6820" t="s">
        <v>5556</v>
      </c>
      <c r="B6820" s="2">
        <v>6.1</v>
      </c>
      <c r="C6820" t="s">
        <v>266</v>
      </c>
    </row>
    <row r="6821" spans="1:3" x14ac:dyDescent="0.3">
      <c r="A6821" t="s">
        <v>5556</v>
      </c>
      <c r="B6821" s="2">
        <v>6.1</v>
      </c>
      <c r="C6821" t="s">
        <v>3878</v>
      </c>
    </row>
    <row r="6822" spans="1:3" x14ac:dyDescent="0.3">
      <c r="A6822" t="s">
        <v>5556</v>
      </c>
      <c r="B6822" s="2">
        <v>6.1</v>
      </c>
      <c r="C6822" t="s">
        <v>3705</v>
      </c>
    </row>
    <row r="6823" spans="1:3" x14ac:dyDescent="0.3">
      <c r="A6823" t="s">
        <v>5557</v>
      </c>
      <c r="B6823" s="2">
        <v>4.8</v>
      </c>
      <c r="C6823" t="s">
        <v>509</v>
      </c>
    </row>
    <row r="6824" spans="1:3" x14ac:dyDescent="0.3">
      <c r="A6824" t="s">
        <v>5558</v>
      </c>
      <c r="B6824" s="2">
        <v>6.2</v>
      </c>
      <c r="C6824" t="s">
        <v>346</v>
      </c>
    </row>
    <row r="6825" spans="1:3" x14ac:dyDescent="0.3">
      <c r="A6825" t="s">
        <v>5558</v>
      </c>
      <c r="B6825" s="2">
        <v>6.2</v>
      </c>
      <c r="C6825" t="s">
        <v>7851</v>
      </c>
    </row>
    <row r="6826" spans="1:3" x14ac:dyDescent="0.3">
      <c r="A6826" t="s">
        <v>5558</v>
      </c>
      <c r="B6826" s="2">
        <v>6.2</v>
      </c>
      <c r="C6826" t="s">
        <v>3878</v>
      </c>
    </row>
    <row r="6827" spans="1:3" x14ac:dyDescent="0.3">
      <c r="A6827" t="s">
        <v>5558</v>
      </c>
      <c r="B6827" s="2">
        <v>6.2</v>
      </c>
      <c r="C6827" t="s">
        <v>3705</v>
      </c>
    </row>
    <row r="6828" spans="1:3" x14ac:dyDescent="0.3">
      <c r="A6828" t="s">
        <v>5559</v>
      </c>
      <c r="B6828" s="2">
        <v>7.5</v>
      </c>
      <c r="C6828" t="s">
        <v>509</v>
      </c>
    </row>
    <row r="6829" spans="1:3" x14ac:dyDescent="0.3">
      <c r="A6829" t="s">
        <v>5559</v>
      </c>
      <c r="B6829" s="2">
        <v>7.5</v>
      </c>
      <c r="C6829" t="s">
        <v>7851</v>
      </c>
    </row>
    <row r="6830" spans="1:3" x14ac:dyDescent="0.3">
      <c r="A6830" t="s">
        <v>7346</v>
      </c>
      <c r="B6830" s="2">
        <v>6.3</v>
      </c>
      <c r="C6830" t="s">
        <v>7852</v>
      </c>
    </row>
    <row r="6831" spans="1:3" x14ac:dyDescent="0.3">
      <c r="A6831" t="s">
        <v>7346</v>
      </c>
      <c r="B6831" s="2">
        <v>6.3</v>
      </c>
      <c r="C6831" t="s">
        <v>814</v>
      </c>
    </row>
    <row r="6832" spans="1:3" x14ac:dyDescent="0.3">
      <c r="A6832" t="s">
        <v>7346</v>
      </c>
      <c r="B6832" s="2">
        <v>6.3</v>
      </c>
      <c r="C6832" t="s">
        <v>7849</v>
      </c>
    </row>
    <row r="6833" spans="1:3" x14ac:dyDescent="0.3">
      <c r="A6833" t="s">
        <v>5560</v>
      </c>
      <c r="B6833" s="2">
        <v>7.1</v>
      </c>
      <c r="C6833" t="s">
        <v>814</v>
      </c>
    </row>
    <row r="6834" spans="1:3" x14ac:dyDescent="0.3">
      <c r="A6834" t="s">
        <v>5560</v>
      </c>
      <c r="B6834" s="2">
        <v>7.1</v>
      </c>
      <c r="C6834" t="s">
        <v>7848</v>
      </c>
    </row>
    <row r="6835" spans="1:3" x14ac:dyDescent="0.3">
      <c r="A6835" t="s">
        <v>5560</v>
      </c>
      <c r="B6835" s="2">
        <v>7.1</v>
      </c>
      <c r="C6835" t="s">
        <v>3587</v>
      </c>
    </row>
    <row r="6836" spans="1:3" x14ac:dyDescent="0.3">
      <c r="A6836" t="s">
        <v>5560</v>
      </c>
      <c r="B6836" s="2">
        <v>7.1</v>
      </c>
      <c r="C6836" t="s">
        <v>3705</v>
      </c>
    </row>
    <row r="6837" spans="1:3" x14ac:dyDescent="0.3">
      <c r="A6837" t="s">
        <v>5560</v>
      </c>
      <c r="B6837" s="2">
        <v>7.1</v>
      </c>
      <c r="C6837" t="s">
        <v>5364</v>
      </c>
    </row>
    <row r="6838" spans="1:3" x14ac:dyDescent="0.3">
      <c r="A6838" t="s">
        <v>5561</v>
      </c>
      <c r="B6838" s="2">
        <v>6.6</v>
      </c>
      <c r="C6838" t="s">
        <v>509</v>
      </c>
    </row>
    <row r="6839" spans="1:3" x14ac:dyDescent="0.3">
      <c r="A6839" t="s">
        <v>5561</v>
      </c>
      <c r="B6839" s="2">
        <v>6.6</v>
      </c>
      <c r="C6839" t="s">
        <v>814</v>
      </c>
    </row>
    <row r="6840" spans="1:3" x14ac:dyDescent="0.3">
      <c r="A6840" t="s">
        <v>5562</v>
      </c>
      <c r="B6840" s="2">
        <v>6.1</v>
      </c>
      <c r="C6840" t="s">
        <v>346</v>
      </c>
    </row>
    <row r="6841" spans="1:3" x14ac:dyDescent="0.3">
      <c r="A6841" t="s">
        <v>5562</v>
      </c>
      <c r="B6841" s="2">
        <v>6.1</v>
      </c>
      <c r="C6841" t="s">
        <v>7851</v>
      </c>
    </row>
    <row r="6842" spans="1:3" x14ac:dyDescent="0.3">
      <c r="A6842" t="s">
        <v>5562</v>
      </c>
      <c r="B6842" s="2">
        <v>6.1</v>
      </c>
      <c r="C6842" t="s">
        <v>814</v>
      </c>
    </row>
    <row r="6843" spans="1:3" x14ac:dyDescent="0.3">
      <c r="A6843" t="s">
        <v>5562</v>
      </c>
      <c r="B6843" s="2">
        <v>6.1</v>
      </c>
      <c r="C6843" t="s">
        <v>7850</v>
      </c>
    </row>
    <row r="6844" spans="1:3" x14ac:dyDescent="0.3">
      <c r="A6844" t="s">
        <v>5563</v>
      </c>
      <c r="B6844" s="2">
        <v>6.7</v>
      </c>
      <c r="C6844" t="s">
        <v>509</v>
      </c>
    </row>
    <row r="6845" spans="1:3" x14ac:dyDescent="0.3">
      <c r="A6845" t="s">
        <v>5563</v>
      </c>
      <c r="B6845" s="2">
        <v>6.7</v>
      </c>
      <c r="C6845" t="s">
        <v>814</v>
      </c>
    </row>
    <row r="6846" spans="1:3" x14ac:dyDescent="0.3">
      <c r="A6846" t="s">
        <v>5563</v>
      </c>
      <c r="B6846" s="2">
        <v>6.7</v>
      </c>
      <c r="C6846" t="s">
        <v>7844</v>
      </c>
    </row>
    <row r="6847" spans="1:3" x14ac:dyDescent="0.3">
      <c r="A6847" t="s">
        <v>5563</v>
      </c>
      <c r="B6847" s="2">
        <v>6.7</v>
      </c>
      <c r="C6847" t="s">
        <v>3587</v>
      </c>
    </row>
    <row r="6848" spans="1:3" x14ac:dyDescent="0.3">
      <c r="A6848" t="s">
        <v>5564</v>
      </c>
      <c r="B6848" s="2">
        <v>5.6</v>
      </c>
      <c r="C6848" t="s">
        <v>346</v>
      </c>
    </row>
    <row r="6849" spans="1:3" x14ac:dyDescent="0.3">
      <c r="A6849" t="s">
        <v>5564</v>
      </c>
      <c r="B6849" s="2">
        <v>5.6</v>
      </c>
      <c r="C6849" t="s">
        <v>7851</v>
      </c>
    </row>
    <row r="6850" spans="1:3" x14ac:dyDescent="0.3">
      <c r="A6850" t="s">
        <v>5564</v>
      </c>
      <c r="B6850" s="2">
        <v>5.6</v>
      </c>
      <c r="C6850" t="s">
        <v>3705</v>
      </c>
    </row>
    <row r="6851" spans="1:3" x14ac:dyDescent="0.3">
      <c r="A6851" t="s">
        <v>5565</v>
      </c>
      <c r="B6851" s="2">
        <v>7.2</v>
      </c>
      <c r="C6851" t="s">
        <v>814</v>
      </c>
    </row>
    <row r="6852" spans="1:3" x14ac:dyDescent="0.3">
      <c r="A6852" t="s">
        <v>5565</v>
      </c>
      <c r="B6852" s="2">
        <v>7.2</v>
      </c>
      <c r="C6852" t="s">
        <v>7844</v>
      </c>
    </row>
    <row r="6853" spans="1:3" x14ac:dyDescent="0.3">
      <c r="A6853" t="s">
        <v>5565</v>
      </c>
      <c r="B6853" s="2">
        <v>7.2</v>
      </c>
      <c r="C6853" t="s">
        <v>1390</v>
      </c>
    </row>
    <row r="6854" spans="1:3" x14ac:dyDescent="0.3">
      <c r="A6854" t="s">
        <v>5565</v>
      </c>
      <c r="B6854" s="2">
        <v>7.2</v>
      </c>
      <c r="C6854" t="s">
        <v>7848</v>
      </c>
    </row>
    <row r="6855" spans="1:3" x14ac:dyDescent="0.3">
      <c r="A6855" t="s">
        <v>5566</v>
      </c>
      <c r="B6855" s="2">
        <v>4.3</v>
      </c>
      <c r="C6855" t="s">
        <v>346</v>
      </c>
    </row>
    <row r="6856" spans="1:3" x14ac:dyDescent="0.3">
      <c r="A6856" t="s">
        <v>5566</v>
      </c>
      <c r="B6856" s="2">
        <v>4.3</v>
      </c>
      <c r="C6856" t="s">
        <v>509</v>
      </c>
    </row>
    <row r="6857" spans="1:3" x14ac:dyDescent="0.3">
      <c r="A6857" t="s">
        <v>5566</v>
      </c>
      <c r="B6857" s="2">
        <v>4.3</v>
      </c>
      <c r="C6857" t="s">
        <v>7846</v>
      </c>
    </row>
    <row r="6858" spans="1:3" x14ac:dyDescent="0.3">
      <c r="A6858" t="s">
        <v>5567</v>
      </c>
      <c r="B6858" s="2">
        <v>6.4</v>
      </c>
      <c r="C6858" t="s">
        <v>509</v>
      </c>
    </row>
    <row r="6859" spans="1:3" x14ac:dyDescent="0.3">
      <c r="A6859" t="s">
        <v>5568</v>
      </c>
      <c r="B6859" s="2">
        <v>7.1</v>
      </c>
      <c r="C6859" t="s">
        <v>509</v>
      </c>
    </row>
    <row r="6860" spans="1:3" x14ac:dyDescent="0.3">
      <c r="A6860" t="s">
        <v>5568</v>
      </c>
      <c r="B6860" s="2">
        <v>7.1</v>
      </c>
      <c r="C6860" t="s">
        <v>814</v>
      </c>
    </row>
    <row r="6861" spans="1:3" x14ac:dyDescent="0.3">
      <c r="A6861" t="s">
        <v>5568</v>
      </c>
      <c r="B6861" s="2">
        <v>7.1</v>
      </c>
      <c r="C6861" t="s">
        <v>7853</v>
      </c>
    </row>
    <row r="6862" spans="1:3" x14ac:dyDescent="0.3">
      <c r="A6862" t="s">
        <v>5568</v>
      </c>
      <c r="B6862" s="2">
        <v>7.1</v>
      </c>
      <c r="C6862" t="s">
        <v>5364</v>
      </c>
    </row>
    <row r="6863" spans="1:3" x14ac:dyDescent="0.3">
      <c r="A6863" t="s">
        <v>5569</v>
      </c>
      <c r="B6863" s="2">
        <v>6.3</v>
      </c>
      <c r="C6863" t="s">
        <v>346</v>
      </c>
    </row>
    <row r="6864" spans="1:3" x14ac:dyDescent="0.3">
      <c r="A6864" t="s">
        <v>5569</v>
      </c>
      <c r="B6864" s="2">
        <v>6.3</v>
      </c>
      <c r="C6864" t="s">
        <v>7851</v>
      </c>
    </row>
    <row r="6865" spans="1:3" x14ac:dyDescent="0.3">
      <c r="A6865" t="s">
        <v>5569</v>
      </c>
      <c r="B6865" s="2">
        <v>6.3</v>
      </c>
      <c r="C6865" t="s">
        <v>814</v>
      </c>
    </row>
    <row r="6866" spans="1:3" x14ac:dyDescent="0.3">
      <c r="A6866" t="s">
        <v>5569</v>
      </c>
      <c r="B6866" s="2">
        <v>6.3</v>
      </c>
      <c r="C6866" t="s">
        <v>3705</v>
      </c>
    </row>
    <row r="6867" spans="1:3" x14ac:dyDescent="0.3">
      <c r="A6867" t="s">
        <v>5570</v>
      </c>
      <c r="B6867" s="2">
        <v>7.4</v>
      </c>
      <c r="C6867" t="s">
        <v>509</v>
      </c>
    </row>
    <row r="6868" spans="1:3" x14ac:dyDescent="0.3">
      <c r="A6868" t="s">
        <v>7347</v>
      </c>
      <c r="B6868" s="2">
        <v>6.1</v>
      </c>
      <c r="C6868" t="s">
        <v>509</v>
      </c>
    </row>
    <row r="6869" spans="1:3" x14ac:dyDescent="0.3">
      <c r="A6869" t="s">
        <v>7347</v>
      </c>
      <c r="B6869" s="2">
        <v>6.1</v>
      </c>
      <c r="C6869" t="s">
        <v>3587</v>
      </c>
    </row>
    <row r="6870" spans="1:3" x14ac:dyDescent="0.3">
      <c r="A6870" t="s">
        <v>5571</v>
      </c>
      <c r="B6870" s="2">
        <v>6.6</v>
      </c>
      <c r="C6870" t="s">
        <v>509</v>
      </c>
    </row>
    <row r="6871" spans="1:3" x14ac:dyDescent="0.3">
      <c r="A6871" t="s">
        <v>5571</v>
      </c>
      <c r="B6871" s="2">
        <v>6.6</v>
      </c>
      <c r="C6871" t="s">
        <v>814</v>
      </c>
    </row>
    <row r="6872" spans="1:3" x14ac:dyDescent="0.3">
      <c r="A6872" t="s">
        <v>7348</v>
      </c>
      <c r="B6872" s="2">
        <v>6</v>
      </c>
      <c r="C6872" t="s">
        <v>509</v>
      </c>
    </row>
    <row r="6873" spans="1:3" x14ac:dyDescent="0.3">
      <c r="A6873" t="s">
        <v>7348</v>
      </c>
      <c r="B6873" s="2">
        <v>6</v>
      </c>
      <c r="C6873" t="s">
        <v>7851</v>
      </c>
    </row>
    <row r="6874" spans="1:3" x14ac:dyDescent="0.3">
      <c r="A6874" t="s">
        <v>5572</v>
      </c>
      <c r="B6874" s="2">
        <v>6.8</v>
      </c>
      <c r="C6874" t="s">
        <v>509</v>
      </c>
    </row>
    <row r="6875" spans="1:3" x14ac:dyDescent="0.3">
      <c r="A6875" t="s">
        <v>5572</v>
      </c>
      <c r="B6875" s="2">
        <v>6.8</v>
      </c>
      <c r="C6875" t="s">
        <v>7847</v>
      </c>
    </row>
    <row r="6876" spans="1:3" x14ac:dyDescent="0.3">
      <c r="A6876" t="s">
        <v>5572</v>
      </c>
      <c r="B6876" s="2">
        <v>6.8</v>
      </c>
      <c r="C6876" t="s">
        <v>3587</v>
      </c>
    </row>
    <row r="6877" spans="1:3" x14ac:dyDescent="0.3">
      <c r="A6877" t="s">
        <v>5573</v>
      </c>
      <c r="B6877" s="2">
        <v>6.8</v>
      </c>
      <c r="C6877" t="s">
        <v>346</v>
      </c>
    </row>
    <row r="6878" spans="1:3" x14ac:dyDescent="0.3">
      <c r="A6878" t="s">
        <v>5573</v>
      </c>
      <c r="B6878" s="2">
        <v>6.8</v>
      </c>
      <c r="C6878" t="s">
        <v>7851</v>
      </c>
    </row>
    <row r="6879" spans="1:3" x14ac:dyDescent="0.3">
      <c r="A6879" t="s">
        <v>5573</v>
      </c>
      <c r="B6879" s="2">
        <v>6.8</v>
      </c>
      <c r="C6879" t="s">
        <v>3705</v>
      </c>
    </row>
    <row r="6880" spans="1:3" x14ac:dyDescent="0.3">
      <c r="A6880" t="s">
        <v>7349</v>
      </c>
      <c r="B6880" s="2">
        <v>7.2</v>
      </c>
      <c r="C6880" t="s">
        <v>266</v>
      </c>
    </row>
    <row r="6881" spans="1:3" x14ac:dyDescent="0.3">
      <c r="A6881" t="s">
        <v>7349</v>
      </c>
      <c r="B6881" s="2">
        <v>7.2</v>
      </c>
      <c r="C6881" t="s">
        <v>814</v>
      </c>
    </row>
    <row r="6882" spans="1:3" x14ac:dyDescent="0.3">
      <c r="A6882" t="s">
        <v>5574</v>
      </c>
      <c r="B6882" s="2">
        <v>1.9</v>
      </c>
      <c r="C6882" t="s">
        <v>509</v>
      </c>
    </row>
    <row r="6883" spans="1:3" x14ac:dyDescent="0.3">
      <c r="A6883" t="s">
        <v>5574</v>
      </c>
      <c r="B6883" s="2">
        <v>1.9</v>
      </c>
      <c r="C6883" t="s">
        <v>7846</v>
      </c>
    </row>
    <row r="6884" spans="1:3" x14ac:dyDescent="0.3">
      <c r="A6884" t="s">
        <v>5574</v>
      </c>
      <c r="B6884" s="2">
        <v>1.9</v>
      </c>
      <c r="C6884" t="s">
        <v>3878</v>
      </c>
    </row>
    <row r="6885" spans="1:3" x14ac:dyDescent="0.3">
      <c r="A6885" t="s">
        <v>5575</v>
      </c>
      <c r="B6885" s="2">
        <v>5.5</v>
      </c>
      <c r="C6885" t="s">
        <v>346</v>
      </c>
    </row>
    <row r="6886" spans="1:3" x14ac:dyDescent="0.3">
      <c r="A6886" t="s">
        <v>5575</v>
      </c>
      <c r="B6886" s="2">
        <v>5.5</v>
      </c>
      <c r="C6886" t="s">
        <v>509</v>
      </c>
    </row>
    <row r="6887" spans="1:3" x14ac:dyDescent="0.3">
      <c r="A6887" t="s">
        <v>5575</v>
      </c>
      <c r="B6887" s="2">
        <v>5.5</v>
      </c>
      <c r="C6887" t="s">
        <v>7851</v>
      </c>
    </row>
    <row r="6888" spans="1:3" x14ac:dyDescent="0.3">
      <c r="A6888" t="s">
        <v>5576</v>
      </c>
      <c r="B6888" s="2">
        <v>4.5</v>
      </c>
      <c r="C6888" t="s">
        <v>346</v>
      </c>
    </row>
    <row r="6889" spans="1:3" x14ac:dyDescent="0.3">
      <c r="A6889" t="s">
        <v>5576</v>
      </c>
      <c r="B6889" s="2">
        <v>4.5</v>
      </c>
      <c r="C6889" t="s">
        <v>509</v>
      </c>
    </row>
    <row r="6890" spans="1:3" x14ac:dyDescent="0.3">
      <c r="A6890" t="s">
        <v>5576</v>
      </c>
      <c r="B6890" s="2">
        <v>4.5</v>
      </c>
      <c r="C6890" t="s">
        <v>7851</v>
      </c>
    </row>
    <row r="6891" spans="1:3" x14ac:dyDescent="0.3">
      <c r="A6891" t="s">
        <v>7350</v>
      </c>
      <c r="B6891" s="2">
        <v>6.3</v>
      </c>
      <c r="C6891" t="s">
        <v>509</v>
      </c>
    </row>
    <row r="6892" spans="1:3" x14ac:dyDescent="0.3">
      <c r="A6892" t="s">
        <v>7350</v>
      </c>
      <c r="B6892" s="2">
        <v>6.3</v>
      </c>
      <c r="C6892" t="s">
        <v>7851</v>
      </c>
    </row>
    <row r="6893" spans="1:3" x14ac:dyDescent="0.3">
      <c r="A6893" t="s">
        <v>7350</v>
      </c>
      <c r="B6893" s="2">
        <v>6.3</v>
      </c>
      <c r="C6893" t="s">
        <v>7853</v>
      </c>
    </row>
    <row r="6894" spans="1:3" x14ac:dyDescent="0.3">
      <c r="A6894" t="s">
        <v>5577</v>
      </c>
      <c r="B6894" s="2">
        <v>6.7</v>
      </c>
      <c r="C6894" t="s">
        <v>509</v>
      </c>
    </row>
    <row r="6895" spans="1:3" x14ac:dyDescent="0.3">
      <c r="A6895" t="s">
        <v>5577</v>
      </c>
      <c r="B6895" s="2">
        <v>6.7</v>
      </c>
      <c r="C6895" t="s">
        <v>7851</v>
      </c>
    </row>
    <row r="6896" spans="1:3" x14ac:dyDescent="0.3">
      <c r="A6896" t="s">
        <v>5577</v>
      </c>
      <c r="B6896" s="2">
        <v>6.7</v>
      </c>
      <c r="C6896" t="s">
        <v>814</v>
      </c>
    </row>
    <row r="6897" spans="1:3" x14ac:dyDescent="0.3">
      <c r="A6897" t="s">
        <v>5577</v>
      </c>
      <c r="B6897" s="2">
        <v>6.7</v>
      </c>
      <c r="C6897" t="s">
        <v>7848</v>
      </c>
    </row>
    <row r="6898" spans="1:3" x14ac:dyDescent="0.3">
      <c r="A6898" t="s">
        <v>5577</v>
      </c>
      <c r="B6898" s="2">
        <v>6.7</v>
      </c>
      <c r="C6898" t="s">
        <v>3587</v>
      </c>
    </row>
    <row r="6899" spans="1:3" x14ac:dyDescent="0.3">
      <c r="A6899" t="s">
        <v>5578</v>
      </c>
      <c r="B6899" s="2">
        <v>2.8</v>
      </c>
      <c r="C6899" t="s">
        <v>266</v>
      </c>
    </row>
    <row r="6900" spans="1:3" x14ac:dyDescent="0.3">
      <c r="A6900" t="s">
        <v>5578</v>
      </c>
      <c r="B6900" s="2">
        <v>2.8</v>
      </c>
      <c r="C6900" t="s">
        <v>7845</v>
      </c>
    </row>
    <row r="6901" spans="1:3" x14ac:dyDescent="0.3">
      <c r="A6901" t="s">
        <v>5578</v>
      </c>
      <c r="B6901" s="2">
        <v>2.8</v>
      </c>
      <c r="C6901" t="s">
        <v>509</v>
      </c>
    </row>
    <row r="6902" spans="1:3" x14ac:dyDescent="0.3">
      <c r="A6902" t="s">
        <v>5578</v>
      </c>
      <c r="B6902" s="2">
        <v>2.8</v>
      </c>
      <c r="C6902" t="s">
        <v>7846</v>
      </c>
    </row>
    <row r="6903" spans="1:3" x14ac:dyDescent="0.3">
      <c r="A6903" t="s">
        <v>5578</v>
      </c>
      <c r="B6903" s="2">
        <v>2.8</v>
      </c>
      <c r="C6903" t="s">
        <v>7844</v>
      </c>
    </row>
    <row r="6904" spans="1:3" x14ac:dyDescent="0.3">
      <c r="A6904" t="s">
        <v>7351</v>
      </c>
      <c r="B6904" s="2">
        <v>5</v>
      </c>
      <c r="C6904" t="s">
        <v>814</v>
      </c>
    </row>
    <row r="6905" spans="1:3" x14ac:dyDescent="0.3">
      <c r="A6905" t="s">
        <v>7351</v>
      </c>
      <c r="B6905" s="2">
        <v>5</v>
      </c>
      <c r="C6905" t="s">
        <v>7853</v>
      </c>
    </row>
    <row r="6906" spans="1:3" x14ac:dyDescent="0.3">
      <c r="A6906" t="s">
        <v>5579</v>
      </c>
      <c r="B6906" s="2">
        <v>4.3</v>
      </c>
      <c r="C6906" t="s">
        <v>509</v>
      </c>
    </row>
    <row r="6907" spans="1:3" x14ac:dyDescent="0.3">
      <c r="A6907" t="s">
        <v>5579</v>
      </c>
      <c r="B6907" s="2">
        <v>4.3</v>
      </c>
      <c r="C6907" t="s">
        <v>7844</v>
      </c>
    </row>
    <row r="6908" spans="1:3" x14ac:dyDescent="0.3">
      <c r="A6908" t="s">
        <v>5580</v>
      </c>
      <c r="B6908" s="2">
        <v>5.6</v>
      </c>
      <c r="C6908" t="s">
        <v>346</v>
      </c>
    </row>
    <row r="6909" spans="1:3" x14ac:dyDescent="0.3">
      <c r="A6909" t="s">
        <v>5580</v>
      </c>
      <c r="B6909" s="2">
        <v>5.6</v>
      </c>
      <c r="C6909" t="s">
        <v>509</v>
      </c>
    </row>
    <row r="6910" spans="1:3" x14ac:dyDescent="0.3">
      <c r="A6910" t="s">
        <v>5580</v>
      </c>
      <c r="B6910" s="2">
        <v>5.6</v>
      </c>
      <c r="C6910" t="s">
        <v>7851</v>
      </c>
    </row>
    <row r="6911" spans="1:3" x14ac:dyDescent="0.3">
      <c r="A6911" t="s">
        <v>5580</v>
      </c>
      <c r="B6911" s="2">
        <v>5.6</v>
      </c>
      <c r="C6911" t="s">
        <v>3705</v>
      </c>
    </row>
    <row r="6912" spans="1:3" x14ac:dyDescent="0.3">
      <c r="A6912" t="s">
        <v>5581</v>
      </c>
      <c r="B6912" s="2">
        <v>6.2</v>
      </c>
      <c r="C6912" t="s">
        <v>814</v>
      </c>
    </row>
    <row r="6913" spans="1:3" x14ac:dyDescent="0.3">
      <c r="A6913" t="s">
        <v>5581</v>
      </c>
      <c r="B6913" s="2">
        <v>6.2</v>
      </c>
      <c r="C6913" t="s">
        <v>1390</v>
      </c>
    </row>
    <row r="6914" spans="1:3" x14ac:dyDescent="0.3">
      <c r="A6914" t="s">
        <v>5581</v>
      </c>
      <c r="B6914" s="2">
        <v>6.2</v>
      </c>
      <c r="C6914" t="s">
        <v>3878</v>
      </c>
    </row>
    <row r="6915" spans="1:3" x14ac:dyDescent="0.3">
      <c r="A6915" t="s">
        <v>5581</v>
      </c>
      <c r="B6915" s="2">
        <v>6.2</v>
      </c>
      <c r="C6915" t="s">
        <v>3705</v>
      </c>
    </row>
    <row r="6916" spans="1:3" x14ac:dyDescent="0.3">
      <c r="A6916" t="s">
        <v>5582</v>
      </c>
      <c r="B6916" s="2">
        <v>5.3</v>
      </c>
      <c r="C6916" t="s">
        <v>266</v>
      </c>
    </row>
    <row r="6917" spans="1:3" x14ac:dyDescent="0.3">
      <c r="A6917" t="s">
        <v>5582</v>
      </c>
      <c r="B6917" s="2">
        <v>5.3</v>
      </c>
      <c r="C6917" t="s">
        <v>509</v>
      </c>
    </row>
    <row r="6918" spans="1:3" x14ac:dyDescent="0.3">
      <c r="A6918" t="s">
        <v>5583</v>
      </c>
      <c r="B6918" s="2">
        <v>7.4</v>
      </c>
      <c r="C6918" t="s">
        <v>7852</v>
      </c>
    </row>
    <row r="6919" spans="1:3" x14ac:dyDescent="0.3">
      <c r="A6919" t="s">
        <v>5583</v>
      </c>
      <c r="B6919" s="2">
        <v>7.4</v>
      </c>
      <c r="C6919" t="s">
        <v>509</v>
      </c>
    </row>
    <row r="6920" spans="1:3" x14ac:dyDescent="0.3">
      <c r="A6920" t="s">
        <v>5583</v>
      </c>
      <c r="B6920" s="2">
        <v>7.4</v>
      </c>
      <c r="C6920" t="s">
        <v>814</v>
      </c>
    </row>
    <row r="6921" spans="1:3" x14ac:dyDescent="0.3">
      <c r="A6921" t="s">
        <v>5583</v>
      </c>
      <c r="B6921" s="2">
        <v>7.4</v>
      </c>
      <c r="C6921" t="s">
        <v>7849</v>
      </c>
    </row>
    <row r="6922" spans="1:3" x14ac:dyDescent="0.3">
      <c r="A6922" t="s">
        <v>5583</v>
      </c>
      <c r="B6922" s="2">
        <v>7.4</v>
      </c>
      <c r="C6922" t="s">
        <v>7853</v>
      </c>
    </row>
    <row r="6923" spans="1:3" x14ac:dyDescent="0.3">
      <c r="A6923" t="s">
        <v>5583</v>
      </c>
      <c r="B6923" s="2">
        <v>7.4</v>
      </c>
      <c r="C6923" t="s">
        <v>7847</v>
      </c>
    </row>
    <row r="6924" spans="1:3" x14ac:dyDescent="0.3">
      <c r="A6924" t="s">
        <v>5584</v>
      </c>
      <c r="B6924" s="2">
        <v>7.4</v>
      </c>
      <c r="C6924" t="s">
        <v>814</v>
      </c>
    </row>
    <row r="6925" spans="1:3" x14ac:dyDescent="0.3">
      <c r="A6925" t="s">
        <v>5584</v>
      </c>
      <c r="B6925" s="2">
        <v>7.4</v>
      </c>
      <c r="C6925" t="s">
        <v>5364</v>
      </c>
    </row>
    <row r="6926" spans="1:3" x14ac:dyDescent="0.3">
      <c r="A6926" t="s">
        <v>5585</v>
      </c>
      <c r="B6926" s="2">
        <v>6.5</v>
      </c>
      <c r="C6926" t="s">
        <v>7852</v>
      </c>
    </row>
    <row r="6927" spans="1:3" x14ac:dyDescent="0.3">
      <c r="A6927" t="s">
        <v>5585</v>
      </c>
      <c r="B6927" s="2">
        <v>6.5</v>
      </c>
      <c r="C6927" t="s">
        <v>814</v>
      </c>
    </row>
    <row r="6928" spans="1:3" x14ac:dyDescent="0.3">
      <c r="A6928" t="s">
        <v>5585</v>
      </c>
      <c r="B6928" s="2">
        <v>6.5</v>
      </c>
      <c r="C6928" t="s">
        <v>3705</v>
      </c>
    </row>
    <row r="6929" spans="1:3" x14ac:dyDescent="0.3">
      <c r="A6929" t="s">
        <v>5586</v>
      </c>
      <c r="B6929" s="2">
        <v>7.1</v>
      </c>
      <c r="C6929" t="s">
        <v>7845</v>
      </c>
    </row>
    <row r="6930" spans="1:3" x14ac:dyDescent="0.3">
      <c r="A6930" t="s">
        <v>5586</v>
      </c>
      <c r="B6930" s="2">
        <v>7.1</v>
      </c>
      <c r="C6930" t="s">
        <v>814</v>
      </c>
    </row>
    <row r="6931" spans="1:3" x14ac:dyDescent="0.3">
      <c r="A6931" t="s">
        <v>5586</v>
      </c>
      <c r="B6931" s="2">
        <v>7.1</v>
      </c>
      <c r="C6931" t="s">
        <v>7848</v>
      </c>
    </row>
    <row r="6932" spans="1:3" x14ac:dyDescent="0.3">
      <c r="A6932" t="s">
        <v>5586</v>
      </c>
      <c r="B6932" s="2">
        <v>7.1</v>
      </c>
      <c r="C6932" t="s">
        <v>3878</v>
      </c>
    </row>
    <row r="6933" spans="1:3" x14ac:dyDescent="0.3">
      <c r="A6933" t="s">
        <v>5586</v>
      </c>
      <c r="B6933" s="2">
        <v>7.1</v>
      </c>
      <c r="C6933" t="s">
        <v>3705</v>
      </c>
    </row>
    <row r="6934" spans="1:3" x14ac:dyDescent="0.3">
      <c r="A6934" t="s">
        <v>5587</v>
      </c>
      <c r="B6934" s="2">
        <v>7.2</v>
      </c>
      <c r="C6934" t="s">
        <v>7852</v>
      </c>
    </row>
    <row r="6935" spans="1:3" x14ac:dyDescent="0.3">
      <c r="A6935" t="s">
        <v>5587</v>
      </c>
      <c r="B6935" s="2">
        <v>7.2</v>
      </c>
      <c r="C6935" t="s">
        <v>814</v>
      </c>
    </row>
    <row r="6936" spans="1:3" x14ac:dyDescent="0.3">
      <c r="A6936" t="s">
        <v>5587</v>
      </c>
      <c r="B6936" s="2">
        <v>7.2</v>
      </c>
      <c r="C6936" t="s">
        <v>7850</v>
      </c>
    </row>
    <row r="6937" spans="1:3" x14ac:dyDescent="0.3">
      <c r="A6937" t="s">
        <v>7352</v>
      </c>
      <c r="B6937" s="2">
        <v>2.2999999999999998</v>
      </c>
      <c r="C6937" t="s">
        <v>1390</v>
      </c>
    </row>
    <row r="6938" spans="1:3" x14ac:dyDescent="0.3">
      <c r="A6938" t="s">
        <v>7352</v>
      </c>
      <c r="B6938" s="2">
        <v>2.2999999999999998</v>
      </c>
      <c r="C6938" t="s">
        <v>3878</v>
      </c>
    </row>
    <row r="6939" spans="1:3" x14ac:dyDescent="0.3">
      <c r="A6939" t="s">
        <v>5588</v>
      </c>
      <c r="B6939" s="2">
        <v>6.4</v>
      </c>
      <c r="C6939" t="s">
        <v>509</v>
      </c>
    </row>
    <row r="6940" spans="1:3" x14ac:dyDescent="0.3">
      <c r="A6940" t="s">
        <v>5588</v>
      </c>
      <c r="B6940" s="2">
        <v>6.4</v>
      </c>
      <c r="C6940" t="s">
        <v>814</v>
      </c>
    </row>
    <row r="6941" spans="1:3" x14ac:dyDescent="0.3">
      <c r="A6941" t="s">
        <v>5588</v>
      </c>
      <c r="B6941" s="2">
        <v>6.4</v>
      </c>
      <c r="C6941" t="s">
        <v>7846</v>
      </c>
    </row>
    <row r="6942" spans="1:3" x14ac:dyDescent="0.3">
      <c r="A6942" t="s">
        <v>5588</v>
      </c>
      <c r="B6942" s="2">
        <v>6.4</v>
      </c>
      <c r="C6942" t="s">
        <v>7853</v>
      </c>
    </row>
    <row r="6943" spans="1:3" x14ac:dyDescent="0.3">
      <c r="A6943" t="s">
        <v>5588</v>
      </c>
      <c r="B6943" s="2">
        <v>6.4</v>
      </c>
      <c r="C6943" t="s">
        <v>3587</v>
      </c>
    </row>
    <row r="6944" spans="1:3" x14ac:dyDescent="0.3">
      <c r="A6944" t="s">
        <v>5589</v>
      </c>
      <c r="B6944" s="2">
        <v>6.1</v>
      </c>
      <c r="C6944" t="s">
        <v>814</v>
      </c>
    </row>
    <row r="6945" spans="1:3" x14ac:dyDescent="0.3">
      <c r="A6945" t="s">
        <v>5589</v>
      </c>
      <c r="B6945" s="2">
        <v>6.1</v>
      </c>
      <c r="C6945" t="s">
        <v>7848</v>
      </c>
    </row>
    <row r="6946" spans="1:3" x14ac:dyDescent="0.3">
      <c r="A6946" t="s">
        <v>5589</v>
      </c>
      <c r="B6946" s="2">
        <v>6.1</v>
      </c>
      <c r="C6946" t="s">
        <v>3587</v>
      </c>
    </row>
    <row r="6947" spans="1:3" x14ac:dyDescent="0.3">
      <c r="A6947" t="s">
        <v>5589</v>
      </c>
      <c r="B6947" s="2">
        <v>6.1</v>
      </c>
      <c r="C6947" t="s">
        <v>3705</v>
      </c>
    </row>
    <row r="6948" spans="1:3" x14ac:dyDescent="0.3">
      <c r="A6948" t="s">
        <v>5590</v>
      </c>
      <c r="B6948" s="2">
        <v>7</v>
      </c>
      <c r="C6948" t="s">
        <v>346</v>
      </c>
    </row>
    <row r="6949" spans="1:3" x14ac:dyDescent="0.3">
      <c r="A6949" t="s">
        <v>5590</v>
      </c>
      <c r="B6949" s="2">
        <v>7</v>
      </c>
      <c r="C6949" t="s">
        <v>7851</v>
      </c>
    </row>
    <row r="6950" spans="1:3" x14ac:dyDescent="0.3">
      <c r="A6950" t="s">
        <v>5590</v>
      </c>
      <c r="B6950" s="2">
        <v>7</v>
      </c>
      <c r="C6950" t="s">
        <v>814</v>
      </c>
    </row>
    <row r="6951" spans="1:3" x14ac:dyDescent="0.3">
      <c r="A6951" t="s">
        <v>5590</v>
      </c>
      <c r="B6951" s="2">
        <v>7</v>
      </c>
      <c r="C6951" t="s">
        <v>3705</v>
      </c>
    </row>
    <row r="6952" spans="1:3" x14ac:dyDescent="0.3">
      <c r="A6952" t="s">
        <v>7353</v>
      </c>
      <c r="B6952" s="2">
        <v>7</v>
      </c>
      <c r="C6952" t="s">
        <v>7852</v>
      </c>
    </row>
    <row r="6953" spans="1:3" x14ac:dyDescent="0.3">
      <c r="A6953" t="s">
        <v>7353</v>
      </c>
      <c r="B6953" s="2">
        <v>7</v>
      </c>
      <c r="C6953" t="s">
        <v>814</v>
      </c>
    </row>
    <row r="6954" spans="1:3" x14ac:dyDescent="0.3">
      <c r="A6954" t="s">
        <v>7354</v>
      </c>
      <c r="B6954" s="2">
        <v>7</v>
      </c>
      <c r="C6954" t="s">
        <v>7852</v>
      </c>
    </row>
    <row r="6955" spans="1:3" x14ac:dyDescent="0.3">
      <c r="A6955" t="s">
        <v>7354</v>
      </c>
      <c r="B6955" s="2">
        <v>7</v>
      </c>
      <c r="C6955" t="s">
        <v>814</v>
      </c>
    </row>
    <row r="6956" spans="1:3" x14ac:dyDescent="0.3">
      <c r="A6956" t="s">
        <v>7354</v>
      </c>
      <c r="B6956" s="2">
        <v>7</v>
      </c>
      <c r="C6956" t="s">
        <v>7853</v>
      </c>
    </row>
    <row r="6957" spans="1:3" x14ac:dyDescent="0.3">
      <c r="A6957" t="s">
        <v>7355</v>
      </c>
      <c r="B6957" s="2">
        <v>4.9000000000000004</v>
      </c>
      <c r="C6957" t="s">
        <v>346</v>
      </c>
    </row>
    <row r="6958" spans="1:3" x14ac:dyDescent="0.3">
      <c r="A6958" t="s">
        <v>7355</v>
      </c>
      <c r="B6958" s="2">
        <v>4.9000000000000004</v>
      </c>
      <c r="C6958" t="s">
        <v>3705</v>
      </c>
    </row>
    <row r="6959" spans="1:3" x14ac:dyDescent="0.3">
      <c r="A6959" t="s">
        <v>5591</v>
      </c>
      <c r="B6959" s="2">
        <v>6.9</v>
      </c>
      <c r="C6959" t="s">
        <v>266</v>
      </c>
    </row>
    <row r="6960" spans="1:3" x14ac:dyDescent="0.3">
      <c r="A6960" t="s">
        <v>5591</v>
      </c>
      <c r="B6960" s="2">
        <v>6.9</v>
      </c>
      <c r="C6960" t="s">
        <v>509</v>
      </c>
    </row>
    <row r="6961" spans="1:3" x14ac:dyDescent="0.3">
      <c r="A6961" t="s">
        <v>5591</v>
      </c>
      <c r="B6961" s="2">
        <v>6.9</v>
      </c>
      <c r="C6961" t="s">
        <v>814</v>
      </c>
    </row>
    <row r="6962" spans="1:3" x14ac:dyDescent="0.3">
      <c r="A6962" t="s">
        <v>5591</v>
      </c>
      <c r="B6962" s="2">
        <v>6.9</v>
      </c>
      <c r="C6962" t="s">
        <v>3587</v>
      </c>
    </row>
    <row r="6963" spans="1:3" x14ac:dyDescent="0.3">
      <c r="A6963" t="s">
        <v>5592</v>
      </c>
      <c r="B6963" s="2">
        <v>7.5</v>
      </c>
      <c r="C6963" t="s">
        <v>509</v>
      </c>
    </row>
    <row r="6964" spans="1:3" x14ac:dyDescent="0.3">
      <c r="A6964" t="s">
        <v>5592</v>
      </c>
      <c r="B6964" s="2">
        <v>7.5</v>
      </c>
      <c r="C6964" t="s">
        <v>814</v>
      </c>
    </row>
    <row r="6965" spans="1:3" x14ac:dyDescent="0.3">
      <c r="A6965" t="s">
        <v>5592</v>
      </c>
      <c r="B6965" s="2">
        <v>7.5</v>
      </c>
      <c r="C6965" t="s">
        <v>3587</v>
      </c>
    </row>
    <row r="6966" spans="1:3" x14ac:dyDescent="0.3">
      <c r="A6966" t="s">
        <v>5593</v>
      </c>
      <c r="B6966" s="2">
        <v>8.4</v>
      </c>
      <c r="C6966" t="s">
        <v>266</v>
      </c>
    </row>
    <row r="6967" spans="1:3" x14ac:dyDescent="0.3">
      <c r="A6967" t="s">
        <v>5593</v>
      </c>
      <c r="B6967" s="2">
        <v>8.4</v>
      </c>
      <c r="C6967" t="s">
        <v>7845</v>
      </c>
    </row>
    <row r="6968" spans="1:3" x14ac:dyDescent="0.3">
      <c r="A6968" t="s">
        <v>5593</v>
      </c>
      <c r="B6968" s="2">
        <v>8.4</v>
      </c>
      <c r="C6968" t="s">
        <v>7844</v>
      </c>
    </row>
    <row r="6969" spans="1:3" x14ac:dyDescent="0.3">
      <c r="A6969" t="s">
        <v>7356</v>
      </c>
      <c r="B6969" s="2">
        <v>6.9</v>
      </c>
      <c r="C6969" t="s">
        <v>509</v>
      </c>
    </row>
    <row r="6970" spans="1:3" x14ac:dyDescent="0.3">
      <c r="A6970" t="s">
        <v>7356</v>
      </c>
      <c r="B6970" s="2">
        <v>6.9</v>
      </c>
      <c r="C6970" t="s">
        <v>814</v>
      </c>
    </row>
    <row r="6971" spans="1:3" x14ac:dyDescent="0.3">
      <c r="A6971" t="s">
        <v>7356</v>
      </c>
      <c r="B6971" s="2">
        <v>6.9</v>
      </c>
      <c r="C6971" t="s">
        <v>7848</v>
      </c>
    </row>
    <row r="6972" spans="1:3" x14ac:dyDescent="0.3">
      <c r="A6972" t="s">
        <v>7356</v>
      </c>
      <c r="B6972" s="2">
        <v>6.9</v>
      </c>
      <c r="C6972" t="s">
        <v>3587</v>
      </c>
    </row>
    <row r="6973" spans="1:3" x14ac:dyDescent="0.3">
      <c r="A6973" t="s">
        <v>7356</v>
      </c>
      <c r="B6973" s="2">
        <v>6.9</v>
      </c>
      <c r="C6973" t="s">
        <v>3705</v>
      </c>
    </row>
    <row r="6974" spans="1:3" x14ac:dyDescent="0.3">
      <c r="A6974" t="s">
        <v>7356</v>
      </c>
      <c r="B6974" s="2">
        <v>6.9</v>
      </c>
      <c r="C6974" t="s">
        <v>5364</v>
      </c>
    </row>
    <row r="6975" spans="1:3" x14ac:dyDescent="0.3">
      <c r="A6975" t="s">
        <v>7357</v>
      </c>
      <c r="B6975" s="2">
        <v>4.5</v>
      </c>
      <c r="C6975" t="s">
        <v>7852</v>
      </c>
    </row>
    <row r="6976" spans="1:3" x14ac:dyDescent="0.3">
      <c r="A6976" t="s">
        <v>7357</v>
      </c>
      <c r="B6976" s="2">
        <v>4.5</v>
      </c>
      <c r="C6976" t="s">
        <v>509</v>
      </c>
    </row>
    <row r="6977" spans="1:3" x14ac:dyDescent="0.3">
      <c r="A6977" t="s">
        <v>7357</v>
      </c>
      <c r="B6977" s="2">
        <v>4.5</v>
      </c>
      <c r="C6977" t="s">
        <v>7847</v>
      </c>
    </row>
    <row r="6978" spans="1:3" x14ac:dyDescent="0.3">
      <c r="A6978" t="s">
        <v>5594</v>
      </c>
      <c r="B6978" s="2">
        <v>7.4</v>
      </c>
      <c r="C6978" t="s">
        <v>7851</v>
      </c>
    </row>
    <row r="6979" spans="1:3" x14ac:dyDescent="0.3">
      <c r="A6979" t="s">
        <v>5594</v>
      </c>
      <c r="B6979" s="2">
        <v>7.4</v>
      </c>
      <c r="C6979" t="s">
        <v>814</v>
      </c>
    </row>
    <row r="6980" spans="1:3" x14ac:dyDescent="0.3">
      <c r="A6980" t="s">
        <v>5594</v>
      </c>
      <c r="B6980" s="2">
        <v>7.4</v>
      </c>
      <c r="C6980" t="s">
        <v>3084</v>
      </c>
    </row>
    <row r="6981" spans="1:3" x14ac:dyDescent="0.3">
      <c r="A6981" t="s">
        <v>5595</v>
      </c>
      <c r="B6981" s="2">
        <v>7</v>
      </c>
      <c r="C6981" t="s">
        <v>7852</v>
      </c>
    </row>
    <row r="6982" spans="1:3" x14ac:dyDescent="0.3">
      <c r="A6982" t="s">
        <v>5595</v>
      </c>
      <c r="B6982" s="2">
        <v>7</v>
      </c>
      <c r="C6982" t="s">
        <v>814</v>
      </c>
    </row>
    <row r="6983" spans="1:3" x14ac:dyDescent="0.3">
      <c r="A6983" t="s">
        <v>5595</v>
      </c>
      <c r="B6983" s="2">
        <v>7</v>
      </c>
      <c r="C6983" t="s">
        <v>7850</v>
      </c>
    </row>
    <row r="6984" spans="1:3" x14ac:dyDescent="0.3">
      <c r="A6984" t="s">
        <v>5596</v>
      </c>
      <c r="B6984" s="2">
        <v>2.8</v>
      </c>
      <c r="C6984" t="s">
        <v>509</v>
      </c>
    </row>
    <row r="6985" spans="1:3" x14ac:dyDescent="0.3">
      <c r="A6985" t="s">
        <v>5596</v>
      </c>
      <c r="B6985" s="2">
        <v>2.8</v>
      </c>
      <c r="C6985" t="s">
        <v>7853</v>
      </c>
    </row>
    <row r="6986" spans="1:3" x14ac:dyDescent="0.3">
      <c r="A6986" t="s">
        <v>5597</v>
      </c>
      <c r="B6986" s="2">
        <v>7.5</v>
      </c>
      <c r="C6986" t="s">
        <v>346</v>
      </c>
    </row>
    <row r="6987" spans="1:3" x14ac:dyDescent="0.3">
      <c r="A6987" t="s">
        <v>5597</v>
      </c>
      <c r="B6987" s="2">
        <v>7.5</v>
      </c>
      <c r="C6987" t="s">
        <v>814</v>
      </c>
    </row>
    <row r="6988" spans="1:3" x14ac:dyDescent="0.3">
      <c r="A6988" t="s">
        <v>5597</v>
      </c>
      <c r="B6988" s="2">
        <v>7.5</v>
      </c>
      <c r="C6988" t="s">
        <v>3878</v>
      </c>
    </row>
    <row r="6989" spans="1:3" x14ac:dyDescent="0.3">
      <c r="A6989" t="s">
        <v>5597</v>
      </c>
      <c r="B6989" s="2">
        <v>7.5</v>
      </c>
      <c r="C6989" t="s">
        <v>3705</v>
      </c>
    </row>
    <row r="6990" spans="1:3" x14ac:dyDescent="0.3">
      <c r="A6990" t="s">
        <v>7358</v>
      </c>
      <c r="B6990" s="2">
        <v>7.1</v>
      </c>
      <c r="C6990" t="s">
        <v>814</v>
      </c>
    </row>
    <row r="6991" spans="1:3" x14ac:dyDescent="0.3">
      <c r="A6991" t="s">
        <v>7358</v>
      </c>
      <c r="B6991" s="2">
        <v>7.1</v>
      </c>
      <c r="C6991" t="s">
        <v>5364</v>
      </c>
    </row>
    <row r="6992" spans="1:3" x14ac:dyDescent="0.3">
      <c r="A6992" t="s">
        <v>5598</v>
      </c>
      <c r="B6992" s="2">
        <v>6.4</v>
      </c>
      <c r="C6992" t="s">
        <v>7851</v>
      </c>
    </row>
    <row r="6993" spans="1:3" x14ac:dyDescent="0.3">
      <c r="A6993" t="s">
        <v>5598</v>
      </c>
      <c r="B6993" s="2">
        <v>6.4</v>
      </c>
      <c r="C6993" t="s">
        <v>814</v>
      </c>
    </row>
    <row r="6994" spans="1:3" x14ac:dyDescent="0.3">
      <c r="A6994" t="s">
        <v>5598</v>
      </c>
      <c r="B6994" s="2">
        <v>6.4</v>
      </c>
      <c r="C6994" t="s">
        <v>3587</v>
      </c>
    </row>
    <row r="6995" spans="1:3" x14ac:dyDescent="0.3">
      <c r="A6995" t="s">
        <v>5598</v>
      </c>
      <c r="B6995" s="2">
        <v>6.4</v>
      </c>
      <c r="C6995" t="s">
        <v>3705</v>
      </c>
    </row>
    <row r="6996" spans="1:3" x14ac:dyDescent="0.3">
      <c r="A6996" t="s">
        <v>7359</v>
      </c>
      <c r="B6996" s="2">
        <v>6.7</v>
      </c>
      <c r="C6996" t="s">
        <v>266</v>
      </c>
    </row>
    <row r="6997" spans="1:3" x14ac:dyDescent="0.3">
      <c r="A6997" t="s">
        <v>7359</v>
      </c>
      <c r="B6997" s="2">
        <v>6.7</v>
      </c>
      <c r="C6997" t="s">
        <v>7846</v>
      </c>
    </row>
    <row r="6998" spans="1:3" x14ac:dyDescent="0.3">
      <c r="A6998" t="s">
        <v>7359</v>
      </c>
      <c r="B6998" s="2">
        <v>6.7</v>
      </c>
      <c r="C6998" t="s">
        <v>7844</v>
      </c>
    </row>
    <row r="6999" spans="1:3" x14ac:dyDescent="0.3">
      <c r="A6999" t="s">
        <v>7359</v>
      </c>
      <c r="B6999" s="2">
        <v>6.7</v>
      </c>
      <c r="C6999" t="s">
        <v>7847</v>
      </c>
    </row>
    <row r="7000" spans="1:3" x14ac:dyDescent="0.3">
      <c r="A7000" t="s">
        <v>7360</v>
      </c>
      <c r="B7000" s="2">
        <v>5.3</v>
      </c>
      <c r="C7000" t="s">
        <v>814</v>
      </c>
    </row>
    <row r="7001" spans="1:3" x14ac:dyDescent="0.3">
      <c r="A7001" t="s">
        <v>7360</v>
      </c>
      <c r="B7001" s="2">
        <v>5.3</v>
      </c>
      <c r="C7001" t="s">
        <v>3587</v>
      </c>
    </row>
    <row r="7002" spans="1:3" x14ac:dyDescent="0.3">
      <c r="A7002" t="s">
        <v>5599</v>
      </c>
      <c r="B7002" s="2">
        <v>6.9</v>
      </c>
      <c r="C7002" t="s">
        <v>346</v>
      </c>
    </row>
    <row r="7003" spans="1:3" x14ac:dyDescent="0.3">
      <c r="A7003" t="s">
        <v>5599</v>
      </c>
      <c r="B7003" s="2">
        <v>6.9</v>
      </c>
      <c r="C7003" t="s">
        <v>266</v>
      </c>
    </row>
    <row r="7004" spans="1:3" x14ac:dyDescent="0.3">
      <c r="A7004" t="s">
        <v>5599</v>
      </c>
      <c r="B7004" s="2">
        <v>6.9</v>
      </c>
      <c r="C7004" t="s">
        <v>7845</v>
      </c>
    </row>
    <row r="7005" spans="1:3" x14ac:dyDescent="0.3">
      <c r="A7005" t="s">
        <v>5599</v>
      </c>
      <c r="B7005" s="2">
        <v>6.9</v>
      </c>
      <c r="C7005" t="s">
        <v>7846</v>
      </c>
    </row>
    <row r="7006" spans="1:3" x14ac:dyDescent="0.3">
      <c r="A7006" t="s">
        <v>5599</v>
      </c>
      <c r="B7006" s="2">
        <v>6.9</v>
      </c>
      <c r="C7006" t="s">
        <v>3878</v>
      </c>
    </row>
    <row r="7007" spans="1:3" x14ac:dyDescent="0.3">
      <c r="A7007" t="s">
        <v>5599</v>
      </c>
      <c r="B7007" s="2">
        <v>6.9</v>
      </c>
      <c r="C7007" t="s">
        <v>3705</v>
      </c>
    </row>
    <row r="7008" spans="1:3" x14ac:dyDescent="0.3">
      <c r="A7008" t="s">
        <v>7361</v>
      </c>
      <c r="B7008" s="2">
        <v>6.2</v>
      </c>
      <c r="C7008" t="s">
        <v>814</v>
      </c>
    </row>
    <row r="7009" spans="1:3" x14ac:dyDescent="0.3">
      <c r="A7009" t="s">
        <v>7361</v>
      </c>
      <c r="B7009" s="2">
        <v>6.2</v>
      </c>
      <c r="C7009" t="s">
        <v>7849</v>
      </c>
    </row>
    <row r="7010" spans="1:3" x14ac:dyDescent="0.3">
      <c r="A7010" t="s">
        <v>7361</v>
      </c>
      <c r="B7010" s="2">
        <v>6.2</v>
      </c>
      <c r="C7010" t="s">
        <v>7850</v>
      </c>
    </row>
    <row r="7011" spans="1:3" x14ac:dyDescent="0.3">
      <c r="A7011" t="s">
        <v>5600</v>
      </c>
      <c r="B7011" s="2">
        <v>6.4</v>
      </c>
      <c r="C7011" t="s">
        <v>346</v>
      </c>
    </row>
    <row r="7012" spans="1:3" x14ac:dyDescent="0.3">
      <c r="A7012" t="s">
        <v>5600</v>
      </c>
      <c r="B7012" s="2">
        <v>6.4</v>
      </c>
      <c r="C7012" t="s">
        <v>266</v>
      </c>
    </row>
    <row r="7013" spans="1:3" x14ac:dyDescent="0.3">
      <c r="A7013" t="s">
        <v>5600</v>
      </c>
      <c r="B7013" s="2">
        <v>6.4</v>
      </c>
      <c r="C7013" t="s">
        <v>814</v>
      </c>
    </row>
    <row r="7014" spans="1:3" x14ac:dyDescent="0.3">
      <c r="A7014" t="s">
        <v>5600</v>
      </c>
      <c r="B7014" s="2">
        <v>6.4</v>
      </c>
      <c r="C7014" t="s">
        <v>7849</v>
      </c>
    </row>
    <row r="7015" spans="1:3" x14ac:dyDescent="0.3">
      <c r="A7015" t="s">
        <v>5600</v>
      </c>
      <c r="B7015" s="2">
        <v>6.4</v>
      </c>
      <c r="C7015" t="s">
        <v>3587</v>
      </c>
    </row>
    <row r="7016" spans="1:3" x14ac:dyDescent="0.3">
      <c r="A7016" t="s">
        <v>7362</v>
      </c>
      <c r="B7016" s="2">
        <v>6</v>
      </c>
      <c r="C7016" t="s">
        <v>509</v>
      </c>
    </row>
    <row r="7017" spans="1:3" x14ac:dyDescent="0.3">
      <c r="A7017" t="s">
        <v>7362</v>
      </c>
      <c r="B7017" s="2">
        <v>6</v>
      </c>
      <c r="C7017" t="s">
        <v>7846</v>
      </c>
    </row>
    <row r="7018" spans="1:3" x14ac:dyDescent="0.3">
      <c r="A7018" t="s">
        <v>7362</v>
      </c>
      <c r="B7018" s="2">
        <v>6</v>
      </c>
      <c r="C7018" t="s">
        <v>7844</v>
      </c>
    </row>
    <row r="7019" spans="1:3" x14ac:dyDescent="0.3">
      <c r="A7019" t="s">
        <v>7362</v>
      </c>
      <c r="B7019" s="2">
        <v>6</v>
      </c>
      <c r="C7019" t="s">
        <v>3878</v>
      </c>
    </row>
    <row r="7020" spans="1:3" x14ac:dyDescent="0.3">
      <c r="A7020" t="s">
        <v>7363</v>
      </c>
      <c r="B7020" s="2">
        <v>5.0999999999999996</v>
      </c>
      <c r="C7020" t="s">
        <v>346</v>
      </c>
    </row>
    <row r="7021" spans="1:3" x14ac:dyDescent="0.3">
      <c r="A7021" t="s">
        <v>7363</v>
      </c>
      <c r="B7021" s="2">
        <v>5.0999999999999996</v>
      </c>
      <c r="C7021" t="s">
        <v>509</v>
      </c>
    </row>
    <row r="7022" spans="1:3" x14ac:dyDescent="0.3">
      <c r="A7022" t="s">
        <v>7363</v>
      </c>
      <c r="B7022" s="2">
        <v>5.0999999999999996</v>
      </c>
      <c r="C7022" t="s">
        <v>7851</v>
      </c>
    </row>
    <row r="7023" spans="1:3" x14ac:dyDescent="0.3">
      <c r="A7023" t="s">
        <v>7363</v>
      </c>
      <c r="B7023" s="2">
        <v>5.0999999999999996</v>
      </c>
      <c r="C7023" t="s">
        <v>7844</v>
      </c>
    </row>
    <row r="7024" spans="1:3" x14ac:dyDescent="0.3">
      <c r="A7024" t="s">
        <v>7363</v>
      </c>
      <c r="B7024" s="2">
        <v>5.0999999999999996</v>
      </c>
      <c r="C7024" t="s">
        <v>1390</v>
      </c>
    </row>
    <row r="7025" spans="1:3" x14ac:dyDescent="0.3">
      <c r="A7025" t="s">
        <v>7363</v>
      </c>
      <c r="B7025" s="2">
        <v>5.0999999999999996</v>
      </c>
      <c r="C7025" t="s">
        <v>7848</v>
      </c>
    </row>
    <row r="7026" spans="1:3" x14ac:dyDescent="0.3">
      <c r="A7026" t="s">
        <v>7363</v>
      </c>
      <c r="B7026" s="2">
        <v>5.0999999999999996</v>
      </c>
      <c r="C7026" t="s">
        <v>3878</v>
      </c>
    </row>
    <row r="7027" spans="1:3" x14ac:dyDescent="0.3">
      <c r="A7027" t="s">
        <v>5601</v>
      </c>
      <c r="B7027" s="2">
        <v>5.5</v>
      </c>
      <c r="C7027" t="s">
        <v>7851</v>
      </c>
    </row>
    <row r="7028" spans="1:3" x14ac:dyDescent="0.3">
      <c r="A7028" t="s">
        <v>5601</v>
      </c>
      <c r="B7028" s="2">
        <v>5.5</v>
      </c>
      <c r="C7028" t="s">
        <v>814</v>
      </c>
    </row>
    <row r="7029" spans="1:3" x14ac:dyDescent="0.3">
      <c r="A7029" t="s">
        <v>5601</v>
      </c>
      <c r="B7029" s="2">
        <v>5.5</v>
      </c>
      <c r="C7029" t="s">
        <v>7848</v>
      </c>
    </row>
    <row r="7030" spans="1:3" x14ac:dyDescent="0.3">
      <c r="A7030" t="s">
        <v>5602</v>
      </c>
      <c r="B7030" s="2">
        <v>5.4</v>
      </c>
      <c r="C7030" t="s">
        <v>509</v>
      </c>
    </row>
    <row r="7031" spans="1:3" x14ac:dyDescent="0.3">
      <c r="A7031" t="s">
        <v>5602</v>
      </c>
      <c r="B7031" s="2">
        <v>5.4</v>
      </c>
      <c r="C7031" t="s">
        <v>814</v>
      </c>
    </row>
    <row r="7032" spans="1:3" x14ac:dyDescent="0.3">
      <c r="A7032" t="s">
        <v>5602</v>
      </c>
      <c r="B7032" s="2">
        <v>5.4</v>
      </c>
      <c r="C7032" t="s">
        <v>7844</v>
      </c>
    </row>
    <row r="7033" spans="1:3" x14ac:dyDescent="0.3">
      <c r="A7033" t="s">
        <v>5602</v>
      </c>
      <c r="B7033" s="2">
        <v>5.4</v>
      </c>
      <c r="C7033" t="s">
        <v>3587</v>
      </c>
    </row>
    <row r="7034" spans="1:3" x14ac:dyDescent="0.3">
      <c r="A7034" t="s">
        <v>5603</v>
      </c>
      <c r="B7034" s="2">
        <v>7.5</v>
      </c>
      <c r="C7034" t="s">
        <v>814</v>
      </c>
    </row>
    <row r="7035" spans="1:3" x14ac:dyDescent="0.3">
      <c r="A7035" t="s">
        <v>5603</v>
      </c>
      <c r="B7035" s="2">
        <v>7.5</v>
      </c>
      <c r="C7035" t="s">
        <v>3587</v>
      </c>
    </row>
    <row r="7036" spans="1:3" x14ac:dyDescent="0.3">
      <c r="A7036" t="s">
        <v>5604</v>
      </c>
      <c r="B7036" s="2">
        <v>7.4</v>
      </c>
      <c r="C7036" t="s">
        <v>346</v>
      </c>
    </row>
    <row r="7037" spans="1:3" x14ac:dyDescent="0.3">
      <c r="A7037" t="s">
        <v>5604</v>
      </c>
      <c r="B7037" s="2">
        <v>7.4</v>
      </c>
      <c r="C7037" t="s">
        <v>7852</v>
      </c>
    </row>
    <row r="7038" spans="1:3" x14ac:dyDescent="0.3">
      <c r="A7038" t="s">
        <v>5604</v>
      </c>
      <c r="B7038" s="2">
        <v>7.4</v>
      </c>
      <c r="C7038" t="s">
        <v>7851</v>
      </c>
    </row>
    <row r="7039" spans="1:3" x14ac:dyDescent="0.3">
      <c r="A7039" t="s">
        <v>5604</v>
      </c>
      <c r="B7039" s="2">
        <v>7.4</v>
      </c>
      <c r="C7039" t="s">
        <v>814</v>
      </c>
    </row>
    <row r="7040" spans="1:3" x14ac:dyDescent="0.3">
      <c r="A7040" t="s">
        <v>7364</v>
      </c>
      <c r="B7040" s="2">
        <v>8</v>
      </c>
      <c r="C7040" t="s">
        <v>266</v>
      </c>
    </row>
    <row r="7041" spans="1:3" x14ac:dyDescent="0.3">
      <c r="A7041" t="s">
        <v>7364</v>
      </c>
      <c r="B7041" s="2">
        <v>8</v>
      </c>
      <c r="C7041" t="s">
        <v>814</v>
      </c>
    </row>
    <row r="7042" spans="1:3" x14ac:dyDescent="0.3">
      <c r="A7042" t="s">
        <v>7364</v>
      </c>
      <c r="B7042" s="2">
        <v>8</v>
      </c>
      <c r="C7042" t="s">
        <v>3084</v>
      </c>
    </row>
    <row r="7043" spans="1:3" x14ac:dyDescent="0.3">
      <c r="A7043" t="s">
        <v>5605</v>
      </c>
      <c r="B7043" s="2">
        <v>5.7</v>
      </c>
      <c r="C7043" t="s">
        <v>509</v>
      </c>
    </row>
    <row r="7044" spans="1:3" x14ac:dyDescent="0.3">
      <c r="A7044" t="s">
        <v>7365</v>
      </c>
      <c r="B7044" s="2">
        <v>6.8</v>
      </c>
      <c r="C7044" t="s">
        <v>7851</v>
      </c>
    </row>
    <row r="7045" spans="1:3" x14ac:dyDescent="0.3">
      <c r="A7045" t="s">
        <v>7365</v>
      </c>
      <c r="B7045" s="2">
        <v>6.8</v>
      </c>
      <c r="C7045" t="s">
        <v>814</v>
      </c>
    </row>
    <row r="7046" spans="1:3" x14ac:dyDescent="0.3">
      <c r="A7046" t="s">
        <v>7365</v>
      </c>
      <c r="B7046" s="2">
        <v>6.8</v>
      </c>
      <c r="C7046" t="s">
        <v>7848</v>
      </c>
    </row>
    <row r="7047" spans="1:3" x14ac:dyDescent="0.3">
      <c r="A7047" t="s">
        <v>7365</v>
      </c>
      <c r="B7047" s="2">
        <v>6.8</v>
      </c>
      <c r="C7047" t="s">
        <v>3705</v>
      </c>
    </row>
    <row r="7048" spans="1:3" x14ac:dyDescent="0.3">
      <c r="A7048" t="s">
        <v>5606</v>
      </c>
      <c r="B7048" s="2">
        <v>5.9</v>
      </c>
      <c r="C7048" t="s">
        <v>509</v>
      </c>
    </row>
    <row r="7049" spans="1:3" x14ac:dyDescent="0.3">
      <c r="A7049" t="s">
        <v>5606</v>
      </c>
      <c r="B7049" s="2">
        <v>5.9</v>
      </c>
      <c r="C7049" t="s">
        <v>7846</v>
      </c>
    </row>
    <row r="7050" spans="1:3" x14ac:dyDescent="0.3">
      <c r="A7050" t="s">
        <v>5606</v>
      </c>
      <c r="B7050" s="2">
        <v>5.9</v>
      </c>
      <c r="C7050" t="s">
        <v>3587</v>
      </c>
    </row>
    <row r="7051" spans="1:3" x14ac:dyDescent="0.3">
      <c r="A7051" t="s">
        <v>5607</v>
      </c>
      <c r="B7051" s="2">
        <v>7.2</v>
      </c>
      <c r="C7051" t="s">
        <v>1390</v>
      </c>
    </row>
    <row r="7052" spans="1:3" x14ac:dyDescent="0.3">
      <c r="A7052" t="s">
        <v>5607</v>
      </c>
      <c r="B7052" s="2">
        <v>7.2</v>
      </c>
      <c r="C7052" t="s">
        <v>7848</v>
      </c>
    </row>
    <row r="7053" spans="1:3" x14ac:dyDescent="0.3">
      <c r="A7053" t="s">
        <v>7366</v>
      </c>
      <c r="B7053" s="2">
        <v>5.5</v>
      </c>
      <c r="C7053" t="s">
        <v>1390</v>
      </c>
    </row>
    <row r="7054" spans="1:3" x14ac:dyDescent="0.3">
      <c r="A7054" t="s">
        <v>7367</v>
      </c>
      <c r="B7054" s="2">
        <v>8.5</v>
      </c>
      <c r="C7054" t="s">
        <v>266</v>
      </c>
    </row>
    <row r="7055" spans="1:3" x14ac:dyDescent="0.3">
      <c r="A7055" t="s">
        <v>7367</v>
      </c>
      <c r="B7055" s="2">
        <v>8.5</v>
      </c>
      <c r="C7055" t="s">
        <v>509</v>
      </c>
    </row>
    <row r="7056" spans="1:3" x14ac:dyDescent="0.3">
      <c r="A7056" t="s">
        <v>7367</v>
      </c>
      <c r="B7056" s="2">
        <v>8.5</v>
      </c>
      <c r="C7056" t="s">
        <v>3878</v>
      </c>
    </row>
    <row r="7057" spans="1:3" x14ac:dyDescent="0.3">
      <c r="A7057" t="s">
        <v>7368</v>
      </c>
      <c r="B7057" s="2">
        <v>5.6</v>
      </c>
      <c r="C7057" t="s">
        <v>1390</v>
      </c>
    </row>
    <row r="7058" spans="1:3" x14ac:dyDescent="0.3">
      <c r="A7058" t="s">
        <v>7368</v>
      </c>
      <c r="B7058" s="2">
        <v>5.6</v>
      </c>
      <c r="C7058" t="s">
        <v>7848</v>
      </c>
    </row>
    <row r="7059" spans="1:3" x14ac:dyDescent="0.3">
      <c r="A7059" t="s">
        <v>7368</v>
      </c>
      <c r="B7059" s="2">
        <v>5.6</v>
      </c>
      <c r="C7059" t="s">
        <v>3705</v>
      </c>
    </row>
    <row r="7060" spans="1:3" x14ac:dyDescent="0.3">
      <c r="A7060" t="s">
        <v>7369</v>
      </c>
      <c r="B7060" s="2">
        <v>4.0999999999999996</v>
      </c>
      <c r="C7060" t="s">
        <v>509</v>
      </c>
    </row>
    <row r="7061" spans="1:3" x14ac:dyDescent="0.3">
      <c r="A7061" t="s">
        <v>7369</v>
      </c>
      <c r="B7061" s="2">
        <v>4.0999999999999996</v>
      </c>
      <c r="C7061" t="s">
        <v>814</v>
      </c>
    </row>
    <row r="7062" spans="1:3" x14ac:dyDescent="0.3">
      <c r="A7062" t="s">
        <v>5608</v>
      </c>
      <c r="B7062" s="2">
        <v>6.1</v>
      </c>
      <c r="C7062" t="s">
        <v>509</v>
      </c>
    </row>
    <row r="7063" spans="1:3" x14ac:dyDescent="0.3">
      <c r="A7063" t="s">
        <v>5608</v>
      </c>
      <c r="B7063" s="2">
        <v>6.1</v>
      </c>
      <c r="C7063" t="s">
        <v>814</v>
      </c>
    </row>
    <row r="7064" spans="1:3" x14ac:dyDescent="0.3">
      <c r="A7064" t="s">
        <v>5608</v>
      </c>
      <c r="B7064" s="2">
        <v>6.1</v>
      </c>
      <c r="C7064" t="s">
        <v>3587</v>
      </c>
    </row>
    <row r="7065" spans="1:3" x14ac:dyDescent="0.3">
      <c r="A7065" t="s">
        <v>5609</v>
      </c>
      <c r="B7065" s="2">
        <v>5.4</v>
      </c>
      <c r="C7065" t="s">
        <v>509</v>
      </c>
    </row>
    <row r="7066" spans="1:3" x14ac:dyDescent="0.3">
      <c r="A7066" t="s">
        <v>5609</v>
      </c>
      <c r="B7066" s="2">
        <v>5.4</v>
      </c>
      <c r="C7066" t="s">
        <v>3587</v>
      </c>
    </row>
    <row r="7067" spans="1:3" x14ac:dyDescent="0.3">
      <c r="A7067" t="s">
        <v>7370</v>
      </c>
      <c r="B7067" s="2">
        <v>7.1</v>
      </c>
      <c r="C7067" t="s">
        <v>7852</v>
      </c>
    </row>
    <row r="7068" spans="1:3" x14ac:dyDescent="0.3">
      <c r="A7068" t="s">
        <v>7370</v>
      </c>
      <c r="B7068" s="2">
        <v>7.1</v>
      </c>
      <c r="C7068" t="s">
        <v>814</v>
      </c>
    </row>
    <row r="7069" spans="1:3" x14ac:dyDescent="0.3">
      <c r="A7069" t="s">
        <v>7370</v>
      </c>
      <c r="B7069" s="2">
        <v>7.1</v>
      </c>
      <c r="C7069" t="s">
        <v>3705</v>
      </c>
    </row>
    <row r="7070" spans="1:3" x14ac:dyDescent="0.3">
      <c r="A7070" t="s">
        <v>7371</v>
      </c>
      <c r="B7070" s="2">
        <v>3.6</v>
      </c>
      <c r="C7070" t="s">
        <v>266</v>
      </c>
    </row>
    <row r="7071" spans="1:3" x14ac:dyDescent="0.3">
      <c r="A7071" t="s">
        <v>7371</v>
      </c>
      <c r="B7071" s="2">
        <v>3.6</v>
      </c>
      <c r="C7071" t="s">
        <v>509</v>
      </c>
    </row>
    <row r="7072" spans="1:3" x14ac:dyDescent="0.3">
      <c r="A7072" t="s">
        <v>7371</v>
      </c>
      <c r="B7072" s="2">
        <v>3.6</v>
      </c>
      <c r="C7072" t="s">
        <v>814</v>
      </c>
    </row>
    <row r="7073" spans="1:3" x14ac:dyDescent="0.3">
      <c r="A7073" t="s">
        <v>7371</v>
      </c>
      <c r="B7073" s="2">
        <v>3.6</v>
      </c>
      <c r="C7073" t="s">
        <v>7846</v>
      </c>
    </row>
    <row r="7074" spans="1:3" x14ac:dyDescent="0.3">
      <c r="A7074" t="s">
        <v>7371</v>
      </c>
      <c r="B7074" s="2">
        <v>3.6</v>
      </c>
      <c r="C7074" t="s">
        <v>7844</v>
      </c>
    </row>
    <row r="7075" spans="1:3" x14ac:dyDescent="0.3">
      <c r="A7075" t="s">
        <v>5610</v>
      </c>
      <c r="B7075" s="2">
        <v>6.5</v>
      </c>
      <c r="C7075" t="s">
        <v>1390</v>
      </c>
    </row>
    <row r="7076" spans="1:3" x14ac:dyDescent="0.3">
      <c r="A7076" t="s">
        <v>5610</v>
      </c>
      <c r="B7076" s="2">
        <v>6.5</v>
      </c>
      <c r="C7076" t="s">
        <v>3705</v>
      </c>
    </row>
    <row r="7077" spans="1:3" x14ac:dyDescent="0.3">
      <c r="A7077" t="s">
        <v>5611</v>
      </c>
      <c r="B7077" s="2">
        <v>8.6</v>
      </c>
      <c r="C7077" t="s">
        <v>266</v>
      </c>
    </row>
    <row r="7078" spans="1:3" x14ac:dyDescent="0.3">
      <c r="A7078" t="s">
        <v>5611</v>
      </c>
      <c r="B7078" s="2">
        <v>8.6</v>
      </c>
      <c r="C7078" t="s">
        <v>7845</v>
      </c>
    </row>
    <row r="7079" spans="1:3" x14ac:dyDescent="0.3">
      <c r="A7079" t="s">
        <v>5611</v>
      </c>
      <c r="B7079" s="2">
        <v>8.6</v>
      </c>
      <c r="C7079" t="s">
        <v>7846</v>
      </c>
    </row>
    <row r="7080" spans="1:3" x14ac:dyDescent="0.3">
      <c r="A7080" t="s">
        <v>5611</v>
      </c>
      <c r="B7080" s="2">
        <v>8.6</v>
      </c>
      <c r="C7080" t="s">
        <v>7844</v>
      </c>
    </row>
    <row r="7081" spans="1:3" x14ac:dyDescent="0.3">
      <c r="A7081" t="s">
        <v>5612</v>
      </c>
      <c r="B7081" s="2">
        <v>7</v>
      </c>
      <c r="C7081" t="s">
        <v>346</v>
      </c>
    </row>
    <row r="7082" spans="1:3" x14ac:dyDescent="0.3">
      <c r="A7082" t="s">
        <v>5612</v>
      </c>
      <c r="B7082" s="2">
        <v>7</v>
      </c>
      <c r="C7082" t="s">
        <v>266</v>
      </c>
    </row>
    <row r="7083" spans="1:3" x14ac:dyDescent="0.3">
      <c r="A7083" t="s">
        <v>5612</v>
      </c>
      <c r="B7083" s="2">
        <v>7</v>
      </c>
      <c r="C7083" t="s">
        <v>814</v>
      </c>
    </row>
    <row r="7084" spans="1:3" x14ac:dyDescent="0.3">
      <c r="A7084" t="s">
        <v>5612</v>
      </c>
      <c r="B7084" s="2">
        <v>7</v>
      </c>
      <c r="C7084" t="s">
        <v>7849</v>
      </c>
    </row>
    <row r="7085" spans="1:3" x14ac:dyDescent="0.3">
      <c r="A7085" t="s">
        <v>5612</v>
      </c>
      <c r="B7085" s="2">
        <v>7</v>
      </c>
      <c r="C7085" t="s">
        <v>3587</v>
      </c>
    </row>
    <row r="7086" spans="1:3" x14ac:dyDescent="0.3">
      <c r="A7086" t="s">
        <v>5613</v>
      </c>
      <c r="B7086" s="2">
        <v>7.6</v>
      </c>
      <c r="C7086" t="s">
        <v>814</v>
      </c>
    </row>
    <row r="7087" spans="1:3" x14ac:dyDescent="0.3">
      <c r="A7087" t="s">
        <v>5613</v>
      </c>
      <c r="B7087" s="2">
        <v>7.6</v>
      </c>
      <c r="C7087" t="s">
        <v>5364</v>
      </c>
    </row>
    <row r="7088" spans="1:3" x14ac:dyDescent="0.3">
      <c r="A7088" t="s">
        <v>5614</v>
      </c>
      <c r="B7088" s="2">
        <v>6.5</v>
      </c>
      <c r="C7088" t="s">
        <v>266</v>
      </c>
    </row>
    <row r="7089" spans="1:3" x14ac:dyDescent="0.3">
      <c r="A7089" t="s">
        <v>5614</v>
      </c>
      <c r="B7089" s="2">
        <v>6.5</v>
      </c>
      <c r="C7089" t="s">
        <v>509</v>
      </c>
    </row>
    <row r="7090" spans="1:3" x14ac:dyDescent="0.3">
      <c r="A7090" t="s">
        <v>5614</v>
      </c>
      <c r="B7090" s="2">
        <v>6.5</v>
      </c>
      <c r="C7090" t="s">
        <v>3587</v>
      </c>
    </row>
    <row r="7091" spans="1:3" x14ac:dyDescent="0.3">
      <c r="A7091" t="s">
        <v>5615</v>
      </c>
      <c r="B7091" s="2">
        <v>6.4</v>
      </c>
      <c r="C7091" t="s">
        <v>509</v>
      </c>
    </row>
    <row r="7092" spans="1:3" x14ac:dyDescent="0.3">
      <c r="A7092" t="s">
        <v>5615</v>
      </c>
      <c r="B7092" s="2">
        <v>6.4</v>
      </c>
      <c r="C7092" t="s">
        <v>3587</v>
      </c>
    </row>
    <row r="7093" spans="1:3" x14ac:dyDescent="0.3">
      <c r="A7093" t="s">
        <v>5616</v>
      </c>
      <c r="B7093" s="2">
        <v>6.3</v>
      </c>
      <c r="C7093" t="s">
        <v>509</v>
      </c>
    </row>
    <row r="7094" spans="1:3" x14ac:dyDescent="0.3">
      <c r="A7094" t="s">
        <v>5616</v>
      </c>
      <c r="B7094" s="2">
        <v>6.3</v>
      </c>
      <c r="C7094" t="s">
        <v>814</v>
      </c>
    </row>
    <row r="7095" spans="1:3" x14ac:dyDescent="0.3">
      <c r="A7095" t="s">
        <v>5616</v>
      </c>
      <c r="B7095" s="2">
        <v>6.3</v>
      </c>
      <c r="C7095" t="s">
        <v>3587</v>
      </c>
    </row>
    <row r="7096" spans="1:3" x14ac:dyDescent="0.3">
      <c r="A7096" t="s">
        <v>5617</v>
      </c>
      <c r="B7096" s="2">
        <v>5.7</v>
      </c>
      <c r="C7096" t="s">
        <v>7846</v>
      </c>
    </row>
    <row r="7097" spans="1:3" x14ac:dyDescent="0.3">
      <c r="A7097" t="s">
        <v>5617</v>
      </c>
      <c r="B7097" s="2">
        <v>5.7</v>
      </c>
      <c r="C7097" t="s">
        <v>7844</v>
      </c>
    </row>
    <row r="7098" spans="1:3" x14ac:dyDescent="0.3">
      <c r="A7098" t="s">
        <v>5617</v>
      </c>
      <c r="B7098" s="2">
        <v>5.7</v>
      </c>
      <c r="C7098" t="s">
        <v>7853</v>
      </c>
    </row>
    <row r="7099" spans="1:3" x14ac:dyDescent="0.3">
      <c r="A7099" t="s">
        <v>5618</v>
      </c>
      <c r="B7099" s="2">
        <v>6.3</v>
      </c>
      <c r="C7099" t="s">
        <v>7851</v>
      </c>
    </row>
    <row r="7100" spans="1:3" x14ac:dyDescent="0.3">
      <c r="A7100" t="s">
        <v>5618</v>
      </c>
      <c r="B7100" s="2">
        <v>6.3</v>
      </c>
      <c r="C7100" t="s">
        <v>814</v>
      </c>
    </row>
    <row r="7101" spans="1:3" x14ac:dyDescent="0.3">
      <c r="A7101" t="s">
        <v>5618</v>
      </c>
      <c r="B7101" s="2">
        <v>6.3</v>
      </c>
      <c r="C7101" t="s">
        <v>7853</v>
      </c>
    </row>
    <row r="7102" spans="1:3" x14ac:dyDescent="0.3">
      <c r="A7102" t="s">
        <v>5618</v>
      </c>
      <c r="B7102" s="2">
        <v>6.3</v>
      </c>
      <c r="C7102" t="s">
        <v>3705</v>
      </c>
    </row>
    <row r="7103" spans="1:3" x14ac:dyDescent="0.3">
      <c r="A7103" t="s">
        <v>5619</v>
      </c>
      <c r="B7103" s="2">
        <v>6</v>
      </c>
      <c r="C7103" t="s">
        <v>814</v>
      </c>
    </row>
    <row r="7104" spans="1:3" x14ac:dyDescent="0.3">
      <c r="A7104" t="s">
        <v>5619</v>
      </c>
      <c r="B7104" s="2">
        <v>6</v>
      </c>
      <c r="C7104" t="s">
        <v>1390</v>
      </c>
    </row>
    <row r="7105" spans="1:3" x14ac:dyDescent="0.3">
      <c r="A7105" t="s">
        <v>5619</v>
      </c>
      <c r="B7105" s="2">
        <v>6</v>
      </c>
      <c r="C7105" t="s">
        <v>7848</v>
      </c>
    </row>
    <row r="7106" spans="1:3" x14ac:dyDescent="0.3">
      <c r="A7106" t="s">
        <v>5619</v>
      </c>
      <c r="B7106" s="2">
        <v>6</v>
      </c>
      <c r="C7106" t="s">
        <v>3705</v>
      </c>
    </row>
    <row r="7107" spans="1:3" x14ac:dyDescent="0.3">
      <c r="A7107" t="s">
        <v>5620</v>
      </c>
      <c r="B7107" s="2">
        <v>7.7</v>
      </c>
      <c r="C7107" t="s">
        <v>509</v>
      </c>
    </row>
    <row r="7108" spans="1:3" x14ac:dyDescent="0.3">
      <c r="A7108" t="s">
        <v>5620</v>
      </c>
      <c r="B7108" s="2">
        <v>7.7</v>
      </c>
      <c r="C7108" t="s">
        <v>814</v>
      </c>
    </row>
    <row r="7109" spans="1:3" x14ac:dyDescent="0.3">
      <c r="A7109" t="s">
        <v>7372</v>
      </c>
      <c r="B7109" s="2">
        <v>6.2</v>
      </c>
      <c r="C7109" t="s">
        <v>1390</v>
      </c>
    </row>
    <row r="7110" spans="1:3" x14ac:dyDescent="0.3">
      <c r="A7110" t="s">
        <v>7373</v>
      </c>
      <c r="B7110" s="2">
        <v>7.7</v>
      </c>
      <c r="C7110" t="s">
        <v>266</v>
      </c>
    </row>
    <row r="7111" spans="1:3" x14ac:dyDescent="0.3">
      <c r="A7111" t="s">
        <v>7373</v>
      </c>
      <c r="B7111" s="2">
        <v>7.7</v>
      </c>
      <c r="C7111" t="s">
        <v>509</v>
      </c>
    </row>
    <row r="7112" spans="1:3" x14ac:dyDescent="0.3">
      <c r="A7112" t="s">
        <v>7373</v>
      </c>
      <c r="B7112" s="2">
        <v>7.7</v>
      </c>
      <c r="C7112" t="s">
        <v>814</v>
      </c>
    </row>
    <row r="7113" spans="1:3" x14ac:dyDescent="0.3">
      <c r="A7113" t="s">
        <v>7374</v>
      </c>
      <c r="B7113" s="2">
        <v>6.4</v>
      </c>
      <c r="C7113" t="s">
        <v>509</v>
      </c>
    </row>
    <row r="7114" spans="1:3" x14ac:dyDescent="0.3">
      <c r="A7114" t="s">
        <v>7374</v>
      </c>
      <c r="B7114" s="2">
        <v>6.4</v>
      </c>
      <c r="C7114" t="s">
        <v>7844</v>
      </c>
    </row>
    <row r="7115" spans="1:3" x14ac:dyDescent="0.3">
      <c r="A7115" t="s">
        <v>7374</v>
      </c>
      <c r="B7115" s="2">
        <v>6.4</v>
      </c>
      <c r="C7115" t="s">
        <v>3587</v>
      </c>
    </row>
    <row r="7116" spans="1:3" x14ac:dyDescent="0.3">
      <c r="A7116" t="s">
        <v>5621</v>
      </c>
      <c r="B7116" s="2">
        <v>6.4</v>
      </c>
      <c r="C7116" t="s">
        <v>509</v>
      </c>
    </row>
    <row r="7117" spans="1:3" x14ac:dyDescent="0.3">
      <c r="A7117" t="s">
        <v>5622</v>
      </c>
      <c r="B7117" s="2">
        <v>6.9</v>
      </c>
      <c r="C7117" t="s">
        <v>346</v>
      </c>
    </row>
    <row r="7118" spans="1:3" x14ac:dyDescent="0.3">
      <c r="A7118" t="s">
        <v>5622</v>
      </c>
      <c r="B7118" s="2">
        <v>6.9</v>
      </c>
      <c r="C7118" t="s">
        <v>509</v>
      </c>
    </row>
    <row r="7119" spans="1:3" x14ac:dyDescent="0.3">
      <c r="A7119" t="s">
        <v>5622</v>
      </c>
      <c r="B7119" s="2">
        <v>6.9</v>
      </c>
      <c r="C7119" t="s">
        <v>7851</v>
      </c>
    </row>
    <row r="7120" spans="1:3" x14ac:dyDescent="0.3">
      <c r="A7120" t="s">
        <v>5622</v>
      </c>
      <c r="B7120" s="2">
        <v>6.9</v>
      </c>
      <c r="C7120" t="s">
        <v>7844</v>
      </c>
    </row>
    <row r="7121" spans="1:3" x14ac:dyDescent="0.3">
      <c r="A7121" t="s">
        <v>5623</v>
      </c>
      <c r="B7121" s="2">
        <v>7.3</v>
      </c>
      <c r="C7121" t="s">
        <v>509</v>
      </c>
    </row>
    <row r="7122" spans="1:3" x14ac:dyDescent="0.3">
      <c r="A7122" t="s">
        <v>5623</v>
      </c>
      <c r="B7122" s="2">
        <v>7.3</v>
      </c>
      <c r="C7122" t="s">
        <v>814</v>
      </c>
    </row>
    <row r="7123" spans="1:3" x14ac:dyDescent="0.3">
      <c r="A7123" t="s">
        <v>5623</v>
      </c>
      <c r="B7123" s="2">
        <v>7.3</v>
      </c>
      <c r="C7123" t="s">
        <v>7846</v>
      </c>
    </row>
    <row r="7124" spans="1:3" x14ac:dyDescent="0.3">
      <c r="A7124" t="s">
        <v>5623</v>
      </c>
      <c r="B7124" s="2">
        <v>7.3</v>
      </c>
      <c r="C7124" t="s">
        <v>7844</v>
      </c>
    </row>
    <row r="7125" spans="1:3" x14ac:dyDescent="0.3">
      <c r="A7125" t="s">
        <v>5623</v>
      </c>
      <c r="B7125" s="2">
        <v>7.3</v>
      </c>
      <c r="C7125" t="s">
        <v>3587</v>
      </c>
    </row>
    <row r="7126" spans="1:3" x14ac:dyDescent="0.3">
      <c r="A7126" t="s">
        <v>7375</v>
      </c>
      <c r="B7126" s="2">
        <v>7.3</v>
      </c>
      <c r="C7126" t="s">
        <v>509</v>
      </c>
    </row>
    <row r="7127" spans="1:3" x14ac:dyDescent="0.3">
      <c r="A7127" t="s">
        <v>5624</v>
      </c>
      <c r="B7127" s="2">
        <v>6.2</v>
      </c>
      <c r="C7127" t="s">
        <v>509</v>
      </c>
    </row>
    <row r="7128" spans="1:3" x14ac:dyDescent="0.3">
      <c r="A7128" t="s">
        <v>5624</v>
      </c>
      <c r="B7128" s="2">
        <v>6.2</v>
      </c>
      <c r="C7128" t="s">
        <v>3587</v>
      </c>
    </row>
    <row r="7129" spans="1:3" x14ac:dyDescent="0.3">
      <c r="A7129" t="s">
        <v>7376</v>
      </c>
      <c r="B7129" s="2">
        <v>6.6</v>
      </c>
      <c r="C7129" t="s">
        <v>346</v>
      </c>
    </row>
    <row r="7130" spans="1:3" x14ac:dyDescent="0.3">
      <c r="A7130" t="s">
        <v>7376</v>
      </c>
      <c r="B7130" s="2">
        <v>6.6</v>
      </c>
      <c r="C7130" t="s">
        <v>266</v>
      </c>
    </row>
    <row r="7131" spans="1:3" x14ac:dyDescent="0.3">
      <c r="A7131" t="s">
        <v>7376</v>
      </c>
      <c r="B7131" s="2">
        <v>6.6</v>
      </c>
      <c r="C7131" t="s">
        <v>3878</v>
      </c>
    </row>
    <row r="7132" spans="1:3" x14ac:dyDescent="0.3">
      <c r="A7132" t="s">
        <v>7377</v>
      </c>
      <c r="B7132" s="2">
        <v>6.7</v>
      </c>
      <c r="C7132" t="s">
        <v>814</v>
      </c>
    </row>
    <row r="7133" spans="1:3" x14ac:dyDescent="0.3">
      <c r="A7133" t="s">
        <v>7377</v>
      </c>
      <c r="B7133" s="2">
        <v>6.7</v>
      </c>
      <c r="C7133" t="s">
        <v>1390</v>
      </c>
    </row>
    <row r="7134" spans="1:3" x14ac:dyDescent="0.3">
      <c r="A7134" t="s">
        <v>7377</v>
      </c>
      <c r="B7134" s="2">
        <v>6.7</v>
      </c>
      <c r="C7134" t="s">
        <v>3705</v>
      </c>
    </row>
    <row r="7135" spans="1:3" x14ac:dyDescent="0.3">
      <c r="A7135" t="s">
        <v>5625</v>
      </c>
      <c r="B7135" s="2">
        <v>5.7</v>
      </c>
      <c r="C7135" t="s">
        <v>509</v>
      </c>
    </row>
    <row r="7136" spans="1:3" x14ac:dyDescent="0.3">
      <c r="A7136" t="s">
        <v>5625</v>
      </c>
      <c r="B7136" s="2">
        <v>5.7</v>
      </c>
      <c r="C7136" t="s">
        <v>3587</v>
      </c>
    </row>
    <row r="7137" spans="1:3" x14ac:dyDescent="0.3">
      <c r="A7137" t="s">
        <v>5626</v>
      </c>
      <c r="B7137" s="2">
        <v>3.1</v>
      </c>
      <c r="C7137" t="s">
        <v>346</v>
      </c>
    </row>
    <row r="7138" spans="1:3" x14ac:dyDescent="0.3">
      <c r="A7138" t="s">
        <v>5626</v>
      </c>
      <c r="B7138" s="2">
        <v>3.1</v>
      </c>
      <c r="C7138" t="s">
        <v>814</v>
      </c>
    </row>
    <row r="7139" spans="1:3" x14ac:dyDescent="0.3">
      <c r="A7139" t="s">
        <v>5626</v>
      </c>
      <c r="B7139" s="2">
        <v>3.1</v>
      </c>
      <c r="C7139" t="s">
        <v>7844</v>
      </c>
    </row>
    <row r="7140" spans="1:3" x14ac:dyDescent="0.3">
      <c r="A7140" t="s">
        <v>5626</v>
      </c>
      <c r="B7140" s="2">
        <v>3.1</v>
      </c>
      <c r="C7140" t="s">
        <v>7848</v>
      </c>
    </row>
    <row r="7141" spans="1:3" x14ac:dyDescent="0.3">
      <c r="A7141" t="s">
        <v>5626</v>
      </c>
      <c r="B7141" s="2">
        <v>3.1</v>
      </c>
      <c r="C7141" t="s">
        <v>3705</v>
      </c>
    </row>
    <row r="7142" spans="1:3" x14ac:dyDescent="0.3">
      <c r="A7142" t="s">
        <v>5627</v>
      </c>
      <c r="B7142" s="2">
        <v>6.3</v>
      </c>
      <c r="C7142" t="s">
        <v>509</v>
      </c>
    </row>
    <row r="7143" spans="1:3" x14ac:dyDescent="0.3">
      <c r="A7143" t="s">
        <v>5627</v>
      </c>
      <c r="B7143" s="2">
        <v>6.3</v>
      </c>
      <c r="C7143" t="s">
        <v>814</v>
      </c>
    </row>
    <row r="7144" spans="1:3" x14ac:dyDescent="0.3">
      <c r="A7144" t="s">
        <v>5627</v>
      </c>
      <c r="B7144" s="2">
        <v>6.3</v>
      </c>
      <c r="C7144" t="s">
        <v>3587</v>
      </c>
    </row>
    <row r="7145" spans="1:3" x14ac:dyDescent="0.3">
      <c r="A7145" t="s">
        <v>7378</v>
      </c>
      <c r="B7145" s="2">
        <v>5.7</v>
      </c>
      <c r="C7145" t="s">
        <v>509</v>
      </c>
    </row>
    <row r="7146" spans="1:3" x14ac:dyDescent="0.3">
      <c r="A7146" t="s">
        <v>7378</v>
      </c>
      <c r="B7146" s="2">
        <v>5.7</v>
      </c>
      <c r="C7146" t="s">
        <v>814</v>
      </c>
    </row>
    <row r="7147" spans="1:3" x14ac:dyDescent="0.3">
      <c r="A7147" t="s">
        <v>5628</v>
      </c>
      <c r="B7147" s="2">
        <v>7.1</v>
      </c>
      <c r="C7147" t="s">
        <v>509</v>
      </c>
    </row>
    <row r="7148" spans="1:3" x14ac:dyDescent="0.3">
      <c r="A7148" t="s">
        <v>5628</v>
      </c>
      <c r="B7148" s="2">
        <v>7.1</v>
      </c>
      <c r="C7148" t="s">
        <v>7851</v>
      </c>
    </row>
    <row r="7149" spans="1:3" x14ac:dyDescent="0.3">
      <c r="A7149" t="s">
        <v>5628</v>
      </c>
      <c r="B7149" s="2">
        <v>7.1</v>
      </c>
      <c r="C7149" t="s">
        <v>814</v>
      </c>
    </row>
    <row r="7150" spans="1:3" x14ac:dyDescent="0.3">
      <c r="A7150" t="s">
        <v>7379</v>
      </c>
      <c r="B7150" s="2">
        <v>7</v>
      </c>
      <c r="C7150" t="s">
        <v>509</v>
      </c>
    </row>
    <row r="7151" spans="1:3" x14ac:dyDescent="0.3">
      <c r="A7151" t="s">
        <v>7379</v>
      </c>
      <c r="B7151" s="2">
        <v>7</v>
      </c>
      <c r="C7151" t="s">
        <v>7851</v>
      </c>
    </row>
    <row r="7152" spans="1:3" x14ac:dyDescent="0.3">
      <c r="A7152" t="s">
        <v>5629</v>
      </c>
      <c r="B7152" s="2">
        <v>6.1</v>
      </c>
      <c r="C7152" t="s">
        <v>509</v>
      </c>
    </row>
    <row r="7153" spans="1:3" x14ac:dyDescent="0.3">
      <c r="A7153" t="s">
        <v>5629</v>
      </c>
      <c r="B7153" s="2">
        <v>6.1</v>
      </c>
      <c r="C7153" t="s">
        <v>7846</v>
      </c>
    </row>
    <row r="7154" spans="1:3" x14ac:dyDescent="0.3">
      <c r="A7154" t="s">
        <v>5629</v>
      </c>
      <c r="B7154" s="2">
        <v>6.1</v>
      </c>
      <c r="C7154" t="s">
        <v>3587</v>
      </c>
    </row>
    <row r="7155" spans="1:3" x14ac:dyDescent="0.3">
      <c r="A7155" t="s">
        <v>7380</v>
      </c>
      <c r="B7155" s="2">
        <v>6.6</v>
      </c>
      <c r="C7155" t="s">
        <v>509</v>
      </c>
    </row>
    <row r="7156" spans="1:3" x14ac:dyDescent="0.3">
      <c r="A7156" t="s">
        <v>7380</v>
      </c>
      <c r="B7156" s="2">
        <v>6.6</v>
      </c>
      <c r="C7156" t="s">
        <v>7846</v>
      </c>
    </row>
    <row r="7157" spans="1:3" x14ac:dyDescent="0.3">
      <c r="A7157" t="s">
        <v>5630</v>
      </c>
      <c r="B7157" s="2">
        <v>7.8</v>
      </c>
      <c r="C7157" t="s">
        <v>346</v>
      </c>
    </row>
    <row r="7158" spans="1:3" x14ac:dyDescent="0.3">
      <c r="A7158" t="s">
        <v>5630</v>
      </c>
      <c r="B7158" s="2">
        <v>7.8</v>
      </c>
      <c r="C7158" t="s">
        <v>1390</v>
      </c>
    </row>
    <row r="7159" spans="1:3" x14ac:dyDescent="0.3">
      <c r="A7159" t="s">
        <v>5630</v>
      </c>
      <c r="B7159" s="2">
        <v>7.8</v>
      </c>
      <c r="C7159" t="s">
        <v>3878</v>
      </c>
    </row>
    <row r="7160" spans="1:3" x14ac:dyDescent="0.3">
      <c r="A7160" t="s">
        <v>5631</v>
      </c>
      <c r="B7160" s="2">
        <v>8.3000000000000007</v>
      </c>
      <c r="C7160" t="s">
        <v>7852</v>
      </c>
    </row>
    <row r="7161" spans="1:3" x14ac:dyDescent="0.3">
      <c r="A7161" t="s">
        <v>5631</v>
      </c>
      <c r="B7161" s="2">
        <v>8.3000000000000007</v>
      </c>
      <c r="C7161" t="s">
        <v>814</v>
      </c>
    </row>
    <row r="7162" spans="1:3" x14ac:dyDescent="0.3">
      <c r="A7162" t="s">
        <v>5631</v>
      </c>
      <c r="B7162" s="2">
        <v>8.3000000000000007</v>
      </c>
      <c r="C7162" t="s">
        <v>7849</v>
      </c>
    </row>
    <row r="7163" spans="1:3" x14ac:dyDescent="0.3">
      <c r="A7163" t="s">
        <v>5631</v>
      </c>
      <c r="B7163" s="2">
        <v>8.3000000000000007</v>
      </c>
      <c r="C7163" t="s">
        <v>7853</v>
      </c>
    </row>
    <row r="7164" spans="1:3" x14ac:dyDescent="0.3">
      <c r="A7164" t="s">
        <v>5632</v>
      </c>
      <c r="B7164" s="2">
        <v>3.9</v>
      </c>
      <c r="C7164" t="s">
        <v>1390</v>
      </c>
    </row>
    <row r="7165" spans="1:3" x14ac:dyDescent="0.3">
      <c r="A7165" t="s">
        <v>5632</v>
      </c>
      <c r="B7165" s="2">
        <v>3.9</v>
      </c>
      <c r="C7165" t="s">
        <v>7848</v>
      </c>
    </row>
    <row r="7166" spans="1:3" x14ac:dyDescent="0.3">
      <c r="A7166" t="s">
        <v>5633</v>
      </c>
      <c r="B7166" s="2">
        <v>7</v>
      </c>
      <c r="C7166" t="s">
        <v>509</v>
      </c>
    </row>
    <row r="7167" spans="1:3" x14ac:dyDescent="0.3">
      <c r="A7167" t="s">
        <v>7381</v>
      </c>
      <c r="B7167" s="2">
        <v>6.7</v>
      </c>
      <c r="C7167" t="s">
        <v>509</v>
      </c>
    </row>
    <row r="7168" spans="1:3" x14ac:dyDescent="0.3">
      <c r="A7168" t="s">
        <v>7381</v>
      </c>
      <c r="B7168" s="2">
        <v>6.7</v>
      </c>
      <c r="C7168" t="s">
        <v>814</v>
      </c>
    </row>
    <row r="7169" spans="1:3" x14ac:dyDescent="0.3">
      <c r="A7169" t="s">
        <v>7381</v>
      </c>
      <c r="B7169" s="2">
        <v>6.7</v>
      </c>
      <c r="C7169" t="s">
        <v>3587</v>
      </c>
    </row>
    <row r="7170" spans="1:3" x14ac:dyDescent="0.3">
      <c r="A7170" t="s">
        <v>5634</v>
      </c>
      <c r="B7170" s="2">
        <v>7.3</v>
      </c>
      <c r="C7170" t="s">
        <v>814</v>
      </c>
    </row>
    <row r="7171" spans="1:3" x14ac:dyDescent="0.3">
      <c r="A7171" t="s">
        <v>5634</v>
      </c>
      <c r="B7171" s="2">
        <v>7.3</v>
      </c>
      <c r="C7171" t="s">
        <v>7848</v>
      </c>
    </row>
    <row r="7172" spans="1:3" x14ac:dyDescent="0.3">
      <c r="A7172" t="s">
        <v>5635</v>
      </c>
      <c r="B7172" s="2">
        <v>6.3</v>
      </c>
      <c r="C7172" t="s">
        <v>509</v>
      </c>
    </row>
    <row r="7173" spans="1:3" x14ac:dyDescent="0.3">
      <c r="A7173" t="s">
        <v>5635</v>
      </c>
      <c r="B7173" s="2">
        <v>6.3</v>
      </c>
      <c r="C7173" t="s">
        <v>814</v>
      </c>
    </row>
    <row r="7174" spans="1:3" x14ac:dyDescent="0.3">
      <c r="A7174" t="s">
        <v>5635</v>
      </c>
      <c r="B7174" s="2">
        <v>6.3</v>
      </c>
      <c r="C7174" t="s">
        <v>7844</v>
      </c>
    </row>
    <row r="7175" spans="1:3" x14ac:dyDescent="0.3">
      <c r="A7175" t="s">
        <v>5635</v>
      </c>
      <c r="B7175" s="2">
        <v>6.3</v>
      </c>
      <c r="C7175" t="s">
        <v>3587</v>
      </c>
    </row>
    <row r="7176" spans="1:3" x14ac:dyDescent="0.3">
      <c r="A7176" t="s">
        <v>7382</v>
      </c>
      <c r="B7176" s="2">
        <v>7.8</v>
      </c>
      <c r="C7176" t="s">
        <v>509</v>
      </c>
    </row>
    <row r="7177" spans="1:3" x14ac:dyDescent="0.3">
      <c r="A7177" t="s">
        <v>7382</v>
      </c>
      <c r="B7177" s="2">
        <v>7.8</v>
      </c>
      <c r="C7177" t="s">
        <v>814</v>
      </c>
    </row>
    <row r="7178" spans="1:3" x14ac:dyDescent="0.3">
      <c r="A7178" t="s">
        <v>7382</v>
      </c>
      <c r="B7178" s="2">
        <v>7.8</v>
      </c>
      <c r="C7178" t="s">
        <v>3587</v>
      </c>
    </row>
    <row r="7179" spans="1:3" x14ac:dyDescent="0.3">
      <c r="A7179" t="s">
        <v>5636</v>
      </c>
      <c r="B7179" s="2">
        <v>7.3</v>
      </c>
      <c r="C7179" t="s">
        <v>814</v>
      </c>
    </row>
    <row r="7180" spans="1:3" x14ac:dyDescent="0.3">
      <c r="A7180" t="s">
        <v>5637</v>
      </c>
      <c r="B7180" s="2">
        <v>7.6</v>
      </c>
      <c r="C7180" t="s">
        <v>814</v>
      </c>
    </row>
    <row r="7181" spans="1:3" x14ac:dyDescent="0.3">
      <c r="A7181" t="s">
        <v>5637</v>
      </c>
      <c r="B7181" s="2">
        <v>7.6</v>
      </c>
      <c r="C7181" t="s">
        <v>7849</v>
      </c>
    </row>
    <row r="7182" spans="1:3" x14ac:dyDescent="0.3">
      <c r="A7182" t="s">
        <v>5637</v>
      </c>
      <c r="B7182" s="2">
        <v>7.6</v>
      </c>
      <c r="C7182" t="s">
        <v>3705</v>
      </c>
    </row>
    <row r="7183" spans="1:3" x14ac:dyDescent="0.3">
      <c r="A7183" t="s">
        <v>5638</v>
      </c>
      <c r="B7183" s="2">
        <v>5.3</v>
      </c>
      <c r="C7183" t="s">
        <v>814</v>
      </c>
    </row>
    <row r="7184" spans="1:3" x14ac:dyDescent="0.3">
      <c r="A7184" t="s">
        <v>5638</v>
      </c>
      <c r="B7184" s="2">
        <v>5.3</v>
      </c>
      <c r="C7184" t="s">
        <v>7853</v>
      </c>
    </row>
    <row r="7185" spans="1:3" x14ac:dyDescent="0.3">
      <c r="A7185" t="s">
        <v>5638</v>
      </c>
      <c r="B7185" s="2">
        <v>5.3</v>
      </c>
      <c r="C7185" t="s">
        <v>3587</v>
      </c>
    </row>
    <row r="7186" spans="1:3" x14ac:dyDescent="0.3">
      <c r="A7186" t="s">
        <v>5639</v>
      </c>
      <c r="B7186" s="2">
        <v>5.3</v>
      </c>
      <c r="C7186" t="s">
        <v>346</v>
      </c>
    </row>
    <row r="7187" spans="1:3" x14ac:dyDescent="0.3">
      <c r="A7187" t="s">
        <v>5639</v>
      </c>
      <c r="B7187" s="2">
        <v>5.3</v>
      </c>
      <c r="C7187" t="s">
        <v>509</v>
      </c>
    </row>
    <row r="7188" spans="1:3" x14ac:dyDescent="0.3">
      <c r="A7188" t="s">
        <v>5640</v>
      </c>
      <c r="B7188" s="2">
        <v>6.8</v>
      </c>
      <c r="C7188" t="s">
        <v>7844</v>
      </c>
    </row>
    <row r="7189" spans="1:3" x14ac:dyDescent="0.3">
      <c r="A7189" t="s">
        <v>5640</v>
      </c>
      <c r="B7189" s="2">
        <v>6.8</v>
      </c>
      <c r="C7189" t="s">
        <v>1390</v>
      </c>
    </row>
    <row r="7190" spans="1:3" x14ac:dyDescent="0.3">
      <c r="A7190" t="s">
        <v>5641</v>
      </c>
      <c r="B7190" s="2">
        <v>7.1</v>
      </c>
      <c r="C7190" t="s">
        <v>7852</v>
      </c>
    </row>
    <row r="7191" spans="1:3" x14ac:dyDescent="0.3">
      <c r="A7191" t="s">
        <v>5641</v>
      </c>
      <c r="B7191" s="2">
        <v>7.1</v>
      </c>
      <c r="C7191" t="s">
        <v>814</v>
      </c>
    </row>
    <row r="7192" spans="1:3" x14ac:dyDescent="0.3">
      <c r="A7192" t="s">
        <v>5641</v>
      </c>
      <c r="B7192" s="2">
        <v>7.1</v>
      </c>
      <c r="C7192" t="s">
        <v>7846</v>
      </c>
    </row>
    <row r="7193" spans="1:3" x14ac:dyDescent="0.3">
      <c r="A7193" t="s">
        <v>5641</v>
      </c>
      <c r="B7193" s="2">
        <v>7.1</v>
      </c>
      <c r="C7193" t="s">
        <v>7850</v>
      </c>
    </row>
    <row r="7194" spans="1:3" x14ac:dyDescent="0.3">
      <c r="A7194" t="s">
        <v>7383</v>
      </c>
      <c r="B7194" s="2">
        <v>5.8</v>
      </c>
      <c r="C7194" t="s">
        <v>509</v>
      </c>
    </row>
    <row r="7195" spans="1:3" x14ac:dyDescent="0.3">
      <c r="A7195" t="s">
        <v>7383</v>
      </c>
      <c r="B7195" s="2">
        <v>5.8</v>
      </c>
      <c r="C7195" t="s">
        <v>7851</v>
      </c>
    </row>
    <row r="7196" spans="1:3" x14ac:dyDescent="0.3">
      <c r="A7196" t="s">
        <v>7383</v>
      </c>
      <c r="B7196" s="2">
        <v>5.8</v>
      </c>
      <c r="C7196" t="s">
        <v>814</v>
      </c>
    </row>
    <row r="7197" spans="1:3" x14ac:dyDescent="0.3">
      <c r="A7197" t="s">
        <v>7384</v>
      </c>
      <c r="B7197" s="2">
        <v>5.8</v>
      </c>
      <c r="C7197" t="s">
        <v>346</v>
      </c>
    </row>
    <row r="7198" spans="1:3" x14ac:dyDescent="0.3">
      <c r="A7198" t="s">
        <v>7384</v>
      </c>
      <c r="B7198" s="2">
        <v>5.8</v>
      </c>
      <c r="C7198" t="s">
        <v>266</v>
      </c>
    </row>
    <row r="7199" spans="1:3" x14ac:dyDescent="0.3">
      <c r="A7199" t="s">
        <v>7384</v>
      </c>
      <c r="B7199" s="2">
        <v>5.8</v>
      </c>
      <c r="C7199" t="s">
        <v>7844</v>
      </c>
    </row>
    <row r="7200" spans="1:3" x14ac:dyDescent="0.3">
      <c r="A7200" t="s">
        <v>5642</v>
      </c>
      <c r="B7200" s="2">
        <v>8.3000000000000007</v>
      </c>
      <c r="C7200" t="s">
        <v>7852</v>
      </c>
    </row>
    <row r="7201" spans="1:3" x14ac:dyDescent="0.3">
      <c r="A7201" t="s">
        <v>5642</v>
      </c>
      <c r="B7201" s="2">
        <v>8.3000000000000007</v>
      </c>
      <c r="C7201" t="s">
        <v>814</v>
      </c>
    </row>
    <row r="7202" spans="1:3" x14ac:dyDescent="0.3">
      <c r="A7202" t="s">
        <v>5642</v>
      </c>
      <c r="B7202" s="2">
        <v>8.3000000000000007</v>
      </c>
      <c r="C7202" t="s">
        <v>7850</v>
      </c>
    </row>
    <row r="7203" spans="1:3" x14ac:dyDescent="0.3">
      <c r="A7203" t="s">
        <v>5643</v>
      </c>
      <c r="B7203" s="2">
        <v>5.6</v>
      </c>
      <c r="C7203" t="s">
        <v>814</v>
      </c>
    </row>
    <row r="7204" spans="1:3" x14ac:dyDescent="0.3">
      <c r="A7204" t="s">
        <v>5643</v>
      </c>
      <c r="B7204" s="2">
        <v>5.6</v>
      </c>
      <c r="C7204" t="s">
        <v>3587</v>
      </c>
    </row>
    <row r="7205" spans="1:3" x14ac:dyDescent="0.3">
      <c r="A7205" t="s">
        <v>5644</v>
      </c>
      <c r="B7205" s="2">
        <v>6.8</v>
      </c>
      <c r="C7205" t="s">
        <v>266</v>
      </c>
    </row>
    <row r="7206" spans="1:3" x14ac:dyDescent="0.3">
      <c r="A7206" t="s">
        <v>5644</v>
      </c>
      <c r="B7206" s="2">
        <v>6.8</v>
      </c>
      <c r="C7206" t="s">
        <v>7844</v>
      </c>
    </row>
    <row r="7207" spans="1:3" x14ac:dyDescent="0.3">
      <c r="A7207" t="s">
        <v>5644</v>
      </c>
      <c r="B7207" s="2">
        <v>6.8</v>
      </c>
      <c r="C7207" t="s">
        <v>7848</v>
      </c>
    </row>
    <row r="7208" spans="1:3" x14ac:dyDescent="0.3">
      <c r="A7208" t="s">
        <v>5644</v>
      </c>
      <c r="B7208" s="2">
        <v>6.8</v>
      </c>
      <c r="C7208" t="s">
        <v>3705</v>
      </c>
    </row>
    <row r="7209" spans="1:3" x14ac:dyDescent="0.3">
      <c r="A7209" t="s">
        <v>5645</v>
      </c>
      <c r="B7209" s="2">
        <v>5</v>
      </c>
      <c r="C7209" t="s">
        <v>509</v>
      </c>
    </row>
    <row r="7210" spans="1:3" x14ac:dyDescent="0.3">
      <c r="A7210" t="s">
        <v>5645</v>
      </c>
      <c r="B7210" s="2">
        <v>5</v>
      </c>
      <c r="C7210" t="s">
        <v>814</v>
      </c>
    </row>
    <row r="7211" spans="1:3" x14ac:dyDescent="0.3">
      <c r="A7211" t="s">
        <v>5645</v>
      </c>
      <c r="B7211" s="2">
        <v>5</v>
      </c>
      <c r="C7211" t="s">
        <v>7847</v>
      </c>
    </row>
    <row r="7212" spans="1:3" x14ac:dyDescent="0.3">
      <c r="A7212" t="s">
        <v>5645</v>
      </c>
      <c r="B7212" s="2">
        <v>5</v>
      </c>
      <c r="C7212" t="s">
        <v>3587</v>
      </c>
    </row>
    <row r="7213" spans="1:3" x14ac:dyDescent="0.3">
      <c r="A7213" t="s">
        <v>5646</v>
      </c>
      <c r="B7213" s="2">
        <v>7.6</v>
      </c>
      <c r="C7213" t="s">
        <v>266</v>
      </c>
    </row>
    <row r="7214" spans="1:3" x14ac:dyDescent="0.3">
      <c r="A7214" t="s">
        <v>5646</v>
      </c>
      <c r="B7214" s="2">
        <v>7.6</v>
      </c>
      <c r="C7214" t="s">
        <v>7852</v>
      </c>
    </row>
    <row r="7215" spans="1:3" x14ac:dyDescent="0.3">
      <c r="A7215" t="s">
        <v>5646</v>
      </c>
      <c r="B7215" s="2">
        <v>7.6</v>
      </c>
      <c r="C7215" t="s">
        <v>814</v>
      </c>
    </row>
    <row r="7216" spans="1:3" x14ac:dyDescent="0.3">
      <c r="A7216" t="s">
        <v>5646</v>
      </c>
      <c r="B7216" s="2">
        <v>7.6</v>
      </c>
      <c r="C7216" t="s">
        <v>3705</v>
      </c>
    </row>
    <row r="7217" spans="1:3" x14ac:dyDescent="0.3">
      <c r="A7217" t="s">
        <v>5647</v>
      </c>
      <c r="B7217" s="2">
        <v>6.7</v>
      </c>
      <c r="C7217" t="s">
        <v>509</v>
      </c>
    </row>
    <row r="7218" spans="1:3" x14ac:dyDescent="0.3">
      <c r="A7218" t="s">
        <v>5647</v>
      </c>
      <c r="B7218" s="2">
        <v>6.7</v>
      </c>
      <c r="C7218" t="s">
        <v>7851</v>
      </c>
    </row>
    <row r="7219" spans="1:3" x14ac:dyDescent="0.3">
      <c r="A7219" t="s">
        <v>5648</v>
      </c>
      <c r="B7219" s="2">
        <v>6.7</v>
      </c>
      <c r="C7219" t="s">
        <v>814</v>
      </c>
    </row>
    <row r="7220" spans="1:3" x14ac:dyDescent="0.3">
      <c r="A7220" t="s">
        <v>5648</v>
      </c>
      <c r="B7220" s="2">
        <v>6.7</v>
      </c>
      <c r="C7220" t="s">
        <v>7853</v>
      </c>
    </row>
    <row r="7221" spans="1:3" x14ac:dyDescent="0.3">
      <c r="A7221" t="s">
        <v>5648</v>
      </c>
      <c r="B7221" s="2">
        <v>6.7</v>
      </c>
      <c r="C7221" t="s">
        <v>3587</v>
      </c>
    </row>
    <row r="7222" spans="1:3" x14ac:dyDescent="0.3">
      <c r="A7222" t="s">
        <v>7385</v>
      </c>
      <c r="B7222" s="2">
        <v>5.7</v>
      </c>
      <c r="C7222" t="s">
        <v>509</v>
      </c>
    </row>
    <row r="7223" spans="1:3" x14ac:dyDescent="0.3">
      <c r="A7223" t="s">
        <v>5649</v>
      </c>
      <c r="B7223" s="2">
        <v>5.2</v>
      </c>
      <c r="C7223" t="s">
        <v>509</v>
      </c>
    </row>
    <row r="7224" spans="1:3" x14ac:dyDescent="0.3">
      <c r="A7224" t="s">
        <v>5649</v>
      </c>
      <c r="B7224" s="2">
        <v>5.2</v>
      </c>
      <c r="C7224" t="s">
        <v>7851</v>
      </c>
    </row>
    <row r="7225" spans="1:3" x14ac:dyDescent="0.3">
      <c r="A7225" t="s">
        <v>7386</v>
      </c>
      <c r="B7225" s="2">
        <v>7.5</v>
      </c>
      <c r="C7225" t="s">
        <v>814</v>
      </c>
    </row>
    <row r="7226" spans="1:3" x14ac:dyDescent="0.3">
      <c r="A7226" t="s">
        <v>5650</v>
      </c>
      <c r="B7226" s="2">
        <v>7.2</v>
      </c>
      <c r="C7226" t="s">
        <v>7852</v>
      </c>
    </row>
    <row r="7227" spans="1:3" x14ac:dyDescent="0.3">
      <c r="A7227" t="s">
        <v>5650</v>
      </c>
      <c r="B7227" s="2">
        <v>7.2</v>
      </c>
      <c r="C7227" t="s">
        <v>814</v>
      </c>
    </row>
    <row r="7228" spans="1:3" x14ac:dyDescent="0.3">
      <c r="A7228" t="s">
        <v>5651</v>
      </c>
      <c r="B7228" s="2">
        <v>5.3</v>
      </c>
      <c r="C7228" t="s">
        <v>509</v>
      </c>
    </row>
    <row r="7229" spans="1:3" x14ac:dyDescent="0.3">
      <c r="A7229" t="s">
        <v>5651</v>
      </c>
      <c r="B7229" s="2">
        <v>5.3</v>
      </c>
      <c r="C7229" t="s">
        <v>3587</v>
      </c>
    </row>
    <row r="7230" spans="1:3" x14ac:dyDescent="0.3">
      <c r="A7230" t="s">
        <v>7387</v>
      </c>
      <c r="B7230" s="2">
        <v>6.5</v>
      </c>
      <c r="C7230" t="s">
        <v>509</v>
      </c>
    </row>
    <row r="7231" spans="1:3" x14ac:dyDescent="0.3">
      <c r="A7231" t="s">
        <v>7387</v>
      </c>
      <c r="B7231" s="2">
        <v>6.5</v>
      </c>
      <c r="C7231" t="s">
        <v>814</v>
      </c>
    </row>
    <row r="7232" spans="1:3" x14ac:dyDescent="0.3">
      <c r="A7232" t="s">
        <v>7387</v>
      </c>
      <c r="B7232" s="2">
        <v>6.5</v>
      </c>
      <c r="C7232" t="s">
        <v>3587</v>
      </c>
    </row>
    <row r="7233" spans="1:3" x14ac:dyDescent="0.3">
      <c r="A7233" t="s">
        <v>7388</v>
      </c>
      <c r="B7233" s="2">
        <v>5</v>
      </c>
      <c r="C7233" t="s">
        <v>346</v>
      </c>
    </row>
    <row r="7234" spans="1:3" x14ac:dyDescent="0.3">
      <c r="A7234" t="s">
        <v>7388</v>
      </c>
      <c r="B7234" s="2">
        <v>5</v>
      </c>
      <c r="C7234" t="s">
        <v>266</v>
      </c>
    </row>
    <row r="7235" spans="1:3" x14ac:dyDescent="0.3">
      <c r="A7235" t="s">
        <v>7388</v>
      </c>
      <c r="B7235" s="2">
        <v>5</v>
      </c>
      <c r="C7235" t="s">
        <v>3084</v>
      </c>
    </row>
    <row r="7236" spans="1:3" x14ac:dyDescent="0.3">
      <c r="A7236" t="s">
        <v>7389</v>
      </c>
      <c r="B7236" s="2">
        <v>6.1</v>
      </c>
      <c r="C7236" t="s">
        <v>814</v>
      </c>
    </row>
    <row r="7237" spans="1:3" x14ac:dyDescent="0.3">
      <c r="A7237" t="s">
        <v>7389</v>
      </c>
      <c r="B7237" s="2">
        <v>6.1</v>
      </c>
      <c r="C7237" t="s">
        <v>3705</v>
      </c>
    </row>
    <row r="7238" spans="1:3" x14ac:dyDescent="0.3">
      <c r="A7238" t="s">
        <v>5652</v>
      </c>
      <c r="B7238" s="2">
        <v>4.4000000000000004</v>
      </c>
      <c r="C7238" t="s">
        <v>346</v>
      </c>
    </row>
    <row r="7239" spans="1:3" x14ac:dyDescent="0.3">
      <c r="A7239" t="s">
        <v>5652</v>
      </c>
      <c r="B7239" s="2">
        <v>4.4000000000000004</v>
      </c>
      <c r="C7239" t="s">
        <v>7851</v>
      </c>
    </row>
    <row r="7240" spans="1:3" x14ac:dyDescent="0.3">
      <c r="A7240" t="s">
        <v>5652</v>
      </c>
      <c r="B7240" s="2">
        <v>4.4000000000000004</v>
      </c>
      <c r="C7240" t="s">
        <v>3705</v>
      </c>
    </row>
    <row r="7241" spans="1:3" x14ac:dyDescent="0.3">
      <c r="A7241" t="s">
        <v>5653</v>
      </c>
      <c r="B7241" s="2">
        <v>7.5</v>
      </c>
      <c r="C7241" t="s">
        <v>814</v>
      </c>
    </row>
    <row r="7242" spans="1:3" x14ac:dyDescent="0.3">
      <c r="A7242" t="s">
        <v>5654</v>
      </c>
      <c r="B7242" s="2">
        <v>5.7</v>
      </c>
      <c r="C7242" t="s">
        <v>509</v>
      </c>
    </row>
    <row r="7243" spans="1:3" x14ac:dyDescent="0.3">
      <c r="A7243" t="s">
        <v>5654</v>
      </c>
      <c r="B7243" s="2">
        <v>5.7</v>
      </c>
      <c r="C7243" t="s">
        <v>814</v>
      </c>
    </row>
    <row r="7244" spans="1:3" x14ac:dyDescent="0.3">
      <c r="A7244" t="s">
        <v>5654</v>
      </c>
      <c r="B7244" s="2">
        <v>5.7</v>
      </c>
      <c r="C7244" t="s">
        <v>3587</v>
      </c>
    </row>
    <row r="7245" spans="1:3" x14ac:dyDescent="0.3">
      <c r="A7245" t="s">
        <v>5655</v>
      </c>
      <c r="B7245" s="2">
        <v>5.5</v>
      </c>
      <c r="C7245" t="s">
        <v>266</v>
      </c>
    </row>
    <row r="7246" spans="1:3" x14ac:dyDescent="0.3">
      <c r="A7246" t="s">
        <v>5655</v>
      </c>
      <c r="B7246" s="2">
        <v>5.5</v>
      </c>
      <c r="C7246" t="s">
        <v>509</v>
      </c>
    </row>
    <row r="7247" spans="1:3" x14ac:dyDescent="0.3">
      <c r="A7247" t="s">
        <v>5656</v>
      </c>
      <c r="B7247" s="2">
        <v>7.1</v>
      </c>
      <c r="C7247" t="s">
        <v>509</v>
      </c>
    </row>
    <row r="7248" spans="1:3" x14ac:dyDescent="0.3">
      <c r="A7248" t="s">
        <v>5656</v>
      </c>
      <c r="B7248" s="2">
        <v>7.1</v>
      </c>
      <c r="C7248" t="s">
        <v>814</v>
      </c>
    </row>
    <row r="7249" spans="1:3" x14ac:dyDescent="0.3">
      <c r="A7249" t="s">
        <v>5656</v>
      </c>
      <c r="B7249" s="2">
        <v>7.1</v>
      </c>
      <c r="C7249" t="s">
        <v>3587</v>
      </c>
    </row>
    <row r="7250" spans="1:3" x14ac:dyDescent="0.3">
      <c r="A7250" t="s">
        <v>5657</v>
      </c>
      <c r="B7250" s="2">
        <v>5.9</v>
      </c>
      <c r="C7250" t="s">
        <v>814</v>
      </c>
    </row>
    <row r="7251" spans="1:3" x14ac:dyDescent="0.3">
      <c r="A7251" t="s">
        <v>5657</v>
      </c>
      <c r="B7251" s="2">
        <v>5.9</v>
      </c>
      <c r="C7251" t="s">
        <v>3587</v>
      </c>
    </row>
    <row r="7252" spans="1:3" x14ac:dyDescent="0.3">
      <c r="A7252" t="s">
        <v>5658</v>
      </c>
      <c r="B7252" s="2">
        <v>6.7</v>
      </c>
      <c r="C7252" t="s">
        <v>346</v>
      </c>
    </row>
    <row r="7253" spans="1:3" x14ac:dyDescent="0.3">
      <c r="A7253" t="s">
        <v>5658</v>
      </c>
      <c r="B7253" s="2">
        <v>6.7</v>
      </c>
      <c r="C7253" t="s">
        <v>266</v>
      </c>
    </row>
    <row r="7254" spans="1:3" x14ac:dyDescent="0.3">
      <c r="A7254" t="s">
        <v>5658</v>
      </c>
      <c r="B7254" s="2">
        <v>6.7</v>
      </c>
      <c r="C7254" t="s">
        <v>7844</v>
      </c>
    </row>
    <row r="7255" spans="1:3" x14ac:dyDescent="0.3">
      <c r="A7255" t="s">
        <v>5659</v>
      </c>
      <c r="B7255" s="2">
        <v>7</v>
      </c>
      <c r="C7255" t="s">
        <v>7852</v>
      </c>
    </row>
    <row r="7256" spans="1:3" x14ac:dyDescent="0.3">
      <c r="A7256" t="s">
        <v>5659</v>
      </c>
      <c r="B7256" s="2">
        <v>7</v>
      </c>
      <c r="C7256" t="s">
        <v>814</v>
      </c>
    </row>
    <row r="7257" spans="1:3" x14ac:dyDescent="0.3">
      <c r="A7257" t="s">
        <v>5659</v>
      </c>
      <c r="B7257" s="2">
        <v>7</v>
      </c>
      <c r="C7257" t="s">
        <v>3587</v>
      </c>
    </row>
    <row r="7258" spans="1:3" x14ac:dyDescent="0.3">
      <c r="A7258" t="s">
        <v>5660</v>
      </c>
      <c r="B7258" s="2">
        <v>7.9</v>
      </c>
      <c r="C7258" t="s">
        <v>7852</v>
      </c>
    </row>
    <row r="7259" spans="1:3" x14ac:dyDescent="0.3">
      <c r="A7259" t="s">
        <v>5660</v>
      </c>
      <c r="B7259" s="2">
        <v>7.9</v>
      </c>
      <c r="C7259" t="s">
        <v>509</v>
      </c>
    </row>
    <row r="7260" spans="1:3" x14ac:dyDescent="0.3">
      <c r="A7260" t="s">
        <v>5660</v>
      </c>
      <c r="B7260" s="2">
        <v>7.9</v>
      </c>
      <c r="C7260" t="s">
        <v>814</v>
      </c>
    </row>
    <row r="7261" spans="1:3" x14ac:dyDescent="0.3">
      <c r="A7261" t="s">
        <v>5661</v>
      </c>
      <c r="B7261" s="2">
        <v>6.9</v>
      </c>
      <c r="C7261" t="s">
        <v>814</v>
      </c>
    </row>
    <row r="7262" spans="1:3" x14ac:dyDescent="0.3">
      <c r="A7262" t="s">
        <v>7390</v>
      </c>
      <c r="B7262" s="2">
        <v>7.3</v>
      </c>
      <c r="C7262" t="s">
        <v>266</v>
      </c>
    </row>
    <row r="7263" spans="1:3" x14ac:dyDescent="0.3">
      <c r="A7263" t="s">
        <v>7390</v>
      </c>
      <c r="B7263" s="2">
        <v>7.3</v>
      </c>
      <c r="C7263" t="s">
        <v>7852</v>
      </c>
    </row>
    <row r="7264" spans="1:3" x14ac:dyDescent="0.3">
      <c r="A7264" t="s">
        <v>7390</v>
      </c>
      <c r="B7264" s="2">
        <v>7.3</v>
      </c>
      <c r="C7264" t="s">
        <v>814</v>
      </c>
    </row>
    <row r="7265" spans="1:3" x14ac:dyDescent="0.3">
      <c r="A7265" t="s">
        <v>7390</v>
      </c>
      <c r="B7265" s="2">
        <v>7.3</v>
      </c>
      <c r="C7265" t="s">
        <v>7849</v>
      </c>
    </row>
    <row r="7266" spans="1:3" x14ac:dyDescent="0.3">
      <c r="A7266" t="s">
        <v>7390</v>
      </c>
      <c r="B7266" s="2">
        <v>7.3</v>
      </c>
      <c r="C7266" t="s">
        <v>5364</v>
      </c>
    </row>
    <row r="7267" spans="1:3" x14ac:dyDescent="0.3">
      <c r="A7267" t="s">
        <v>7391</v>
      </c>
      <c r="B7267" s="2">
        <v>7.3</v>
      </c>
      <c r="C7267" t="s">
        <v>346</v>
      </c>
    </row>
    <row r="7268" spans="1:3" x14ac:dyDescent="0.3">
      <c r="A7268" t="s">
        <v>7391</v>
      </c>
      <c r="B7268" s="2">
        <v>7.3</v>
      </c>
      <c r="C7268" t="s">
        <v>7851</v>
      </c>
    </row>
    <row r="7269" spans="1:3" x14ac:dyDescent="0.3">
      <c r="A7269" t="s">
        <v>7391</v>
      </c>
      <c r="B7269" s="2">
        <v>7.3</v>
      </c>
      <c r="C7269" t="s">
        <v>3705</v>
      </c>
    </row>
    <row r="7270" spans="1:3" x14ac:dyDescent="0.3">
      <c r="A7270" t="s">
        <v>5662</v>
      </c>
      <c r="B7270" s="2">
        <v>3.5</v>
      </c>
      <c r="C7270" t="s">
        <v>346</v>
      </c>
    </row>
    <row r="7271" spans="1:3" x14ac:dyDescent="0.3">
      <c r="A7271" t="s">
        <v>5662</v>
      </c>
      <c r="B7271" s="2">
        <v>3.5</v>
      </c>
      <c r="C7271" t="s">
        <v>3878</v>
      </c>
    </row>
    <row r="7272" spans="1:3" x14ac:dyDescent="0.3">
      <c r="A7272" t="s">
        <v>5663</v>
      </c>
      <c r="B7272" s="2">
        <v>7.8</v>
      </c>
      <c r="C7272" t="s">
        <v>814</v>
      </c>
    </row>
    <row r="7273" spans="1:3" x14ac:dyDescent="0.3">
      <c r="A7273" t="s">
        <v>5664</v>
      </c>
      <c r="B7273" s="2">
        <v>6.7</v>
      </c>
      <c r="C7273" t="s">
        <v>266</v>
      </c>
    </row>
    <row r="7274" spans="1:3" x14ac:dyDescent="0.3">
      <c r="A7274" t="s">
        <v>5664</v>
      </c>
      <c r="B7274" s="2">
        <v>6.7</v>
      </c>
      <c r="C7274" t="s">
        <v>814</v>
      </c>
    </row>
    <row r="7275" spans="1:3" x14ac:dyDescent="0.3">
      <c r="A7275" t="s">
        <v>5664</v>
      </c>
      <c r="B7275" s="2">
        <v>6.7</v>
      </c>
      <c r="C7275" t="s">
        <v>3878</v>
      </c>
    </row>
    <row r="7276" spans="1:3" x14ac:dyDescent="0.3">
      <c r="A7276" t="s">
        <v>5664</v>
      </c>
      <c r="B7276" s="2">
        <v>6.7</v>
      </c>
      <c r="C7276" t="s">
        <v>3705</v>
      </c>
    </row>
    <row r="7277" spans="1:3" x14ac:dyDescent="0.3">
      <c r="A7277" t="s">
        <v>5665</v>
      </c>
      <c r="B7277" s="2">
        <v>6.4</v>
      </c>
      <c r="C7277" t="s">
        <v>509</v>
      </c>
    </row>
    <row r="7278" spans="1:3" x14ac:dyDescent="0.3">
      <c r="A7278" t="s">
        <v>5665</v>
      </c>
      <c r="B7278" s="2">
        <v>6.4</v>
      </c>
      <c r="C7278" t="s">
        <v>3587</v>
      </c>
    </row>
    <row r="7279" spans="1:3" x14ac:dyDescent="0.3">
      <c r="A7279" t="s">
        <v>5666</v>
      </c>
      <c r="B7279" s="2">
        <v>7.1</v>
      </c>
      <c r="C7279" t="s">
        <v>7852</v>
      </c>
    </row>
    <row r="7280" spans="1:3" x14ac:dyDescent="0.3">
      <c r="A7280" t="s">
        <v>5666</v>
      </c>
      <c r="B7280" s="2">
        <v>7.1</v>
      </c>
      <c r="C7280" t="s">
        <v>814</v>
      </c>
    </row>
    <row r="7281" spans="1:3" x14ac:dyDescent="0.3">
      <c r="A7281" t="s">
        <v>5666</v>
      </c>
      <c r="B7281" s="2">
        <v>7.1</v>
      </c>
      <c r="C7281" t="s">
        <v>3587</v>
      </c>
    </row>
    <row r="7282" spans="1:3" x14ac:dyDescent="0.3">
      <c r="A7282" t="s">
        <v>5666</v>
      </c>
      <c r="B7282" s="2">
        <v>7.1</v>
      </c>
      <c r="C7282" t="s">
        <v>5364</v>
      </c>
    </row>
    <row r="7283" spans="1:3" x14ac:dyDescent="0.3">
      <c r="A7283" t="s">
        <v>5667</v>
      </c>
      <c r="B7283" s="2">
        <v>7.8</v>
      </c>
      <c r="C7283" t="s">
        <v>814</v>
      </c>
    </row>
    <row r="7284" spans="1:3" x14ac:dyDescent="0.3">
      <c r="A7284" t="s">
        <v>5667</v>
      </c>
      <c r="B7284" s="2">
        <v>7.8</v>
      </c>
      <c r="C7284" t="s">
        <v>7848</v>
      </c>
    </row>
    <row r="7285" spans="1:3" x14ac:dyDescent="0.3">
      <c r="A7285" t="s">
        <v>5668</v>
      </c>
      <c r="B7285" s="2">
        <v>5.9</v>
      </c>
      <c r="C7285" t="s">
        <v>346</v>
      </c>
    </row>
    <row r="7286" spans="1:3" x14ac:dyDescent="0.3">
      <c r="A7286" t="s">
        <v>5668</v>
      </c>
      <c r="B7286" s="2">
        <v>5.9</v>
      </c>
      <c r="C7286" t="s">
        <v>1390</v>
      </c>
    </row>
    <row r="7287" spans="1:3" x14ac:dyDescent="0.3">
      <c r="A7287" t="s">
        <v>5668</v>
      </c>
      <c r="B7287" s="2">
        <v>5.9</v>
      </c>
      <c r="C7287" t="s">
        <v>3587</v>
      </c>
    </row>
    <row r="7288" spans="1:3" x14ac:dyDescent="0.3">
      <c r="A7288" t="s">
        <v>5668</v>
      </c>
      <c r="B7288" s="2">
        <v>5.9</v>
      </c>
      <c r="C7288" t="s">
        <v>3878</v>
      </c>
    </row>
    <row r="7289" spans="1:3" x14ac:dyDescent="0.3">
      <c r="A7289" t="s">
        <v>5668</v>
      </c>
      <c r="B7289" s="2">
        <v>5.9</v>
      </c>
      <c r="C7289" t="s">
        <v>3705</v>
      </c>
    </row>
    <row r="7290" spans="1:3" x14ac:dyDescent="0.3">
      <c r="A7290" t="s">
        <v>5669</v>
      </c>
      <c r="B7290" s="2">
        <v>7.2</v>
      </c>
      <c r="C7290" t="s">
        <v>7851</v>
      </c>
    </row>
    <row r="7291" spans="1:3" x14ac:dyDescent="0.3">
      <c r="A7291" t="s">
        <v>5669</v>
      </c>
      <c r="B7291" s="2">
        <v>7.2</v>
      </c>
      <c r="C7291" t="s">
        <v>814</v>
      </c>
    </row>
    <row r="7292" spans="1:3" x14ac:dyDescent="0.3">
      <c r="A7292" t="s">
        <v>5669</v>
      </c>
      <c r="B7292" s="2">
        <v>7.2</v>
      </c>
      <c r="C7292" t="s">
        <v>7848</v>
      </c>
    </row>
    <row r="7293" spans="1:3" x14ac:dyDescent="0.3">
      <c r="A7293" t="s">
        <v>5669</v>
      </c>
      <c r="B7293" s="2">
        <v>7.2</v>
      </c>
      <c r="C7293" t="s">
        <v>3705</v>
      </c>
    </row>
    <row r="7294" spans="1:3" x14ac:dyDescent="0.3">
      <c r="A7294" t="s">
        <v>7392</v>
      </c>
      <c r="B7294" s="2">
        <v>6.2</v>
      </c>
      <c r="C7294" t="s">
        <v>346</v>
      </c>
    </row>
    <row r="7295" spans="1:3" x14ac:dyDescent="0.3">
      <c r="A7295" t="s">
        <v>7392</v>
      </c>
      <c r="B7295" s="2">
        <v>6.2</v>
      </c>
      <c r="C7295" t="s">
        <v>814</v>
      </c>
    </row>
    <row r="7296" spans="1:3" x14ac:dyDescent="0.3">
      <c r="A7296" t="s">
        <v>7392</v>
      </c>
      <c r="B7296" s="2">
        <v>6.2</v>
      </c>
      <c r="C7296" t="s">
        <v>7849</v>
      </c>
    </row>
    <row r="7297" spans="1:3" x14ac:dyDescent="0.3">
      <c r="A7297" t="s">
        <v>7392</v>
      </c>
      <c r="B7297" s="2">
        <v>6.2</v>
      </c>
      <c r="C7297" t="s">
        <v>3587</v>
      </c>
    </row>
    <row r="7298" spans="1:3" x14ac:dyDescent="0.3">
      <c r="A7298" t="s">
        <v>7392</v>
      </c>
      <c r="B7298" s="2">
        <v>6.2</v>
      </c>
      <c r="C7298" t="s">
        <v>5364</v>
      </c>
    </row>
    <row r="7299" spans="1:3" x14ac:dyDescent="0.3">
      <c r="A7299" t="s">
        <v>7392</v>
      </c>
      <c r="B7299" s="2">
        <v>6.2</v>
      </c>
      <c r="C7299" t="s">
        <v>3084</v>
      </c>
    </row>
    <row r="7300" spans="1:3" x14ac:dyDescent="0.3">
      <c r="A7300" t="s">
        <v>5670</v>
      </c>
      <c r="B7300" s="2">
        <v>6.7</v>
      </c>
      <c r="C7300" t="s">
        <v>346</v>
      </c>
    </row>
    <row r="7301" spans="1:3" x14ac:dyDescent="0.3">
      <c r="A7301" t="s">
        <v>5670</v>
      </c>
      <c r="B7301" s="2">
        <v>6.7</v>
      </c>
      <c r="C7301" t="s">
        <v>7845</v>
      </c>
    </row>
    <row r="7302" spans="1:3" x14ac:dyDescent="0.3">
      <c r="A7302" t="s">
        <v>5670</v>
      </c>
      <c r="B7302" s="2">
        <v>6.7</v>
      </c>
      <c r="C7302" t="s">
        <v>3878</v>
      </c>
    </row>
    <row r="7303" spans="1:3" x14ac:dyDescent="0.3">
      <c r="A7303" t="s">
        <v>5670</v>
      </c>
      <c r="B7303" s="2">
        <v>6.7</v>
      </c>
      <c r="C7303" t="s">
        <v>3705</v>
      </c>
    </row>
    <row r="7304" spans="1:3" x14ac:dyDescent="0.3">
      <c r="A7304" t="s">
        <v>5671</v>
      </c>
      <c r="B7304" s="2">
        <v>7.6</v>
      </c>
      <c r="C7304" t="s">
        <v>509</v>
      </c>
    </row>
    <row r="7305" spans="1:3" x14ac:dyDescent="0.3">
      <c r="A7305" t="s">
        <v>5672</v>
      </c>
      <c r="B7305" s="2">
        <v>6.2</v>
      </c>
      <c r="C7305" t="s">
        <v>814</v>
      </c>
    </row>
    <row r="7306" spans="1:3" x14ac:dyDescent="0.3">
      <c r="A7306" t="s">
        <v>5672</v>
      </c>
      <c r="B7306" s="2">
        <v>6.2</v>
      </c>
      <c r="C7306" t="s">
        <v>7853</v>
      </c>
    </row>
    <row r="7307" spans="1:3" x14ac:dyDescent="0.3">
      <c r="A7307" t="s">
        <v>5672</v>
      </c>
      <c r="B7307" s="2">
        <v>6.2</v>
      </c>
      <c r="C7307" t="s">
        <v>7847</v>
      </c>
    </row>
    <row r="7308" spans="1:3" x14ac:dyDescent="0.3">
      <c r="A7308" t="s">
        <v>5672</v>
      </c>
      <c r="B7308" s="2">
        <v>6.2</v>
      </c>
      <c r="C7308" t="s">
        <v>3587</v>
      </c>
    </row>
    <row r="7309" spans="1:3" x14ac:dyDescent="0.3">
      <c r="A7309" t="s">
        <v>5673</v>
      </c>
      <c r="B7309" s="2">
        <v>6.5</v>
      </c>
      <c r="C7309" t="s">
        <v>346</v>
      </c>
    </row>
    <row r="7310" spans="1:3" x14ac:dyDescent="0.3">
      <c r="A7310" t="s">
        <v>5673</v>
      </c>
      <c r="B7310" s="2">
        <v>6.5</v>
      </c>
      <c r="C7310" t="s">
        <v>7845</v>
      </c>
    </row>
    <row r="7311" spans="1:3" x14ac:dyDescent="0.3">
      <c r="A7311" t="s">
        <v>5673</v>
      </c>
      <c r="B7311" s="2">
        <v>6.5</v>
      </c>
      <c r="C7311" t="s">
        <v>509</v>
      </c>
    </row>
    <row r="7312" spans="1:3" x14ac:dyDescent="0.3">
      <c r="A7312" t="s">
        <v>5673</v>
      </c>
      <c r="B7312" s="2">
        <v>6.5</v>
      </c>
      <c r="C7312" t="s">
        <v>7851</v>
      </c>
    </row>
    <row r="7313" spans="1:3" x14ac:dyDescent="0.3">
      <c r="A7313" t="s">
        <v>5673</v>
      </c>
      <c r="B7313" s="2">
        <v>6.5</v>
      </c>
      <c r="C7313" t="s">
        <v>7846</v>
      </c>
    </row>
    <row r="7314" spans="1:3" x14ac:dyDescent="0.3">
      <c r="A7314" t="s">
        <v>5674</v>
      </c>
      <c r="B7314" s="2">
        <v>8.1</v>
      </c>
      <c r="C7314" t="s">
        <v>814</v>
      </c>
    </row>
    <row r="7315" spans="1:3" x14ac:dyDescent="0.3">
      <c r="A7315" t="s">
        <v>5674</v>
      </c>
      <c r="B7315" s="2">
        <v>8.1</v>
      </c>
      <c r="C7315" t="s">
        <v>7849</v>
      </c>
    </row>
    <row r="7316" spans="1:3" x14ac:dyDescent="0.3">
      <c r="A7316" t="s">
        <v>5674</v>
      </c>
      <c r="B7316" s="2">
        <v>8.1</v>
      </c>
      <c r="C7316" t="s">
        <v>5364</v>
      </c>
    </row>
    <row r="7317" spans="1:3" x14ac:dyDescent="0.3">
      <c r="A7317" t="s">
        <v>5675</v>
      </c>
      <c r="B7317" s="2">
        <v>6.3</v>
      </c>
      <c r="C7317" t="s">
        <v>346</v>
      </c>
    </row>
    <row r="7318" spans="1:3" x14ac:dyDescent="0.3">
      <c r="A7318" t="s">
        <v>5675</v>
      </c>
      <c r="B7318" s="2">
        <v>6.3</v>
      </c>
      <c r="C7318" t="s">
        <v>7851</v>
      </c>
    </row>
    <row r="7319" spans="1:3" x14ac:dyDescent="0.3">
      <c r="A7319" t="s">
        <v>5675</v>
      </c>
      <c r="B7319" s="2">
        <v>6.3</v>
      </c>
      <c r="C7319" t="s">
        <v>814</v>
      </c>
    </row>
    <row r="7320" spans="1:3" x14ac:dyDescent="0.3">
      <c r="A7320" t="s">
        <v>5675</v>
      </c>
      <c r="B7320" s="2">
        <v>6.3</v>
      </c>
      <c r="C7320" t="s">
        <v>3705</v>
      </c>
    </row>
    <row r="7321" spans="1:3" x14ac:dyDescent="0.3">
      <c r="A7321" t="s">
        <v>5676</v>
      </c>
      <c r="B7321" s="2">
        <v>4.4000000000000004</v>
      </c>
      <c r="C7321" t="s">
        <v>814</v>
      </c>
    </row>
    <row r="7322" spans="1:3" x14ac:dyDescent="0.3">
      <c r="A7322" t="s">
        <v>5676</v>
      </c>
      <c r="B7322" s="2">
        <v>4.4000000000000004</v>
      </c>
      <c r="C7322" t="s">
        <v>7846</v>
      </c>
    </row>
    <row r="7323" spans="1:3" x14ac:dyDescent="0.3">
      <c r="A7323" t="s">
        <v>5676</v>
      </c>
      <c r="B7323" s="2">
        <v>4.4000000000000004</v>
      </c>
      <c r="C7323" t="s">
        <v>7853</v>
      </c>
    </row>
    <row r="7324" spans="1:3" x14ac:dyDescent="0.3">
      <c r="A7324" t="s">
        <v>5676</v>
      </c>
      <c r="B7324" s="2">
        <v>4.4000000000000004</v>
      </c>
      <c r="C7324" t="s">
        <v>7847</v>
      </c>
    </row>
    <row r="7325" spans="1:3" x14ac:dyDescent="0.3">
      <c r="A7325" t="s">
        <v>7393</v>
      </c>
      <c r="B7325" s="2">
        <v>6</v>
      </c>
      <c r="C7325" t="s">
        <v>7851</v>
      </c>
    </row>
    <row r="7326" spans="1:3" x14ac:dyDescent="0.3">
      <c r="A7326" t="s">
        <v>7393</v>
      </c>
      <c r="B7326" s="2">
        <v>6</v>
      </c>
      <c r="C7326" t="s">
        <v>814</v>
      </c>
    </row>
    <row r="7327" spans="1:3" x14ac:dyDescent="0.3">
      <c r="A7327" t="s">
        <v>7393</v>
      </c>
      <c r="B7327" s="2">
        <v>6</v>
      </c>
      <c r="C7327" t="s">
        <v>3705</v>
      </c>
    </row>
    <row r="7328" spans="1:3" x14ac:dyDescent="0.3">
      <c r="A7328" t="s">
        <v>5677</v>
      </c>
      <c r="B7328" s="2">
        <v>7.6</v>
      </c>
      <c r="C7328" t="s">
        <v>7844</v>
      </c>
    </row>
    <row r="7329" spans="1:3" x14ac:dyDescent="0.3">
      <c r="A7329" t="s">
        <v>5677</v>
      </c>
      <c r="B7329" s="2">
        <v>7.6</v>
      </c>
      <c r="C7329" t="s">
        <v>1390</v>
      </c>
    </row>
    <row r="7330" spans="1:3" x14ac:dyDescent="0.3">
      <c r="A7330" t="s">
        <v>5677</v>
      </c>
      <c r="B7330" s="2">
        <v>7.6</v>
      </c>
      <c r="C7330" t="s">
        <v>3705</v>
      </c>
    </row>
    <row r="7331" spans="1:3" x14ac:dyDescent="0.3">
      <c r="A7331" t="s">
        <v>5678</v>
      </c>
      <c r="B7331" s="2">
        <v>8.4</v>
      </c>
      <c r="C7331" t="s">
        <v>346</v>
      </c>
    </row>
    <row r="7332" spans="1:3" x14ac:dyDescent="0.3">
      <c r="A7332" t="s">
        <v>5678</v>
      </c>
      <c r="B7332" s="2">
        <v>8.4</v>
      </c>
      <c r="C7332" t="s">
        <v>266</v>
      </c>
    </row>
    <row r="7333" spans="1:3" x14ac:dyDescent="0.3">
      <c r="A7333" t="s">
        <v>5678</v>
      </c>
      <c r="B7333" s="2">
        <v>8.4</v>
      </c>
      <c r="C7333" t="s">
        <v>3878</v>
      </c>
    </row>
    <row r="7334" spans="1:3" x14ac:dyDescent="0.3">
      <c r="A7334" t="s">
        <v>5679</v>
      </c>
      <c r="B7334" s="2">
        <v>7.9</v>
      </c>
      <c r="C7334" t="s">
        <v>814</v>
      </c>
    </row>
    <row r="7335" spans="1:3" x14ac:dyDescent="0.3">
      <c r="A7335" t="s">
        <v>5679</v>
      </c>
      <c r="B7335" s="2">
        <v>7.9</v>
      </c>
      <c r="C7335" t="s">
        <v>7846</v>
      </c>
    </row>
    <row r="7336" spans="1:3" x14ac:dyDescent="0.3">
      <c r="A7336" t="s">
        <v>5679</v>
      </c>
      <c r="B7336" s="2">
        <v>7.9</v>
      </c>
      <c r="C7336" t="s">
        <v>7847</v>
      </c>
    </row>
    <row r="7337" spans="1:3" x14ac:dyDescent="0.3">
      <c r="A7337" t="s">
        <v>5679</v>
      </c>
      <c r="B7337" s="2">
        <v>7.9</v>
      </c>
      <c r="C7337" t="s">
        <v>3587</v>
      </c>
    </row>
    <row r="7338" spans="1:3" x14ac:dyDescent="0.3">
      <c r="A7338" t="s">
        <v>5680</v>
      </c>
      <c r="B7338" s="2">
        <v>5.6</v>
      </c>
      <c r="C7338" t="s">
        <v>1390</v>
      </c>
    </row>
    <row r="7339" spans="1:3" x14ac:dyDescent="0.3">
      <c r="A7339" t="s">
        <v>5680</v>
      </c>
      <c r="B7339" s="2">
        <v>5.6</v>
      </c>
      <c r="C7339" t="s">
        <v>7848</v>
      </c>
    </row>
    <row r="7340" spans="1:3" x14ac:dyDescent="0.3">
      <c r="A7340" t="s">
        <v>5680</v>
      </c>
      <c r="B7340" s="2">
        <v>5.6</v>
      </c>
      <c r="C7340" t="s">
        <v>3705</v>
      </c>
    </row>
    <row r="7341" spans="1:3" x14ac:dyDescent="0.3">
      <c r="A7341" t="s">
        <v>7394</v>
      </c>
      <c r="B7341" s="2">
        <v>6.5</v>
      </c>
      <c r="C7341" t="s">
        <v>509</v>
      </c>
    </row>
    <row r="7342" spans="1:3" x14ac:dyDescent="0.3">
      <c r="A7342" t="s">
        <v>5681</v>
      </c>
      <c r="B7342" s="2">
        <v>7.5</v>
      </c>
      <c r="C7342" t="s">
        <v>266</v>
      </c>
    </row>
    <row r="7343" spans="1:3" x14ac:dyDescent="0.3">
      <c r="A7343" t="s">
        <v>5681</v>
      </c>
      <c r="B7343" s="2">
        <v>7.5</v>
      </c>
      <c r="C7343" t="s">
        <v>509</v>
      </c>
    </row>
    <row r="7344" spans="1:3" x14ac:dyDescent="0.3">
      <c r="A7344" t="s">
        <v>5681</v>
      </c>
      <c r="B7344" s="2">
        <v>7.5</v>
      </c>
      <c r="C7344" t="s">
        <v>814</v>
      </c>
    </row>
    <row r="7345" spans="1:3" x14ac:dyDescent="0.3">
      <c r="A7345" t="s">
        <v>5681</v>
      </c>
      <c r="B7345" s="2">
        <v>7.5</v>
      </c>
      <c r="C7345" t="s">
        <v>3587</v>
      </c>
    </row>
    <row r="7346" spans="1:3" x14ac:dyDescent="0.3">
      <c r="A7346" t="s">
        <v>5682</v>
      </c>
      <c r="B7346" s="2">
        <v>6.3</v>
      </c>
      <c r="C7346" t="s">
        <v>509</v>
      </c>
    </row>
    <row r="7347" spans="1:3" x14ac:dyDescent="0.3">
      <c r="A7347" t="s">
        <v>5683</v>
      </c>
      <c r="B7347" s="2">
        <v>7.9</v>
      </c>
      <c r="C7347" t="s">
        <v>1390</v>
      </c>
    </row>
    <row r="7348" spans="1:3" x14ac:dyDescent="0.3">
      <c r="A7348" t="s">
        <v>5683</v>
      </c>
      <c r="B7348" s="2">
        <v>7.9</v>
      </c>
      <c r="C7348" t="s">
        <v>3705</v>
      </c>
    </row>
    <row r="7349" spans="1:3" x14ac:dyDescent="0.3">
      <c r="A7349" t="s">
        <v>5684</v>
      </c>
      <c r="B7349" s="2">
        <v>5.0999999999999996</v>
      </c>
      <c r="C7349" t="s">
        <v>509</v>
      </c>
    </row>
    <row r="7350" spans="1:3" x14ac:dyDescent="0.3">
      <c r="A7350" t="s">
        <v>5684</v>
      </c>
      <c r="B7350" s="2">
        <v>5.0999999999999996</v>
      </c>
      <c r="C7350" t="s">
        <v>814</v>
      </c>
    </row>
    <row r="7351" spans="1:3" x14ac:dyDescent="0.3">
      <c r="A7351" t="s">
        <v>5684</v>
      </c>
      <c r="B7351" s="2">
        <v>5.0999999999999996</v>
      </c>
      <c r="C7351" t="s">
        <v>7846</v>
      </c>
    </row>
    <row r="7352" spans="1:3" x14ac:dyDescent="0.3">
      <c r="A7352" t="s">
        <v>5684</v>
      </c>
      <c r="B7352" s="2">
        <v>5.0999999999999996</v>
      </c>
      <c r="C7352" t="s">
        <v>7844</v>
      </c>
    </row>
    <row r="7353" spans="1:3" x14ac:dyDescent="0.3">
      <c r="A7353" t="s">
        <v>5684</v>
      </c>
      <c r="B7353" s="2">
        <v>5.0999999999999996</v>
      </c>
      <c r="C7353" t="s">
        <v>3878</v>
      </c>
    </row>
    <row r="7354" spans="1:3" x14ac:dyDescent="0.3">
      <c r="A7354" t="s">
        <v>5685</v>
      </c>
      <c r="B7354" s="2">
        <v>6.7</v>
      </c>
      <c r="C7354" t="s">
        <v>509</v>
      </c>
    </row>
    <row r="7355" spans="1:3" x14ac:dyDescent="0.3">
      <c r="A7355" t="s">
        <v>5685</v>
      </c>
      <c r="B7355" s="2">
        <v>6.7</v>
      </c>
      <c r="C7355" t="s">
        <v>814</v>
      </c>
    </row>
    <row r="7356" spans="1:3" x14ac:dyDescent="0.3">
      <c r="A7356" t="s">
        <v>5686</v>
      </c>
      <c r="B7356" s="2">
        <v>6.7</v>
      </c>
      <c r="C7356" t="s">
        <v>346</v>
      </c>
    </row>
    <row r="7357" spans="1:3" x14ac:dyDescent="0.3">
      <c r="A7357" t="s">
        <v>5686</v>
      </c>
      <c r="B7357" s="2">
        <v>6.7</v>
      </c>
      <c r="C7357" t="s">
        <v>7851</v>
      </c>
    </row>
    <row r="7358" spans="1:3" x14ac:dyDescent="0.3">
      <c r="A7358" t="s">
        <v>5686</v>
      </c>
      <c r="B7358" s="2">
        <v>6.7</v>
      </c>
      <c r="C7358" t="s">
        <v>814</v>
      </c>
    </row>
    <row r="7359" spans="1:3" x14ac:dyDescent="0.3">
      <c r="A7359" t="s">
        <v>5686</v>
      </c>
      <c r="B7359" s="2">
        <v>6.7</v>
      </c>
      <c r="C7359" t="s">
        <v>3705</v>
      </c>
    </row>
    <row r="7360" spans="1:3" x14ac:dyDescent="0.3">
      <c r="A7360" t="s">
        <v>5687</v>
      </c>
      <c r="B7360" s="2">
        <v>5.6</v>
      </c>
      <c r="C7360" t="s">
        <v>1390</v>
      </c>
    </row>
    <row r="7361" spans="1:3" x14ac:dyDescent="0.3">
      <c r="A7361" t="s">
        <v>5687</v>
      </c>
      <c r="B7361" s="2">
        <v>5.6</v>
      </c>
      <c r="C7361" t="s">
        <v>7848</v>
      </c>
    </row>
    <row r="7362" spans="1:3" x14ac:dyDescent="0.3">
      <c r="A7362" t="s">
        <v>7395</v>
      </c>
      <c r="B7362" s="2">
        <v>5.6</v>
      </c>
      <c r="C7362" t="s">
        <v>509</v>
      </c>
    </row>
    <row r="7363" spans="1:3" x14ac:dyDescent="0.3">
      <c r="A7363" t="s">
        <v>7395</v>
      </c>
      <c r="B7363" s="2">
        <v>5.6</v>
      </c>
      <c r="C7363" t="s">
        <v>3587</v>
      </c>
    </row>
    <row r="7364" spans="1:3" x14ac:dyDescent="0.3">
      <c r="A7364" t="s">
        <v>7396</v>
      </c>
      <c r="B7364" s="2">
        <v>6.2</v>
      </c>
      <c r="C7364" t="s">
        <v>509</v>
      </c>
    </row>
    <row r="7365" spans="1:3" x14ac:dyDescent="0.3">
      <c r="A7365" t="s">
        <v>7396</v>
      </c>
      <c r="B7365" s="2">
        <v>6.2</v>
      </c>
      <c r="C7365" t="s">
        <v>7853</v>
      </c>
    </row>
    <row r="7366" spans="1:3" x14ac:dyDescent="0.3">
      <c r="A7366" t="s">
        <v>7396</v>
      </c>
      <c r="B7366" s="2">
        <v>6.2</v>
      </c>
      <c r="C7366" t="s">
        <v>3587</v>
      </c>
    </row>
    <row r="7367" spans="1:3" x14ac:dyDescent="0.3">
      <c r="A7367" t="s">
        <v>5688</v>
      </c>
      <c r="B7367" s="2">
        <v>5.6</v>
      </c>
      <c r="C7367" t="s">
        <v>814</v>
      </c>
    </row>
    <row r="7368" spans="1:3" x14ac:dyDescent="0.3">
      <c r="A7368" t="s">
        <v>5688</v>
      </c>
      <c r="B7368" s="2">
        <v>5.6</v>
      </c>
      <c r="C7368" t="s">
        <v>7844</v>
      </c>
    </row>
    <row r="7369" spans="1:3" x14ac:dyDescent="0.3">
      <c r="A7369" t="s">
        <v>5688</v>
      </c>
      <c r="B7369" s="2">
        <v>5.6</v>
      </c>
      <c r="C7369" t="s">
        <v>3587</v>
      </c>
    </row>
    <row r="7370" spans="1:3" x14ac:dyDescent="0.3">
      <c r="A7370" t="s">
        <v>5689</v>
      </c>
      <c r="B7370" s="2">
        <v>6.4</v>
      </c>
      <c r="C7370" t="s">
        <v>1390</v>
      </c>
    </row>
    <row r="7371" spans="1:3" x14ac:dyDescent="0.3">
      <c r="A7371" t="s">
        <v>5690</v>
      </c>
      <c r="B7371" s="2">
        <v>5.6</v>
      </c>
      <c r="C7371" t="s">
        <v>509</v>
      </c>
    </row>
    <row r="7372" spans="1:3" x14ac:dyDescent="0.3">
      <c r="A7372" t="s">
        <v>7397</v>
      </c>
      <c r="B7372" s="2">
        <v>7.4</v>
      </c>
      <c r="C7372" t="s">
        <v>7852</v>
      </c>
    </row>
    <row r="7373" spans="1:3" x14ac:dyDescent="0.3">
      <c r="A7373" t="s">
        <v>7397</v>
      </c>
      <c r="B7373" s="2">
        <v>7.4</v>
      </c>
      <c r="C7373" t="s">
        <v>814</v>
      </c>
    </row>
    <row r="7374" spans="1:3" x14ac:dyDescent="0.3">
      <c r="A7374" t="s">
        <v>7397</v>
      </c>
      <c r="B7374" s="2">
        <v>7.4</v>
      </c>
      <c r="C7374" t="s">
        <v>7850</v>
      </c>
    </row>
    <row r="7375" spans="1:3" x14ac:dyDescent="0.3">
      <c r="A7375" t="s">
        <v>5691</v>
      </c>
      <c r="B7375" s="2">
        <v>7.2</v>
      </c>
      <c r="C7375" t="s">
        <v>509</v>
      </c>
    </row>
    <row r="7376" spans="1:3" x14ac:dyDescent="0.3">
      <c r="A7376" t="s">
        <v>5691</v>
      </c>
      <c r="B7376" s="2">
        <v>7.2</v>
      </c>
      <c r="C7376" t="s">
        <v>7853</v>
      </c>
    </row>
    <row r="7377" spans="1:3" x14ac:dyDescent="0.3">
      <c r="A7377" t="s">
        <v>5691</v>
      </c>
      <c r="B7377" s="2">
        <v>7.2</v>
      </c>
      <c r="C7377" t="s">
        <v>3587</v>
      </c>
    </row>
    <row r="7378" spans="1:3" x14ac:dyDescent="0.3">
      <c r="A7378" t="s">
        <v>5692</v>
      </c>
      <c r="B7378" s="2">
        <v>4.9000000000000004</v>
      </c>
      <c r="C7378" t="s">
        <v>509</v>
      </c>
    </row>
    <row r="7379" spans="1:3" x14ac:dyDescent="0.3">
      <c r="A7379" t="s">
        <v>5692</v>
      </c>
      <c r="B7379" s="2">
        <v>4.9000000000000004</v>
      </c>
      <c r="C7379" t="s">
        <v>814</v>
      </c>
    </row>
    <row r="7380" spans="1:3" x14ac:dyDescent="0.3">
      <c r="A7380" t="s">
        <v>5692</v>
      </c>
      <c r="B7380" s="2">
        <v>4.9000000000000004</v>
      </c>
      <c r="C7380" t="s">
        <v>3587</v>
      </c>
    </row>
    <row r="7381" spans="1:3" x14ac:dyDescent="0.3">
      <c r="A7381" t="s">
        <v>5692</v>
      </c>
      <c r="B7381" s="2">
        <v>4.9000000000000004</v>
      </c>
      <c r="C7381" t="s">
        <v>7850</v>
      </c>
    </row>
    <row r="7382" spans="1:3" x14ac:dyDescent="0.3">
      <c r="A7382" t="s">
        <v>5693</v>
      </c>
      <c r="B7382" s="2">
        <v>7.5</v>
      </c>
      <c r="C7382" t="s">
        <v>7851</v>
      </c>
    </row>
    <row r="7383" spans="1:3" x14ac:dyDescent="0.3">
      <c r="A7383" t="s">
        <v>5693</v>
      </c>
      <c r="B7383" s="2">
        <v>7.5</v>
      </c>
      <c r="C7383" t="s">
        <v>814</v>
      </c>
    </row>
    <row r="7384" spans="1:3" x14ac:dyDescent="0.3">
      <c r="A7384" t="s">
        <v>5693</v>
      </c>
      <c r="B7384" s="2">
        <v>7.5</v>
      </c>
      <c r="C7384" t="s">
        <v>3705</v>
      </c>
    </row>
    <row r="7385" spans="1:3" x14ac:dyDescent="0.3">
      <c r="A7385" t="s">
        <v>5694</v>
      </c>
      <c r="B7385" s="2">
        <v>4.8</v>
      </c>
      <c r="C7385" t="s">
        <v>1390</v>
      </c>
    </row>
    <row r="7386" spans="1:3" x14ac:dyDescent="0.3">
      <c r="A7386" t="s">
        <v>5694</v>
      </c>
      <c r="B7386" s="2">
        <v>4.8</v>
      </c>
      <c r="C7386" t="s">
        <v>7848</v>
      </c>
    </row>
    <row r="7387" spans="1:3" x14ac:dyDescent="0.3">
      <c r="A7387" t="s">
        <v>5694</v>
      </c>
      <c r="B7387" s="2">
        <v>4.8</v>
      </c>
      <c r="C7387" t="s">
        <v>3705</v>
      </c>
    </row>
    <row r="7388" spans="1:3" x14ac:dyDescent="0.3">
      <c r="A7388" t="s">
        <v>7398</v>
      </c>
      <c r="B7388" s="2">
        <v>3.1</v>
      </c>
      <c r="C7388" t="s">
        <v>509</v>
      </c>
    </row>
    <row r="7389" spans="1:3" x14ac:dyDescent="0.3">
      <c r="A7389" t="s">
        <v>7398</v>
      </c>
      <c r="B7389" s="2">
        <v>3.1</v>
      </c>
      <c r="C7389" t="s">
        <v>3587</v>
      </c>
    </row>
    <row r="7390" spans="1:3" x14ac:dyDescent="0.3">
      <c r="A7390" t="s">
        <v>7399</v>
      </c>
      <c r="B7390" s="2">
        <v>5.8</v>
      </c>
      <c r="C7390" t="s">
        <v>266</v>
      </c>
    </row>
    <row r="7391" spans="1:3" x14ac:dyDescent="0.3">
      <c r="A7391" t="s">
        <v>7399</v>
      </c>
      <c r="B7391" s="2">
        <v>5.8</v>
      </c>
      <c r="C7391" t="s">
        <v>509</v>
      </c>
    </row>
    <row r="7392" spans="1:3" x14ac:dyDescent="0.3">
      <c r="A7392" t="s">
        <v>7399</v>
      </c>
      <c r="B7392" s="2">
        <v>5.8</v>
      </c>
      <c r="C7392" t="s">
        <v>7846</v>
      </c>
    </row>
    <row r="7393" spans="1:3" x14ac:dyDescent="0.3">
      <c r="A7393" t="s">
        <v>7399</v>
      </c>
      <c r="B7393" s="2">
        <v>5.8</v>
      </c>
      <c r="C7393" t="s">
        <v>7844</v>
      </c>
    </row>
    <row r="7394" spans="1:3" x14ac:dyDescent="0.3">
      <c r="A7394" t="s">
        <v>7399</v>
      </c>
      <c r="B7394" s="2">
        <v>5.8</v>
      </c>
      <c r="C7394" t="s">
        <v>7847</v>
      </c>
    </row>
    <row r="7395" spans="1:3" x14ac:dyDescent="0.3">
      <c r="A7395" t="s">
        <v>7400</v>
      </c>
      <c r="B7395" s="2">
        <v>6.7</v>
      </c>
      <c r="C7395" t="s">
        <v>7851</v>
      </c>
    </row>
    <row r="7396" spans="1:3" x14ac:dyDescent="0.3">
      <c r="A7396" t="s">
        <v>7400</v>
      </c>
      <c r="B7396" s="2">
        <v>6.7</v>
      </c>
      <c r="C7396" t="s">
        <v>814</v>
      </c>
    </row>
    <row r="7397" spans="1:3" x14ac:dyDescent="0.3">
      <c r="A7397" t="s">
        <v>7400</v>
      </c>
      <c r="B7397" s="2">
        <v>6.7</v>
      </c>
      <c r="C7397" t="s">
        <v>3705</v>
      </c>
    </row>
    <row r="7398" spans="1:3" x14ac:dyDescent="0.3">
      <c r="A7398" t="s">
        <v>5695</v>
      </c>
      <c r="B7398" s="2">
        <v>6.5</v>
      </c>
      <c r="C7398" t="s">
        <v>1390</v>
      </c>
    </row>
    <row r="7399" spans="1:3" x14ac:dyDescent="0.3">
      <c r="A7399" t="s">
        <v>7401</v>
      </c>
      <c r="B7399" s="2">
        <v>5.9</v>
      </c>
      <c r="C7399" t="s">
        <v>509</v>
      </c>
    </row>
    <row r="7400" spans="1:3" x14ac:dyDescent="0.3">
      <c r="A7400" t="s">
        <v>7401</v>
      </c>
      <c r="B7400" s="2">
        <v>5.9</v>
      </c>
      <c r="C7400" t="s">
        <v>3587</v>
      </c>
    </row>
    <row r="7401" spans="1:3" x14ac:dyDescent="0.3">
      <c r="A7401" t="s">
        <v>5696</v>
      </c>
      <c r="B7401" s="2">
        <v>5.5</v>
      </c>
      <c r="C7401" t="s">
        <v>509</v>
      </c>
    </row>
    <row r="7402" spans="1:3" x14ac:dyDescent="0.3">
      <c r="A7402" t="s">
        <v>5696</v>
      </c>
      <c r="B7402" s="2">
        <v>5.5</v>
      </c>
      <c r="C7402" t="s">
        <v>7853</v>
      </c>
    </row>
    <row r="7403" spans="1:3" x14ac:dyDescent="0.3">
      <c r="A7403" t="s">
        <v>7402</v>
      </c>
      <c r="B7403" s="2">
        <v>3.6</v>
      </c>
      <c r="C7403" t="s">
        <v>346</v>
      </c>
    </row>
    <row r="7404" spans="1:3" x14ac:dyDescent="0.3">
      <c r="A7404" t="s">
        <v>7402</v>
      </c>
      <c r="B7404" s="2">
        <v>3.6</v>
      </c>
      <c r="C7404" t="s">
        <v>266</v>
      </c>
    </row>
    <row r="7405" spans="1:3" x14ac:dyDescent="0.3">
      <c r="A7405" t="s">
        <v>7402</v>
      </c>
      <c r="B7405" s="2">
        <v>3.6</v>
      </c>
      <c r="C7405" t="s">
        <v>7846</v>
      </c>
    </row>
    <row r="7406" spans="1:3" x14ac:dyDescent="0.3">
      <c r="A7406" t="s">
        <v>7402</v>
      </c>
      <c r="B7406" s="2">
        <v>3.6</v>
      </c>
      <c r="C7406" t="s">
        <v>3878</v>
      </c>
    </row>
    <row r="7407" spans="1:3" x14ac:dyDescent="0.3">
      <c r="A7407" t="s">
        <v>5697</v>
      </c>
      <c r="B7407" s="2">
        <v>7.4</v>
      </c>
      <c r="C7407" t="s">
        <v>346</v>
      </c>
    </row>
    <row r="7408" spans="1:3" x14ac:dyDescent="0.3">
      <c r="A7408" t="s">
        <v>5697</v>
      </c>
      <c r="B7408" s="2">
        <v>7.4</v>
      </c>
      <c r="C7408" t="s">
        <v>7851</v>
      </c>
    </row>
    <row r="7409" spans="1:3" x14ac:dyDescent="0.3">
      <c r="A7409" t="s">
        <v>5697</v>
      </c>
      <c r="B7409" s="2">
        <v>7.4</v>
      </c>
      <c r="C7409" t="s">
        <v>814</v>
      </c>
    </row>
    <row r="7410" spans="1:3" x14ac:dyDescent="0.3">
      <c r="A7410" t="s">
        <v>5697</v>
      </c>
      <c r="B7410" s="2">
        <v>7.4</v>
      </c>
      <c r="C7410" t="s">
        <v>3705</v>
      </c>
    </row>
    <row r="7411" spans="1:3" x14ac:dyDescent="0.3">
      <c r="A7411" t="s">
        <v>5698</v>
      </c>
      <c r="B7411" s="2">
        <v>3</v>
      </c>
      <c r="C7411" t="s">
        <v>266</v>
      </c>
    </row>
    <row r="7412" spans="1:3" x14ac:dyDescent="0.3">
      <c r="A7412" t="s">
        <v>5698</v>
      </c>
      <c r="B7412" s="2">
        <v>3</v>
      </c>
      <c r="C7412" t="s">
        <v>7851</v>
      </c>
    </row>
    <row r="7413" spans="1:3" x14ac:dyDescent="0.3">
      <c r="A7413" t="s">
        <v>5698</v>
      </c>
      <c r="B7413" s="2">
        <v>3</v>
      </c>
      <c r="C7413" t="s">
        <v>814</v>
      </c>
    </row>
    <row r="7414" spans="1:3" x14ac:dyDescent="0.3">
      <c r="A7414" t="s">
        <v>5698</v>
      </c>
      <c r="B7414" s="2">
        <v>3</v>
      </c>
      <c r="C7414" t="s">
        <v>3587</v>
      </c>
    </row>
    <row r="7415" spans="1:3" x14ac:dyDescent="0.3">
      <c r="A7415" t="s">
        <v>5699</v>
      </c>
      <c r="B7415" s="2">
        <v>7.6</v>
      </c>
      <c r="C7415" t="s">
        <v>814</v>
      </c>
    </row>
    <row r="7416" spans="1:3" x14ac:dyDescent="0.3">
      <c r="A7416" t="s">
        <v>5699</v>
      </c>
      <c r="B7416" s="2">
        <v>7.6</v>
      </c>
      <c r="C7416" t="s">
        <v>7848</v>
      </c>
    </row>
    <row r="7417" spans="1:3" x14ac:dyDescent="0.3">
      <c r="A7417" t="s">
        <v>5699</v>
      </c>
      <c r="B7417" s="2">
        <v>7.6</v>
      </c>
      <c r="C7417" t="s">
        <v>3587</v>
      </c>
    </row>
    <row r="7418" spans="1:3" x14ac:dyDescent="0.3">
      <c r="A7418" t="s">
        <v>5699</v>
      </c>
      <c r="B7418" s="2">
        <v>7.6</v>
      </c>
      <c r="C7418" t="s">
        <v>3705</v>
      </c>
    </row>
    <row r="7419" spans="1:3" x14ac:dyDescent="0.3">
      <c r="A7419" t="s">
        <v>5700</v>
      </c>
      <c r="B7419" s="2">
        <v>6.4</v>
      </c>
      <c r="C7419" t="s">
        <v>266</v>
      </c>
    </row>
    <row r="7420" spans="1:3" x14ac:dyDescent="0.3">
      <c r="A7420" t="s">
        <v>5700</v>
      </c>
      <c r="B7420" s="2">
        <v>6.4</v>
      </c>
      <c r="C7420" t="s">
        <v>1390</v>
      </c>
    </row>
    <row r="7421" spans="1:3" x14ac:dyDescent="0.3">
      <c r="A7421" t="s">
        <v>5700</v>
      </c>
      <c r="B7421" s="2">
        <v>6.4</v>
      </c>
      <c r="C7421" t="s">
        <v>3705</v>
      </c>
    </row>
    <row r="7422" spans="1:3" x14ac:dyDescent="0.3">
      <c r="A7422" t="s">
        <v>5701</v>
      </c>
      <c r="B7422" s="2">
        <v>6.9</v>
      </c>
      <c r="C7422" t="s">
        <v>7852</v>
      </c>
    </row>
    <row r="7423" spans="1:3" x14ac:dyDescent="0.3">
      <c r="A7423" t="s">
        <v>5701</v>
      </c>
      <c r="B7423" s="2">
        <v>6.9</v>
      </c>
      <c r="C7423" t="s">
        <v>7851</v>
      </c>
    </row>
    <row r="7424" spans="1:3" x14ac:dyDescent="0.3">
      <c r="A7424" t="s">
        <v>5701</v>
      </c>
      <c r="B7424" s="2">
        <v>6.9</v>
      </c>
      <c r="C7424" t="s">
        <v>814</v>
      </c>
    </row>
    <row r="7425" spans="1:3" x14ac:dyDescent="0.3">
      <c r="A7425" t="s">
        <v>5701</v>
      </c>
      <c r="B7425" s="2">
        <v>6.9</v>
      </c>
      <c r="C7425" t="s">
        <v>3705</v>
      </c>
    </row>
    <row r="7426" spans="1:3" x14ac:dyDescent="0.3">
      <c r="A7426" t="s">
        <v>5702</v>
      </c>
      <c r="B7426" s="2">
        <v>6.6</v>
      </c>
      <c r="C7426" t="s">
        <v>7851</v>
      </c>
    </row>
    <row r="7427" spans="1:3" x14ac:dyDescent="0.3">
      <c r="A7427" t="s">
        <v>5702</v>
      </c>
      <c r="B7427" s="2">
        <v>6.6</v>
      </c>
      <c r="C7427" t="s">
        <v>814</v>
      </c>
    </row>
    <row r="7428" spans="1:3" x14ac:dyDescent="0.3">
      <c r="A7428" t="s">
        <v>5702</v>
      </c>
      <c r="B7428" s="2">
        <v>6.6</v>
      </c>
      <c r="C7428" t="s">
        <v>3587</v>
      </c>
    </row>
    <row r="7429" spans="1:3" x14ac:dyDescent="0.3">
      <c r="A7429" t="s">
        <v>5702</v>
      </c>
      <c r="B7429" s="2">
        <v>6.6</v>
      </c>
      <c r="C7429" t="s">
        <v>3705</v>
      </c>
    </row>
    <row r="7430" spans="1:3" x14ac:dyDescent="0.3">
      <c r="A7430" t="s">
        <v>5703</v>
      </c>
      <c r="B7430" s="2">
        <v>5.5</v>
      </c>
      <c r="C7430" t="s">
        <v>509</v>
      </c>
    </row>
    <row r="7431" spans="1:3" x14ac:dyDescent="0.3">
      <c r="A7431" t="s">
        <v>5703</v>
      </c>
      <c r="B7431" s="2">
        <v>5.5</v>
      </c>
      <c r="C7431" t="s">
        <v>7848</v>
      </c>
    </row>
    <row r="7432" spans="1:3" x14ac:dyDescent="0.3">
      <c r="A7432" t="s">
        <v>5703</v>
      </c>
      <c r="B7432" s="2">
        <v>5.5</v>
      </c>
      <c r="C7432" t="s">
        <v>3878</v>
      </c>
    </row>
    <row r="7433" spans="1:3" x14ac:dyDescent="0.3">
      <c r="A7433" t="s">
        <v>5703</v>
      </c>
      <c r="B7433" s="2">
        <v>5.5</v>
      </c>
      <c r="C7433" t="s">
        <v>3705</v>
      </c>
    </row>
    <row r="7434" spans="1:3" x14ac:dyDescent="0.3">
      <c r="A7434" t="s">
        <v>5704</v>
      </c>
      <c r="B7434" s="2">
        <v>4.0999999999999996</v>
      </c>
      <c r="C7434" t="s">
        <v>1390</v>
      </c>
    </row>
    <row r="7435" spans="1:3" x14ac:dyDescent="0.3">
      <c r="A7435" t="s">
        <v>5704</v>
      </c>
      <c r="B7435" s="2">
        <v>4.0999999999999996</v>
      </c>
      <c r="C7435" t="s">
        <v>3705</v>
      </c>
    </row>
    <row r="7436" spans="1:3" x14ac:dyDescent="0.3">
      <c r="A7436" t="s">
        <v>5705</v>
      </c>
      <c r="B7436" s="2">
        <v>6.8</v>
      </c>
      <c r="C7436" t="s">
        <v>509</v>
      </c>
    </row>
    <row r="7437" spans="1:3" x14ac:dyDescent="0.3">
      <c r="A7437" t="s">
        <v>5705</v>
      </c>
      <c r="B7437" s="2">
        <v>6.8</v>
      </c>
      <c r="C7437" t="s">
        <v>814</v>
      </c>
    </row>
    <row r="7438" spans="1:3" x14ac:dyDescent="0.3">
      <c r="A7438" t="s">
        <v>5705</v>
      </c>
      <c r="B7438" s="2">
        <v>6.8</v>
      </c>
      <c r="C7438" t="s">
        <v>7846</v>
      </c>
    </row>
    <row r="7439" spans="1:3" x14ac:dyDescent="0.3">
      <c r="A7439" t="s">
        <v>5705</v>
      </c>
      <c r="B7439" s="2">
        <v>6.8</v>
      </c>
      <c r="C7439" t="s">
        <v>3587</v>
      </c>
    </row>
    <row r="7440" spans="1:3" x14ac:dyDescent="0.3">
      <c r="A7440" t="s">
        <v>7403</v>
      </c>
      <c r="B7440" s="2">
        <v>6.5</v>
      </c>
      <c r="C7440" t="s">
        <v>7852</v>
      </c>
    </row>
    <row r="7441" spans="1:3" x14ac:dyDescent="0.3">
      <c r="A7441" t="s">
        <v>7403</v>
      </c>
      <c r="B7441" s="2">
        <v>6.5</v>
      </c>
      <c r="C7441" t="s">
        <v>814</v>
      </c>
    </row>
    <row r="7442" spans="1:3" x14ac:dyDescent="0.3">
      <c r="A7442" t="s">
        <v>7403</v>
      </c>
      <c r="B7442" s="2">
        <v>6.5</v>
      </c>
      <c r="C7442" t="s">
        <v>3587</v>
      </c>
    </row>
    <row r="7443" spans="1:3" x14ac:dyDescent="0.3">
      <c r="A7443" t="s">
        <v>5706</v>
      </c>
      <c r="B7443" s="2">
        <v>7.4</v>
      </c>
      <c r="C7443" t="s">
        <v>7851</v>
      </c>
    </row>
    <row r="7444" spans="1:3" x14ac:dyDescent="0.3">
      <c r="A7444" t="s">
        <v>5706</v>
      </c>
      <c r="B7444" s="2">
        <v>7.4</v>
      </c>
      <c r="C7444" t="s">
        <v>814</v>
      </c>
    </row>
    <row r="7445" spans="1:3" x14ac:dyDescent="0.3">
      <c r="A7445" t="s">
        <v>7404</v>
      </c>
      <c r="B7445" s="2">
        <v>7.7</v>
      </c>
      <c r="C7445" t="s">
        <v>814</v>
      </c>
    </row>
    <row r="7446" spans="1:3" x14ac:dyDescent="0.3">
      <c r="A7446" t="s">
        <v>7404</v>
      </c>
      <c r="B7446" s="2">
        <v>7.7</v>
      </c>
      <c r="C7446" t="s">
        <v>3587</v>
      </c>
    </row>
    <row r="7447" spans="1:3" x14ac:dyDescent="0.3">
      <c r="A7447" t="s">
        <v>5707</v>
      </c>
      <c r="B7447" s="2">
        <v>7.1</v>
      </c>
      <c r="C7447" t="s">
        <v>7852</v>
      </c>
    </row>
    <row r="7448" spans="1:3" x14ac:dyDescent="0.3">
      <c r="A7448" t="s">
        <v>5707</v>
      </c>
      <c r="B7448" s="2">
        <v>7.1</v>
      </c>
      <c r="C7448" t="s">
        <v>814</v>
      </c>
    </row>
    <row r="7449" spans="1:3" x14ac:dyDescent="0.3">
      <c r="A7449" t="s">
        <v>5707</v>
      </c>
      <c r="B7449" s="2">
        <v>7.1</v>
      </c>
      <c r="C7449" t="s">
        <v>3587</v>
      </c>
    </row>
    <row r="7450" spans="1:3" x14ac:dyDescent="0.3">
      <c r="A7450" t="s">
        <v>5708</v>
      </c>
      <c r="B7450" s="2">
        <v>6.3</v>
      </c>
      <c r="C7450" t="s">
        <v>509</v>
      </c>
    </row>
    <row r="7451" spans="1:3" x14ac:dyDescent="0.3">
      <c r="A7451" t="s">
        <v>5708</v>
      </c>
      <c r="B7451" s="2">
        <v>6.3</v>
      </c>
      <c r="C7451" t="s">
        <v>3587</v>
      </c>
    </row>
    <row r="7452" spans="1:3" x14ac:dyDescent="0.3">
      <c r="A7452" t="s">
        <v>7405</v>
      </c>
      <c r="B7452" s="2">
        <v>7.6</v>
      </c>
      <c r="C7452" t="s">
        <v>814</v>
      </c>
    </row>
    <row r="7453" spans="1:3" x14ac:dyDescent="0.3">
      <c r="A7453" t="s">
        <v>5709</v>
      </c>
      <c r="B7453" s="2">
        <v>8</v>
      </c>
      <c r="C7453" t="s">
        <v>509</v>
      </c>
    </row>
    <row r="7454" spans="1:3" x14ac:dyDescent="0.3">
      <c r="A7454" t="s">
        <v>5709</v>
      </c>
      <c r="B7454" s="2">
        <v>8</v>
      </c>
      <c r="C7454" t="s">
        <v>814</v>
      </c>
    </row>
    <row r="7455" spans="1:3" x14ac:dyDescent="0.3">
      <c r="A7455" t="s">
        <v>5710</v>
      </c>
      <c r="B7455" s="2">
        <v>7.3</v>
      </c>
      <c r="C7455" t="s">
        <v>509</v>
      </c>
    </row>
    <row r="7456" spans="1:3" x14ac:dyDescent="0.3">
      <c r="A7456" t="s">
        <v>5711</v>
      </c>
      <c r="B7456" s="2">
        <v>7.6</v>
      </c>
      <c r="C7456" t="s">
        <v>509</v>
      </c>
    </row>
    <row r="7457" spans="1:3" x14ac:dyDescent="0.3">
      <c r="A7457" t="s">
        <v>5711</v>
      </c>
      <c r="B7457" s="2">
        <v>7.6</v>
      </c>
      <c r="C7457" t="s">
        <v>814</v>
      </c>
    </row>
    <row r="7458" spans="1:3" x14ac:dyDescent="0.3">
      <c r="A7458" t="s">
        <v>5711</v>
      </c>
      <c r="B7458" s="2">
        <v>7.6</v>
      </c>
      <c r="C7458" t="s">
        <v>3587</v>
      </c>
    </row>
    <row r="7459" spans="1:3" x14ac:dyDescent="0.3">
      <c r="A7459" t="s">
        <v>5712</v>
      </c>
      <c r="B7459" s="2">
        <v>7.8</v>
      </c>
      <c r="C7459" t="s">
        <v>814</v>
      </c>
    </row>
    <row r="7460" spans="1:3" x14ac:dyDescent="0.3">
      <c r="A7460" t="s">
        <v>5713</v>
      </c>
      <c r="B7460" s="2">
        <v>6.5</v>
      </c>
      <c r="C7460" t="s">
        <v>509</v>
      </c>
    </row>
    <row r="7461" spans="1:3" x14ac:dyDescent="0.3">
      <c r="A7461" t="s">
        <v>5714</v>
      </c>
      <c r="B7461" s="2">
        <v>6.4</v>
      </c>
      <c r="C7461" t="s">
        <v>509</v>
      </c>
    </row>
    <row r="7462" spans="1:3" x14ac:dyDescent="0.3">
      <c r="A7462" t="s">
        <v>5714</v>
      </c>
      <c r="B7462" s="2">
        <v>6.4</v>
      </c>
      <c r="C7462" t="s">
        <v>814</v>
      </c>
    </row>
    <row r="7463" spans="1:3" x14ac:dyDescent="0.3">
      <c r="A7463" t="s">
        <v>5714</v>
      </c>
      <c r="B7463" s="2">
        <v>6.4</v>
      </c>
      <c r="C7463" t="s">
        <v>3587</v>
      </c>
    </row>
    <row r="7464" spans="1:3" x14ac:dyDescent="0.3">
      <c r="A7464" t="s">
        <v>5714</v>
      </c>
      <c r="B7464" s="2">
        <v>6.4</v>
      </c>
      <c r="C7464" t="s">
        <v>7850</v>
      </c>
    </row>
    <row r="7465" spans="1:3" x14ac:dyDescent="0.3">
      <c r="A7465" t="s">
        <v>5715</v>
      </c>
      <c r="B7465" s="2">
        <v>8</v>
      </c>
      <c r="C7465" t="s">
        <v>509</v>
      </c>
    </row>
    <row r="7466" spans="1:3" x14ac:dyDescent="0.3">
      <c r="A7466" t="s">
        <v>5715</v>
      </c>
      <c r="B7466" s="2">
        <v>8</v>
      </c>
      <c r="C7466" t="s">
        <v>814</v>
      </c>
    </row>
    <row r="7467" spans="1:3" x14ac:dyDescent="0.3">
      <c r="A7467" t="s">
        <v>5715</v>
      </c>
      <c r="B7467" s="2">
        <v>8</v>
      </c>
      <c r="C7467" t="s">
        <v>3587</v>
      </c>
    </row>
    <row r="7468" spans="1:3" x14ac:dyDescent="0.3">
      <c r="A7468" t="s">
        <v>5716</v>
      </c>
      <c r="B7468" s="2">
        <v>4.8</v>
      </c>
      <c r="C7468" t="s">
        <v>814</v>
      </c>
    </row>
    <row r="7469" spans="1:3" x14ac:dyDescent="0.3">
      <c r="A7469" t="s">
        <v>5716</v>
      </c>
      <c r="B7469" s="2">
        <v>4.8</v>
      </c>
      <c r="C7469" t="s">
        <v>7844</v>
      </c>
    </row>
    <row r="7470" spans="1:3" x14ac:dyDescent="0.3">
      <c r="A7470" t="s">
        <v>5716</v>
      </c>
      <c r="B7470" s="2">
        <v>4.8</v>
      </c>
      <c r="C7470" t="s">
        <v>1390</v>
      </c>
    </row>
    <row r="7471" spans="1:3" x14ac:dyDescent="0.3">
      <c r="A7471" t="s">
        <v>5716</v>
      </c>
      <c r="B7471" s="2">
        <v>4.8</v>
      </c>
      <c r="C7471" t="s">
        <v>7848</v>
      </c>
    </row>
    <row r="7472" spans="1:3" x14ac:dyDescent="0.3">
      <c r="A7472" t="s">
        <v>5716</v>
      </c>
      <c r="B7472" s="2">
        <v>4.8</v>
      </c>
      <c r="C7472" t="s">
        <v>3705</v>
      </c>
    </row>
    <row r="7473" spans="1:3" x14ac:dyDescent="0.3">
      <c r="A7473" t="s">
        <v>5717</v>
      </c>
      <c r="B7473" s="2">
        <v>7.8</v>
      </c>
      <c r="C7473" t="s">
        <v>266</v>
      </c>
    </row>
    <row r="7474" spans="1:3" x14ac:dyDescent="0.3">
      <c r="A7474" t="s">
        <v>5717</v>
      </c>
      <c r="B7474" s="2">
        <v>7.8</v>
      </c>
      <c r="C7474" t="s">
        <v>509</v>
      </c>
    </row>
    <row r="7475" spans="1:3" x14ac:dyDescent="0.3">
      <c r="A7475" t="s">
        <v>5717</v>
      </c>
      <c r="B7475" s="2">
        <v>7.8</v>
      </c>
      <c r="C7475" t="s">
        <v>814</v>
      </c>
    </row>
    <row r="7476" spans="1:3" x14ac:dyDescent="0.3">
      <c r="A7476" t="s">
        <v>5717</v>
      </c>
      <c r="B7476" s="2">
        <v>7.8</v>
      </c>
      <c r="C7476" t="s">
        <v>3587</v>
      </c>
    </row>
    <row r="7477" spans="1:3" x14ac:dyDescent="0.3">
      <c r="A7477" t="s">
        <v>5718</v>
      </c>
      <c r="B7477" s="2">
        <v>5.9</v>
      </c>
      <c r="C7477" t="s">
        <v>1390</v>
      </c>
    </row>
    <row r="7478" spans="1:3" x14ac:dyDescent="0.3">
      <c r="A7478" t="s">
        <v>5719</v>
      </c>
      <c r="B7478" s="2">
        <v>5.4</v>
      </c>
      <c r="C7478" t="s">
        <v>814</v>
      </c>
    </row>
    <row r="7479" spans="1:3" x14ac:dyDescent="0.3">
      <c r="A7479" t="s">
        <v>7406</v>
      </c>
      <c r="B7479" s="2">
        <v>3.3</v>
      </c>
      <c r="C7479" t="s">
        <v>509</v>
      </c>
    </row>
    <row r="7480" spans="1:3" x14ac:dyDescent="0.3">
      <c r="A7480" t="s">
        <v>7406</v>
      </c>
      <c r="B7480" s="2">
        <v>3.3</v>
      </c>
      <c r="C7480" t="s">
        <v>7846</v>
      </c>
    </row>
    <row r="7481" spans="1:3" x14ac:dyDescent="0.3">
      <c r="A7481" t="s">
        <v>7407</v>
      </c>
      <c r="B7481" s="2">
        <v>8.1999999999999993</v>
      </c>
      <c r="C7481" t="s">
        <v>814</v>
      </c>
    </row>
    <row r="7482" spans="1:3" x14ac:dyDescent="0.3">
      <c r="A7482" t="s">
        <v>7407</v>
      </c>
      <c r="B7482" s="2">
        <v>8.1999999999999993</v>
      </c>
      <c r="C7482" t="s">
        <v>7844</v>
      </c>
    </row>
    <row r="7483" spans="1:3" x14ac:dyDescent="0.3">
      <c r="A7483" t="s">
        <v>7407</v>
      </c>
      <c r="B7483" s="2">
        <v>8.1999999999999993</v>
      </c>
      <c r="C7483" t="s">
        <v>5364</v>
      </c>
    </row>
    <row r="7484" spans="1:3" x14ac:dyDescent="0.3">
      <c r="A7484" t="s">
        <v>5720</v>
      </c>
      <c r="B7484" s="2">
        <v>5.4</v>
      </c>
      <c r="C7484" t="s">
        <v>346</v>
      </c>
    </row>
    <row r="7485" spans="1:3" x14ac:dyDescent="0.3">
      <c r="A7485" t="s">
        <v>5720</v>
      </c>
      <c r="B7485" s="2">
        <v>5.4</v>
      </c>
      <c r="C7485" t="s">
        <v>509</v>
      </c>
    </row>
    <row r="7486" spans="1:3" x14ac:dyDescent="0.3">
      <c r="A7486" t="s">
        <v>5720</v>
      </c>
      <c r="B7486" s="2">
        <v>5.4</v>
      </c>
      <c r="C7486" t="s">
        <v>7851</v>
      </c>
    </row>
    <row r="7487" spans="1:3" x14ac:dyDescent="0.3">
      <c r="A7487" t="s">
        <v>5720</v>
      </c>
      <c r="B7487" s="2">
        <v>5.4</v>
      </c>
      <c r="C7487" t="s">
        <v>7846</v>
      </c>
    </row>
    <row r="7488" spans="1:3" x14ac:dyDescent="0.3">
      <c r="A7488" t="s">
        <v>5721</v>
      </c>
      <c r="B7488" s="2">
        <v>6.4</v>
      </c>
      <c r="C7488" t="s">
        <v>7851</v>
      </c>
    </row>
    <row r="7489" spans="1:3" x14ac:dyDescent="0.3">
      <c r="A7489" t="s">
        <v>5721</v>
      </c>
      <c r="B7489" s="2">
        <v>6.4</v>
      </c>
      <c r="C7489" t="s">
        <v>814</v>
      </c>
    </row>
    <row r="7490" spans="1:3" x14ac:dyDescent="0.3">
      <c r="A7490" t="s">
        <v>5721</v>
      </c>
      <c r="B7490" s="2">
        <v>6.4</v>
      </c>
      <c r="C7490" t="s">
        <v>3587</v>
      </c>
    </row>
    <row r="7491" spans="1:3" x14ac:dyDescent="0.3">
      <c r="A7491" t="s">
        <v>5721</v>
      </c>
      <c r="B7491" s="2">
        <v>6.4</v>
      </c>
      <c r="C7491" t="s">
        <v>3705</v>
      </c>
    </row>
    <row r="7492" spans="1:3" x14ac:dyDescent="0.3">
      <c r="A7492" t="s">
        <v>5722</v>
      </c>
      <c r="B7492" s="2">
        <v>4.8</v>
      </c>
      <c r="C7492" t="s">
        <v>814</v>
      </c>
    </row>
    <row r="7493" spans="1:3" x14ac:dyDescent="0.3">
      <c r="A7493" t="s">
        <v>5722</v>
      </c>
      <c r="B7493" s="2">
        <v>4.8</v>
      </c>
      <c r="C7493" t="s">
        <v>1390</v>
      </c>
    </row>
    <row r="7494" spans="1:3" x14ac:dyDescent="0.3">
      <c r="A7494" t="s">
        <v>5722</v>
      </c>
      <c r="B7494" s="2">
        <v>4.8</v>
      </c>
      <c r="C7494" t="s">
        <v>3705</v>
      </c>
    </row>
    <row r="7495" spans="1:3" x14ac:dyDescent="0.3">
      <c r="A7495" t="s">
        <v>5723</v>
      </c>
      <c r="B7495" s="2">
        <v>5.9</v>
      </c>
      <c r="C7495" t="s">
        <v>266</v>
      </c>
    </row>
    <row r="7496" spans="1:3" x14ac:dyDescent="0.3">
      <c r="A7496" t="s">
        <v>5723</v>
      </c>
      <c r="B7496" s="2">
        <v>5.9</v>
      </c>
      <c r="C7496" t="s">
        <v>509</v>
      </c>
    </row>
    <row r="7497" spans="1:3" x14ac:dyDescent="0.3">
      <c r="A7497" t="s">
        <v>5723</v>
      </c>
      <c r="B7497" s="2">
        <v>5.9</v>
      </c>
      <c r="C7497" t="s">
        <v>814</v>
      </c>
    </row>
    <row r="7498" spans="1:3" x14ac:dyDescent="0.3">
      <c r="A7498" t="s">
        <v>5724</v>
      </c>
      <c r="B7498" s="2">
        <v>5.5</v>
      </c>
      <c r="C7498" t="s">
        <v>346</v>
      </c>
    </row>
    <row r="7499" spans="1:3" x14ac:dyDescent="0.3">
      <c r="A7499" t="s">
        <v>5724</v>
      </c>
      <c r="B7499" s="2">
        <v>5.5</v>
      </c>
      <c r="C7499" t="s">
        <v>7851</v>
      </c>
    </row>
    <row r="7500" spans="1:3" x14ac:dyDescent="0.3">
      <c r="A7500" t="s">
        <v>5725</v>
      </c>
      <c r="B7500" s="2">
        <v>7.9</v>
      </c>
      <c r="C7500" t="s">
        <v>346</v>
      </c>
    </row>
    <row r="7501" spans="1:3" x14ac:dyDescent="0.3">
      <c r="A7501" t="s">
        <v>5725</v>
      </c>
      <c r="B7501" s="2">
        <v>7.9</v>
      </c>
      <c r="C7501" t="s">
        <v>509</v>
      </c>
    </row>
    <row r="7502" spans="1:3" x14ac:dyDescent="0.3">
      <c r="A7502" t="s">
        <v>5725</v>
      </c>
      <c r="B7502" s="2">
        <v>7.9</v>
      </c>
      <c r="C7502" t="s">
        <v>7848</v>
      </c>
    </row>
    <row r="7503" spans="1:3" x14ac:dyDescent="0.3">
      <c r="A7503" t="s">
        <v>5726</v>
      </c>
      <c r="B7503" s="2">
        <v>4.9000000000000004</v>
      </c>
      <c r="C7503" t="s">
        <v>509</v>
      </c>
    </row>
    <row r="7504" spans="1:3" x14ac:dyDescent="0.3">
      <c r="A7504" t="s">
        <v>5726</v>
      </c>
      <c r="B7504" s="2">
        <v>4.9000000000000004</v>
      </c>
      <c r="C7504" t="s">
        <v>814</v>
      </c>
    </row>
    <row r="7505" spans="1:3" x14ac:dyDescent="0.3">
      <c r="A7505" t="s">
        <v>5727</v>
      </c>
      <c r="B7505" s="2">
        <v>7.2</v>
      </c>
      <c r="C7505" t="s">
        <v>814</v>
      </c>
    </row>
    <row r="7506" spans="1:3" x14ac:dyDescent="0.3">
      <c r="A7506" t="s">
        <v>5727</v>
      </c>
      <c r="B7506" s="2">
        <v>7.2</v>
      </c>
      <c r="C7506" t="s">
        <v>3587</v>
      </c>
    </row>
    <row r="7507" spans="1:3" x14ac:dyDescent="0.3">
      <c r="A7507" t="s">
        <v>7408</v>
      </c>
      <c r="B7507" s="2">
        <v>5.3</v>
      </c>
      <c r="C7507" t="s">
        <v>509</v>
      </c>
    </row>
    <row r="7508" spans="1:3" x14ac:dyDescent="0.3">
      <c r="A7508" t="s">
        <v>7408</v>
      </c>
      <c r="B7508" s="2">
        <v>5.3</v>
      </c>
      <c r="C7508" t="s">
        <v>814</v>
      </c>
    </row>
    <row r="7509" spans="1:3" x14ac:dyDescent="0.3">
      <c r="A7509" t="s">
        <v>7408</v>
      </c>
      <c r="B7509" s="2">
        <v>5.3</v>
      </c>
      <c r="C7509" t="s">
        <v>3587</v>
      </c>
    </row>
    <row r="7510" spans="1:3" x14ac:dyDescent="0.3">
      <c r="A7510" t="s">
        <v>5728</v>
      </c>
      <c r="B7510" s="2">
        <v>7.2</v>
      </c>
      <c r="C7510" t="s">
        <v>814</v>
      </c>
    </row>
    <row r="7511" spans="1:3" x14ac:dyDescent="0.3">
      <c r="A7511" t="s">
        <v>7409</v>
      </c>
      <c r="B7511" s="2">
        <v>5.0999999999999996</v>
      </c>
      <c r="C7511" t="s">
        <v>509</v>
      </c>
    </row>
    <row r="7512" spans="1:3" x14ac:dyDescent="0.3">
      <c r="A7512" t="s">
        <v>7409</v>
      </c>
      <c r="B7512" s="2">
        <v>5.0999999999999996</v>
      </c>
      <c r="C7512" t="s">
        <v>7844</v>
      </c>
    </row>
    <row r="7513" spans="1:3" x14ac:dyDescent="0.3">
      <c r="A7513" t="s">
        <v>7409</v>
      </c>
      <c r="B7513" s="2">
        <v>5.0999999999999996</v>
      </c>
      <c r="C7513" t="s">
        <v>1390</v>
      </c>
    </row>
    <row r="7514" spans="1:3" x14ac:dyDescent="0.3">
      <c r="A7514" t="s">
        <v>5729</v>
      </c>
      <c r="B7514" s="2">
        <v>5.6</v>
      </c>
      <c r="C7514" t="s">
        <v>509</v>
      </c>
    </row>
    <row r="7515" spans="1:3" x14ac:dyDescent="0.3">
      <c r="A7515" t="s">
        <v>5729</v>
      </c>
      <c r="B7515" s="2">
        <v>5.6</v>
      </c>
      <c r="C7515" t="s">
        <v>7851</v>
      </c>
    </row>
    <row r="7516" spans="1:3" x14ac:dyDescent="0.3">
      <c r="A7516" t="s">
        <v>5729</v>
      </c>
      <c r="B7516" s="2">
        <v>5.6</v>
      </c>
      <c r="C7516" t="s">
        <v>7848</v>
      </c>
    </row>
    <row r="7517" spans="1:3" x14ac:dyDescent="0.3">
      <c r="A7517" t="s">
        <v>5730</v>
      </c>
      <c r="B7517" s="2">
        <v>7.6</v>
      </c>
      <c r="C7517" t="s">
        <v>509</v>
      </c>
    </row>
    <row r="7518" spans="1:3" x14ac:dyDescent="0.3">
      <c r="A7518" t="s">
        <v>5731</v>
      </c>
      <c r="B7518" s="2">
        <v>7.2</v>
      </c>
      <c r="C7518" t="s">
        <v>814</v>
      </c>
    </row>
    <row r="7519" spans="1:3" x14ac:dyDescent="0.3">
      <c r="A7519" t="s">
        <v>5731</v>
      </c>
      <c r="B7519" s="2">
        <v>7.2</v>
      </c>
      <c r="C7519" t="s">
        <v>3587</v>
      </c>
    </row>
    <row r="7520" spans="1:3" x14ac:dyDescent="0.3">
      <c r="A7520" t="s">
        <v>7410</v>
      </c>
      <c r="B7520" s="2">
        <v>5.7</v>
      </c>
      <c r="C7520" t="s">
        <v>509</v>
      </c>
    </row>
    <row r="7521" spans="1:3" x14ac:dyDescent="0.3">
      <c r="A7521" t="s">
        <v>7410</v>
      </c>
      <c r="B7521" s="2">
        <v>5.7</v>
      </c>
      <c r="C7521" t="s">
        <v>814</v>
      </c>
    </row>
    <row r="7522" spans="1:3" x14ac:dyDescent="0.3">
      <c r="A7522" t="s">
        <v>7410</v>
      </c>
      <c r="B7522" s="2">
        <v>5.7</v>
      </c>
      <c r="C7522" t="s">
        <v>3587</v>
      </c>
    </row>
    <row r="7523" spans="1:3" x14ac:dyDescent="0.3">
      <c r="A7523" t="s">
        <v>7411</v>
      </c>
      <c r="B7523" s="2">
        <v>5.2</v>
      </c>
      <c r="C7523" t="s">
        <v>509</v>
      </c>
    </row>
    <row r="7524" spans="1:3" x14ac:dyDescent="0.3">
      <c r="A7524" t="s">
        <v>7411</v>
      </c>
      <c r="B7524" s="2">
        <v>5.2</v>
      </c>
      <c r="C7524" t="s">
        <v>3587</v>
      </c>
    </row>
    <row r="7525" spans="1:3" x14ac:dyDescent="0.3">
      <c r="A7525" t="s">
        <v>7411</v>
      </c>
      <c r="B7525" s="2">
        <v>5.2</v>
      </c>
      <c r="C7525" t="s">
        <v>3878</v>
      </c>
    </row>
    <row r="7526" spans="1:3" x14ac:dyDescent="0.3">
      <c r="A7526" t="s">
        <v>5732</v>
      </c>
      <c r="B7526" s="2">
        <v>7.7</v>
      </c>
      <c r="C7526" t="s">
        <v>814</v>
      </c>
    </row>
    <row r="7527" spans="1:3" x14ac:dyDescent="0.3">
      <c r="A7527" t="s">
        <v>5733</v>
      </c>
      <c r="B7527" s="2">
        <v>7</v>
      </c>
      <c r="C7527" t="s">
        <v>7848</v>
      </c>
    </row>
    <row r="7528" spans="1:3" x14ac:dyDescent="0.3">
      <c r="A7528" t="s">
        <v>5733</v>
      </c>
      <c r="B7528" s="2">
        <v>7</v>
      </c>
      <c r="C7528" t="s">
        <v>3878</v>
      </c>
    </row>
    <row r="7529" spans="1:3" x14ac:dyDescent="0.3">
      <c r="A7529" t="s">
        <v>5733</v>
      </c>
      <c r="B7529" s="2">
        <v>7</v>
      </c>
      <c r="C7529" t="s">
        <v>3705</v>
      </c>
    </row>
    <row r="7530" spans="1:3" x14ac:dyDescent="0.3">
      <c r="A7530" t="s">
        <v>5734</v>
      </c>
      <c r="B7530" s="2">
        <v>6</v>
      </c>
      <c r="C7530" t="s">
        <v>509</v>
      </c>
    </row>
    <row r="7531" spans="1:3" x14ac:dyDescent="0.3">
      <c r="A7531" t="s">
        <v>5734</v>
      </c>
      <c r="B7531" s="2">
        <v>6</v>
      </c>
      <c r="C7531" t="s">
        <v>814</v>
      </c>
    </row>
    <row r="7532" spans="1:3" x14ac:dyDescent="0.3">
      <c r="A7532" t="s">
        <v>5734</v>
      </c>
      <c r="B7532" s="2">
        <v>6</v>
      </c>
      <c r="C7532" t="s">
        <v>7853</v>
      </c>
    </row>
    <row r="7533" spans="1:3" x14ac:dyDescent="0.3">
      <c r="A7533" t="s">
        <v>5735</v>
      </c>
      <c r="B7533" s="2">
        <v>6.6</v>
      </c>
      <c r="C7533" t="s">
        <v>509</v>
      </c>
    </row>
    <row r="7534" spans="1:3" x14ac:dyDescent="0.3">
      <c r="A7534" t="s">
        <v>5735</v>
      </c>
      <c r="B7534" s="2">
        <v>6.6</v>
      </c>
      <c r="C7534" t="s">
        <v>3587</v>
      </c>
    </row>
    <row r="7535" spans="1:3" x14ac:dyDescent="0.3">
      <c r="A7535" t="s">
        <v>5736</v>
      </c>
      <c r="B7535" s="2">
        <v>6.8</v>
      </c>
      <c r="C7535" t="s">
        <v>509</v>
      </c>
    </row>
    <row r="7536" spans="1:3" x14ac:dyDescent="0.3">
      <c r="A7536" t="s">
        <v>5736</v>
      </c>
      <c r="B7536" s="2">
        <v>6.8</v>
      </c>
      <c r="C7536" t="s">
        <v>7853</v>
      </c>
    </row>
    <row r="7537" spans="1:3" x14ac:dyDescent="0.3">
      <c r="A7537" t="s">
        <v>5737</v>
      </c>
      <c r="B7537" s="2">
        <v>7.2</v>
      </c>
      <c r="C7537" t="s">
        <v>346</v>
      </c>
    </row>
    <row r="7538" spans="1:3" x14ac:dyDescent="0.3">
      <c r="A7538" t="s">
        <v>5737</v>
      </c>
      <c r="B7538" s="2">
        <v>7.2</v>
      </c>
      <c r="C7538" t="s">
        <v>266</v>
      </c>
    </row>
    <row r="7539" spans="1:3" x14ac:dyDescent="0.3">
      <c r="A7539" t="s">
        <v>5737</v>
      </c>
      <c r="B7539" s="2">
        <v>7.2</v>
      </c>
      <c r="C7539" t="s">
        <v>7844</v>
      </c>
    </row>
    <row r="7540" spans="1:3" x14ac:dyDescent="0.3">
      <c r="A7540" t="s">
        <v>7412</v>
      </c>
      <c r="B7540" s="2">
        <v>7.2</v>
      </c>
      <c r="C7540" t="s">
        <v>814</v>
      </c>
    </row>
    <row r="7541" spans="1:3" x14ac:dyDescent="0.3">
      <c r="A7541" t="s">
        <v>5738</v>
      </c>
      <c r="B7541" s="2">
        <v>2.8</v>
      </c>
      <c r="C7541" t="s">
        <v>346</v>
      </c>
    </row>
    <row r="7542" spans="1:3" x14ac:dyDescent="0.3">
      <c r="A7542" t="s">
        <v>5738</v>
      </c>
      <c r="B7542" s="2">
        <v>2.8</v>
      </c>
      <c r="C7542" t="s">
        <v>7851</v>
      </c>
    </row>
    <row r="7543" spans="1:3" x14ac:dyDescent="0.3">
      <c r="A7543" t="s">
        <v>5738</v>
      </c>
      <c r="B7543" s="2">
        <v>2.8</v>
      </c>
      <c r="C7543" t="s">
        <v>3878</v>
      </c>
    </row>
    <row r="7544" spans="1:3" x14ac:dyDescent="0.3">
      <c r="A7544" t="s">
        <v>5739</v>
      </c>
      <c r="B7544" s="2">
        <v>6.6</v>
      </c>
      <c r="C7544" t="s">
        <v>814</v>
      </c>
    </row>
    <row r="7545" spans="1:3" x14ac:dyDescent="0.3">
      <c r="A7545" t="s">
        <v>5739</v>
      </c>
      <c r="B7545" s="2">
        <v>6.6</v>
      </c>
      <c r="C7545" t="s">
        <v>3587</v>
      </c>
    </row>
    <row r="7546" spans="1:3" x14ac:dyDescent="0.3">
      <c r="A7546" t="s">
        <v>5740</v>
      </c>
      <c r="B7546" s="2">
        <v>6.7</v>
      </c>
      <c r="C7546" t="s">
        <v>814</v>
      </c>
    </row>
    <row r="7547" spans="1:3" x14ac:dyDescent="0.3">
      <c r="A7547" t="s">
        <v>5740</v>
      </c>
      <c r="B7547" s="2">
        <v>6.7</v>
      </c>
      <c r="C7547" t="s">
        <v>7849</v>
      </c>
    </row>
    <row r="7548" spans="1:3" x14ac:dyDescent="0.3">
      <c r="A7548" t="s">
        <v>5740</v>
      </c>
      <c r="B7548" s="2">
        <v>6.7</v>
      </c>
      <c r="C7548" t="s">
        <v>3587</v>
      </c>
    </row>
    <row r="7549" spans="1:3" x14ac:dyDescent="0.3">
      <c r="A7549" t="s">
        <v>5740</v>
      </c>
      <c r="B7549" s="2">
        <v>6.7</v>
      </c>
      <c r="C7549" t="s">
        <v>5364</v>
      </c>
    </row>
    <row r="7550" spans="1:3" x14ac:dyDescent="0.3">
      <c r="A7550" t="s">
        <v>5741</v>
      </c>
      <c r="B7550" s="2">
        <v>7</v>
      </c>
      <c r="C7550" t="s">
        <v>7851</v>
      </c>
    </row>
    <row r="7551" spans="1:3" x14ac:dyDescent="0.3">
      <c r="A7551" t="s">
        <v>5741</v>
      </c>
      <c r="B7551" s="2">
        <v>7</v>
      </c>
      <c r="C7551" t="s">
        <v>814</v>
      </c>
    </row>
    <row r="7552" spans="1:3" x14ac:dyDescent="0.3">
      <c r="A7552" t="s">
        <v>5741</v>
      </c>
      <c r="B7552" s="2">
        <v>7</v>
      </c>
      <c r="C7552" t="s">
        <v>7848</v>
      </c>
    </row>
    <row r="7553" spans="1:3" x14ac:dyDescent="0.3">
      <c r="A7553" t="s">
        <v>5741</v>
      </c>
      <c r="B7553" s="2">
        <v>7</v>
      </c>
      <c r="C7553" t="s">
        <v>3705</v>
      </c>
    </row>
    <row r="7554" spans="1:3" x14ac:dyDescent="0.3">
      <c r="A7554" t="s">
        <v>5742</v>
      </c>
      <c r="B7554" s="2">
        <v>4.4000000000000004</v>
      </c>
      <c r="C7554" t="s">
        <v>509</v>
      </c>
    </row>
    <row r="7555" spans="1:3" x14ac:dyDescent="0.3">
      <c r="A7555" t="s">
        <v>5743</v>
      </c>
      <c r="B7555" s="2">
        <v>6.2</v>
      </c>
      <c r="C7555" t="s">
        <v>814</v>
      </c>
    </row>
    <row r="7556" spans="1:3" x14ac:dyDescent="0.3">
      <c r="A7556" t="s">
        <v>5743</v>
      </c>
      <c r="B7556" s="2">
        <v>6.2</v>
      </c>
      <c r="C7556" t="s">
        <v>3587</v>
      </c>
    </row>
    <row r="7557" spans="1:3" x14ac:dyDescent="0.3">
      <c r="A7557" t="s">
        <v>5743</v>
      </c>
      <c r="B7557" s="2">
        <v>6.2</v>
      </c>
      <c r="C7557" t="s">
        <v>5364</v>
      </c>
    </row>
    <row r="7558" spans="1:3" x14ac:dyDescent="0.3">
      <c r="A7558" t="s">
        <v>7413</v>
      </c>
      <c r="B7558" s="2">
        <v>7.3</v>
      </c>
      <c r="C7558" t="s">
        <v>814</v>
      </c>
    </row>
    <row r="7559" spans="1:3" x14ac:dyDescent="0.3">
      <c r="A7559" t="s">
        <v>7413</v>
      </c>
      <c r="B7559" s="2">
        <v>7.3</v>
      </c>
      <c r="C7559" t="s">
        <v>7844</v>
      </c>
    </row>
    <row r="7560" spans="1:3" x14ac:dyDescent="0.3">
      <c r="A7560" t="s">
        <v>5744</v>
      </c>
      <c r="B7560" s="2">
        <v>5.0999999999999996</v>
      </c>
      <c r="C7560" t="s">
        <v>509</v>
      </c>
    </row>
    <row r="7561" spans="1:3" x14ac:dyDescent="0.3">
      <c r="A7561" t="s">
        <v>5744</v>
      </c>
      <c r="B7561" s="2">
        <v>5.0999999999999996</v>
      </c>
      <c r="C7561" t="s">
        <v>1390</v>
      </c>
    </row>
    <row r="7562" spans="1:3" x14ac:dyDescent="0.3">
      <c r="A7562" t="s">
        <v>5744</v>
      </c>
      <c r="B7562" s="2">
        <v>5.0999999999999996</v>
      </c>
      <c r="C7562" t="s">
        <v>3587</v>
      </c>
    </row>
    <row r="7563" spans="1:3" x14ac:dyDescent="0.3">
      <c r="A7563" t="s">
        <v>5745</v>
      </c>
      <c r="B7563" s="2">
        <v>6.6</v>
      </c>
      <c r="C7563" t="s">
        <v>814</v>
      </c>
    </row>
    <row r="7564" spans="1:3" x14ac:dyDescent="0.3">
      <c r="A7564" t="s">
        <v>5745</v>
      </c>
      <c r="B7564" s="2">
        <v>6.6</v>
      </c>
      <c r="C7564" t="s">
        <v>3084</v>
      </c>
    </row>
    <row r="7565" spans="1:3" x14ac:dyDescent="0.3">
      <c r="A7565" t="s">
        <v>5746</v>
      </c>
      <c r="B7565" s="2">
        <v>4.5</v>
      </c>
      <c r="C7565" t="s">
        <v>509</v>
      </c>
    </row>
    <row r="7566" spans="1:3" x14ac:dyDescent="0.3">
      <c r="A7566" t="s">
        <v>5746</v>
      </c>
      <c r="B7566" s="2">
        <v>4.5</v>
      </c>
      <c r="C7566" t="s">
        <v>814</v>
      </c>
    </row>
    <row r="7567" spans="1:3" x14ac:dyDescent="0.3">
      <c r="A7567" t="s">
        <v>5746</v>
      </c>
      <c r="B7567" s="2">
        <v>4.5</v>
      </c>
      <c r="C7567" t="s">
        <v>3587</v>
      </c>
    </row>
    <row r="7568" spans="1:3" x14ac:dyDescent="0.3">
      <c r="A7568" t="s">
        <v>5746</v>
      </c>
      <c r="B7568" s="2">
        <v>4.5</v>
      </c>
      <c r="C7568" t="s">
        <v>7850</v>
      </c>
    </row>
    <row r="7569" spans="1:3" x14ac:dyDescent="0.3">
      <c r="A7569" t="s">
        <v>5747</v>
      </c>
      <c r="B7569" s="2">
        <v>5.9</v>
      </c>
      <c r="C7569" t="s">
        <v>814</v>
      </c>
    </row>
    <row r="7570" spans="1:3" x14ac:dyDescent="0.3">
      <c r="A7570" t="s">
        <v>5747</v>
      </c>
      <c r="B7570" s="2">
        <v>5.9</v>
      </c>
      <c r="C7570" t="s">
        <v>7848</v>
      </c>
    </row>
    <row r="7571" spans="1:3" x14ac:dyDescent="0.3">
      <c r="A7571" t="s">
        <v>5747</v>
      </c>
      <c r="B7571" s="2">
        <v>5.9</v>
      </c>
      <c r="C7571" t="s">
        <v>3705</v>
      </c>
    </row>
    <row r="7572" spans="1:3" x14ac:dyDescent="0.3">
      <c r="A7572" t="s">
        <v>5748</v>
      </c>
      <c r="B7572" s="2">
        <v>6.6</v>
      </c>
      <c r="C7572" t="s">
        <v>346</v>
      </c>
    </row>
    <row r="7573" spans="1:3" x14ac:dyDescent="0.3">
      <c r="A7573" t="s">
        <v>5748</v>
      </c>
      <c r="B7573" s="2">
        <v>6.6</v>
      </c>
      <c r="C7573" t="s">
        <v>509</v>
      </c>
    </row>
    <row r="7574" spans="1:3" x14ac:dyDescent="0.3">
      <c r="A7574" t="s">
        <v>5748</v>
      </c>
      <c r="B7574" s="2">
        <v>6.6</v>
      </c>
      <c r="C7574" t="s">
        <v>7851</v>
      </c>
    </row>
    <row r="7575" spans="1:3" x14ac:dyDescent="0.3">
      <c r="A7575" t="s">
        <v>5748</v>
      </c>
      <c r="B7575" s="2">
        <v>6.6</v>
      </c>
      <c r="C7575" t="s">
        <v>814</v>
      </c>
    </row>
    <row r="7576" spans="1:3" x14ac:dyDescent="0.3">
      <c r="A7576" t="s">
        <v>5748</v>
      </c>
      <c r="B7576" s="2">
        <v>6.6</v>
      </c>
      <c r="C7576" t="s">
        <v>3705</v>
      </c>
    </row>
    <row r="7577" spans="1:3" x14ac:dyDescent="0.3">
      <c r="A7577" t="s">
        <v>5749</v>
      </c>
      <c r="B7577" s="2">
        <v>6.5</v>
      </c>
      <c r="C7577" t="s">
        <v>509</v>
      </c>
    </row>
    <row r="7578" spans="1:3" x14ac:dyDescent="0.3">
      <c r="A7578" t="s">
        <v>5749</v>
      </c>
      <c r="B7578" s="2">
        <v>6.5</v>
      </c>
      <c r="C7578" t="s">
        <v>1390</v>
      </c>
    </row>
    <row r="7579" spans="1:3" x14ac:dyDescent="0.3">
      <c r="A7579" t="s">
        <v>5749</v>
      </c>
      <c r="B7579" s="2">
        <v>6.5</v>
      </c>
      <c r="C7579" t="s">
        <v>3878</v>
      </c>
    </row>
    <row r="7580" spans="1:3" x14ac:dyDescent="0.3">
      <c r="A7580" t="s">
        <v>5750</v>
      </c>
      <c r="B7580" s="2">
        <v>7.3</v>
      </c>
      <c r="C7580" t="s">
        <v>346</v>
      </c>
    </row>
    <row r="7581" spans="1:3" x14ac:dyDescent="0.3">
      <c r="A7581" t="s">
        <v>5750</v>
      </c>
      <c r="B7581" s="2">
        <v>7.3</v>
      </c>
      <c r="C7581" t="s">
        <v>509</v>
      </c>
    </row>
    <row r="7582" spans="1:3" x14ac:dyDescent="0.3">
      <c r="A7582" t="s">
        <v>5750</v>
      </c>
      <c r="B7582" s="2">
        <v>7.3</v>
      </c>
      <c r="C7582" t="s">
        <v>7851</v>
      </c>
    </row>
    <row r="7583" spans="1:3" x14ac:dyDescent="0.3">
      <c r="A7583" t="s">
        <v>5751</v>
      </c>
      <c r="B7583" s="2">
        <v>7.5</v>
      </c>
      <c r="C7583" t="s">
        <v>509</v>
      </c>
    </row>
    <row r="7584" spans="1:3" x14ac:dyDescent="0.3">
      <c r="A7584" t="s">
        <v>5751</v>
      </c>
      <c r="B7584" s="2">
        <v>7.5</v>
      </c>
      <c r="C7584" t="s">
        <v>7846</v>
      </c>
    </row>
    <row r="7585" spans="1:3" x14ac:dyDescent="0.3">
      <c r="A7585" t="s">
        <v>7414</v>
      </c>
      <c r="B7585" s="2">
        <v>5.9</v>
      </c>
      <c r="C7585" t="s">
        <v>509</v>
      </c>
    </row>
    <row r="7586" spans="1:3" x14ac:dyDescent="0.3">
      <c r="A7586" t="s">
        <v>7414</v>
      </c>
      <c r="B7586" s="2">
        <v>5.9</v>
      </c>
      <c r="C7586" t="s">
        <v>814</v>
      </c>
    </row>
    <row r="7587" spans="1:3" x14ac:dyDescent="0.3">
      <c r="A7587" t="s">
        <v>7414</v>
      </c>
      <c r="B7587" s="2">
        <v>5.9</v>
      </c>
      <c r="C7587" t="s">
        <v>7846</v>
      </c>
    </row>
    <row r="7588" spans="1:3" x14ac:dyDescent="0.3">
      <c r="A7588" t="s">
        <v>5752</v>
      </c>
      <c r="B7588" s="2">
        <v>7.4</v>
      </c>
      <c r="C7588" t="s">
        <v>509</v>
      </c>
    </row>
    <row r="7589" spans="1:3" x14ac:dyDescent="0.3">
      <c r="A7589" t="s">
        <v>5752</v>
      </c>
      <c r="B7589" s="2">
        <v>7.4</v>
      </c>
      <c r="C7589" t="s">
        <v>814</v>
      </c>
    </row>
    <row r="7590" spans="1:3" x14ac:dyDescent="0.3">
      <c r="A7590" t="s">
        <v>5752</v>
      </c>
      <c r="B7590" s="2">
        <v>7.4</v>
      </c>
      <c r="C7590" t="s">
        <v>3587</v>
      </c>
    </row>
    <row r="7591" spans="1:3" x14ac:dyDescent="0.3">
      <c r="A7591" t="s">
        <v>5753</v>
      </c>
      <c r="B7591" s="2">
        <v>6.9</v>
      </c>
      <c r="C7591" t="s">
        <v>346</v>
      </c>
    </row>
    <row r="7592" spans="1:3" x14ac:dyDescent="0.3">
      <c r="A7592" t="s">
        <v>5753</v>
      </c>
      <c r="B7592" s="2">
        <v>6.9</v>
      </c>
      <c r="C7592" t="s">
        <v>814</v>
      </c>
    </row>
    <row r="7593" spans="1:3" x14ac:dyDescent="0.3">
      <c r="A7593" t="s">
        <v>5753</v>
      </c>
      <c r="B7593" s="2">
        <v>6.9</v>
      </c>
      <c r="C7593" t="s">
        <v>3587</v>
      </c>
    </row>
    <row r="7594" spans="1:3" x14ac:dyDescent="0.3">
      <c r="A7594" t="s">
        <v>5754</v>
      </c>
      <c r="B7594" s="2">
        <v>7.9</v>
      </c>
      <c r="C7594" t="s">
        <v>346</v>
      </c>
    </row>
    <row r="7595" spans="1:3" x14ac:dyDescent="0.3">
      <c r="A7595" t="s">
        <v>5754</v>
      </c>
      <c r="B7595" s="2">
        <v>7.9</v>
      </c>
      <c r="C7595" t="s">
        <v>814</v>
      </c>
    </row>
    <row r="7596" spans="1:3" x14ac:dyDescent="0.3">
      <c r="A7596" t="s">
        <v>5754</v>
      </c>
      <c r="B7596" s="2">
        <v>7.9</v>
      </c>
      <c r="C7596" t="s">
        <v>3587</v>
      </c>
    </row>
    <row r="7597" spans="1:3" x14ac:dyDescent="0.3">
      <c r="A7597" t="s">
        <v>5755</v>
      </c>
      <c r="B7597" s="2">
        <v>8.4</v>
      </c>
      <c r="C7597" t="s">
        <v>814</v>
      </c>
    </row>
    <row r="7598" spans="1:3" x14ac:dyDescent="0.3">
      <c r="A7598" t="s">
        <v>7415</v>
      </c>
      <c r="B7598" s="2">
        <v>8</v>
      </c>
      <c r="C7598" t="s">
        <v>7852</v>
      </c>
    </row>
    <row r="7599" spans="1:3" x14ac:dyDescent="0.3">
      <c r="A7599" t="s">
        <v>7415</v>
      </c>
      <c r="B7599" s="2">
        <v>8</v>
      </c>
      <c r="C7599" t="s">
        <v>814</v>
      </c>
    </row>
    <row r="7600" spans="1:3" x14ac:dyDescent="0.3">
      <c r="A7600" t="s">
        <v>7415</v>
      </c>
      <c r="B7600" s="2">
        <v>8</v>
      </c>
      <c r="C7600" t="s">
        <v>7849</v>
      </c>
    </row>
    <row r="7601" spans="1:3" x14ac:dyDescent="0.3">
      <c r="A7601" t="s">
        <v>7415</v>
      </c>
      <c r="B7601" s="2">
        <v>8</v>
      </c>
      <c r="C7601" t="s">
        <v>3587</v>
      </c>
    </row>
    <row r="7602" spans="1:3" x14ac:dyDescent="0.3">
      <c r="A7602" t="s">
        <v>5756</v>
      </c>
      <c r="B7602" s="2">
        <v>6</v>
      </c>
      <c r="C7602" t="s">
        <v>509</v>
      </c>
    </row>
    <row r="7603" spans="1:3" x14ac:dyDescent="0.3">
      <c r="A7603" t="s">
        <v>5756</v>
      </c>
      <c r="B7603" s="2">
        <v>6</v>
      </c>
      <c r="C7603" t="s">
        <v>7851</v>
      </c>
    </row>
    <row r="7604" spans="1:3" x14ac:dyDescent="0.3">
      <c r="A7604" t="s">
        <v>5757</v>
      </c>
      <c r="B7604" s="2">
        <v>6.8</v>
      </c>
      <c r="C7604" t="s">
        <v>814</v>
      </c>
    </row>
    <row r="7605" spans="1:3" x14ac:dyDescent="0.3">
      <c r="A7605" t="s">
        <v>5757</v>
      </c>
      <c r="B7605" s="2">
        <v>6.8</v>
      </c>
      <c r="C7605" t="s">
        <v>3587</v>
      </c>
    </row>
    <row r="7606" spans="1:3" x14ac:dyDescent="0.3">
      <c r="A7606" t="s">
        <v>5758</v>
      </c>
      <c r="B7606" s="2">
        <v>7.8</v>
      </c>
      <c r="C7606" t="s">
        <v>814</v>
      </c>
    </row>
    <row r="7607" spans="1:3" x14ac:dyDescent="0.3">
      <c r="A7607" t="s">
        <v>5759</v>
      </c>
      <c r="B7607" s="2">
        <v>8.1</v>
      </c>
      <c r="C7607" t="s">
        <v>7852</v>
      </c>
    </row>
    <row r="7608" spans="1:3" x14ac:dyDescent="0.3">
      <c r="A7608" t="s">
        <v>5759</v>
      </c>
      <c r="B7608" s="2">
        <v>8.1</v>
      </c>
      <c r="C7608" t="s">
        <v>814</v>
      </c>
    </row>
    <row r="7609" spans="1:3" x14ac:dyDescent="0.3">
      <c r="A7609" t="s">
        <v>5759</v>
      </c>
      <c r="B7609" s="2">
        <v>8.1</v>
      </c>
      <c r="C7609" t="s">
        <v>3705</v>
      </c>
    </row>
    <row r="7610" spans="1:3" x14ac:dyDescent="0.3">
      <c r="A7610" t="s">
        <v>5759</v>
      </c>
      <c r="B7610" s="2">
        <v>8.1</v>
      </c>
      <c r="C7610" t="s">
        <v>5364</v>
      </c>
    </row>
    <row r="7611" spans="1:3" x14ac:dyDescent="0.3">
      <c r="A7611" t="s">
        <v>5760</v>
      </c>
      <c r="B7611" s="2">
        <v>6.1</v>
      </c>
      <c r="C7611" t="s">
        <v>509</v>
      </c>
    </row>
    <row r="7612" spans="1:3" x14ac:dyDescent="0.3">
      <c r="A7612" t="s">
        <v>5760</v>
      </c>
      <c r="B7612" s="2">
        <v>6.1</v>
      </c>
      <c r="C7612" t="s">
        <v>5364</v>
      </c>
    </row>
    <row r="7613" spans="1:3" x14ac:dyDescent="0.3">
      <c r="A7613" t="s">
        <v>7416</v>
      </c>
      <c r="B7613" s="2">
        <v>6.2</v>
      </c>
      <c r="C7613" t="s">
        <v>509</v>
      </c>
    </row>
    <row r="7614" spans="1:3" x14ac:dyDescent="0.3">
      <c r="A7614" t="s">
        <v>7416</v>
      </c>
      <c r="B7614" s="2">
        <v>6.2</v>
      </c>
      <c r="C7614" t="s">
        <v>7846</v>
      </c>
    </row>
    <row r="7615" spans="1:3" x14ac:dyDescent="0.3">
      <c r="A7615" t="s">
        <v>5761</v>
      </c>
      <c r="B7615" s="2">
        <v>6.2</v>
      </c>
      <c r="C7615" t="s">
        <v>7844</v>
      </c>
    </row>
    <row r="7616" spans="1:3" x14ac:dyDescent="0.3">
      <c r="A7616" t="s">
        <v>5761</v>
      </c>
      <c r="B7616" s="2">
        <v>6.2</v>
      </c>
      <c r="C7616" t="s">
        <v>1390</v>
      </c>
    </row>
    <row r="7617" spans="1:3" x14ac:dyDescent="0.3">
      <c r="A7617" t="s">
        <v>7417</v>
      </c>
      <c r="B7617" s="2">
        <v>7.4</v>
      </c>
      <c r="C7617" t="s">
        <v>266</v>
      </c>
    </row>
    <row r="7618" spans="1:3" x14ac:dyDescent="0.3">
      <c r="A7618" t="s">
        <v>7417</v>
      </c>
      <c r="B7618" s="2">
        <v>7.4</v>
      </c>
      <c r="C7618" t="s">
        <v>509</v>
      </c>
    </row>
    <row r="7619" spans="1:3" x14ac:dyDescent="0.3">
      <c r="A7619" t="s">
        <v>5762</v>
      </c>
      <c r="B7619" s="2">
        <v>6.6</v>
      </c>
      <c r="C7619" t="s">
        <v>509</v>
      </c>
    </row>
    <row r="7620" spans="1:3" x14ac:dyDescent="0.3">
      <c r="A7620" t="s">
        <v>5763</v>
      </c>
      <c r="B7620" s="2">
        <v>7.3</v>
      </c>
      <c r="C7620" t="s">
        <v>7852</v>
      </c>
    </row>
    <row r="7621" spans="1:3" x14ac:dyDescent="0.3">
      <c r="A7621" t="s">
        <v>5763</v>
      </c>
      <c r="B7621" s="2">
        <v>7.3</v>
      </c>
      <c r="C7621" t="s">
        <v>814</v>
      </c>
    </row>
    <row r="7622" spans="1:3" x14ac:dyDescent="0.3">
      <c r="A7622" t="s">
        <v>5764</v>
      </c>
      <c r="B7622" s="2">
        <v>7.5</v>
      </c>
      <c r="C7622" t="s">
        <v>509</v>
      </c>
    </row>
    <row r="7623" spans="1:3" x14ac:dyDescent="0.3">
      <c r="A7623" t="s">
        <v>5764</v>
      </c>
      <c r="B7623" s="2">
        <v>7.5</v>
      </c>
      <c r="C7623" t="s">
        <v>7844</v>
      </c>
    </row>
    <row r="7624" spans="1:3" x14ac:dyDescent="0.3">
      <c r="A7624" t="s">
        <v>5765</v>
      </c>
      <c r="B7624" s="2">
        <v>5.6</v>
      </c>
      <c r="C7624" t="s">
        <v>509</v>
      </c>
    </row>
    <row r="7625" spans="1:3" x14ac:dyDescent="0.3">
      <c r="A7625" t="s">
        <v>5765</v>
      </c>
      <c r="B7625" s="2">
        <v>5.6</v>
      </c>
      <c r="C7625" t="s">
        <v>814</v>
      </c>
    </row>
    <row r="7626" spans="1:3" x14ac:dyDescent="0.3">
      <c r="A7626" t="s">
        <v>5766</v>
      </c>
      <c r="B7626" s="2">
        <v>7.3</v>
      </c>
      <c r="C7626" t="s">
        <v>814</v>
      </c>
    </row>
    <row r="7627" spans="1:3" x14ac:dyDescent="0.3">
      <c r="A7627" t="s">
        <v>5766</v>
      </c>
      <c r="B7627" s="2">
        <v>7.3</v>
      </c>
      <c r="C7627" t="s">
        <v>7846</v>
      </c>
    </row>
    <row r="7628" spans="1:3" x14ac:dyDescent="0.3">
      <c r="A7628" t="s">
        <v>5766</v>
      </c>
      <c r="B7628" s="2">
        <v>7.3</v>
      </c>
      <c r="C7628" t="s">
        <v>3587</v>
      </c>
    </row>
    <row r="7629" spans="1:3" x14ac:dyDescent="0.3">
      <c r="A7629" t="s">
        <v>7418</v>
      </c>
      <c r="B7629" s="2">
        <v>6.4</v>
      </c>
      <c r="C7629" t="s">
        <v>814</v>
      </c>
    </row>
    <row r="7630" spans="1:3" x14ac:dyDescent="0.3">
      <c r="A7630" t="s">
        <v>7418</v>
      </c>
      <c r="B7630" s="2">
        <v>6.4</v>
      </c>
      <c r="C7630" t="s">
        <v>7844</v>
      </c>
    </row>
    <row r="7631" spans="1:3" x14ac:dyDescent="0.3">
      <c r="A7631" t="s">
        <v>7418</v>
      </c>
      <c r="B7631" s="2">
        <v>6.4</v>
      </c>
      <c r="C7631" t="s">
        <v>1390</v>
      </c>
    </row>
    <row r="7632" spans="1:3" x14ac:dyDescent="0.3">
      <c r="A7632" t="s">
        <v>7418</v>
      </c>
      <c r="B7632" s="2">
        <v>6.4</v>
      </c>
      <c r="C7632" t="s">
        <v>3705</v>
      </c>
    </row>
    <row r="7633" spans="1:3" x14ac:dyDescent="0.3">
      <c r="A7633" t="s">
        <v>7419</v>
      </c>
      <c r="B7633" s="2">
        <v>5</v>
      </c>
      <c r="C7633" t="s">
        <v>1390</v>
      </c>
    </row>
    <row r="7634" spans="1:3" x14ac:dyDescent="0.3">
      <c r="A7634" t="s">
        <v>7419</v>
      </c>
      <c r="B7634" s="2">
        <v>5</v>
      </c>
      <c r="C7634" t="s">
        <v>3705</v>
      </c>
    </row>
    <row r="7635" spans="1:3" x14ac:dyDescent="0.3">
      <c r="A7635" t="s">
        <v>5767</v>
      </c>
      <c r="B7635" s="2">
        <v>5.4</v>
      </c>
      <c r="C7635" t="s">
        <v>266</v>
      </c>
    </row>
    <row r="7636" spans="1:3" x14ac:dyDescent="0.3">
      <c r="A7636" t="s">
        <v>5767</v>
      </c>
      <c r="B7636" s="2">
        <v>5.4</v>
      </c>
      <c r="C7636" t="s">
        <v>509</v>
      </c>
    </row>
    <row r="7637" spans="1:3" x14ac:dyDescent="0.3">
      <c r="A7637" t="s">
        <v>5767</v>
      </c>
      <c r="B7637" s="2">
        <v>5.4</v>
      </c>
      <c r="C7637" t="s">
        <v>7846</v>
      </c>
    </row>
    <row r="7638" spans="1:3" x14ac:dyDescent="0.3">
      <c r="A7638" t="s">
        <v>7420</v>
      </c>
      <c r="B7638" s="2">
        <v>7.1</v>
      </c>
      <c r="C7638" t="s">
        <v>509</v>
      </c>
    </row>
    <row r="7639" spans="1:3" x14ac:dyDescent="0.3">
      <c r="A7639" t="s">
        <v>7420</v>
      </c>
      <c r="B7639" s="2">
        <v>7.1</v>
      </c>
      <c r="C7639" t="s">
        <v>814</v>
      </c>
    </row>
    <row r="7640" spans="1:3" x14ac:dyDescent="0.3">
      <c r="A7640" t="s">
        <v>7421</v>
      </c>
      <c r="B7640" s="2">
        <v>5.3</v>
      </c>
      <c r="C7640" t="s">
        <v>266</v>
      </c>
    </row>
    <row r="7641" spans="1:3" x14ac:dyDescent="0.3">
      <c r="A7641" t="s">
        <v>7421</v>
      </c>
      <c r="B7641" s="2">
        <v>5.3</v>
      </c>
      <c r="C7641" t="s">
        <v>509</v>
      </c>
    </row>
    <row r="7642" spans="1:3" x14ac:dyDescent="0.3">
      <c r="A7642" t="s">
        <v>7421</v>
      </c>
      <c r="B7642" s="2">
        <v>5.3</v>
      </c>
      <c r="C7642" t="s">
        <v>7846</v>
      </c>
    </row>
    <row r="7643" spans="1:3" x14ac:dyDescent="0.3">
      <c r="A7643" t="s">
        <v>7421</v>
      </c>
      <c r="B7643" s="2">
        <v>5.3</v>
      </c>
      <c r="C7643" t="s">
        <v>7853</v>
      </c>
    </row>
    <row r="7644" spans="1:3" x14ac:dyDescent="0.3">
      <c r="A7644" t="s">
        <v>7421</v>
      </c>
      <c r="B7644" s="2">
        <v>5.3</v>
      </c>
      <c r="C7644" t="s">
        <v>3587</v>
      </c>
    </row>
    <row r="7645" spans="1:3" x14ac:dyDescent="0.3">
      <c r="A7645" t="s">
        <v>5768</v>
      </c>
      <c r="B7645" s="2">
        <v>6.5</v>
      </c>
      <c r="C7645" t="s">
        <v>346</v>
      </c>
    </row>
    <row r="7646" spans="1:3" x14ac:dyDescent="0.3">
      <c r="A7646" t="s">
        <v>5768</v>
      </c>
      <c r="B7646" s="2">
        <v>6.5</v>
      </c>
      <c r="C7646" t="s">
        <v>814</v>
      </c>
    </row>
    <row r="7647" spans="1:3" x14ac:dyDescent="0.3">
      <c r="A7647" t="s">
        <v>5768</v>
      </c>
      <c r="B7647" s="2">
        <v>6.5</v>
      </c>
      <c r="C7647" t="s">
        <v>3705</v>
      </c>
    </row>
    <row r="7648" spans="1:3" x14ac:dyDescent="0.3">
      <c r="A7648" t="s">
        <v>5769</v>
      </c>
      <c r="B7648" s="2">
        <v>6.2</v>
      </c>
      <c r="C7648" t="s">
        <v>509</v>
      </c>
    </row>
    <row r="7649" spans="1:3" x14ac:dyDescent="0.3">
      <c r="A7649" t="s">
        <v>5769</v>
      </c>
      <c r="B7649" s="2">
        <v>6.2</v>
      </c>
      <c r="C7649" t="s">
        <v>7844</v>
      </c>
    </row>
    <row r="7650" spans="1:3" x14ac:dyDescent="0.3">
      <c r="A7650" t="s">
        <v>5769</v>
      </c>
      <c r="B7650" s="2">
        <v>6.2</v>
      </c>
      <c r="C7650" t="s">
        <v>1390</v>
      </c>
    </row>
    <row r="7651" spans="1:3" x14ac:dyDescent="0.3">
      <c r="A7651" t="s">
        <v>5770</v>
      </c>
      <c r="B7651" s="2">
        <v>6.4</v>
      </c>
      <c r="C7651" t="s">
        <v>1390</v>
      </c>
    </row>
    <row r="7652" spans="1:3" x14ac:dyDescent="0.3">
      <c r="A7652" t="s">
        <v>5770</v>
      </c>
      <c r="B7652" s="2">
        <v>6.4</v>
      </c>
      <c r="C7652" t="s">
        <v>7848</v>
      </c>
    </row>
    <row r="7653" spans="1:3" x14ac:dyDescent="0.3">
      <c r="A7653" t="s">
        <v>5770</v>
      </c>
      <c r="B7653" s="2">
        <v>6.4</v>
      </c>
      <c r="C7653" t="s">
        <v>3878</v>
      </c>
    </row>
    <row r="7654" spans="1:3" x14ac:dyDescent="0.3">
      <c r="A7654" t="s">
        <v>5771</v>
      </c>
      <c r="B7654" s="2">
        <v>6.9</v>
      </c>
      <c r="C7654" t="s">
        <v>7851</v>
      </c>
    </row>
    <row r="7655" spans="1:3" x14ac:dyDescent="0.3">
      <c r="A7655" t="s">
        <v>5771</v>
      </c>
      <c r="B7655" s="2">
        <v>6.9</v>
      </c>
      <c r="C7655" t="s">
        <v>814</v>
      </c>
    </row>
    <row r="7656" spans="1:3" x14ac:dyDescent="0.3">
      <c r="A7656" t="s">
        <v>5771</v>
      </c>
      <c r="B7656" s="2">
        <v>6.9</v>
      </c>
      <c r="C7656" t="s">
        <v>3705</v>
      </c>
    </row>
    <row r="7657" spans="1:3" x14ac:dyDescent="0.3">
      <c r="A7657" t="s">
        <v>5772</v>
      </c>
      <c r="B7657" s="2">
        <v>5.7</v>
      </c>
      <c r="C7657" t="s">
        <v>509</v>
      </c>
    </row>
    <row r="7658" spans="1:3" x14ac:dyDescent="0.3">
      <c r="A7658" t="s">
        <v>7422</v>
      </c>
      <c r="B7658" s="2">
        <v>7.7</v>
      </c>
      <c r="C7658" t="s">
        <v>7851</v>
      </c>
    </row>
    <row r="7659" spans="1:3" x14ac:dyDescent="0.3">
      <c r="A7659" t="s">
        <v>7422</v>
      </c>
      <c r="B7659" s="2">
        <v>7.7</v>
      </c>
      <c r="C7659" t="s">
        <v>814</v>
      </c>
    </row>
    <row r="7660" spans="1:3" x14ac:dyDescent="0.3">
      <c r="A7660" t="s">
        <v>7422</v>
      </c>
      <c r="B7660" s="2">
        <v>7.7</v>
      </c>
      <c r="C7660" t="s">
        <v>3705</v>
      </c>
    </row>
    <row r="7661" spans="1:3" x14ac:dyDescent="0.3">
      <c r="A7661" t="s">
        <v>5773</v>
      </c>
      <c r="B7661" s="2">
        <v>5.6</v>
      </c>
      <c r="C7661" t="s">
        <v>346</v>
      </c>
    </row>
    <row r="7662" spans="1:3" x14ac:dyDescent="0.3">
      <c r="A7662" t="s">
        <v>5773</v>
      </c>
      <c r="B7662" s="2">
        <v>5.6</v>
      </c>
      <c r="C7662" t="s">
        <v>7851</v>
      </c>
    </row>
    <row r="7663" spans="1:3" x14ac:dyDescent="0.3">
      <c r="A7663" t="s">
        <v>5773</v>
      </c>
      <c r="B7663" s="2">
        <v>5.6</v>
      </c>
      <c r="C7663" t="s">
        <v>814</v>
      </c>
    </row>
    <row r="7664" spans="1:3" x14ac:dyDescent="0.3">
      <c r="A7664" t="s">
        <v>5773</v>
      </c>
      <c r="B7664" s="2">
        <v>5.6</v>
      </c>
      <c r="C7664" t="s">
        <v>3705</v>
      </c>
    </row>
    <row r="7665" spans="1:3" x14ac:dyDescent="0.3">
      <c r="A7665" t="s">
        <v>7423</v>
      </c>
      <c r="B7665" s="2">
        <v>7.7</v>
      </c>
      <c r="C7665" t="s">
        <v>7852</v>
      </c>
    </row>
    <row r="7666" spans="1:3" x14ac:dyDescent="0.3">
      <c r="A7666" t="s">
        <v>7423</v>
      </c>
      <c r="B7666" s="2">
        <v>7.7</v>
      </c>
      <c r="C7666" t="s">
        <v>814</v>
      </c>
    </row>
    <row r="7667" spans="1:3" x14ac:dyDescent="0.3">
      <c r="A7667" t="s">
        <v>7423</v>
      </c>
      <c r="B7667" s="2">
        <v>7.7</v>
      </c>
      <c r="C7667" t="s">
        <v>3587</v>
      </c>
    </row>
    <row r="7668" spans="1:3" x14ac:dyDescent="0.3">
      <c r="A7668" t="s">
        <v>7424</v>
      </c>
      <c r="B7668" s="2">
        <v>5.0999999999999996</v>
      </c>
      <c r="C7668" t="s">
        <v>509</v>
      </c>
    </row>
    <row r="7669" spans="1:3" x14ac:dyDescent="0.3">
      <c r="A7669" t="s">
        <v>7424</v>
      </c>
      <c r="B7669" s="2">
        <v>5.0999999999999996</v>
      </c>
      <c r="C7669" t="s">
        <v>7851</v>
      </c>
    </row>
    <row r="7670" spans="1:3" x14ac:dyDescent="0.3">
      <c r="A7670" t="s">
        <v>7425</v>
      </c>
      <c r="B7670" s="2">
        <v>6.8</v>
      </c>
      <c r="C7670" t="s">
        <v>509</v>
      </c>
    </row>
    <row r="7671" spans="1:3" x14ac:dyDescent="0.3">
      <c r="A7671" t="s">
        <v>7425</v>
      </c>
      <c r="B7671" s="2">
        <v>6.8</v>
      </c>
      <c r="C7671" t="s">
        <v>814</v>
      </c>
    </row>
    <row r="7672" spans="1:3" x14ac:dyDescent="0.3">
      <c r="A7672" t="s">
        <v>7425</v>
      </c>
      <c r="B7672" s="2">
        <v>6.8</v>
      </c>
      <c r="C7672" t="s">
        <v>3587</v>
      </c>
    </row>
    <row r="7673" spans="1:3" x14ac:dyDescent="0.3">
      <c r="A7673" t="s">
        <v>7426</v>
      </c>
      <c r="B7673" s="2">
        <v>8.4</v>
      </c>
      <c r="C7673" t="s">
        <v>266</v>
      </c>
    </row>
    <row r="7674" spans="1:3" x14ac:dyDescent="0.3">
      <c r="A7674" t="s">
        <v>7426</v>
      </c>
      <c r="B7674" s="2">
        <v>8.4</v>
      </c>
      <c r="C7674" t="s">
        <v>7852</v>
      </c>
    </row>
    <row r="7675" spans="1:3" x14ac:dyDescent="0.3">
      <c r="A7675" t="s">
        <v>7426</v>
      </c>
      <c r="B7675" s="2">
        <v>8.4</v>
      </c>
      <c r="C7675" t="s">
        <v>814</v>
      </c>
    </row>
    <row r="7676" spans="1:3" x14ac:dyDescent="0.3">
      <c r="A7676" t="s">
        <v>7426</v>
      </c>
      <c r="B7676" s="2">
        <v>8.4</v>
      </c>
      <c r="C7676" t="s">
        <v>7849</v>
      </c>
    </row>
    <row r="7677" spans="1:3" x14ac:dyDescent="0.3">
      <c r="A7677" t="s">
        <v>7426</v>
      </c>
      <c r="B7677" s="2">
        <v>8.4</v>
      </c>
      <c r="C7677" t="s">
        <v>5364</v>
      </c>
    </row>
    <row r="7678" spans="1:3" x14ac:dyDescent="0.3">
      <c r="A7678" t="s">
        <v>7427</v>
      </c>
      <c r="B7678" s="2">
        <v>4.9000000000000004</v>
      </c>
      <c r="C7678" t="s">
        <v>1390</v>
      </c>
    </row>
    <row r="7679" spans="1:3" x14ac:dyDescent="0.3">
      <c r="A7679" t="s">
        <v>5774</v>
      </c>
      <c r="B7679" s="2">
        <v>7.1</v>
      </c>
      <c r="C7679" t="s">
        <v>266</v>
      </c>
    </row>
    <row r="7680" spans="1:3" x14ac:dyDescent="0.3">
      <c r="A7680" t="s">
        <v>5774</v>
      </c>
      <c r="B7680" s="2">
        <v>7.1</v>
      </c>
      <c r="C7680" t="s">
        <v>7852</v>
      </c>
    </row>
    <row r="7681" spans="1:3" x14ac:dyDescent="0.3">
      <c r="A7681" t="s">
        <v>5774</v>
      </c>
      <c r="B7681" s="2">
        <v>7.1</v>
      </c>
      <c r="C7681" t="s">
        <v>814</v>
      </c>
    </row>
    <row r="7682" spans="1:3" x14ac:dyDescent="0.3">
      <c r="A7682" t="s">
        <v>7428</v>
      </c>
      <c r="B7682" s="2">
        <v>6.6</v>
      </c>
      <c r="C7682" t="s">
        <v>7851</v>
      </c>
    </row>
    <row r="7683" spans="1:3" x14ac:dyDescent="0.3">
      <c r="A7683" t="s">
        <v>7428</v>
      </c>
      <c r="B7683" s="2">
        <v>6.6</v>
      </c>
      <c r="C7683" t="s">
        <v>1390</v>
      </c>
    </row>
    <row r="7684" spans="1:3" x14ac:dyDescent="0.3">
      <c r="A7684" t="s">
        <v>7428</v>
      </c>
      <c r="B7684" s="2">
        <v>6.6</v>
      </c>
      <c r="C7684" t="s">
        <v>3705</v>
      </c>
    </row>
    <row r="7685" spans="1:3" x14ac:dyDescent="0.3">
      <c r="A7685" t="s">
        <v>5775</v>
      </c>
      <c r="B7685" s="2">
        <v>6.1</v>
      </c>
      <c r="C7685" t="s">
        <v>509</v>
      </c>
    </row>
    <row r="7686" spans="1:3" x14ac:dyDescent="0.3">
      <c r="A7686" t="s">
        <v>5775</v>
      </c>
      <c r="B7686" s="2">
        <v>6.1</v>
      </c>
      <c r="C7686" t="s">
        <v>3587</v>
      </c>
    </row>
    <row r="7687" spans="1:3" x14ac:dyDescent="0.3">
      <c r="A7687" t="s">
        <v>5776</v>
      </c>
      <c r="B7687" s="2">
        <v>4.0999999999999996</v>
      </c>
      <c r="C7687" t="s">
        <v>509</v>
      </c>
    </row>
    <row r="7688" spans="1:3" x14ac:dyDescent="0.3">
      <c r="A7688" t="s">
        <v>5776</v>
      </c>
      <c r="B7688" s="2">
        <v>4.0999999999999996</v>
      </c>
      <c r="C7688" t="s">
        <v>1390</v>
      </c>
    </row>
    <row r="7689" spans="1:3" x14ac:dyDescent="0.3">
      <c r="A7689" t="s">
        <v>5776</v>
      </c>
      <c r="B7689" s="2">
        <v>4.0999999999999996</v>
      </c>
      <c r="C7689" t="s">
        <v>3705</v>
      </c>
    </row>
    <row r="7690" spans="1:3" x14ac:dyDescent="0.3">
      <c r="A7690" t="s">
        <v>5777</v>
      </c>
      <c r="B7690" s="2">
        <v>8.1</v>
      </c>
      <c r="C7690" t="s">
        <v>266</v>
      </c>
    </row>
    <row r="7691" spans="1:3" x14ac:dyDescent="0.3">
      <c r="A7691" t="s">
        <v>5777</v>
      </c>
      <c r="B7691" s="2">
        <v>8.1</v>
      </c>
      <c r="C7691" t="s">
        <v>7846</v>
      </c>
    </row>
    <row r="7692" spans="1:3" x14ac:dyDescent="0.3">
      <c r="A7692" t="s">
        <v>5777</v>
      </c>
      <c r="B7692" s="2">
        <v>8.1</v>
      </c>
      <c r="C7692" t="s">
        <v>7844</v>
      </c>
    </row>
    <row r="7693" spans="1:3" x14ac:dyDescent="0.3">
      <c r="A7693" t="s">
        <v>5777</v>
      </c>
      <c r="B7693" s="2">
        <v>8.1</v>
      </c>
      <c r="C7693" t="s">
        <v>3587</v>
      </c>
    </row>
    <row r="7694" spans="1:3" x14ac:dyDescent="0.3">
      <c r="A7694" t="s">
        <v>5778</v>
      </c>
      <c r="B7694" s="2">
        <v>7.6</v>
      </c>
      <c r="C7694" t="s">
        <v>7852</v>
      </c>
    </row>
    <row r="7695" spans="1:3" x14ac:dyDescent="0.3">
      <c r="A7695" t="s">
        <v>5778</v>
      </c>
      <c r="B7695" s="2">
        <v>7.6</v>
      </c>
      <c r="C7695" t="s">
        <v>814</v>
      </c>
    </row>
    <row r="7696" spans="1:3" x14ac:dyDescent="0.3">
      <c r="A7696" t="s">
        <v>5779</v>
      </c>
      <c r="B7696" s="2">
        <v>7.8</v>
      </c>
      <c r="C7696" t="s">
        <v>7851</v>
      </c>
    </row>
    <row r="7697" spans="1:3" x14ac:dyDescent="0.3">
      <c r="A7697" t="s">
        <v>5779</v>
      </c>
      <c r="B7697" s="2">
        <v>7.8</v>
      </c>
      <c r="C7697" t="s">
        <v>814</v>
      </c>
    </row>
    <row r="7698" spans="1:3" x14ac:dyDescent="0.3">
      <c r="A7698" t="s">
        <v>7429</v>
      </c>
      <c r="B7698" s="2">
        <v>4.5999999999999996</v>
      </c>
      <c r="C7698" t="s">
        <v>509</v>
      </c>
    </row>
    <row r="7699" spans="1:3" x14ac:dyDescent="0.3">
      <c r="A7699" t="s">
        <v>7429</v>
      </c>
      <c r="B7699" s="2">
        <v>4.5999999999999996</v>
      </c>
      <c r="C7699" t="s">
        <v>7846</v>
      </c>
    </row>
    <row r="7700" spans="1:3" x14ac:dyDescent="0.3">
      <c r="A7700" t="s">
        <v>7429</v>
      </c>
      <c r="B7700" s="2">
        <v>4.5999999999999996</v>
      </c>
      <c r="C7700" t="s">
        <v>7853</v>
      </c>
    </row>
    <row r="7701" spans="1:3" x14ac:dyDescent="0.3">
      <c r="A7701" t="s">
        <v>7429</v>
      </c>
      <c r="B7701" s="2">
        <v>4.5999999999999996</v>
      </c>
      <c r="C7701" t="s">
        <v>3587</v>
      </c>
    </row>
    <row r="7702" spans="1:3" x14ac:dyDescent="0.3">
      <c r="A7702" t="s">
        <v>7430</v>
      </c>
      <c r="B7702" s="2">
        <v>6</v>
      </c>
      <c r="C7702" t="s">
        <v>509</v>
      </c>
    </row>
    <row r="7703" spans="1:3" x14ac:dyDescent="0.3">
      <c r="A7703" t="s">
        <v>7430</v>
      </c>
      <c r="B7703" s="2">
        <v>6</v>
      </c>
      <c r="C7703" t="s">
        <v>814</v>
      </c>
    </row>
    <row r="7704" spans="1:3" x14ac:dyDescent="0.3">
      <c r="A7704" t="s">
        <v>7430</v>
      </c>
      <c r="B7704" s="2">
        <v>6</v>
      </c>
      <c r="C7704" t="s">
        <v>3587</v>
      </c>
    </row>
    <row r="7705" spans="1:3" x14ac:dyDescent="0.3">
      <c r="A7705" t="s">
        <v>5780</v>
      </c>
      <c r="B7705" s="2">
        <v>7</v>
      </c>
      <c r="C7705" t="s">
        <v>814</v>
      </c>
    </row>
    <row r="7706" spans="1:3" x14ac:dyDescent="0.3">
      <c r="A7706" t="s">
        <v>5780</v>
      </c>
      <c r="B7706" s="2">
        <v>7</v>
      </c>
      <c r="C7706" t="s">
        <v>1390</v>
      </c>
    </row>
    <row r="7707" spans="1:3" x14ac:dyDescent="0.3">
      <c r="A7707" t="s">
        <v>5780</v>
      </c>
      <c r="B7707" s="2">
        <v>7</v>
      </c>
      <c r="C7707" t="s">
        <v>3878</v>
      </c>
    </row>
    <row r="7708" spans="1:3" x14ac:dyDescent="0.3">
      <c r="A7708" t="s">
        <v>7431</v>
      </c>
      <c r="B7708" s="2">
        <v>6.7</v>
      </c>
      <c r="C7708" t="s">
        <v>814</v>
      </c>
    </row>
    <row r="7709" spans="1:3" x14ac:dyDescent="0.3">
      <c r="A7709" t="s">
        <v>7431</v>
      </c>
      <c r="B7709" s="2">
        <v>6.7</v>
      </c>
      <c r="C7709" t="s">
        <v>7846</v>
      </c>
    </row>
    <row r="7710" spans="1:3" x14ac:dyDescent="0.3">
      <c r="A7710" t="s">
        <v>7431</v>
      </c>
      <c r="B7710" s="2">
        <v>6.7</v>
      </c>
      <c r="C7710" t="s">
        <v>7850</v>
      </c>
    </row>
    <row r="7711" spans="1:3" x14ac:dyDescent="0.3">
      <c r="A7711" t="s">
        <v>7432</v>
      </c>
      <c r="B7711" s="2">
        <v>6.4</v>
      </c>
      <c r="C7711" t="s">
        <v>509</v>
      </c>
    </row>
    <row r="7712" spans="1:3" x14ac:dyDescent="0.3">
      <c r="A7712" t="s">
        <v>7432</v>
      </c>
      <c r="B7712" s="2">
        <v>6.4</v>
      </c>
      <c r="C7712" t="s">
        <v>814</v>
      </c>
    </row>
    <row r="7713" spans="1:3" x14ac:dyDescent="0.3">
      <c r="A7713" t="s">
        <v>7432</v>
      </c>
      <c r="B7713" s="2">
        <v>6.4</v>
      </c>
      <c r="C7713" t="s">
        <v>7846</v>
      </c>
    </row>
    <row r="7714" spans="1:3" x14ac:dyDescent="0.3">
      <c r="A7714" t="s">
        <v>5781</v>
      </c>
      <c r="B7714" s="2">
        <v>7.2</v>
      </c>
      <c r="C7714" t="s">
        <v>814</v>
      </c>
    </row>
    <row r="7715" spans="1:3" x14ac:dyDescent="0.3">
      <c r="A7715" t="s">
        <v>5781</v>
      </c>
      <c r="B7715" s="2">
        <v>7.2</v>
      </c>
      <c r="C7715" t="s">
        <v>3587</v>
      </c>
    </row>
    <row r="7716" spans="1:3" x14ac:dyDescent="0.3">
      <c r="A7716" t="s">
        <v>5781</v>
      </c>
      <c r="B7716" s="2">
        <v>7.2</v>
      </c>
      <c r="C7716" t="s">
        <v>7850</v>
      </c>
    </row>
    <row r="7717" spans="1:3" x14ac:dyDescent="0.3">
      <c r="A7717" t="s">
        <v>5782</v>
      </c>
      <c r="B7717" s="2">
        <v>7.4</v>
      </c>
      <c r="C7717" t="s">
        <v>346</v>
      </c>
    </row>
    <row r="7718" spans="1:3" x14ac:dyDescent="0.3">
      <c r="A7718" t="s">
        <v>5782</v>
      </c>
      <c r="B7718" s="2">
        <v>7.4</v>
      </c>
      <c r="C7718" t="s">
        <v>509</v>
      </c>
    </row>
    <row r="7719" spans="1:3" x14ac:dyDescent="0.3">
      <c r="A7719" t="s">
        <v>5782</v>
      </c>
      <c r="B7719" s="2">
        <v>7.4</v>
      </c>
      <c r="C7719" t="s">
        <v>7851</v>
      </c>
    </row>
    <row r="7720" spans="1:3" x14ac:dyDescent="0.3">
      <c r="A7720" t="s">
        <v>5782</v>
      </c>
      <c r="B7720" s="2">
        <v>7.4</v>
      </c>
      <c r="C7720" t="s">
        <v>3587</v>
      </c>
    </row>
    <row r="7721" spans="1:3" x14ac:dyDescent="0.3">
      <c r="A7721" t="s">
        <v>5782</v>
      </c>
      <c r="B7721" s="2">
        <v>7.4</v>
      </c>
      <c r="C7721" t="s">
        <v>3705</v>
      </c>
    </row>
    <row r="7722" spans="1:3" x14ac:dyDescent="0.3">
      <c r="A7722" t="s">
        <v>5783</v>
      </c>
      <c r="B7722" s="2">
        <v>4.8</v>
      </c>
      <c r="C7722" t="s">
        <v>509</v>
      </c>
    </row>
    <row r="7723" spans="1:3" x14ac:dyDescent="0.3">
      <c r="A7723" t="s">
        <v>5783</v>
      </c>
      <c r="B7723" s="2">
        <v>4.8</v>
      </c>
      <c r="C7723" t="s">
        <v>3587</v>
      </c>
    </row>
    <row r="7724" spans="1:3" x14ac:dyDescent="0.3">
      <c r="A7724" t="s">
        <v>7433</v>
      </c>
      <c r="B7724" s="2">
        <v>4</v>
      </c>
      <c r="C7724" t="s">
        <v>266</v>
      </c>
    </row>
    <row r="7725" spans="1:3" x14ac:dyDescent="0.3">
      <c r="A7725" t="s">
        <v>7433</v>
      </c>
      <c r="B7725" s="2">
        <v>4</v>
      </c>
      <c r="C7725" t="s">
        <v>7844</v>
      </c>
    </row>
    <row r="7726" spans="1:3" x14ac:dyDescent="0.3">
      <c r="A7726" t="s">
        <v>7433</v>
      </c>
      <c r="B7726" s="2">
        <v>4</v>
      </c>
      <c r="C7726" t="s">
        <v>1390</v>
      </c>
    </row>
    <row r="7727" spans="1:3" x14ac:dyDescent="0.3">
      <c r="A7727" t="s">
        <v>7433</v>
      </c>
      <c r="B7727" s="2">
        <v>4</v>
      </c>
      <c r="C7727" t="s">
        <v>7848</v>
      </c>
    </row>
    <row r="7728" spans="1:3" x14ac:dyDescent="0.3">
      <c r="A7728" t="s">
        <v>7433</v>
      </c>
      <c r="B7728" s="2">
        <v>4</v>
      </c>
      <c r="C7728" t="s">
        <v>3705</v>
      </c>
    </row>
    <row r="7729" spans="1:3" x14ac:dyDescent="0.3">
      <c r="A7729" t="s">
        <v>5784</v>
      </c>
      <c r="B7729" s="2">
        <v>6.2</v>
      </c>
      <c r="C7729" t="s">
        <v>814</v>
      </c>
    </row>
    <row r="7730" spans="1:3" x14ac:dyDescent="0.3">
      <c r="A7730" t="s">
        <v>5784</v>
      </c>
      <c r="B7730" s="2">
        <v>6.2</v>
      </c>
      <c r="C7730" t="s">
        <v>7844</v>
      </c>
    </row>
    <row r="7731" spans="1:3" x14ac:dyDescent="0.3">
      <c r="A7731" t="s">
        <v>5784</v>
      </c>
      <c r="B7731" s="2">
        <v>6.2</v>
      </c>
      <c r="C7731" t="s">
        <v>1390</v>
      </c>
    </row>
    <row r="7732" spans="1:3" x14ac:dyDescent="0.3">
      <c r="A7732" t="s">
        <v>5784</v>
      </c>
      <c r="B7732" s="2">
        <v>6.2</v>
      </c>
      <c r="C7732" t="s">
        <v>3705</v>
      </c>
    </row>
    <row r="7733" spans="1:3" x14ac:dyDescent="0.3">
      <c r="A7733" t="s">
        <v>5785</v>
      </c>
      <c r="B7733" s="2">
        <v>7.7</v>
      </c>
      <c r="C7733" t="s">
        <v>814</v>
      </c>
    </row>
    <row r="7734" spans="1:3" x14ac:dyDescent="0.3">
      <c r="A7734" t="s">
        <v>5785</v>
      </c>
      <c r="B7734" s="2">
        <v>7.7</v>
      </c>
      <c r="C7734" t="s">
        <v>3587</v>
      </c>
    </row>
    <row r="7735" spans="1:3" x14ac:dyDescent="0.3">
      <c r="A7735" t="s">
        <v>5785</v>
      </c>
      <c r="B7735" s="2">
        <v>7.7</v>
      </c>
      <c r="C7735" t="s">
        <v>3705</v>
      </c>
    </row>
    <row r="7736" spans="1:3" x14ac:dyDescent="0.3">
      <c r="A7736" t="s">
        <v>7434</v>
      </c>
      <c r="B7736" s="2">
        <v>6.7</v>
      </c>
      <c r="C7736" t="s">
        <v>266</v>
      </c>
    </row>
    <row r="7737" spans="1:3" x14ac:dyDescent="0.3">
      <c r="A7737" t="s">
        <v>7434</v>
      </c>
      <c r="B7737" s="2">
        <v>6.7</v>
      </c>
      <c r="C7737" t="s">
        <v>509</v>
      </c>
    </row>
    <row r="7738" spans="1:3" x14ac:dyDescent="0.3">
      <c r="A7738" t="s">
        <v>7434</v>
      </c>
      <c r="B7738" s="2">
        <v>6.7</v>
      </c>
      <c r="C7738" t="s">
        <v>7846</v>
      </c>
    </row>
    <row r="7739" spans="1:3" x14ac:dyDescent="0.3">
      <c r="A7739" t="s">
        <v>7434</v>
      </c>
      <c r="B7739" s="2">
        <v>6.7</v>
      </c>
      <c r="C7739" t="s">
        <v>7844</v>
      </c>
    </row>
    <row r="7740" spans="1:3" x14ac:dyDescent="0.3">
      <c r="A7740" t="s">
        <v>7435</v>
      </c>
      <c r="B7740" s="2">
        <v>7.9</v>
      </c>
      <c r="C7740" t="s">
        <v>814</v>
      </c>
    </row>
    <row r="7741" spans="1:3" x14ac:dyDescent="0.3">
      <c r="A7741" t="s">
        <v>7435</v>
      </c>
      <c r="B7741" s="2">
        <v>7.9</v>
      </c>
      <c r="C7741" t="s">
        <v>3587</v>
      </c>
    </row>
    <row r="7742" spans="1:3" x14ac:dyDescent="0.3">
      <c r="A7742" t="s">
        <v>5786</v>
      </c>
      <c r="B7742" s="2">
        <v>7.9</v>
      </c>
      <c r="C7742" t="s">
        <v>814</v>
      </c>
    </row>
    <row r="7743" spans="1:3" x14ac:dyDescent="0.3">
      <c r="A7743" t="s">
        <v>7436</v>
      </c>
      <c r="B7743" s="2">
        <v>5.5</v>
      </c>
      <c r="C7743" t="s">
        <v>346</v>
      </c>
    </row>
    <row r="7744" spans="1:3" x14ac:dyDescent="0.3">
      <c r="A7744" t="s">
        <v>7436</v>
      </c>
      <c r="B7744" s="2">
        <v>5.5</v>
      </c>
      <c r="C7744" t="s">
        <v>7851</v>
      </c>
    </row>
    <row r="7745" spans="1:3" x14ac:dyDescent="0.3">
      <c r="A7745" t="s">
        <v>7436</v>
      </c>
      <c r="B7745" s="2">
        <v>5.5</v>
      </c>
      <c r="C7745" t="s">
        <v>814</v>
      </c>
    </row>
    <row r="7746" spans="1:3" x14ac:dyDescent="0.3">
      <c r="A7746" t="s">
        <v>7436</v>
      </c>
      <c r="B7746" s="2">
        <v>5.5</v>
      </c>
      <c r="C7746" t="s">
        <v>3587</v>
      </c>
    </row>
    <row r="7747" spans="1:3" x14ac:dyDescent="0.3">
      <c r="A7747" t="s">
        <v>7436</v>
      </c>
      <c r="B7747" s="2">
        <v>5.5</v>
      </c>
      <c r="C7747" t="s">
        <v>3705</v>
      </c>
    </row>
    <row r="7748" spans="1:3" x14ac:dyDescent="0.3">
      <c r="A7748" t="s">
        <v>5787</v>
      </c>
      <c r="B7748" s="2">
        <v>6.2</v>
      </c>
      <c r="C7748" t="s">
        <v>266</v>
      </c>
    </row>
    <row r="7749" spans="1:3" x14ac:dyDescent="0.3">
      <c r="A7749" t="s">
        <v>5787</v>
      </c>
      <c r="B7749" s="2">
        <v>6.2</v>
      </c>
      <c r="C7749" t="s">
        <v>814</v>
      </c>
    </row>
    <row r="7750" spans="1:3" x14ac:dyDescent="0.3">
      <c r="A7750" t="s">
        <v>5787</v>
      </c>
      <c r="B7750" s="2">
        <v>6.2</v>
      </c>
      <c r="C7750" t="s">
        <v>7846</v>
      </c>
    </row>
    <row r="7751" spans="1:3" x14ac:dyDescent="0.3">
      <c r="A7751" t="s">
        <v>7437</v>
      </c>
      <c r="B7751" s="2">
        <v>5.0999999999999996</v>
      </c>
      <c r="C7751" t="s">
        <v>1390</v>
      </c>
    </row>
    <row r="7752" spans="1:3" x14ac:dyDescent="0.3">
      <c r="A7752" t="s">
        <v>5788</v>
      </c>
      <c r="B7752" s="2">
        <v>4.0999999999999996</v>
      </c>
      <c r="C7752" t="s">
        <v>1390</v>
      </c>
    </row>
    <row r="7753" spans="1:3" x14ac:dyDescent="0.3">
      <c r="A7753" t="s">
        <v>5788</v>
      </c>
      <c r="B7753" s="2">
        <v>4.0999999999999996</v>
      </c>
      <c r="C7753" t="s">
        <v>7848</v>
      </c>
    </row>
    <row r="7754" spans="1:3" x14ac:dyDescent="0.3">
      <c r="A7754" t="s">
        <v>5788</v>
      </c>
      <c r="B7754" s="2">
        <v>4.0999999999999996</v>
      </c>
      <c r="C7754" t="s">
        <v>3705</v>
      </c>
    </row>
    <row r="7755" spans="1:3" x14ac:dyDescent="0.3">
      <c r="A7755" t="s">
        <v>5789</v>
      </c>
      <c r="B7755" s="2">
        <v>6.7</v>
      </c>
      <c r="C7755" t="s">
        <v>814</v>
      </c>
    </row>
    <row r="7756" spans="1:3" x14ac:dyDescent="0.3">
      <c r="A7756" t="s">
        <v>5789</v>
      </c>
      <c r="B7756" s="2">
        <v>6.7</v>
      </c>
      <c r="C7756" t="s">
        <v>7846</v>
      </c>
    </row>
    <row r="7757" spans="1:3" x14ac:dyDescent="0.3">
      <c r="A7757" t="s">
        <v>5789</v>
      </c>
      <c r="B7757" s="2">
        <v>6.7</v>
      </c>
      <c r="C7757" t="s">
        <v>7844</v>
      </c>
    </row>
    <row r="7758" spans="1:3" x14ac:dyDescent="0.3">
      <c r="A7758" t="s">
        <v>5789</v>
      </c>
      <c r="B7758" s="2">
        <v>6.7</v>
      </c>
      <c r="C7758" t="s">
        <v>3587</v>
      </c>
    </row>
    <row r="7759" spans="1:3" x14ac:dyDescent="0.3">
      <c r="A7759" t="s">
        <v>5790</v>
      </c>
      <c r="B7759" s="2">
        <v>4.7</v>
      </c>
      <c r="C7759" t="s">
        <v>346</v>
      </c>
    </row>
    <row r="7760" spans="1:3" x14ac:dyDescent="0.3">
      <c r="A7760" t="s">
        <v>5790</v>
      </c>
      <c r="B7760" s="2">
        <v>4.7</v>
      </c>
      <c r="C7760" t="s">
        <v>814</v>
      </c>
    </row>
    <row r="7761" spans="1:3" x14ac:dyDescent="0.3">
      <c r="A7761" t="s">
        <v>5790</v>
      </c>
      <c r="B7761" s="2">
        <v>4.7</v>
      </c>
      <c r="C7761" t="s">
        <v>3705</v>
      </c>
    </row>
    <row r="7762" spans="1:3" x14ac:dyDescent="0.3">
      <c r="A7762" t="s">
        <v>5791</v>
      </c>
      <c r="B7762" s="2">
        <v>6.4</v>
      </c>
      <c r="C7762" t="s">
        <v>346</v>
      </c>
    </row>
    <row r="7763" spans="1:3" x14ac:dyDescent="0.3">
      <c r="A7763" t="s">
        <v>5791</v>
      </c>
      <c r="B7763" s="2">
        <v>6.4</v>
      </c>
      <c r="C7763" t="s">
        <v>509</v>
      </c>
    </row>
    <row r="7764" spans="1:3" x14ac:dyDescent="0.3">
      <c r="A7764" t="s">
        <v>5792</v>
      </c>
      <c r="B7764" s="2">
        <v>6.3</v>
      </c>
      <c r="C7764" t="s">
        <v>814</v>
      </c>
    </row>
    <row r="7765" spans="1:3" x14ac:dyDescent="0.3">
      <c r="A7765" t="s">
        <v>5792</v>
      </c>
      <c r="B7765" s="2">
        <v>6.3</v>
      </c>
      <c r="C7765" t="s">
        <v>7853</v>
      </c>
    </row>
    <row r="7766" spans="1:3" x14ac:dyDescent="0.3">
      <c r="A7766" t="s">
        <v>5793</v>
      </c>
      <c r="B7766" s="2">
        <v>5.5</v>
      </c>
      <c r="C7766" t="s">
        <v>1390</v>
      </c>
    </row>
    <row r="7767" spans="1:3" x14ac:dyDescent="0.3">
      <c r="A7767" t="s">
        <v>5793</v>
      </c>
      <c r="B7767" s="2">
        <v>5.5</v>
      </c>
      <c r="C7767" t="s">
        <v>7848</v>
      </c>
    </row>
    <row r="7768" spans="1:3" x14ac:dyDescent="0.3">
      <c r="A7768" t="s">
        <v>5793</v>
      </c>
      <c r="B7768" s="2">
        <v>5.5</v>
      </c>
      <c r="C7768" t="s">
        <v>3878</v>
      </c>
    </row>
    <row r="7769" spans="1:3" x14ac:dyDescent="0.3">
      <c r="A7769" t="s">
        <v>5793</v>
      </c>
      <c r="B7769" s="2">
        <v>5.5</v>
      </c>
      <c r="C7769" t="s">
        <v>3705</v>
      </c>
    </row>
    <row r="7770" spans="1:3" x14ac:dyDescent="0.3">
      <c r="A7770" t="s">
        <v>7438</v>
      </c>
      <c r="B7770" s="2">
        <v>7.3</v>
      </c>
      <c r="C7770" t="s">
        <v>7851</v>
      </c>
    </row>
    <row r="7771" spans="1:3" x14ac:dyDescent="0.3">
      <c r="A7771" t="s">
        <v>7438</v>
      </c>
      <c r="B7771" s="2">
        <v>7.3</v>
      </c>
      <c r="C7771" t="s">
        <v>814</v>
      </c>
    </row>
    <row r="7772" spans="1:3" x14ac:dyDescent="0.3">
      <c r="A7772" t="s">
        <v>7438</v>
      </c>
      <c r="B7772" s="2">
        <v>7.3</v>
      </c>
      <c r="C7772" t="s">
        <v>3705</v>
      </c>
    </row>
    <row r="7773" spans="1:3" x14ac:dyDescent="0.3">
      <c r="A7773" t="s">
        <v>5794</v>
      </c>
      <c r="B7773" s="2">
        <v>6.3</v>
      </c>
      <c r="C7773" t="s">
        <v>346</v>
      </c>
    </row>
    <row r="7774" spans="1:3" x14ac:dyDescent="0.3">
      <c r="A7774" t="s">
        <v>5794</v>
      </c>
      <c r="B7774" s="2">
        <v>6.3</v>
      </c>
      <c r="C7774" t="s">
        <v>7851</v>
      </c>
    </row>
    <row r="7775" spans="1:3" x14ac:dyDescent="0.3">
      <c r="A7775" t="s">
        <v>5794</v>
      </c>
      <c r="B7775" s="2">
        <v>6.3</v>
      </c>
      <c r="C7775" t="s">
        <v>3705</v>
      </c>
    </row>
    <row r="7776" spans="1:3" x14ac:dyDescent="0.3">
      <c r="A7776" t="s">
        <v>7439</v>
      </c>
      <c r="B7776" s="2">
        <v>4.9000000000000004</v>
      </c>
      <c r="C7776" t="s">
        <v>814</v>
      </c>
    </row>
    <row r="7777" spans="1:3" x14ac:dyDescent="0.3">
      <c r="A7777" t="s">
        <v>7439</v>
      </c>
      <c r="B7777" s="2">
        <v>4.9000000000000004</v>
      </c>
      <c r="C7777" t="s">
        <v>7848</v>
      </c>
    </row>
    <row r="7778" spans="1:3" x14ac:dyDescent="0.3">
      <c r="A7778" t="s">
        <v>7439</v>
      </c>
      <c r="B7778" s="2">
        <v>4.9000000000000004</v>
      </c>
      <c r="C7778" t="s">
        <v>3705</v>
      </c>
    </row>
    <row r="7779" spans="1:3" x14ac:dyDescent="0.3">
      <c r="A7779" t="s">
        <v>5795</v>
      </c>
      <c r="B7779" s="2">
        <v>7.6</v>
      </c>
      <c r="C7779" t="s">
        <v>814</v>
      </c>
    </row>
    <row r="7780" spans="1:3" x14ac:dyDescent="0.3">
      <c r="A7780" t="s">
        <v>5795</v>
      </c>
      <c r="B7780" s="2">
        <v>7.6</v>
      </c>
      <c r="C7780" t="s">
        <v>7849</v>
      </c>
    </row>
    <row r="7781" spans="1:3" x14ac:dyDescent="0.3">
      <c r="A7781" t="s">
        <v>5795</v>
      </c>
      <c r="B7781" s="2">
        <v>7.6</v>
      </c>
      <c r="C7781" t="s">
        <v>3705</v>
      </c>
    </row>
    <row r="7782" spans="1:3" x14ac:dyDescent="0.3">
      <c r="A7782" t="s">
        <v>5795</v>
      </c>
      <c r="B7782" s="2">
        <v>7.6</v>
      </c>
      <c r="C7782" t="s">
        <v>5364</v>
      </c>
    </row>
    <row r="7783" spans="1:3" x14ac:dyDescent="0.3">
      <c r="A7783" t="s">
        <v>5796</v>
      </c>
      <c r="B7783" s="2">
        <v>6</v>
      </c>
      <c r="C7783" t="s">
        <v>346</v>
      </c>
    </row>
    <row r="7784" spans="1:3" x14ac:dyDescent="0.3">
      <c r="A7784" t="s">
        <v>5796</v>
      </c>
      <c r="B7784" s="2">
        <v>6</v>
      </c>
      <c r="C7784" t="s">
        <v>1390</v>
      </c>
    </row>
    <row r="7785" spans="1:3" x14ac:dyDescent="0.3">
      <c r="A7785" t="s">
        <v>5796</v>
      </c>
      <c r="B7785" s="2">
        <v>6</v>
      </c>
      <c r="C7785" t="s">
        <v>3878</v>
      </c>
    </row>
    <row r="7786" spans="1:3" x14ac:dyDescent="0.3">
      <c r="A7786" t="s">
        <v>5796</v>
      </c>
      <c r="B7786" s="2">
        <v>6</v>
      </c>
      <c r="C7786" t="s">
        <v>3705</v>
      </c>
    </row>
    <row r="7787" spans="1:3" x14ac:dyDescent="0.3">
      <c r="A7787" t="s">
        <v>5797</v>
      </c>
      <c r="B7787" s="2">
        <v>6.2</v>
      </c>
      <c r="C7787" t="s">
        <v>7851</v>
      </c>
    </row>
    <row r="7788" spans="1:3" x14ac:dyDescent="0.3">
      <c r="A7788" t="s">
        <v>5797</v>
      </c>
      <c r="B7788" s="2">
        <v>6.2</v>
      </c>
      <c r="C7788" t="s">
        <v>3705</v>
      </c>
    </row>
    <row r="7789" spans="1:3" x14ac:dyDescent="0.3">
      <c r="A7789" t="s">
        <v>5798</v>
      </c>
      <c r="B7789" s="2">
        <v>6.8</v>
      </c>
      <c r="C7789" t="s">
        <v>7851</v>
      </c>
    </row>
    <row r="7790" spans="1:3" x14ac:dyDescent="0.3">
      <c r="A7790" t="s">
        <v>5798</v>
      </c>
      <c r="B7790" s="2">
        <v>6.8</v>
      </c>
      <c r="C7790" t="s">
        <v>814</v>
      </c>
    </row>
    <row r="7791" spans="1:3" x14ac:dyDescent="0.3">
      <c r="A7791" t="s">
        <v>5798</v>
      </c>
      <c r="B7791" s="2">
        <v>6.8</v>
      </c>
      <c r="C7791" t="s">
        <v>3705</v>
      </c>
    </row>
    <row r="7792" spans="1:3" x14ac:dyDescent="0.3">
      <c r="A7792" t="s">
        <v>5799</v>
      </c>
      <c r="B7792" s="2">
        <v>4.5</v>
      </c>
      <c r="C7792" t="s">
        <v>509</v>
      </c>
    </row>
    <row r="7793" spans="1:3" x14ac:dyDescent="0.3">
      <c r="A7793" t="s">
        <v>7440</v>
      </c>
      <c r="B7793" s="2">
        <v>5.7</v>
      </c>
      <c r="C7793" t="s">
        <v>266</v>
      </c>
    </row>
    <row r="7794" spans="1:3" x14ac:dyDescent="0.3">
      <c r="A7794" t="s">
        <v>7440</v>
      </c>
      <c r="B7794" s="2">
        <v>5.7</v>
      </c>
      <c r="C7794" t="s">
        <v>7845</v>
      </c>
    </row>
    <row r="7795" spans="1:3" x14ac:dyDescent="0.3">
      <c r="A7795" t="s">
        <v>7440</v>
      </c>
      <c r="B7795" s="2">
        <v>5.7</v>
      </c>
      <c r="C7795" t="s">
        <v>509</v>
      </c>
    </row>
    <row r="7796" spans="1:3" x14ac:dyDescent="0.3">
      <c r="A7796" t="s">
        <v>7440</v>
      </c>
      <c r="B7796" s="2">
        <v>5.7</v>
      </c>
      <c r="C7796" t="s">
        <v>7846</v>
      </c>
    </row>
    <row r="7797" spans="1:3" x14ac:dyDescent="0.3">
      <c r="A7797" t="s">
        <v>5800</v>
      </c>
      <c r="B7797" s="2">
        <v>4.5999999999999996</v>
      </c>
      <c r="C7797" t="s">
        <v>346</v>
      </c>
    </row>
    <row r="7798" spans="1:3" x14ac:dyDescent="0.3">
      <c r="A7798" t="s">
        <v>5800</v>
      </c>
      <c r="B7798" s="2">
        <v>4.5999999999999996</v>
      </c>
      <c r="C7798" t="s">
        <v>266</v>
      </c>
    </row>
    <row r="7799" spans="1:3" x14ac:dyDescent="0.3">
      <c r="A7799" t="s">
        <v>5800</v>
      </c>
      <c r="B7799" s="2">
        <v>4.5999999999999996</v>
      </c>
      <c r="C7799" t="s">
        <v>7844</v>
      </c>
    </row>
    <row r="7800" spans="1:3" x14ac:dyDescent="0.3">
      <c r="A7800" t="s">
        <v>5800</v>
      </c>
      <c r="B7800" s="2">
        <v>4.5999999999999996</v>
      </c>
      <c r="C7800" t="s">
        <v>3878</v>
      </c>
    </row>
    <row r="7801" spans="1:3" x14ac:dyDescent="0.3">
      <c r="A7801" t="s">
        <v>5801</v>
      </c>
      <c r="B7801" s="2">
        <v>6.2</v>
      </c>
      <c r="C7801" t="s">
        <v>7851</v>
      </c>
    </row>
    <row r="7802" spans="1:3" x14ac:dyDescent="0.3">
      <c r="A7802" t="s">
        <v>5801</v>
      </c>
      <c r="B7802" s="2">
        <v>6.2</v>
      </c>
      <c r="C7802" t="s">
        <v>814</v>
      </c>
    </row>
    <row r="7803" spans="1:3" x14ac:dyDescent="0.3">
      <c r="A7803" t="s">
        <v>5801</v>
      </c>
      <c r="B7803" s="2">
        <v>6.2</v>
      </c>
      <c r="C7803" t="s">
        <v>7847</v>
      </c>
    </row>
    <row r="7804" spans="1:3" x14ac:dyDescent="0.3">
      <c r="A7804" t="s">
        <v>5801</v>
      </c>
      <c r="B7804" s="2">
        <v>6.2</v>
      </c>
      <c r="C7804" t="s">
        <v>3587</v>
      </c>
    </row>
    <row r="7805" spans="1:3" x14ac:dyDescent="0.3">
      <c r="A7805" t="s">
        <v>5802</v>
      </c>
      <c r="B7805" s="2">
        <v>7</v>
      </c>
      <c r="C7805" t="s">
        <v>814</v>
      </c>
    </row>
    <row r="7806" spans="1:3" x14ac:dyDescent="0.3">
      <c r="A7806" t="s">
        <v>5802</v>
      </c>
      <c r="B7806" s="2">
        <v>7</v>
      </c>
      <c r="C7806" t="s">
        <v>3587</v>
      </c>
    </row>
    <row r="7807" spans="1:3" x14ac:dyDescent="0.3">
      <c r="A7807" t="s">
        <v>5803</v>
      </c>
      <c r="B7807" s="2">
        <v>6.9</v>
      </c>
      <c r="C7807" t="s">
        <v>814</v>
      </c>
    </row>
    <row r="7808" spans="1:3" x14ac:dyDescent="0.3">
      <c r="A7808" t="s">
        <v>5803</v>
      </c>
      <c r="B7808" s="2">
        <v>6.9</v>
      </c>
      <c r="C7808" t="s">
        <v>7850</v>
      </c>
    </row>
    <row r="7809" spans="1:3" x14ac:dyDescent="0.3">
      <c r="A7809" t="s">
        <v>5804</v>
      </c>
      <c r="B7809" s="2">
        <v>6.7</v>
      </c>
      <c r="C7809" t="s">
        <v>7851</v>
      </c>
    </row>
    <row r="7810" spans="1:3" x14ac:dyDescent="0.3">
      <c r="A7810" t="s">
        <v>5804</v>
      </c>
      <c r="B7810" s="2">
        <v>6.7</v>
      </c>
      <c r="C7810" t="s">
        <v>3705</v>
      </c>
    </row>
    <row r="7811" spans="1:3" x14ac:dyDescent="0.3">
      <c r="A7811" t="s">
        <v>5805</v>
      </c>
      <c r="B7811" s="2">
        <v>5.6</v>
      </c>
      <c r="C7811" t="s">
        <v>509</v>
      </c>
    </row>
    <row r="7812" spans="1:3" x14ac:dyDescent="0.3">
      <c r="A7812" t="s">
        <v>5806</v>
      </c>
      <c r="B7812" s="2">
        <v>6.6</v>
      </c>
      <c r="C7812" t="s">
        <v>7852</v>
      </c>
    </row>
    <row r="7813" spans="1:3" x14ac:dyDescent="0.3">
      <c r="A7813" t="s">
        <v>5806</v>
      </c>
      <c r="B7813" s="2">
        <v>6.6</v>
      </c>
      <c r="C7813" t="s">
        <v>814</v>
      </c>
    </row>
    <row r="7814" spans="1:3" x14ac:dyDescent="0.3">
      <c r="A7814" t="s">
        <v>5806</v>
      </c>
      <c r="B7814" s="2">
        <v>6.6</v>
      </c>
      <c r="C7814" t="s">
        <v>7853</v>
      </c>
    </row>
    <row r="7815" spans="1:3" x14ac:dyDescent="0.3">
      <c r="A7815" t="s">
        <v>5806</v>
      </c>
      <c r="B7815" s="2">
        <v>6.6</v>
      </c>
      <c r="C7815" t="s">
        <v>7847</v>
      </c>
    </row>
    <row r="7816" spans="1:3" x14ac:dyDescent="0.3">
      <c r="A7816" t="s">
        <v>5807</v>
      </c>
      <c r="B7816" s="2">
        <v>6.4</v>
      </c>
      <c r="C7816" t="s">
        <v>509</v>
      </c>
    </row>
    <row r="7817" spans="1:3" x14ac:dyDescent="0.3">
      <c r="A7817" t="s">
        <v>5807</v>
      </c>
      <c r="B7817" s="2">
        <v>6.4</v>
      </c>
      <c r="C7817" t="s">
        <v>814</v>
      </c>
    </row>
    <row r="7818" spans="1:3" x14ac:dyDescent="0.3">
      <c r="A7818" t="s">
        <v>5807</v>
      </c>
      <c r="B7818" s="2">
        <v>6.4</v>
      </c>
      <c r="C7818" t="s">
        <v>3587</v>
      </c>
    </row>
    <row r="7819" spans="1:3" x14ac:dyDescent="0.3">
      <c r="A7819" t="s">
        <v>7441</v>
      </c>
      <c r="B7819" s="2">
        <v>2.8</v>
      </c>
      <c r="C7819" t="s">
        <v>266</v>
      </c>
    </row>
    <row r="7820" spans="1:3" x14ac:dyDescent="0.3">
      <c r="A7820" t="s">
        <v>7441</v>
      </c>
      <c r="B7820" s="2">
        <v>2.8</v>
      </c>
      <c r="C7820" t="s">
        <v>7846</v>
      </c>
    </row>
    <row r="7821" spans="1:3" x14ac:dyDescent="0.3">
      <c r="A7821" t="s">
        <v>7442</v>
      </c>
      <c r="B7821" s="2">
        <v>5.4</v>
      </c>
      <c r="C7821" t="s">
        <v>346</v>
      </c>
    </row>
    <row r="7822" spans="1:3" x14ac:dyDescent="0.3">
      <c r="A7822" t="s">
        <v>5808</v>
      </c>
      <c r="B7822" s="2">
        <v>5</v>
      </c>
      <c r="C7822" t="s">
        <v>509</v>
      </c>
    </row>
    <row r="7823" spans="1:3" x14ac:dyDescent="0.3">
      <c r="A7823" t="s">
        <v>5808</v>
      </c>
      <c r="B7823" s="2">
        <v>5</v>
      </c>
      <c r="C7823" t="s">
        <v>814</v>
      </c>
    </row>
    <row r="7824" spans="1:3" x14ac:dyDescent="0.3">
      <c r="A7824" t="s">
        <v>5808</v>
      </c>
      <c r="B7824" s="2">
        <v>5</v>
      </c>
      <c r="C7824" t="s">
        <v>3587</v>
      </c>
    </row>
    <row r="7825" spans="1:3" x14ac:dyDescent="0.3">
      <c r="A7825" t="s">
        <v>7443</v>
      </c>
      <c r="B7825" s="2">
        <v>5.0999999999999996</v>
      </c>
      <c r="C7825" t="s">
        <v>814</v>
      </c>
    </row>
    <row r="7826" spans="1:3" x14ac:dyDescent="0.3">
      <c r="A7826" t="s">
        <v>7443</v>
      </c>
      <c r="B7826" s="2">
        <v>5.0999999999999996</v>
      </c>
      <c r="C7826" t="s">
        <v>3587</v>
      </c>
    </row>
    <row r="7827" spans="1:3" x14ac:dyDescent="0.3">
      <c r="A7827" t="s">
        <v>3095</v>
      </c>
      <c r="B7827" s="2">
        <v>8</v>
      </c>
      <c r="C7827" t="s">
        <v>814</v>
      </c>
    </row>
    <row r="7828" spans="1:3" x14ac:dyDescent="0.3">
      <c r="A7828" t="s">
        <v>3095</v>
      </c>
      <c r="B7828" s="2">
        <v>8</v>
      </c>
      <c r="C7828" t="s">
        <v>3878</v>
      </c>
    </row>
    <row r="7829" spans="1:3" x14ac:dyDescent="0.3">
      <c r="A7829" t="s">
        <v>5809</v>
      </c>
      <c r="B7829" s="2">
        <v>5.9</v>
      </c>
      <c r="C7829" t="s">
        <v>7846</v>
      </c>
    </row>
    <row r="7830" spans="1:3" x14ac:dyDescent="0.3">
      <c r="A7830" t="s">
        <v>5809</v>
      </c>
      <c r="B7830" s="2">
        <v>5.9</v>
      </c>
      <c r="C7830" t="s">
        <v>7853</v>
      </c>
    </row>
    <row r="7831" spans="1:3" x14ac:dyDescent="0.3">
      <c r="A7831" t="s">
        <v>5809</v>
      </c>
      <c r="B7831" s="2">
        <v>5.9</v>
      </c>
      <c r="C7831" t="s">
        <v>3587</v>
      </c>
    </row>
    <row r="7832" spans="1:3" x14ac:dyDescent="0.3">
      <c r="A7832" t="s">
        <v>5810</v>
      </c>
      <c r="B7832" s="2">
        <v>8.1999999999999993</v>
      </c>
      <c r="C7832" t="s">
        <v>509</v>
      </c>
    </row>
    <row r="7833" spans="1:3" x14ac:dyDescent="0.3">
      <c r="A7833" t="s">
        <v>5810</v>
      </c>
      <c r="B7833" s="2">
        <v>8.1999999999999993</v>
      </c>
      <c r="C7833" t="s">
        <v>7851</v>
      </c>
    </row>
    <row r="7834" spans="1:3" x14ac:dyDescent="0.3">
      <c r="A7834" t="s">
        <v>5811</v>
      </c>
      <c r="B7834" s="2">
        <v>7</v>
      </c>
      <c r="C7834" t="s">
        <v>814</v>
      </c>
    </row>
    <row r="7835" spans="1:3" x14ac:dyDescent="0.3">
      <c r="A7835" t="s">
        <v>5811</v>
      </c>
      <c r="B7835" s="2">
        <v>7</v>
      </c>
      <c r="C7835" t="s">
        <v>7853</v>
      </c>
    </row>
    <row r="7836" spans="1:3" x14ac:dyDescent="0.3">
      <c r="A7836" t="s">
        <v>5812</v>
      </c>
      <c r="B7836" s="2">
        <v>6.6</v>
      </c>
      <c r="C7836" t="s">
        <v>7851</v>
      </c>
    </row>
    <row r="7837" spans="1:3" x14ac:dyDescent="0.3">
      <c r="A7837" t="s">
        <v>5812</v>
      </c>
      <c r="B7837" s="2">
        <v>6.6</v>
      </c>
      <c r="C7837" t="s">
        <v>814</v>
      </c>
    </row>
    <row r="7838" spans="1:3" x14ac:dyDescent="0.3">
      <c r="A7838" t="s">
        <v>5812</v>
      </c>
      <c r="B7838" s="2">
        <v>6.6</v>
      </c>
      <c r="C7838" t="s">
        <v>3587</v>
      </c>
    </row>
    <row r="7839" spans="1:3" x14ac:dyDescent="0.3">
      <c r="A7839" t="s">
        <v>5812</v>
      </c>
      <c r="B7839" s="2">
        <v>6.6</v>
      </c>
      <c r="C7839" t="s">
        <v>3705</v>
      </c>
    </row>
    <row r="7840" spans="1:3" x14ac:dyDescent="0.3">
      <c r="A7840" t="s">
        <v>5813</v>
      </c>
      <c r="B7840" s="2">
        <v>6.7</v>
      </c>
      <c r="C7840" t="s">
        <v>7852</v>
      </c>
    </row>
    <row r="7841" spans="1:3" x14ac:dyDescent="0.3">
      <c r="A7841" t="s">
        <v>5813</v>
      </c>
      <c r="B7841" s="2">
        <v>6.7</v>
      </c>
      <c r="C7841" t="s">
        <v>814</v>
      </c>
    </row>
    <row r="7842" spans="1:3" x14ac:dyDescent="0.3">
      <c r="A7842" t="s">
        <v>5813</v>
      </c>
      <c r="B7842" s="2">
        <v>6.7</v>
      </c>
      <c r="C7842" t="s">
        <v>7849</v>
      </c>
    </row>
    <row r="7843" spans="1:3" x14ac:dyDescent="0.3">
      <c r="A7843" t="s">
        <v>5813</v>
      </c>
      <c r="B7843" s="2">
        <v>6.7</v>
      </c>
      <c r="C7843" t="s">
        <v>3705</v>
      </c>
    </row>
    <row r="7844" spans="1:3" x14ac:dyDescent="0.3">
      <c r="A7844" t="s">
        <v>5813</v>
      </c>
      <c r="B7844" s="2">
        <v>6.7</v>
      </c>
      <c r="C7844" t="s">
        <v>5364</v>
      </c>
    </row>
    <row r="7845" spans="1:3" x14ac:dyDescent="0.3">
      <c r="A7845" t="s">
        <v>5814</v>
      </c>
      <c r="B7845" s="2">
        <v>5.5</v>
      </c>
      <c r="C7845" t="s">
        <v>509</v>
      </c>
    </row>
    <row r="7846" spans="1:3" x14ac:dyDescent="0.3">
      <c r="A7846" t="s">
        <v>5814</v>
      </c>
      <c r="B7846" s="2">
        <v>5.5</v>
      </c>
      <c r="C7846" t="s">
        <v>814</v>
      </c>
    </row>
    <row r="7847" spans="1:3" x14ac:dyDescent="0.3">
      <c r="A7847" t="s">
        <v>5814</v>
      </c>
      <c r="B7847" s="2">
        <v>5.5</v>
      </c>
      <c r="C7847" t="s">
        <v>3587</v>
      </c>
    </row>
    <row r="7848" spans="1:3" x14ac:dyDescent="0.3">
      <c r="A7848" t="s">
        <v>5815</v>
      </c>
      <c r="B7848" s="2">
        <v>4.9000000000000004</v>
      </c>
      <c r="C7848" t="s">
        <v>509</v>
      </c>
    </row>
    <row r="7849" spans="1:3" x14ac:dyDescent="0.3">
      <c r="A7849" t="s">
        <v>7444</v>
      </c>
      <c r="B7849" s="2">
        <v>6.9</v>
      </c>
      <c r="C7849" t="s">
        <v>509</v>
      </c>
    </row>
    <row r="7850" spans="1:3" x14ac:dyDescent="0.3">
      <c r="A7850" t="s">
        <v>7444</v>
      </c>
      <c r="B7850" s="2">
        <v>6.9</v>
      </c>
      <c r="C7850" t="s">
        <v>814</v>
      </c>
    </row>
    <row r="7851" spans="1:3" x14ac:dyDescent="0.3">
      <c r="A7851" t="s">
        <v>7444</v>
      </c>
      <c r="B7851" s="2">
        <v>6.9</v>
      </c>
      <c r="C7851" t="s">
        <v>3587</v>
      </c>
    </row>
    <row r="7852" spans="1:3" x14ac:dyDescent="0.3">
      <c r="A7852" t="s">
        <v>5816</v>
      </c>
      <c r="B7852" s="2">
        <v>5.6</v>
      </c>
      <c r="C7852" t="s">
        <v>266</v>
      </c>
    </row>
    <row r="7853" spans="1:3" x14ac:dyDescent="0.3">
      <c r="A7853" t="s">
        <v>5816</v>
      </c>
      <c r="B7853" s="2">
        <v>5.6</v>
      </c>
      <c r="C7853" t="s">
        <v>509</v>
      </c>
    </row>
    <row r="7854" spans="1:3" x14ac:dyDescent="0.3">
      <c r="A7854" t="s">
        <v>5816</v>
      </c>
      <c r="B7854" s="2">
        <v>5.6</v>
      </c>
      <c r="C7854" t="s">
        <v>7846</v>
      </c>
    </row>
    <row r="7855" spans="1:3" x14ac:dyDescent="0.3">
      <c r="A7855" t="s">
        <v>5817</v>
      </c>
      <c r="B7855" s="2">
        <v>8</v>
      </c>
      <c r="C7855" t="s">
        <v>509</v>
      </c>
    </row>
    <row r="7856" spans="1:3" x14ac:dyDescent="0.3">
      <c r="A7856" t="s">
        <v>5817</v>
      </c>
      <c r="B7856" s="2">
        <v>8</v>
      </c>
      <c r="C7856" t="s">
        <v>7851</v>
      </c>
    </row>
    <row r="7857" spans="1:3" x14ac:dyDescent="0.3">
      <c r="A7857" t="s">
        <v>5817</v>
      </c>
      <c r="B7857" s="2">
        <v>8</v>
      </c>
      <c r="C7857" t="s">
        <v>814</v>
      </c>
    </row>
    <row r="7858" spans="1:3" x14ac:dyDescent="0.3">
      <c r="A7858" t="s">
        <v>5818</v>
      </c>
      <c r="B7858" s="2">
        <v>5.3</v>
      </c>
      <c r="C7858" t="s">
        <v>509</v>
      </c>
    </row>
    <row r="7859" spans="1:3" x14ac:dyDescent="0.3">
      <c r="A7859" t="s">
        <v>5818</v>
      </c>
      <c r="B7859" s="2">
        <v>5.3</v>
      </c>
      <c r="C7859" t="s">
        <v>3587</v>
      </c>
    </row>
    <row r="7860" spans="1:3" x14ac:dyDescent="0.3">
      <c r="A7860" t="s">
        <v>5819</v>
      </c>
      <c r="B7860" s="2">
        <v>6.2</v>
      </c>
      <c r="C7860" t="s">
        <v>509</v>
      </c>
    </row>
    <row r="7861" spans="1:3" x14ac:dyDescent="0.3">
      <c r="A7861" t="s">
        <v>5819</v>
      </c>
      <c r="B7861" s="2">
        <v>6.2</v>
      </c>
      <c r="C7861" t="s">
        <v>7853</v>
      </c>
    </row>
    <row r="7862" spans="1:3" x14ac:dyDescent="0.3">
      <c r="A7862" t="s">
        <v>5820</v>
      </c>
      <c r="B7862" s="2">
        <v>5.3</v>
      </c>
      <c r="C7862" t="s">
        <v>509</v>
      </c>
    </row>
    <row r="7863" spans="1:3" x14ac:dyDescent="0.3">
      <c r="A7863" t="s">
        <v>5820</v>
      </c>
      <c r="B7863" s="2">
        <v>5.3</v>
      </c>
      <c r="C7863" t="s">
        <v>3587</v>
      </c>
    </row>
    <row r="7864" spans="1:3" x14ac:dyDescent="0.3">
      <c r="A7864" t="s">
        <v>5821</v>
      </c>
      <c r="B7864" s="2">
        <v>6.6</v>
      </c>
      <c r="C7864" t="s">
        <v>814</v>
      </c>
    </row>
    <row r="7865" spans="1:3" x14ac:dyDescent="0.3">
      <c r="A7865" t="s">
        <v>5822</v>
      </c>
      <c r="B7865" s="2">
        <v>7.2</v>
      </c>
      <c r="C7865" t="s">
        <v>509</v>
      </c>
    </row>
    <row r="7866" spans="1:3" x14ac:dyDescent="0.3">
      <c r="A7866" t="s">
        <v>5822</v>
      </c>
      <c r="B7866" s="2">
        <v>7.2</v>
      </c>
      <c r="C7866" t="s">
        <v>3587</v>
      </c>
    </row>
    <row r="7867" spans="1:3" x14ac:dyDescent="0.3">
      <c r="A7867" t="s">
        <v>5823</v>
      </c>
      <c r="B7867" s="2">
        <v>4.5999999999999996</v>
      </c>
      <c r="C7867" t="s">
        <v>814</v>
      </c>
    </row>
    <row r="7868" spans="1:3" x14ac:dyDescent="0.3">
      <c r="A7868" t="s">
        <v>5823</v>
      </c>
      <c r="B7868" s="2">
        <v>4.5999999999999996</v>
      </c>
      <c r="C7868" t="s">
        <v>7848</v>
      </c>
    </row>
    <row r="7869" spans="1:3" x14ac:dyDescent="0.3">
      <c r="A7869" t="s">
        <v>5823</v>
      </c>
      <c r="B7869" s="2">
        <v>4.5999999999999996</v>
      </c>
      <c r="C7869" t="s">
        <v>3705</v>
      </c>
    </row>
    <row r="7870" spans="1:3" x14ac:dyDescent="0.3">
      <c r="A7870" t="s">
        <v>5824</v>
      </c>
      <c r="B7870" s="2">
        <v>7.5</v>
      </c>
      <c r="C7870" t="s">
        <v>266</v>
      </c>
    </row>
    <row r="7871" spans="1:3" x14ac:dyDescent="0.3">
      <c r="A7871" t="s">
        <v>5824</v>
      </c>
      <c r="B7871" s="2">
        <v>7.5</v>
      </c>
      <c r="C7871" t="s">
        <v>7851</v>
      </c>
    </row>
    <row r="7872" spans="1:3" x14ac:dyDescent="0.3">
      <c r="A7872" t="s">
        <v>5824</v>
      </c>
      <c r="B7872" s="2">
        <v>7.5</v>
      </c>
      <c r="C7872" t="s">
        <v>814</v>
      </c>
    </row>
    <row r="7873" spans="1:3" x14ac:dyDescent="0.3">
      <c r="A7873" t="s">
        <v>5824</v>
      </c>
      <c r="B7873" s="2">
        <v>7.5</v>
      </c>
      <c r="C7873" t="s">
        <v>7848</v>
      </c>
    </row>
    <row r="7874" spans="1:3" x14ac:dyDescent="0.3">
      <c r="A7874" t="s">
        <v>5824</v>
      </c>
      <c r="B7874" s="2">
        <v>7.5</v>
      </c>
      <c r="C7874" t="s">
        <v>3084</v>
      </c>
    </row>
    <row r="7875" spans="1:3" x14ac:dyDescent="0.3">
      <c r="A7875" t="s">
        <v>7445</v>
      </c>
      <c r="B7875" s="2">
        <v>6.5</v>
      </c>
      <c r="C7875" t="s">
        <v>814</v>
      </c>
    </row>
    <row r="7876" spans="1:3" x14ac:dyDescent="0.3">
      <c r="A7876" t="s">
        <v>7445</v>
      </c>
      <c r="B7876" s="2">
        <v>6.5</v>
      </c>
      <c r="C7876" t="s">
        <v>5364</v>
      </c>
    </row>
    <row r="7877" spans="1:3" x14ac:dyDescent="0.3">
      <c r="A7877" t="s">
        <v>5825</v>
      </c>
      <c r="B7877" s="2">
        <v>7.6</v>
      </c>
      <c r="C7877" t="s">
        <v>509</v>
      </c>
    </row>
    <row r="7878" spans="1:3" x14ac:dyDescent="0.3">
      <c r="A7878" t="s">
        <v>5825</v>
      </c>
      <c r="B7878" s="2">
        <v>7.6</v>
      </c>
      <c r="C7878" t="s">
        <v>7851</v>
      </c>
    </row>
    <row r="7879" spans="1:3" x14ac:dyDescent="0.3">
      <c r="A7879" t="s">
        <v>5825</v>
      </c>
      <c r="B7879" s="2">
        <v>7.6</v>
      </c>
      <c r="C7879" t="s">
        <v>7848</v>
      </c>
    </row>
    <row r="7880" spans="1:3" x14ac:dyDescent="0.3">
      <c r="A7880" t="s">
        <v>5826</v>
      </c>
      <c r="B7880" s="2">
        <v>6.2</v>
      </c>
      <c r="C7880" t="s">
        <v>509</v>
      </c>
    </row>
    <row r="7881" spans="1:3" x14ac:dyDescent="0.3">
      <c r="A7881" t="s">
        <v>5826</v>
      </c>
      <c r="B7881" s="2">
        <v>6.2</v>
      </c>
      <c r="C7881" t="s">
        <v>7844</v>
      </c>
    </row>
    <row r="7882" spans="1:3" x14ac:dyDescent="0.3">
      <c r="A7882" t="s">
        <v>5826</v>
      </c>
      <c r="B7882" s="2">
        <v>6.2</v>
      </c>
      <c r="C7882" t="s">
        <v>1390</v>
      </c>
    </row>
    <row r="7883" spans="1:3" x14ac:dyDescent="0.3">
      <c r="A7883" t="s">
        <v>5826</v>
      </c>
      <c r="B7883" s="2">
        <v>6.2</v>
      </c>
      <c r="C7883" t="s">
        <v>3705</v>
      </c>
    </row>
    <row r="7884" spans="1:3" x14ac:dyDescent="0.3">
      <c r="A7884" t="s">
        <v>5827</v>
      </c>
      <c r="B7884" s="2">
        <v>8</v>
      </c>
      <c r="C7884" t="s">
        <v>814</v>
      </c>
    </row>
    <row r="7885" spans="1:3" x14ac:dyDescent="0.3">
      <c r="A7885" t="s">
        <v>5827</v>
      </c>
      <c r="B7885" s="2">
        <v>8</v>
      </c>
      <c r="C7885" t="s">
        <v>7848</v>
      </c>
    </row>
    <row r="7886" spans="1:3" x14ac:dyDescent="0.3">
      <c r="A7886" t="s">
        <v>5827</v>
      </c>
      <c r="B7886" s="2">
        <v>8</v>
      </c>
      <c r="C7886" t="s">
        <v>3705</v>
      </c>
    </row>
    <row r="7887" spans="1:3" x14ac:dyDescent="0.3">
      <c r="A7887" t="s">
        <v>7446</v>
      </c>
      <c r="B7887" s="2">
        <v>6.3</v>
      </c>
      <c r="C7887" t="s">
        <v>509</v>
      </c>
    </row>
    <row r="7888" spans="1:3" x14ac:dyDescent="0.3">
      <c r="A7888" t="s">
        <v>7446</v>
      </c>
      <c r="B7888" s="2">
        <v>6.3</v>
      </c>
      <c r="C7888" t="s">
        <v>814</v>
      </c>
    </row>
    <row r="7889" spans="1:3" x14ac:dyDescent="0.3">
      <c r="A7889" t="s">
        <v>7446</v>
      </c>
      <c r="B7889" s="2">
        <v>6.3</v>
      </c>
      <c r="C7889" t="s">
        <v>3587</v>
      </c>
    </row>
    <row r="7890" spans="1:3" x14ac:dyDescent="0.3">
      <c r="A7890" t="s">
        <v>5828</v>
      </c>
      <c r="B7890" s="2">
        <v>7.2</v>
      </c>
      <c r="C7890" t="s">
        <v>814</v>
      </c>
    </row>
    <row r="7891" spans="1:3" x14ac:dyDescent="0.3">
      <c r="A7891" t="s">
        <v>5828</v>
      </c>
      <c r="B7891" s="2">
        <v>7.2</v>
      </c>
      <c r="C7891" t="s">
        <v>3587</v>
      </c>
    </row>
    <row r="7892" spans="1:3" x14ac:dyDescent="0.3">
      <c r="A7892" t="s">
        <v>5828</v>
      </c>
      <c r="B7892" s="2">
        <v>7.2</v>
      </c>
      <c r="C7892" t="s">
        <v>3878</v>
      </c>
    </row>
    <row r="7893" spans="1:3" x14ac:dyDescent="0.3">
      <c r="A7893" t="s">
        <v>5829</v>
      </c>
      <c r="B7893" s="2">
        <v>6.7</v>
      </c>
      <c r="C7893" t="s">
        <v>7851</v>
      </c>
    </row>
    <row r="7894" spans="1:3" x14ac:dyDescent="0.3">
      <c r="A7894" t="s">
        <v>5829</v>
      </c>
      <c r="B7894" s="2">
        <v>6.7</v>
      </c>
      <c r="C7894" t="s">
        <v>814</v>
      </c>
    </row>
    <row r="7895" spans="1:3" x14ac:dyDescent="0.3">
      <c r="A7895" t="s">
        <v>5829</v>
      </c>
      <c r="B7895" s="2">
        <v>6.7</v>
      </c>
      <c r="C7895" t="s">
        <v>7848</v>
      </c>
    </row>
    <row r="7896" spans="1:3" x14ac:dyDescent="0.3">
      <c r="A7896" t="s">
        <v>5829</v>
      </c>
      <c r="B7896" s="2">
        <v>6.7</v>
      </c>
      <c r="C7896" t="s">
        <v>3705</v>
      </c>
    </row>
    <row r="7897" spans="1:3" x14ac:dyDescent="0.3">
      <c r="A7897" t="s">
        <v>7447</v>
      </c>
      <c r="B7897" s="2">
        <v>5.3</v>
      </c>
      <c r="C7897" t="s">
        <v>266</v>
      </c>
    </row>
    <row r="7898" spans="1:3" x14ac:dyDescent="0.3">
      <c r="A7898" t="s">
        <v>7447</v>
      </c>
      <c r="B7898" s="2">
        <v>5.3</v>
      </c>
      <c r="C7898" t="s">
        <v>814</v>
      </c>
    </row>
    <row r="7899" spans="1:3" x14ac:dyDescent="0.3">
      <c r="A7899" t="s">
        <v>7447</v>
      </c>
      <c r="B7899" s="2">
        <v>5.3</v>
      </c>
      <c r="C7899" t="s">
        <v>7844</v>
      </c>
    </row>
    <row r="7900" spans="1:3" x14ac:dyDescent="0.3">
      <c r="A7900" t="s">
        <v>7448</v>
      </c>
      <c r="B7900" s="2">
        <v>6.3</v>
      </c>
      <c r="C7900" t="s">
        <v>509</v>
      </c>
    </row>
    <row r="7901" spans="1:3" x14ac:dyDescent="0.3">
      <c r="A7901" t="s">
        <v>7448</v>
      </c>
      <c r="B7901" s="2">
        <v>6.3</v>
      </c>
      <c r="C7901" t="s">
        <v>7851</v>
      </c>
    </row>
    <row r="7902" spans="1:3" x14ac:dyDescent="0.3">
      <c r="A7902" t="s">
        <v>7448</v>
      </c>
      <c r="B7902" s="2">
        <v>6.3</v>
      </c>
      <c r="C7902" t="s">
        <v>814</v>
      </c>
    </row>
    <row r="7903" spans="1:3" x14ac:dyDescent="0.3">
      <c r="A7903" t="s">
        <v>5830</v>
      </c>
      <c r="B7903" s="2">
        <v>6.5</v>
      </c>
      <c r="C7903" t="s">
        <v>7851</v>
      </c>
    </row>
    <row r="7904" spans="1:3" x14ac:dyDescent="0.3">
      <c r="A7904" t="s">
        <v>5830</v>
      </c>
      <c r="B7904" s="2">
        <v>6.5</v>
      </c>
      <c r="C7904" t="s">
        <v>814</v>
      </c>
    </row>
    <row r="7905" spans="1:3" x14ac:dyDescent="0.3">
      <c r="A7905" t="s">
        <v>5830</v>
      </c>
      <c r="B7905" s="2">
        <v>6.5</v>
      </c>
      <c r="C7905" t="s">
        <v>1390</v>
      </c>
    </row>
    <row r="7906" spans="1:3" x14ac:dyDescent="0.3">
      <c r="A7906" t="s">
        <v>5830</v>
      </c>
      <c r="B7906" s="2">
        <v>6.5</v>
      </c>
      <c r="C7906" t="s">
        <v>3705</v>
      </c>
    </row>
    <row r="7907" spans="1:3" x14ac:dyDescent="0.3">
      <c r="A7907" t="s">
        <v>5831</v>
      </c>
      <c r="B7907" s="2">
        <v>8.3000000000000007</v>
      </c>
      <c r="C7907" t="s">
        <v>814</v>
      </c>
    </row>
    <row r="7908" spans="1:3" x14ac:dyDescent="0.3">
      <c r="A7908" t="s">
        <v>5831</v>
      </c>
      <c r="B7908" s="2">
        <v>8.3000000000000007</v>
      </c>
      <c r="C7908" t="s">
        <v>3878</v>
      </c>
    </row>
    <row r="7909" spans="1:3" x14ac:dyDescent="0.3">
      <c r="A7909" t="s">
        <v>5832</v>
      </c>
      <c r="B7909" s="2">
        <v>7.2</v>
      </c>
      <c r="C7909" t="s">
        <v>346</v>
      </c>
    </row>
    <row r="7910" spans="1:3" x14ac:dyDescent="0.3">
      <c r="A7910" t="s">
        <v>5832</v>
      </c>
      <c r="B7910" s="2">
        <v>7.2</v>
      </c>
      <c r="C7910" t="s">
        <v>7851</v>
      </c>
    </row>
    <row r="7911" spans="1:3" x14ac:dyDescent="0.3">
      <c r="A7911" t="s">
        <v>5832</v>
      </c>
      <c r="B7911" s="2">
        <v>7.2</v>
      </c>
      <c r="C7911" t="s">
        <v>3705</v>
      </c>
    </row>
    <row r="7912" spans="1:3" x14ac:dyDescent="0.3">
      <c r="A7912" t="s">
        <v>7449</v>
      </c>
      <c r="B7912" s="2">
        <v>6.8</v>
      </c>
      <c r="C7912" t="s">
        <v>7851</v>
      </c>
    </row>
    <row r="7913" spans="1:3" x14ac:dyDescent="0.3">
      <c r="A7913" t="s">
        <v>7449</v>
      </c>
      <c r="B7913" s="2">
        <v>6.8</v>
      </c>
      <c r="C7913" t="s">
        <v>814</v>
      </c>
    </row>
    <row r="7914" spans="1:3" x14ac:dyDescent="0.3">
      <c r="A7914" t="s">
        <v>5833</v>
      </c>
      <c r="B7914" s="2">
        <v>6.4</v>
      </c>
      <c r="C7914" t="s">
        <v>346</v>
      </c>
    </row>
    <row r="7915" spans="1:3" x14ac:dyDescent="0.3">
      <c r="A7915" t="s">
        <v>5833</v>
      </c>
      <c r="B7915" s="2">
        <v>6.4</v>
      </c>
      <c r="C7915" t="s">
        <v>814</v>
      </c>
    </row>
    <row r="7916" spans="1:3" x14ac:dyDescent="0.3">
      <c r="A7916" t="s">
        <v>5834</v>
      </c>
      <c r="B7916" s="2">
        <v>6.9</v>
      </c>
      <c r="C7916" t="s">
        <v>509</v>
      </c>
    </row>
    <row r="7917" spans="1:3" x14ac:dyDescent="0.3">
      <c r="A7917" t="s">
        <v>5834</v>
      </c>
      <c r="B7917" s="2">
        <v>6.9</v>
      </c>
      <c r="C7917" t="s">
        <v>7851</v>
      </c>
    </row>
    <row r="7918" spans="1:3" x14ac:dyDescent="0.3">
      <c r="A7918" t="s">
        <v>5834</v>
      </c>
      <c r="B7918" s="2">
        <v>6.9</v>
      </c>
      <c r="C7918" t="s">
        <v>814</v>
      </c>
    </row>
    <row r="7919" spans="1:3" x14ac:dyDescent="0.3">
      <c r="A7919" t="s">
        <v>5834</v>
      </c>
      <c r="B7919" s="2">
        <v>6.9</v>
      </c>
      <c r="C7919" t="s">
        <v>3705</v>
      </c>
    </row>
    <row r="7920" spans="1:3" x14ac:dyDescent="0.3">
      <c r="A7920" t="s">
        <v>5834</v>
      </c>
      <c r="B7920" s="2">
        <v>6.9</v>
      </c>
      <c r="C7920" t="s">
        <v>5364</v>
      </c>
    </row>
    <row r="7921" spans="1:3" x14ac:dyDescent="0.3">
      <c r="A7921" t="s">
        <v>7450</v>
      </c>
      <c r="B7921" s="2">
        <v>6.2</v>
      </c>
      <c r="C7921" t="s">
        <v>346</v>
      </c>
    </row>
    <row r="7922" spans="1:3" x14ac:dyDescent="0.3">
      <c r="A7922" t="s">
        <v>5835</v>
      </c>
      <c r="B7922" s="2">
        <v>6.1</v>
      </c>
      <c r="C7922" t="s">
        <v>7844</v>
      </c>
    </row>
    <row r="7923" spans="1:3" x14ac:dyDescent="0.3">
      <c r="A7923" t="s">
        <v>5835</v>
      </c>
      <c r="B7923" s="2">
        <v>6.1</v>
      </c>
      <c r="C7923" t="s">
        <v>1390</v>
      </c>
    </row>
    <row r="7924" spans="1:3" x14ac:dyDescent="0.3">
      <c r="A7924" t="s">
        <v>5835</v>
      </c>
      <c r="B7924" s="2">
        <v>6.1</v>
      </c>
      <c r="C7924" t="s">
        <v>7848</v>
      </c>
    </row>
    <row r="7925" spans="1:3" x14ac:dyDescent="0.3">
      <c r="A7925" t="s">
        <v>7451</v>
      </c>
      <c r="B7925" s="2">
        <v>5.0999999999999996</v>
      </c>
      <c r="C7925" t="s">
        <v>7851</v>
      </c>
    </row>
    <row r="7926" spans="1:3" x14ac:dyDescent="0.3">
      <c r="A7926" t="s">
        <v>7451</v>
      </c>
      <c r="B7926" s="2">
        <v>5.0999999999999996</v>
      </c>
      <c r="C7926" t="s">
        <v>814</v>
      </c>
    </row>
    <row r="7927" spans="1:3" x14ac:dyDescent="0.3">
      <c r="A7927" t="s">
        <v>7451</v>
      </c>
      <c r="B7927" s="2">
        <v>5.0999999999999996</v>
      </c>
      <c r="C7927" t="s">
        <v>3705</v>
      </c>
    </row>
    <row r="7928" spans="1:3" x14ac:dyDescent="0.3">
      <c r="A7928" t="s">
        <v>7452</v>
      </c>
      <c r="B7928" s="2">
        <v>4.5</v>
      </c>
      <c r="C7928" t="s">
        <v>346</v>
      </c>
    </row>
    <row r="7929" spans="1:3" x14ac:dyDescent="0.3">
      <c r="A7929" t="s">
        <v>7452</v>
      </c>
      <c r="B7929" s="2">
        <v>4.5</v>
      </c>
      <c r="C7929" t="s">
        <v>509</v>
      </c>
    </row>
    <row r="7930" spans="1:3" x14ac:dyDescent="0.3">
      <c r="A7930" t="s">
        <v>7452</v>
      </c>
      <c r="B7930" s="2">
        <v>4.5</v>
      </c>
      <c r="C7930" t="s">
        <v>814</v>
      </c>
    </row>
    <row r="7931" spans="1:3" x14ac:dyDescent="0.3">
      <c r="A7931" t="s">
        <v>7452</v>
      </c>
      <c r="B7931" s="2">
        <v>4.5</v>
      </c>
      <c r="C7931" t="s">
        <v>5364</v>
      </c>
    </row>
    <row r="7932" spans="1:3" x14ac:dyDescent="0.3">
      <c r="A7932" t="s">
        <v>5836</v>
      </c>
      <c r="B7932" s="2">
        <v>5.9</v>
      </c>
      <c r="C7932" t="s">
        <v>509</v>
      </c>
    </row>
    <row r="7933" spans="1:3" x14ac:dyDescent="0.3">
      <c r="A7933" t="s">
        <v>5836</v>
      </c>
      <c r="B7933" s="2">
        <v>5.9</v>
      </c>
      <c r="C7933" t="s">
        <v>814</v>
      </c>
    </row>
    <row r="7934" spans="1:3" x14ac:dyDescent="0.3">
      <c r="A7934" t="s">
        <v>5836</v>
      </c>
      <c r="B7934" s="2">
        <v>5.9</v>
      </c>
      <c r="C7934" t="s">
        <v>7844</v>
      </c>
    </row>
    <row r="7935" spans="1:3" x14ac:dyDescent="0.3">
      <c r="A7935" t="s">
        <v>5836</v>
      </c>
      <c r="B7935" s="2">
        <v>5.9</v>
      </c>
      <c r="C7935" t="s">
        <v>7853</v>
      </c>
    </row>
    <row r="7936" spans="1:3" x14ac:dyDescent="0.3">
      <c r="A7936" t="s">
        <v>5836</v>
      </c>
      <c r="B7936" s="2">
        <v>5.9</v>
      </c>
      <c r="C7936" t="s">
        <v>3587</v>
      </c>
    </row>
    <row r="7937" spans="1:3" x14ac:dyDescent="0.3">
      <c r="A7937" t="s">
        <v>5837</v>
      </c>
      <c r="B7937" s="2">
        <v>8.1</v>
      </c>
      <c r="C7937" t="s">
        <v>509</v>
      </c>
    </row>
    <row r="7938" spans="1:3" x14ac:dyDescent="0.3">
      <c r="A7938" t="s">
        <v>5837</v>
      </c>
      <c r="B7938" s="2">
        <v>8.1</v>
      </c>
      <c r="C7938" t="s">
        <v>7844</v>
      </c>
    </row>
    <row r="7939" spans="1:3" x14ac:dyDescent="0.3">
      <c r="A7939" t="s">
        <v>5837</v>
      </c>
      <c r="B7939" s="2">
        <v>8.1</v>
      </c>
      <c r="C7939" t="s">
        <v>3587</v>
      </c>
    </row>
    <row r="7940" spans="1:3" x14ac:dyDescent="0.3">
      <c r="A7940" t="s">
        <v>7453</v>
      </c>
      <c r="B7940" s="2">
        <v>5.7</v>
      </c>
      <c r="C7940" t="s">
        <v>509</v>
      </c>
    </row>
    <row r="7941" spans="1:3" x14ac:dyDescent="0.3">
      <c r="A7941" t="s">
        <v>7453</v>
      </c>
      <c r="B7941" s="2">
        <v>5.7</v>
      </c>
      <c r="C7941" t="s">
        <v>814</v>
      </c>
    </row>
    <row r="7942" spans="1:3" x14ac:dyDescent="0.3">
      <c r="A7942" t="s">
        <v>7453</v>
      </c>
      <c r="B7942" s="2">
        <v>5.7</v>
      </c>
      <c r="C7942" t="s">
        <v>7853</v>
      </c>
    </row>
    <row r="7943" spans="1:3" x14ac:dyDescent="0.3">
      <c r="A7943" t="s">
        <v>5838</v>
      </c>
      <c r="B7943" s="2">
        <v>6.8</v>
      </c>
      <c r="C7943" t="s">
        <v>814</v>
      </c>
    </row>
    <row r="7944" spans="1:3" x14ac:dyDescent="0.3">
      <c r="A7944" t="s">
        <v>5838</v>
      </c>
      <c r="B7944" s="2">
        <v>6.8</v>
      </c>
      <c r="C7944" t="s">
        <v>3587</v>
      </c>
    </row>
    <row r="7945" spans="1:3" x14ac:dyDescent="0.3">
      <c r="A7945" t="s">
        <v>7454</v>
      </c>
      <c r="B7945" s="2">
        <v>7.5</v>
      </c>
      <c r="C7945" t="s">
        <v>814</v>
      </c>
    </row>
    <row r="7946" spans="1:3" x14ac:dyDescent="0.3">
      <c r="A7946" t="s">
        <v>7454</v>
      </c>
      <c r="B7946" s="2">
        <v>7.5</v>
      </c>
      <c r="C7946" t="s">
        <v>5364</v>
      </c>
    </row>
    <row r="7947" spans="1:3" x14ac:dyDescent="0.3">
      <c r="A7947" t="s">
        <v>5839</v>
      </c>
      <c r="B7947" s="2">
        <v>8.3000000000000007</v>
      </c>
      <c r="C7947" t="s">
        <v>814</v>
      </c>
    </row>
    <row r="7948" spans="1:3" x14ac:dyDescent="0.3">
      <c r="A7948" t="s">
        <v>5839</v>
      </c>
      <c r="B7948" s="2">
        <v>8.3000000000000007</v>
      </c>
      <c r="C7948" t="s">
        <v>3084</v>
      </c>
    </row>
    <row r="7949" spans="1:3" x14ac:dyDescent="0.3">
      <c r="A7949" t="s">
        <v>5840</v>
      </c>
      <c r="B7949" s="2">
        <v>7.4</v>
      </c>
      <c r="C7949" t="s">
        <v>814</v>
      </c>
    </row>
    <row r="7950" spans="1:3" x14ac:dyDescent="0.3">
      <c r="A7950" t="s">
        <v>5841</v>
      </c>
      <c r="B7950" s="2">
        <v>8</v>
      </c>
      <c r="C7950" t="s">
        <v>814</v>
      </c>
    </row>
    <row r="7951" spans="1:3" x14ac:dyDescent="0.3">
      <c r="A7951" t="s">
        <v>5841</v>
      </c>
      <c r="B7951" s="2">
        <v>8</v>
      </c>
      <c r="C7951" t="s">
        <v>3587</v>
      </c>
    </row>
    <row r="7952" spans="1:3" x14ac:dyDescent="0.3">
      <c r="A7952" t="s">
        <v>5842</v>
      </c>
      <c r="B7952" s="2">
        <v>6.9</v>
      </c>
      <c r="C7952" t="s">
        <v>814</v>
      </c>
    </row>
    <row r="7953" spans="1:3" x14ac:dyDescent="0.3">
      <c r="A7953" t="s">
        <v>5842</v>
      </c>
      <c r="B7953" s="2">
        <v>6.9</v>
      </c>
      <c r="C7953" t="s">
        <v>3587</v>
      </c>
    </row>
    <row r="7954" spans="1:3" x14ac:dyDescent="0.3">
      <c r="A7954" t="s">
        <v>5842</v>
      </c>
      <c r="B7954" s="2">
        <v>6.9</v>
      </c>
      <c r="C7954" t="s">
        <v>3705</v>
      </c>
    </row>
    <row r="7955" spans="1:3" x14ac:dyDescent="0.3">
      <c r="A7955" t="s">
        <v>5843</v>
      </c>
      <c r="B7955" s="2">
        <v>6.9</v>
      </c>
      <c r="C7955" t="s">
        <v>509</v>
      </c>
    </row>
    <row r="7956" spans="1:3" x14ac:dyDescent="0.3">
      <c r="A7956" t="s">
        <v>5843</v>
      </c>
      <c r="B7956" s="2">
        <v>6.9</v>
      </c>
      <c r="C7956" t="s">
        <v>3587</v>
      </c>
    </row>
    <row r="7957" spans="1:3" x14ac:dyDescent="0.3">
      <c r="A7957" t="s">
        <v>7455</v>
      </c>
      <c r="B7957" s="2">
        <v>5.5</v>
      </c>
      <c r="C7957" t="s">
        <v>346</v>
      </c>
    </row>
    <row r="7958" spans="1:3" x14ac:dyDescent="0.3">
      <c r="A7958" t="s">
        <v>7455</v>
      </c>
      <c r="B7958" s="2">
        <v>5.5</v>
      </c>
      <c r="C7958" t="s">
        <v>266</v>
      </c>
    </row>
    <row r="7959" spans="1:3" x14ac:dyDescent="0.3">
      <c r="A7959" t="s">
        <v>7455</v>
      </c>
      <c r="B7959" s="2">
        <v>5.5</v>
      </c>
      <c r="C7959" t="s">
        <v>509</v>
      </c>
    </row>
    <row r="7960" spans="1:3" x14ac:dyDescent="0.3">
      <c r="A7960" t="s">
        <v>7456</v>
      </c>
      <c r="B7960" s="2">
        <v>7.2</v>
      </c>
      <c r="C7960" t="s">
        <v>7852</v>
      </c>
    </row>
    <row r="7961" spans="1:3" x14ac:dyDescent="0.3">
      <c r="A7961" t="s">
        <v>7456</v>
      </c>
      <c r="B7961" s="2">
        <v>7.2</v>
      </c>
      <c r="C7961" t="s">
        <v>814</v>
      </c>
    </row>
    <row r="7962" spans="1:3" x14ac:dyDescent="0.3">
      <c r="A7962" t="s">
        <v>7456</v>
      </c>
      <c r="B7962" s="2">
        <v>7.2</v>
      </c>
      <c r="C7962" t="s">
        <v>5364</v>
      </c>
    </row>
    <row r="7963" spans="1:3" x14ac:dyDescent="0.3">
      <c r="A7963" t="s">
        <v>5844</v>
      </c>
      <c r="B7963" s="2">
        <v>6.9</v>
      </c>
      <c r="C7963" t="s">
        <v>266</v>
      </c>
    </row>
    <row r="7964" spans="1:3" x14ac:dyDescent="0.3">
      <c r="A7964" t="s">
        <v>5844</v>
      </c>
      <c r="B7964" s="2">
        <v>6.9</v>
      </c>
      <c r="C7964" t="s">
        <v>509</v>
      </c>
    </row>
    <row r="7965" spans="1:3" x14ac:dyDescent="0.3">
      <c r="A7965" t="s">
        <v>5844</v>
      </c>
      <c r="B7965" s="2">
        <v>6.9</v>
      </c>
      <c r="C7965" t="s">
        <v>7846</v>
      </c>
    </row>
    <row r="7966" spans="1:3" x14ac:dyDescent="0.3">
      <c r="A7966" t="s">
        <v>5844</v>
      </c>
      <c r="B7966" s="2">
        <v>6.9</v>
      </c>
      <c r="C7966" t="s">
        <v>7850</v>
      </c>
    </row>
    <row r="7967" spans="1:3" x14ac:dyDescent="0.3">
      <c r="A7967" t="s">
        <v>5845</v>
      </c>
      <c r="B7967" s="2">
        <v>5.5</v>
      </c>
      <c r="C7967" t="s">
        <v>1390</v>
      </c>
    </row>
    <row r="7968" spans="1:3" x14ac:dyDescent="0.3">
      <c r="A7968" t="s">
        <v>5845</v>
      </c>
      <c r="B7968" s="2">
        <v>5.5</v>
      </c>
      <c r="C7968" t="s">
        <v>3705</v>
      </c>
    </row>
    <row r="7969" spans="1:3" x14ac:dyDescent="0.3">
      <c r="A7969" t="s">
        <v>7457</v>
      </c>
      <c r="B7969" s="2">
        <v>5.2</v>
      </c>
      <c r="C7969" t="s">
        <v>814</v>
      </c>
    </row>
    <row r="7970" spans="1:3" x14ac:dyDescent="0.3">
      <c r="A7970" t="s">
        <v>7457</v>
      </c>
      <c r="B7970" s="2">
        <v>5.2</v>
      </c>
      <c r="C7970" t="s">
        <v>7853</v>
      </c>
    </row>
    <row r="7971" spans="1:3" x14ac:dyDescent="0.3">
      <c r="A7971" t="s">
        <v>7457</v>
      </c>
      <c r="B7971" s="2">
        <v>5.2</v>
      </c>
      <c r="C7971" t="s">
        <v>3587</v>
      </c>
    </row>
    <row r="7972" spans="1:3" x14ac:dyDescent="0.3">
      <c r="A7972" t="s">
        <v>5846</v>
      </c>
      <c r="B7972" s="2">
        <v>7.1</v>
      </c>
      <c r="C7972" t="s">
        <v>346</v>
      </c>
    </row>
    <row r="7973" spans="1:3" x14ac:dyDescent="0.3">
      <c r="A7973" t="s">
        <v>5846</v>
      </c>
      <c r="B7973" s="2">
        <v>7.1</v>
      </c>
      <c r="C7973" t="s">
        <v>266</v>
      </c>
    </row>
    <row r="7974" spans="1:3" x14ac:dyDescent="0.3">
      <c r="A7974" t="s">
        <v>5846</v>
      </c>
      <c r="B7974" s="2">
        <v>7.1</v>
      </c>
      <c r="C7974" t="s">
        <v>3878</v>
      </c>
    </row>
    <row r="7975" spans="1:3" x14ac:dyDescent="0.3">
      <c r="A7975" t="s">
        <v>5846</v>
      </c>
      <c r="B7975" s="2">
        <v>7.1</v>
      </c>
      <c r="C7975" t="s">
        <v>3705</v>
      </c>
    </row>
    <row r="7976" spans="1:3" x14ac:dyDescent="0.3">
      <c r="A7976" t="s">
        <v>5847</v>
      </c>
      <c r="B7976" s="2">
        <v>5.5</v>
      </c>
      <c r="C7976" t="s">
        <v>1390</v>
      </c>
    </row>
    <row r="7977" spans="1:3" x14ac:dyDescent="0.3">
      <c r="A7977" t="s">
        <v>5847</v>
      </c>
      <c r="B7977" s="2">
        <v>5.5</v>
      </c>
      <c r="C7977" t="s">
        <v>7848</v>
      </c>
    </row>
    <row r="7978" spans="1:3" x14ac:dyDescent="0.3">
      <c r="A7978" t="s">
        <v>5847</v>
      </c>
      <c r="B7978" s="2">
        <v>5.5</v>
      </c>
      <c r="C7978" t="s">
        <v>3705</v>
      </c>
    </row>
    <row r="7979" spans="1:3" x14ac:dyDescent="0.3">
      <c r="A7979" t="s">
        <v>5848</v>
      </c>
      <c r="B7979" s="2">
        <v>6.7</v>
      </c>
      <c r="C7979" t="s">
        <v>266</v>
      </c>
    </row>
    <row r="7980" spans="1:3" x14ac:dyDescent="0.3">
      <c r="A7980" t="s">
        <v>5848</v>
      </c>
      <c r="B7980" s="2">
        <v>6.7</v>
      </c>
      <c r="C7980" t="s">
        <v>814</v>
      </c>
    </row>
    <row r="7981" spans="1:3" x14ac:dyDescent="0.3">
      <c r="A7981" t="s">
        <v>5849</v>
      </c>
      <c r="B7981" s="2">
        <v>5</v>
      </c>
      <c r="C7981" t="s">
        <v>509</v>
      </c>
    </row>
    <row r="7982" spans="1:3" x14ac:dyDescent="0.3">
      <c r="A7982" t="s">
        <v>5849</v>
      </c>
      <c r="B7982" s="2">
        <v>5</v>
      </c>
      <c r="C7982" t="s">
        <v>3587</v>
      </c>
    </row>
    <row r="7983" spans="1:3" x14ac:dyDescent="0.3">
      <c r="A7983" t="s">
        <v>5850</v>
      </c>
      <c r="B7983" s="2">
        <v>6.4</v>
      </c>
      <c r="C7983" t="s">
        <v>7852</v>
      </c>
    </row>
    <row r="7984" spans="1:3" x14ac:dyDescent="0.3">
      <c r="A7984" t="s">
        <v>5850</v>
      </c>
      <c r="B7984" s="2">
        <v>6.4</v>
      </c>
      <c r="C7984" t="s">
        <v>814</v>
      </c>
    </row>
    <row r="7985" spans="1:3" x14ac:dyDescent="0.3">
      <c r="A7985" t="s">
        <v>5850</v>
      </c>
      <c r="B7985" s="2">
        <v>6.4</v>
      </c>
      <c r="C7985" t="s">
        <v>7849</v>
      </c>
    </row>
    <row r="7986" spans="1:3" x14ac:dyDescent="0.3">
      <c r="A7986" t="s">
        <v>7458</v>
      </c>
      <c r="B7986" s="2">
        <v>6.6</v>
      </c>
      <c r="C7986" t="s">
        <v>266</v>
      </c>
    </row>
    <row r="7987" spans="1:3" x14ac:dyDescent="0.3">
      <c r="A7987" t="s">
        <v>7458</v>
      </c>
      <c r="B7987" s="2">
        <v>6.6</v>
      </c>
      <c r="C7987" t="s">
        <v>7845</v>
      </c>
    </row>
    <row r="7988" spans="1:3" x14ac:dyDescent="0.3">
      <c r="A7988" t="s">
        <v>7458</v>
      </c>
      <c r="B7988" s="2">
        <v>6.6</v>
      </c>
      <c r="C7988" t="s">
        <v>509</v>
      </c>
    </row>
    <row r="7989" spans="1:3" x14ac:dyDescent="0.3">
      <c r="A7989" t="s">
        <v>7458</v>
      </c>
      <c r="B7989" s="2">
        <v>6.6</v>
      </c>
      <c r="C7989" t="s">
        <v>814</v>
      </c>
    </row>
    <row r="7990" spans="1:3" x14ac:dyDescent="0.3">
      <c r="A7990" t="s">
        <v>7458</v>
      </c>
      <c r="B7990" s="2">
        <v>6.6</v>
      </c>
      <c r="C7990" t="s">
        <v>7846</v>
      </c>
    </row>
    <row r="7991" spans="1:3" x14ac:dyDescent="0.3">
      <c r="A7991" t="s">
        <v>7458</v>
      </c>
      <c r="B7991" s="2">
        <v>6.6</v>
      </c>
      <c r="C7991" t="s">
        <v>7847</v>
      </c>
    </row>
    <row r="7992" spans="1:3" x14ac:dyDescent="0.3">
      <c r="A7992" t="s">
        <v>5851</v>
      </c>
      <c r="B7992" s="2">
        <v>5.9</v>
      </c>
      <c r="C7992" t="s">
        <v>814</v>
      </c>
    </row>
    <row r="7993" spans="1:3" x14ac:dyDescent="0.3">
      <c r="A7993" t="s">
        <v>5851</v>
      </c>
      <c r="B7993" s="2">
        <v>5.9</v>
      </c>
      <c r="C7993" t="s">
        <v>3587</v>
      </c>
    </row>
    <row r="7994" spans="1:3" x14ac:dyDescent="0.3">
      <c r="A7994" t="s">
        <v>7459</v>
      </c>
      <c r="B7994" s="2">
        <v>5.7</v>
      </c>
      <c r="C7994" t="s">
        <v>346</v>
      </c>
    </row>
    <row r="7995" spans="1:3" x14ac:dyDescent="0.3">
      <c r="A7995" t="s">
        <v>7459</v>
      </c>
      <c r="B7995" s="2">
        <v>5.7</v>
      </c>
      <c r="C7995" t="s">
        <v>509</v>
      </c>
    </row>
    <row r="7996" spans="1:3" x14ac:dyDescent="0.3">
      <c r="A7996" t="s">
        <v>7459</v>
      </c>
      <c r="B7996" s="2">
        <v>5.7</v>
      </c>
      <c r="C7996" t="s">
        <v>7851</v>
      </c>
    </row>
    <row r="7997" spans="1:3" x14ac:dyDescent="0.3">
      <c r="A7997" t="s">
        <v>7459</v>
      </c>
      <c r="B7997" s="2">
        <v>5.7</v>
      </c>
      <c r="C7997" t="s">
        <v>3705</v>
      </c>
    </row>
    <row r="7998" spans="1:3" x14ac:dyDescent="0.3">
      <c r="A7998" t="s">
        <v>7460</v>
      </c>
      <c r="B7998" s="2">
        <v>4.5</v>
      </c>
      <c r="C7998" t="s">
        <v>509</v>
      </c>
    </row>
    <row r="7999" spans="1:3" x14ac:dyDescent="0.3">
      <c r="A7999" t="s">
        <v>7460</v>
      </c>
      <c r="B7999" s="2">
        <v>4.5</v>
      </c>
      <c r="C7999" t="s">
        <v>7844</v>
      </c>
    </row>
    <row r="8000" spans="1:3" x14ac:dyDescent="0.3">
      <c r="A8000" t="s">
        <v>7460</v>
      </c>
      <c r="B8000" s="2">
        <v>4.5</v>
      </c>
      <c r="C8000" t="s">
        <v>1390</v>
      </c>
    </row>
    <row r="8001" spans="1:3" x14ac:dyDescent="0.3">
      <c r="A8001" t="s">
        <v>7460</v>
      </c>
      <c r="B8001" s="2">
        <v>4.5</v>
      </c>
      <c r="C8001" t="s">
        <v>3587</v>
      </c>
    </row>
    <row r="8002" spans="1:3" x14ac:dyDescent="0.3">
      <c r="A8002" t="s">
        <v>5852</v>
      </c>
      <c r="B8002" s="2">
        <v>5</v>
      </c>
      <c r="C8002" t="s">
        <v>1390</v>
      </c>
    </row>
    <row r="8003" spans="1:3" x14ac:dyDescent="0.3">
      <c r="A8003" t="s">
        <v>5852</v>
      </c>
      <c r="B8003" s="2">
        <v>5</v>
      </c>
      <c r="C8003" t="s">
        <v>7848</v>
      </c>
    </row>
    <row r="8004" spans="1:3" x14ac:dyDescent="0.3">
      <c r="A8004" t="s">
        <v>5852</v>
      </c>
      <c r="B8004" s="2">
        <v>5</v>
      </c>
      <c r="C8004" t="s">
        <v>3705</v>
      </c>
    </row>
    <row r="8005" spans="1:3" x14ac:dyDescent="0.3">
      <c r="A8005" t="s">
        <v>7461</v>
      </c>
      <c r="B8005" s="2">
        <v>4.5999999999999996</v>
      </c>
      <c r="C8005" t="s">
        <v>509</v>
      </c>
    </row>
    <row r="8006" spans="1:3" x14ac:dyDescent="0.3">
      <c r="A8006" t="s">
        <v>7461</v>
      </c>
      <c r="B8006" s="2">
        <v>4.5999999999999996</v>
      </c>
      <c r="C8006" t="s">
        <v>3587</v>
      </c>
    </row>
    <row r="8007" spans="1:3" x14ac:dyDescent="0.3">
      <c r="A8007" t="s">
        <v>5853</v>
      </c>
      <c r="B8007" s="2">
        <v>6.5</v>
      </c>
      <c r="C8007" t="s">
        <v>266</v>
      </c>
    </row>
    <row r="8008" spans="1:3" x14ac:dyDescent="0.3">
      <c r="A8008" t="s">
        <v>5853</v>
      </c>
      <c r="B8008" s="2">
        <v>6.5</v>
      </c>
      <c r="C8008" t="s">
        <v>7848</v>
      </c>
    </row>
    <row r="8009" spans="1:3" x14ac:dyDescent="0.3">
      <c r="A8009" t="s">
        <v>5853</v>
      </c>
      <c r="B8009" s="2">
        <v>6.5</v>
      </c>
      <c r="C8009" t="s">
        <v>3705</v>
      </c>
    </row>
    <row r="8010" spans="1:3" x14ac:dyDescent="0.3">
      <c r="A8010" t="s">
        <v>5854</v>
      </c>
      <c r="B8010" s="2">
        <v>4.9000000000000004</v>
      </c>
      <c r="C8010" t="s">
        <v>509</v>
      </c>
    </row>
    <row r="8011" spans="1:3" x14ac:dyDescent="0.3">
      <c r="A8011" t="s">
        <v>5854</v>
      </c>
      <c r="B8011" s="2">
        <v>4.9000000000000004</v>
      </c>
      <c r="C8011" t="s">
        <v>3587</v>
      </c>
    </row>
    <row r="8012" spans="1:3" x14ac:dyDescent="0.3">
      <c r="A8012" t="s">
        <v>7462</v>
      </c>
      <c r="B8012" s="2">
        <v>6</v>
      </c>
      <c r="C8012" t="s">
        <v>509</v>
      </c>
    </row>
    <row r="8013" spans="1:3" x14ac:dyDescent="0.3">
      <c r="A8013" t="s">
        <v>7463</v>
      </c>
      <c r="B8013" s="2">
        <v>6.9</v>
      </c>
      <c r="C8013" t="s">
        <v>509</v>
      </c>
    </row>
    <row r="8014" spans="1:3" x14ac:dyDescent="0.3">
      <c r="A8014" t="s">
        <v>7463</v>
      </c>
      <c r="B8014" s="2">
        <v>6.9</v>
      </c>
      <c r="C8014" t="s">
        <v>814</v>
      </c>
    </row>
    <row r="8015" spans="1:3" x14ac:dyDescent="0.3">
      <c r="A8015" t="s">
        <v>7463</v>
      </c>
      <c r="B8015" s="2">
        <v>6.9</v>
      </c>
      <c r="C8015" t="s">
        <v>5364</v>
      </c>
    </row>
    <row r="8016" spans="1:3" x14ac:dyDescent="0.3">
      <c r="A8016" t="s">
        <v>5855</v>
      </c>
      <c r="B8016" s="2">
        <v>5.7</v>
      </c>
      <c r="C8016" t="s">
        <v>7844</v>
      </c>
    </row>
    <row r="8017" spans="1:3" x14ac:dyDescent="0.3">
      <c r="A8017" t="s">
        <v>5855</v>
      </c>
      <c r="B8017" s="2">
        <v>5.7</v>
      </c>
      <c r="C8017" t="s">
        <v>1390</v>
      </c>
    </row>
    <row r="8018" spans="1:3" x14ac:dyDescent="0.3">
      <c r="A8018" t="s">
        <v>5856</v>
      </c>
      <c r="B8018" s="2">
        <v>6.9</v>
      </c>
      <c r="C8018" t="s">
        <v>509</v>
      </c>
    </row>
    <row r="8019" spans="1:3" x14ac:dyDescent="0.3">
      <c r="A8019" t="s">
        <v>5856</v>
      </c>
      <c r="B8019" s="2">
        <v>6.9</v>
      </c>
      <c r="C8019" t="s">
        <v>814</v>
      </c>
    </row>
    <row r="8020" spans="1:3" x14ac:dyDescent="0.3">
      <c r="A8020" t="s">
        <v>5857</v>
      </c>
      <c r="B8020" s="2">
        <v>4.4000000000000004</v>
      </c>
      <c r="C8020" t="s">
        <v>346</v>
      </c>
    </row>
    <row r="8021" spans="1:3" x14ac:dyDescent="0.3">
      <c r="A8021" t="s">
        <v>5857</v>
      </c>
      <c r="B8021" s="2">
        <v>4.4000000000000004</v>
      </c>
      <c r="C8021" t="s">
        <v>1390</v>
      </c>
    </row>
    <row r="8022" spans="1:3" x14ac:dyDescent="0.3">
      <c r="A8022" t="s">
        <v>5857</v>
      </c>
      <c r="B8022" s="2">
        <v>4.4000000000000004</v>
      </c>
      <c r="C8022" t="s">
        <v>3878</v>
      </c>
    </row>
    <row r="8023" spans="1:3" x14ac:dyDescent="0.3">
      <c r="A8023" t="s">
        <v>5857</v>
      </c>
      <c r="B8023" s="2">
        <v>4.4000000000000004</v>
      </c>
      <c r="C8023" t="s">
        <v>3705</v>
      </c>
    </row>
    <row r="8024" spans="1:3" x14ac:dyDescent="0.3">
      <c r="A8024" t="s">
        <v>5858</v>
      </c>
      <c r="B8024" s="2">
        <v>7</v>
      </c>
      <c r="C8024" t="s">
        <v>814</v>
      </c>
    </row>
    <row r="8025" spans="1:3" x14ac:dyDescent="0.3">
      <c r="A8025" t="s">
        <v>5858</v>
      </c>
      <c r="B8025" s="2">
        <v>7</v>
      </c>
      <c r="C8025" t="s">
        <v>7849</v>
      </c>
    </row>
    <row r="8026" spans="1:3" x14ac:dyDescent="0.3">
      <c r="A8026" t="s">
        <v>5859</v>
      </c>
      <c r="B8026" s="2">
        <v>5.4</v>
      </c>
      <c r="C8026" t="s">
        <v>509</v>
      </c>
    </row>
    <row r="8027" spans="1:3" x14ac:dyDescent="0.3">
      <c r="A8027" t="s">
        <v>5859</v>
      </c>
      <c r="B8027" s="2">
        <v>5.4</v>
      </c>
      <c r="C8027" t="s">
        <v>7848</v>
      </c>
    </row>
    <row r="8028" spans="1:3" x14ac:dyDescent="0.3">
      <c r="A8028" t="s">
        <v>5859</v>
      </c>
      <c r="B8028" s="2">
        <v>5.4</v>
      </c>
      <c r="C8028" t="s">
        <v>3587</v>
      </c>
    </row>
    <row r="8029" spans="1:3" x14ac:dyDescent="0.3">
      <c r="A8029" t="s">
        <v>5860</v>
      </c>
      <c r="B8029" s="2">
        <v>5.4</v>
      </c>
      <c r="C8029" t="s">
        <v>266</v>
      </c>
    </row>
    <row r="8030" spans="1:3" x14ac:dyDescent="0.3">
      <c r="A8030" t="s">
        <v>5860</v>
      </c>
      <c r="B8030" s="2">
        <v>5.4</v>
      </c>
      <c r="C8030" t="s">
        <v>509</v>
      </c>
    </row>
    <row r="8031" spans="1:3" x14ac:dyDescent="0.3">
      <c r="A8031" t="s">
        <v>5861</v>
      </c>
      <c r="B8031" s="2">
        <v>7.6</v>
      </c>
      <c r="C8031" t="s">
        <v>814</v>
      </c>
    </row>
    <row r="8032" spans="1:3" x14ac:dyDescent="0.3">
      <c r="A8032" t="s">
        <v>5861</v>
      </c>
      <c r="B8032" s="2">
        <v>7.6</v>
      </c>
      <c r="C8032" t="s">
        <v>3587</v>
      </c>
    </row>
    <row r="8033" spans="1:3" x14ac:dyDescent="0.3">
      <c r="A8033" t="s">
        <v>5862</v>
      </c>
      <c r="B8033" s="2">
        <v>5.9</v>
      </c>
      <c r="C8033" t="s">
        <v>814</v>
      </c>
    </row>
    <row r="8034" spans="1:3" x14ac:dyDescent="0.3">
      <c r="A8034" t="s">
        <v>5862</v>
      </c>
      <c r="B8034" s="2">
        <v>5.9</v>
      </c>
      <c r="C8034" t="s">
        <v>7848</v>
      </c>
    </row>
    <row r="8035" spans="1:3" x14ac:dyDescent="0.3">
      <c r="A8035" t="s">
        <v>5862</v>
      </c>
      <c r="B8035" s="2">
        <v>5.9</v>
      </c>
      <c r="C8035" t="s">
        <v>3705</v>
      </c>
    </row>
    <row r="8036" spans="1:3" x14ac:dyDescent="0.3">
      <c r="A8036" t="s">
        <v>7464</v>
      </c>
      <c r="B8036" s="2">
        <v>6.6</v>
      </c>
      <c r="C8036" t="s">
        <v>814</v>
      </c>
    </row>
    <row r="8037" spans="1:3" x14ac:dyDescent="0.3">
      <c r="A8037" t="s">
        <v>7465</v>
      </c>
      <c r="B8037" s="2">
        <v>6.7</v>
      </c>
      <c r="C8037" t="s">
        <v>7852</v>
      </c>
    </row>
    <row r="8038" spans="1:3" x14ac:dyDescent="0.3">
      <c r="A8038" t="s">
        <v>7465</v>
      </c>
      <c r="B8038" s="2">
        <v>6.7</v>
      </c>
      <c r="C8038" t="s">
        <v>814</v>
      </c>
    </row>
    <row r="8039" spans="1:3" x14ac:dyDescent="0.3">
      <c r="A8039" t="s">
        <v>7465</v>
      </c>
      <c r="B8039" s="2">
        <v>6.7</v>
      </c>
      <c r="C8039" t="s">
        <v>7849</v>
      </c>
    </row>
    <row r="8040" spans="1:3" x14ac:dyDescent="0.3">
      <c r="A8040" t="s">
        <v>5863</v>
      </c>
      <c r="B8040" s="2">
        <v>3.9</v>
      </c>
      <c r="C8040" t="s">
        <v>814</v>
      </c>
    </row>
    <row r="8041" spans="1:3" x14ac:dyDescent="0.3">
      <c r="A8041" t="s">
        <v>5863</v>
      </c>
      <c r="B8041" s="2">
        <v>3.9</v>
      </c>
      <c r="C8041" t="s">
        <v>1390</v>
      </c>
    </row>
    <row r="8042" spans="1:3" x14ac:dyDescent="0.3">
      <c r="A8042" t="s">
        <v>5863</v>
      </c>
      <c r="B8042" s="2">
        <v>3.9</v>
      </c>
      <c r="C8042" t="s">
        <v>7848</v>
      </c>
    </row>
    <row r="8043" spans="1:3" x14ac:dyDescent="0.3">
      <c r="A8043" t="s">
        <v>5863</v>
      </c>
      <c r="B8043" s="2">
        <v>3.9</v>
      </c>
      <c r="C8043" t="s">
        <v>3705</v>
      </c>
    </row>
    <row r="8044" spans="1:3" x14ac:dyDescent="0.3">
      <c r="A8044" t="s">
        <v>7466</v>
      </c>
      <c r="B8044" s="2">
        <v>5.7</v>
      </c>
      <c r="C8044" t="s">
        <v>7852</v>
      </c>
    </row>
    <row r="8045" spans="1:3" x14ac:dyDescent="0.3">
      <c r="A8045" t="s">
        <v>7466</v>
      </c>
      <c r="B8045" s="2">
        <v>5.7</v>
      </c>
      <c r="C8045" t="s">
        <v>814</v>
      </c>
    </row>
    <row r="8046" spans="1:3" x14ac:dyDescent="0.3">
      <c r="A8046" t="s">
        <v>7466</v>
      </c>
      <c r="B8046" s="2">
        <v>5.7</v>
      </c>
      <c r="C8046" t="s">
        <v>7849</v>
      </c>
    </row>
    <row r="8047" spans="1:3" x14ac:dyDescent="0.3">
      <c r="A8047" t="s">
        <v>7466</v>
      </c>
      <c r="B8047" s="2">
        <v>5.7</v>
      </c>
      <c r="C8047" t="s">
        <v>3587</v>
      </c>
    </row>
    <row r="8048" spans="1:3" x14ac:dyDescent="0.3">
      <c r="A8048" t="s">
        <v>5864</v>
      </c>
      <c r="B8048" s="2">
        <v>6.5</v>
      </c>
      <c r="C8048" t="s">
        <v>346</v>
      </c>
    </row>
    <row r="8049" spans="1:3" x14ac:dyDescent="0.3">
      <c r="A8049" t="s">
        <v>5864</v>
      </c>
      <c r="B8049" s="2">
        <v>6.5</v>
      </c>
      <c r="C8049" t="s">
        <v>266</v>
      </c>
    </row>
    <row r="8050" spans="1:3" x14ac:dyDescent="0.3">
      <c r="A8050" t="s">
        <v>5864</v>
      </c>
      <c r="B8050" s="2">
        <v>6.5</v>
      </c>
      <c r="C8050" t="s">
        <v>7849</v>
      </c>
    </row>
    <row r="8051" spans="1:3" x14ac:dyDescent="0.3">
      <c r="A8051" t="s">
        <v>5865</v>
      </c>
      <c r="B8051" s="2">
        <v>6.8</v>
      </c>
      <c r="C8051" t="s">
        <v>7852</v>
      </c>
    </row>
    <row r="8052" spans="1:3" x14ac:dyDescent="0.3">
      <c r="A8052" t="s">
        <v>5865</v>
      </c>
      <c r="B8052" s="2">
        <v>6.8</v>
      </c>
      <c r="C8052" t="s">
        <v>814</v>
      </c>
    </row>
    <row r="8053" spans="1:3" x14ac:dyDescent="0.3">
      <c r="A8053" t="s">
        <v>5865</v>
      </c>
      <c r="B8053" s="2">
        <v>6.8</v>
      </c>
      <c r="C8053" t="s">
        <v>7849</v>
      </c>
    </row>
    <row r="8054" spans="1:3" x14ac:dyDescent="0.3">
      <c r="A8054" t="s">
        <v>5866</v>
      </c>
      <c r="B8054" s="2">
        <v>7.3</v>
      </c>
      <c r="C8054" t="s">
        <v>7852</v>
      </c>
    </row>
    <row r="8055" spans="1:3" x14ac:dyDescent="0.3">
      <c r="A8055" t="s">
        <v>5866</v>
      </c>
      <c r="B8055" s="2">
        <v>7.3</v>
      </c>
      <c r="C8055" t="s">
        <v>7851</v>
      </c>
    </row>
    <row r="8056" spans="1:3" x14ac:dyDescent="0.3">
      <c r="A8056" t="s">
        <v>5866</v>
      </c>
      <c r="B8056" s="2">
        <v>7.3</v>
      </c>
      <c r="C8056" t="s">
        <v>814</v>
      </c>
    </row>
    <row r="8057" spans="1:3" x14ac:dyDescent="0.3">
      <c r="A8057" t="s">
        <v>5866</v>
      </c>
      <c r="B8057" s="2">
        <v>7.3</v>
      </c>
      <c r="C8057" t="s">
        <v>5364</v>
      </c>
    </row>
    <row r="8058" spans="1:3" x14ac:dyDescent="0.3">
      <c r="A8058" t="s">
        <v>5867</v>
      </c>
      <c r="B8058" s="2">
        <v>7</v>
      </c>
      <c r="C8058" t="s">
        <v>509</v>
      </c>
    </row>
    <row r="8059" spans="1:3" x14ac:dyDescent="0.3">
      <c r="A8059" t="s">
        <v>5867</v>
      </c>
      <c r="B8059" s="2">
        <v>7</v>
      </c>
      <c r="C8059" t="s">
        <v>814</v>
      </c>
    </row>
    <row r="8060" spans="1:3" x14ac:dyDescent="0.3">
      <c r="A8060" t="s">
        <v>5867</v>
      </c>
      <c r="B8060" s="2">
        <v>7</v>
      </c>
      <c r="C8060" t="s">
        <v>5364</v>
      </c>
    </row>
    <row r="8061" spans="1:3" x14ac:dyDescent="0.3">
      <c r="A8061" t="s">
        <v>5868</v>
      </c>
      <c r="B8061" s="2">
        <v>6.5</v>
      </c>
      <c r="C8061" t="s">
        <v>814</v>
      </c>
    </row>
    <row r="8062" spans="1:3" x14ac:dyDescent="0.3">
      <c r="A8062" t="s">
        <v>5869</v>
      </c>
      <c r="B8062" s="2">
        <v>7.7</v>
      </c>
      <c r="C8062" t="s">
        <v>509</v>
      </c>
    </row>
    <row r="8063" spans="1:3" x14ac:dyDescent="0.3">
      <c r="A8063" t="s">
        <v>5869</v>
      </c>
      <c r="B8063" s="2">
        <v>7.7</v>
      </c>
      <c r="C8063" t="s">
        <v>814</v>
      </c>
    </row>
    <row r="8064" spans="1:3" x14ac:dyDescent="0.3">
      <c r="A8064" t="s">
        <v>5869</v>
      </c>
      <c r="B8064" s="2">
        <v>7.7</v>
      </c>
      <c r="C8064" t="s">
        <v>3587</v>
      </c>
    </row>
    <row r="8065" spans="1:3" x14ac:dyDescent="0.3">
      <c r="A8065" t="s">
        <v>5870</v>
      </c>
      <c r="B8065" s="2">
        <v>7.7</v>
      </c>
      <c r="C8065" t="s">
        <v>814</v>
      </c>
    </row>
    <row r="8066" spans="1:3" x14ac:dyDescent="0.3">
      <c r="A8066" t="s">
        <v>5870</v>
      </c>
      <c r="B8066" s="2">
        <v>7.7</v>
      </c>
      <c r="C8066" t="s">
        <v>3587</v>
      </c>
    </row>
    <row r="8067" spans="1:3" x14ac:dyDescent="0.3">
      <c r="A8067" t="s">
        <v>5871</v>
      </c>
      <c r="B8067" s="2">
        <v>6.8</v>
      </c>
      <c r="C8067" t="s">
        <v>509</v>
      </c>
    </row>
    <row r="8068" spans="1:3" x14ac:dyDescent="0.3">
      <c r="A8068" t="s">
        <v>5871</v>
      </c>
      <c r="B8068" s="2">
        <v>6.8</v>
      </c>
      <c r="C8068" t="s">
        <v>3587</v>
      </c>
    </row>
    <row r="8069" spans="1:3" x14ac:dyDescent="0.3">
      <c r="A8069" t="s">
        <v>7467</v>
      </c>
      <c r="B8069" s="2">
        <v>7.4</v>
      </c>
      <c r="C8069" t="s">
        <v>814</v>
      </c>
    </row>
    <row r="8070" spans="1:3" x14ac:dyDescent="0.3">
      <c r="A8070" t="s">
        <v>7467</v>
      </c>
      <c r="B8070" s="2">
        <v>7.4</v>
      </c>
      <c r="C8070" t="s">
        <v>3587</v>
      </c>
    </row>
    <row r="8071" spans="1:3" x14ac:dyDescent="0.3">
      <c r="A8071" t="s">
        <v>5872</v>
      </c>
      <c r="B8071" s="2">
        <v>5.0999999999999996</v>
      </c>
      <c r="C8071" t="s">
        <v>509</v>
      </c>
    </row>
    <row r="8072" spans="1:3" x14ac:dyDescent="0.3">
      <c r="A8072" t="s">
        <v>5872</v>
      </c>
      <c r="B8072" s="2">
        <v>5.0999999999999996</v>
      </c>
      <c r="C8072" t="s">
        <v>3878</v>
      </c>
    </row>
    <row r="8073" spans="1:3" x14ac:dyDescent="0.3">
      <c r="A8073" t="s">
        <v>5873</v>
      </c>
      <c r="B8073" s="2">
        <v>7.4</v>
      </c>
      <c r="C8073" t="s">
        <v>7852</v>
      </c>
    </row>
    <row r="8074" spans="1:3" x14ac:dyDescent="0.3">
      <c r="A8074" t="s">
        <v>5873</v>
      </c>
      <c r="B8074" s="2">
        <v>7.4</v>
      </c>
      <c r="C8074" t="s">
        <v>814</v>
      </c>
    </row>
    <row r="8075" spans="1:3" x14ac:dyDescent="0.3">
      <c r="A8075" t="s">
        <v>5874</v>
      </c>
      <c r="B8075" s="2">
        <v>7.2</v>
      </c>
      <c r="C8075" t="s">
        <v>509</v>
      </c>
    </row>
    <row r="8076" spans="1:3" x14ac:dyDescent="0.3">
      <c r="A8076" t="s">
        <v>5874</v>
      </c>
      <c r="B8076" s="2">
        <v>7.2</v>
      </c>
      <c r="C8076" t="s">
        <v>7851</v>
      </c>
    </row>
    <row r="8077" spans="1:3" x14ac:dyDescent="0.3">
      <c r="A8077" t="s">
        <v>5875</v>
      </c>
      <c r="B8077" s="2">
        <v>8.3000000000000007</v>
      </c>
      <c r="C8077" t="s">
        <v>7852</v>
      </c>
    </row>
    <row r="8078" spans="1:3" x14ac:dyDescent="0.3">
      <c r="A8078" t="s">
        <v>5875</v>
      </c>
      <c r="B8078" s="2">
        <v>8.3000000000000007</v>
      </c>
      <c r="C8078" t="s">
        <v>814</v>
      </c>
    </row>
    <row r="8079" spans="1:3" x14ac:dyDescent="0.3">
      <c r="A8079" t="s">
        <v>5875</v>
      </c>
      <c r="B8079" s="2">
        <v>8.3000000000000007</v>
      </c>
      <c r="C8079" t="s">
        <v>7849</v>
      </c>
    </row>
    <row r="8080" spans="1:3" x14ac:dyDescent="0.3">
      <c r="A8080" t="s">
        <v>5875</v>
      </c>
      <c r="B8080" s="2">
        <v>8.3000000000000007</v>
      </c>
      <c r="C8080" t="s">
        <v>5364</v>
      </c>
    </row>
    <row r="8081" spans="1:3" x14ac:dyDescent="0.3">
      <c r="A8081" t="s">
        <v>5876</v>
      </c>
      <c r="B8081" s="2">
        <v>8.1</v>
      </c>
      <c r="C8081" t="s">
        <v>7852</v>
      </c>
    </row>
    <row r="8082" spans="1:3" x14ac:dyDescent="0.3">
      <c r="A8082" t="s">
        <v>5876</v>
      </c>
      <c r="B8082" s="2">
        <v>8.1</v>
      </c>
      <c r="C8082" t="s">
        <v>814</v>
      </c>
    </row>
    <row r="8083" spans="1:3" x14ac:dyDescent="0.3">
      <c r="A8083" t="s">
        <v>5876</v>
      </c>
      <c r="B8083" s="2">
        <v>8.1</v>
      </c>
      <c r="C8083" t="s">
        <v>3587</v>
      </c>
    </row>
    <row r="8084" spans="1:3" x14ac:dyDescent="0.3">
      <c r="A8084" t="s">
        <v>5877</v>
      </c>
      <c r="B8084" s="2">
        <v>7.3</v>
      </c>
      <c r="C8084" t="s">
        <v>7852</v>
      </c>
    </row>
    <row r="8085" spans="1:3" x14ac:dyDescent="0.3">
      <c r="A8085" t="s">
        <v>5877</v>
      </c>
      <c r="B8085" s="2">
        <v>7.3</v>
      </c>
      <c r="C8085" t="s">
        <v>509</v>
      </c>
    </row>
    <row r="8086" spans="1:3" x14ac:dyDescent="0.3">
      <c r="A8086" t="s">
        <v>5877</v>
      </c>
      <c r="B8086" s="2">
        <v>7.3</v>
      </c>
      <c r="C8086" t="s">
        <v>814</v>
      </c>
    </row>
    <row r="8087" spans="1:3" x14ac:dyDescent="0.3">
      <c r="A8087" t="s">
        <v>5877</v>
      </c>
      <c r="B8087" s="2">
        <v>7.3</v>
      </c>
      <c r="C8087" t="s">
        <v>5364</v>
      </c>
    </row>
    <row r="8088" spans="1:3" x14ac:dyDescent="0.3">
      <c r="A8088" t="s">
        <v>5878</v>
      </c>
      <c r="B8088" s="2">
        <v>3.6</v>
      </c>
      <c r="C8088" t="s">
        <v>509</v>
      </c>
    </row>
    <row r="8089" spans="1:3" x14ac:dyDescent="0.3">
      <c r="A8089" t="s">
        <v>5879</v>
      </c>
      <c r="B8089" s="2">
        <v>1.6</v>
      </c>
      <c r="C8089" t="s">
        <v>1852</v>
      </c>
    </row>
    <row r="8090" spans="1:3" x14ac:dyDescent="0.3">
      <c r="A8090" t="s">
        <v>5879</v>
      </c>
      <c r="B8090" s="2">
        <v>1.6</v>
      </c>
      <c r="C8090" t="s">
        <v>7853</v>
      </c>
    </row>
    <row r="8091" spans="1:3" x14ac:dyDescent="0.3">
      <c r="A8091" t="s">
        <v>5880</v>
      </c>
      <c r="B8091" s="2">
        <v>8</v>
      </c>
      <c r="C8091" t="s">
        <v>814</v>
      </c>
    </row>
    <row r="8092" spans="1:3" x14ac:dyDescent="0.3">
      <c r="A8092" t="s">
        <v>5880</v>
      </c>
      <c r="B8092" s="2">
        <v>8</v>
      </c>
      <c r="C8092" t="s">
        <v>3705</v>
      </c>
    </row>
    <row r="8093" spans="1:3" x14ac:dyDescent="0.3">
      <c r="A8093" t="s">
        <v>7468</v>
      </c>
      <c r="B8093" s="2">
        <v>9</v>
      </c>
      <c r="C8093" t="s">
        <v>7851</v>
      </c>
    </row>
    <row r="8094" spans="1:3" x14ac:dyDescent="0.3">
      <c r="A8094" t="s">
        <v>7468</v>
      </c>
      <c r="B8094" s="2">
        <v>9</v>
      </c>
      <c r="C8094" t="s">
        <v>814</v>
      </c>
    </row>
    <row r="8095" spans="1:3" x14ac:dyDescent="0.3">
      <c r="A8095" t="s">
        <v>7469</v>
      </c>
      <c r="B8095" s="2">
        <v>6.1</v>
      </c>
      <c r="C8095" t="s">
        <v>814</v>
      </c>
    </row>
    <row r="8096" spans="1:3" x14ac:dyDescent="0.3">
      <c r="A8096" t="s">
        <v>7469</v>
      </c>
      <c r="B8096" s="2">
        <v>6.1</v>
      </c>
      <c r="C8096" t="s">
        <v>7853</v>
      </c>
    </row>
    <row r="8097" spans="1:3" x14ac:dyDescent="0.3">
      <c r="A8097" t="s">
        <v>7469</v>
      </c>
      <c r="B8097" s="2">
        <v>6.1</v>
      </c>
      <c r="C8097" t="s">
        <v>3587</v>
      </c>
    </row>
    <row r="8098" spans="1:3" x14ac:dyDescent="0.3">
      <c r="A8098" t="s">
        <v>7470</v>
      </c>
      <c r="B8098" s="2">
        <v>5.7</v>
      </c>
      <c r="C8098" t="s">
        <v>7844</v>
      </c>
    </row>
    <row r="8099" spans="1:3" x14ac:dyDescent="0.3">
      <c r="A8099" t="s">
        <v>7470</v>
      </c>
      <c r="B8099" s="2">
        <v>5.7</v>
      </c>
      <c r="C8099" t="s">
        <v>1390</v>
      </c>
    </row>
    <row r="8100" spans="1:3" x14ac:dyDescent="0.3">
      <c r="A8100" t="s">
        <v>7470</v>
      </c>
      <c r="B8100" s="2">
        <v>5.7</v>
      </c>
      <c r="C8100" t="s">
        <v>3705</v>
      </c>
    </row>
    <row r="8101" spans="1:3" x14ac:dyDescent="0.3">
      <c r="A8101" t="s">
        <v>7471</v>
      </c>
      <c r="B8101" s="2">
        <v>6.8</v>
      </c>
      <c r="C8101" t="s">
        <v>814</v>
      </c>
    </row>
    <row r="8102" spans="1:3" x14ac:dyDescent="0.3">
      <c r="A8102" t="s">
        <v>7472</v>
      </c>
      <c r="B8102" s="2">
        <v>5.5</v>
      </c>
      <c r="C8102" t="s">
        <v>509</v>
      </c>
    </row>
    <row r="8103" spans="1:3" x14ac:dyDescent="0.3">
      <c r="A8103" t="s">
        <v>7472</v>
      </c>
      <c r="B8103" s="2">
        <v>5.5</v>
      </c>
      <c r="C8103" t="s">
        <v>7848</v>
      </c>
    </row>
    <row r="8104" spans="1:3" x14ac:dyDescent="0.3">
      <c r="A8104" t="s">
        <v>5881</v>
      </c>
      <c r="B8104" s="2">
        <v>6.8</v>
      </c>
      <c r="C8104" t="s">
        <v>346</v>
      </c>
    </row>
    <row r="8105" spans="1:3" x14ac:dyDescent="0.3">
      <c r="A8105" t="s">
        <v>5881</v>
      </c>
      <c r="B8105" s="2">
        <v>6.8</v>
      </c>
      <c r="C8105" t="s">
        <v>7851</v>
      </c>
    </row>
    <row r="8106" spans="1:3" x14ac:dyDescent="0.3">
      <c r="A8106" t="s">
        <v>5881</v>
      </c>
      <c r="B8106" s="2">
        <v>6.8</v>
      </c>
      <c r="C8106" t="s">
        <v>814</v>
      </c>
    </row>
    <row r="8107" spans="1:3" x14ac:dyDescent="0.3">
      <c r="A8107" t="s">
        <v>5881</v>
      </c>
      <c r="B8107" s="2">
        <v>6.8</v>
      </c>
      <c r="C8107" t="s">
        <v>3705</v>
      </c>
    </row>
    <row r="8108" spans="1:3" x14ac:dyDescent="0.3">
      <c r="A8108" t="s">
        <v>5881</v>
      </c>
      <c r="B8108" s="2">
        <v>6.8</v>
      </c>
      <c r="C8108" t="s">
        <v>3084</v>
      </c>
    </row>
    <row r="8109" spans="1:3" x14ac:dyDescent="0.3">
      <c r="A8109" t="s">
        <v>5882</v>
      </c>
      <c r="B8109" s="2">
        <v>7.3</v>
      </c>
      <c r="C8109" t="s">
        <v>509</v>
      </c>
    </row>
    <row r="8110" spans="1:3" x14ac:dyDescent="0.3">
      <c r="A8110" t="s">
        <v>5882</v>
      </c>
      <c r="B8110" s="2">
        <v>7.3</v>
      </c>
      <c r="C8110" t="s">
        <v>814</v>
      </c>
    </row>
    <row r="8111" spans="1:3" x14ac:dyDescent="0.3">
      <c r="A8111" t="s">
        <v>5883</v>
      </c>
      <c r="B8111" s="2">
        <v>6.1</v>
      </c>
      <c r="C8111" t="s">
        <v>509</v>
      </c>
    </row>
    <row r="8112" spans="1:3" x14ac:dyDescent="0.3">
      <c r="A8112" t="s">
        <v>5883</v>
      </c>
      <c r="B8112" s="2">
        <v>6.1</v>
      </c>
      <c r="C8112" t="s">
        <v>3587</v>
      </c>
    </row>
    <row r="8113" spans="1:3" x14ac:dyDescent="0.3">
      <c r="A8113" t="s">
        <v>5884</v>
      </c>
      <c r="B8113" s="2">
        <v>7.2</v>
      </c>
      <c r="C8113" t="s">
        <v>509</v>
      </c>
    </row>
    <row r="8114" spans="1:3" x14ac:dyDescent="0.3">
      <c r="A8114" t="s">
        <v>5884</v>
      </c>
      <c r="B8114" s="2">
        <v>7.2</v>
      </c>
      <c r="C8114" t="s">
        <v>814</v>
      </c>
    </row>
    <row r="8115" spans="1:3" x14ac:dyDescent="0.3">
      <c r="A8115" t="s">
        <v>5884</v>
      </c>
      <c r="B8115" s="2">
        <v>7.2</v>
      </c>
      <c r="C8115" t="s">
        <v>3587</v>
      </c>
    </row>
    <row r="8116" spans="1:3" x14ac:dyDescent="0.3">
      <c r="A8116" t="s">
        <v>5885</v>
      </c>
      <c r="B8116" s="2">
        <v>5.9</v>
      </c>
      <c r="C8116" t="s">
        <v>509</v>
      </c>
    </row>
    <row r="8117" spans="1:3" x14ac:dyDescent="0.3">
      <c r="A8117" t="s">
        <v>5886</v>
      </c>
      <c r="B8117" s="2">
        <v>6.1</v>
      </c>
      <c r="C8117" t="s">
        <v>346</v>
      </c>
    </row>
    <row r="8118" spans="1:3" x14ac:dyDescent="0.3">
      <c r="A8118" t="s">
        <v>5886</v>
      </c>
      <c r="B8118" s="2">
        <v>6.1</v>
      </c>
      <c r="C8118" t="s">
        <v>509</v>
      </c>
    </row>
    <row r="8119" spans="1:3" x14ac:dyDescent="0.3">
      <c r="A8119" t="s">
        <v>5886</v>
      </c>
      <c r="B8119" s="2">
        <v>6.1</v>
      </c>
      <c r="C8119" t="s">
        <v>7851</v>
      </c>
    </row>
    <row r="8120" spans="1:3" x14ac:dyDescent="0.3">
      <c r="A8120" t="s">
        <v>5887</v>
      </c>
      <c r="B8120" s="2">
        <v>6.8</v>
      </c>
      <c r="C8120" t="s">
        <v>814</v>
      </c>
    </row>
    <row r="8121" spans="1:3" x14ac:dyDescent="0.3">
      <c r="A8121" t="s">
        <v>5887</v>
      </c>
      <c r="B8121" s="2">
        <v>6.8</v>
      </c>
      <c r="C8121" t="s">
        <v>1390</v>
      </c>
    </row>
    <row r="8122" spans="1:3" x14ac:dyDescent="0.3">
      <c r="A8122" t="s">
        <v>5887</v>
      </c>
      <c r="B8122" s="2">
        <v>6.8</v>
      </c>
      <c r="C8122" t="s">
        <v>3705</v>
      </c>
    </row>
    <row r="8123" spans="1:3" x14ac:dyDescent="0.3">
      <c r="A8123" t="s">
        <v>5888</v>
      </c>
      <c r="B8123" s="2">
        <v>7.7</v>
      </c>
      <c r="C8123" t="s">
        <v>3878</v>
      </c>
    </row>
    <row r="8124" spans="1:3" x14ac:dyDescent="0.3">
      <c r="A8124" t="s">
        <v>5888</v>
      </c>
      <c r="B8124" s="2">
        <v>7.7</v>
      </c>
      <c r="C8124" t="s">
        <v>3705</v>
      </c>
    </row>
    <row r="8125" spans="1:3" x14ac:dyDescent="0.3">
      <c r="A8125" t="s">
        <v>5889</v>
      </c>
      <c r="B8125" s="2">
        <v>4.9000000000000004</v>
      </c>
      <c r="C8125" t="s">
        <v>266</v>
      </c>
    </row>
    <row r="8126" spans="1:3" x14ac:dyDescent="0.3">
      <c r="A8126" t="s">
        <v>5889</v>
      </c>
      <c r="B8126" s="2">
        <v>4.9000000000000004</v>
      </c>
      <c r="C8126" t="s">
        <v>509</v>
      </c>
    </row>
    <row r="8127" spans="1:3" x14ac:dyDescent="0.3">
      <c r="A8127" t="s">
        <v>5889</v>
      </c>
      <c r="B8127" s="2">
        <v>4.9000000000000004</v>
      </c>
      <c r="C8127" t="s">
        <v>7846</v>
      </c>
    </row>
    <row r="8128" spans="1:3" x14ac:dyDescent="0.3">
      <c r="A8128" t="s">
        <v>5890</v>
      </c>
      <c r="B8128" s="2">
        <v>6.1</v>
      </c>
      <c r="C8128" t="s">
        <v>509</v>
      </c>
    </row>
    <row r="8129" spans="1:3" x14ac:dyDescent="0.3">
      <c r="A8129" t="s">
        <v>5890</v>
      </c>
      <c r="B8129" s="2">
        <v>6.1</v>
      </c>
      <c r="C8129" t="s">
        <v>814</v>
      </c>
    </row>
    <row r="8130" spans="1:3" x14ac:dyDescent="0.3">
      <c r="A8130" t="s">
        <v>5890</v>
      </c>
      <c r="B8130" s="2">
        <v>6.1</v>
      </c>
      <c r="C8130" t="s">
        <v>3587</v>
      </c>
    </row>
    <row r="8131" spans="1:3" x14ac:dyDescent="0.3">
      <c r="A8131" t="s">
        <v>5891</v>
      </c>
      <c r="B8131" s="2">
        <v>2.5</v>
      </c>
      <c r="C8131" t="s">
        <v>509</v>
      </c>
    </row>
    <row r="8132" spans="1:3" x14ac:dyDescent="0.3">
      <c r="A8132" t="s">
        <v>5891</v>
      </c>
      <c r="B8132" s="2">
        <v>2.5</v>
      </c>
      <c r="C8132" t="s">
        <v>7851</v>
      </c>
    </row>
    <row r="8133" spans="1:3" x14ac:dyDescent="0.3">
      <c r="A8133" t="s">
        <v>5891</v>
      </c>
      <c r="B8133" s="2">
        <v>2.5</v>
      </c>
      <c r="C8133" t="s">
        <v>7846</v>
      </c>
    </row>
    <row r="8134" spans="1:3" x14ac:dyDescent="0.3">
      <c r="A8134" t="s">
        <v>5891</v>
      </c>
      <c r="B8134" s="2">
        <v>2.5</v>
      </c>
      <c r="C8134" t="s">
        <v>3878</v>
      </c>
    </row>
    <row r="8135" spans="1:3" x14ac:dyDescent="0.3">
      <c r="A8135" t="s">
        <v>5892</v>
      </c>
      <c r="B8135" s="2">
        <v>6.1</v>
      </c>
      <c r="C8135" t="s">
        <v>346</v>
      </c>
    </row>
    <row r="8136" spans="1:3" x14ac:dyDescent="0.3">
      <c r="A8136" t="s">
        <v>5892</v>
      </c>
      <c r="B8136" s="2">
        <v>6.1</v>
      </c>
      <c r="C8136" t="s">
        <v>509</v>
      </c>
    </row>
    <row r="8137" spans="1:3" x14ac:dyDescent="0.3">
      <c r="A8137" t="s">
        <v>5892</v>
      </c>
      <c r="B8137" s="2">
        <v>6.1</v>
      </c>
      <c r="C8137" t="s">
        <v>7851</v>
      </c>
    </row>
    <row r="8138" spans="1:3" x14ac:dyDescent="0.3">
      <c r="A8138" t="s">
        <v>5892</v>
      </c>
      <c r="B8138" s="2">
        <v>6.1</v>
      </c>
      <c r="C8138" t="s">
        <v>3705</v>
      </c>
    </row>
    <row r="8139" spans="1:3" x14ac:dyDescent="0.3">
      <c r="A8139" t="s">
        <v>7473</v>
      </c>
      <c r="B8139" s="2">
        <v>5.9</v>
      </c>
      <c r="C8139" t="s">
        <v>509</v>
      </c>
    </row>
    <row r="8140" spans="1:3" x14ac:dyDescent="0.3">
      <c r="A8140" t="s">
        <v>7473</v>
      </c>
      <c r="B8140" s="2">
        <v>5.9</v>
      </c>
      <c r="C8140" t="s">
        <v>814</v>
      </c>
    </row>
    <row r="8141" spans="1:3" x14ac:dyDescent="0.3">
      <c r="A8141" t="s">
        <v>7473</v>
      </c>
      <c r="B8141" s="2">
        <v>5.9</v>
      </c>
      <c r="C8141" t="s">
        <v>7846</v>
      </c>
    </row>
    <row r="8142" spans="1:3" x14ac:dyDescent="0.3">
      <c r="A8142" t="s">
        <v>7474</v>
      </c>
      <c r="B8142" s="2">
        <v>5.7</v>
      </c>
      <c r="C8142" t="s">
        <v>7844</v>
      </c>
    </row>
    <row r="8143" spans="1:3" x14ac:dyDescent="0.3">
      <c r="A8143" t="s">
        <v>7474</v>
      </c>
      <c r="B8143" s="2">
        <v>5.7</v>
      </c>
      <c r="C8143" t="s">
        <v>1390</v>
      </c>
    </row>
    <row r="8144" spans="1:3" x14ac:dyDescent="0.3">
      <c r="A8144" t="s">
        <v>5893</v>
      </c>
      <c r="B8144" s="2">
        <v>5.6</v>
      </c>
      <c r="C8144" t="s">
        <v>7851</v>
      </c>
    </row>
    <row r="8145" spans="1:3" x14ac:dyDescent="0.3">
      <c r="A8145" t="s">
        <v>5893</v>
      </c>
      <c r="B8145" s="2">
        <v>5.6</v>
      </c>
      <c r="C8145" t="s">
        <v>3705</v>
      </c>
    </row>
    <row r="8146" spans="1:3" x14ac:dyDescent="0.3">
      <c r="A8146" t="s">
        <v>5894</v>
      </c>
      <c r="B8146" s="2">
        <v>7.2</v>
      </c>
      <c r="C8146" t="s">
        <v>1390</v>
      </c>
    </row>
    <row r="8147" spans="1:3" x14ac:dyDescent="0.3">
      <c r="A8147" t="s">
        <v>5895</v>
      </c>
      <c r="B8147" s="2">
        <v>7.7</v>
      </c>
      <c r="C8147" t="s">
        <v>814</v>
      </c>
    </row>
    <row r="8148" spans="1:3" x14ac:dyDescent="0.3">
      <c r="A8148" t="s">
        <v>5895</v>
      </c>
      <c r="B8148" s="2">
        <v>7.7</v>
      </c>
      <c r="C8148" t="s">
        <v>7848</v>
      </c>
    </row>
    <row r="8149" spans="1:3" x14ac:dyDescent="0.3">
      <c r="A8149" t="s">
        <v>5895</v>
      </c>
      <c r="B8149" s="2">
        <v>7.7</v>
      </c>
      <c r="C8149" t="s">
        <v>3878</v>
      </c>
    </row>
    <row r="8150" spans="1:3" x14ac:dyDescent="0.3">
      <c r="A8150" t="s">
        <v>5895</v>
      </c>
      <c r="B8150" s="2">
        <v>7.7</v>
      </c>
      <c r="C8150" t="s">
        <v>3705</v>
      </c>
    </row>
    <row r="8151" spans="1:3" x14ac:dyDescent="0.3">
      <c r="A8151" t="s">
        <v>5896</v>
      </c>
      <c r="B8151" s="2">
        <v>7.8</v>
      </c>
      <c r="C8151" t="s">
        <v>509</v>
      </c>
    </row>
    <row r="8152" spans="1:3" x14ac:dyDescent="0.3">
      <c r="A8152" t="s">
        <v>5896</v>
      </c>
      <c r="B8152" s="2">
        <v>7.8</v>
      </c>
      <c r="C8152" t="s">
        <v>814</v>
      </c>
    </row>
    <row r="8153" spans="1:3" x14ac:dyDescent="0.3">
      <c r="A8153" t="s">
        <v>5896</v>
      </c>
      <c r="B8153" s="2">
        <v>7.8</v>
      </c>
      <c r="C8153" t="s">
        <v>7844</v>
      </c>
    </row>
    <row r="8154" spans="1:3" x14ac:dyDescent="0.3">
      <c r="A8154" t="s">
        <v>5897</v>
      </c>
      <c r="B8154" s="2">
        <v>6.1</v>
      </c>
      <c r="C8154" t="s">
        <v>509</v>
      </c>
    </row>
    <row r="8155" spans="1:3" x14ac:dyDescent="0.3">
      <c r="A8155" t="s">
        <v>5897</v>
      </c>
      <c r="B8155" s="2">
        <v>6.1</v>
      </c>
      <c r="C8155" t="s">
        <v>3587</v>
      </c>
    </row>
    <row r="8156" spans="1:3" x14ac:dyDescent="0.3">
      <c r="A8156" t="s">
        <v>7475</v>
      </c>
      <c r="B8156" s="2">
        <v>5.8</v>
      </c>
      <c r="C8156" t="s">
        <v>266</v>
      </c>
    </row>
    <row r="8157" spans="1:3" x14ac:dyDescent="0.3">
      <c r="A8157" t="s">
        <v>7475</v>
      </c>
      <c r="B8157" s="2">
        <v>5.8</v>
      </c>
      <c r="C8157" t="s">
        <v>7846</v>
      </c>
    </row>
    <row r="8158" spans="1:3" x14ac:dyDescent="0.3">
      <c r="A8158" t="s">
        <v>7475</v>
      </c>
      <c r="B8158" s="2">
        <v>5.8</v>
      </c>
      <c r="C8158" t="s">
        <v>3878</v>
      </c>
    </row>
    <row r="8159" spans="1:3" x14ac:dyDescent="0.3">
      <c r="A8159" t="s">
        <v>5898</v>
      </c>
      <c r="B8159" s="2">
        <v>6.5</v>
      </c>
      <c r="C8159" t="s">
        <v>814</v>
      </c>
    </row>
    <row r="8160" spans="1:3" x14ac:dyDescent="0.3">
      <c r="A8160" t="s">
        <v>5898</v>
      </c>
      <c r="B8160" s="2">
        <v>6.5</v>
      </c>
      <c r="C8160" t="s">
        <v>3587</v>
      </c>
    </row>
    <row r="8161" spans="1:3" x14ac:dyDescent="0.3">
      <c r="A8161" t="s">
        <v>7476</v>
      </c>
      <c r="B8161" s="2">
        <v>7.9</v>
      </c>
      <c r="C8161" t="s">
        <v>814</v>
      </c>
    </row>
    <row r="8162" spans="1:3" x14ac:dyDescent="0.3">
      <c r="A8162" t="s">
        <v>7476</v>
      </c>
      <c r="B8162" s="2">
        <v>7.9</v>
      </c>
      <c r="C8162" t="s">
        <v>7849</v>
      </c>
    </row>
    <row r="8163" spans="1:3" x14ac:dyDescent="0.3">
      <c r="A8163" t="s">
        <v>7476</v>
      </c>
      <c r="B8163" s="2">
        <v>7.9</v>
      </c>
      <c r="C8163" t="s">
        <v>5364</v>
      </c>
    </row>
    <row r="8164" spans="1:3" x14ac:dyDescent="0.3">
      <c r="A8164" t="s">
        <v>5899</v>
      </c>
      <c r="B8164" s="2">
        <v>6.3</v>
      </c>
      <c r="C8164" t="s">
        <v>266</v>
      </c>
    </row>
    <row r="8165" spans="1:3" x14ac:dyDescent="0.3">
      <c r="A8165" t="s">
        <v>5899</v>
      </c>
      <c r="B8165" s="2">
        <v>6.3</v>
      </c>
      <c r="C8165" t="s">
        <v>814</v>
      </c>
    </row>
    <row r="8166" spans="1:3" x14ac:dyDescent="0.3">
      <c r="A8166" t="s">
        <v>5899</v>
      </c>
      <c r="B8166" s="2">
        <v>6.3</v>
      </c>
      <c r="C8166" t="s">
        <v>3878</v>
      </c>
    </row>
    <row r="8167" spans="1:3" x14ac:dyDescent="0.3">
      <c r="A8167" t="s">
        <v>5900</v>
      </c>
      <c r="B8167" s="2">
        <v>3.8</v>
      </c>
      <c r="C8167" t="s">
        <v>509</v>
      </c>
    </row>
    <row r="8168" spans="1:3" x14ac:dyDescent="0.3">
      <c r="A8168" t="s">
        <v>5900</v>
      </c>
      <c r="B8168" s="2">
        <v>3.8</v>
      </c>
      <c r="C8168" t="s">
        <v>3587</v>
      </c>
    </row>
    <row r="8169" spans="1:3" x14ac:dyDescent="0.3">
      <c r="A8169" t="s">
        <v>5901</v>
      </c>
      <c r="B8169" s="2">
        <v>8.3000000000000007</v>
      </c>
      <c r="C8169" t="s">
        <v>814</v>
      </c>
    </row>
    <row r="8170" spans="1:3" x14ac:dyDescent="0.3">
      <c r="A8170" t="s">
        <v>5902</v>
      </c>
      <c r="B8170" s="2">
        <v>6.4</v>
      </c>
      <c r="C8170" t="s">
        <v>509</v>
      </c>
    </row>
    <row r="8171" spans="1:3" x14ac:dyDescent="0.3">
      <c r="A8171" t="s">
        <v>5903</v>
      </c>
      <c r="B8171" s="2">
        <v>6.7</v>
      </c>
      <c r="C8171" t="s">
        <v>509</v>
      </c>
    </row>
    <row r="8172" spans="1:3" x14ac:dyDescent="0.3">
      <c r="A8172" t="s">
        <v>5903</v>
      </c>
      <c r="B8172" s="2">
        <v>6.7</v>
      </c>
      <c r="C8172" t="s">
        <v>7851</v>
      </c>
    </row>
    <row r="8173" spans="1:3" x14ac:dyDescent="0.3">
      <c r="A8173" t="s">
        <v>5903</v>
      </c>
      <c r="B8173" s="2">
        <v>6.7</v>
      </c>
      <c r="C8173" t="s">
        <v>3705</v>
      </c>
    </row>
    <row r="8174" spans="1:3" x14ac:dyDescent="0.3">
      <c r="A8174" t="s">
        <v>5904</v>
      </c>
      <c r="B8174" s="2">
        <v>6.1</v>
      </c>
      <c r="C8174" t="s">
        <v>509</v>
      </c>
    </row>
    <row r="8175" spans="1:3" x14ac:dyDescent="0.3">
      <c r="A8175" t="s">
        <v>5905</v>
      </c>
      <c r="B8175" s="2">
        <v>6</v>
      </c>
      <c r="C8175" t="s">
        <v>814</v>
      </c>
    </row>
    <row r="8176" spans="1:3" x14ac:dyDescent="0.3">
      <c r="A8176" t="s">
        <v>5905</v>
      </c>
      <c r="B8176" s="2">
        <v>6</v>
      </c>
      <c r="C8176" t="s">
        <v>3705</v>
      </c>
    </row>
    <row r="8177" spans="1:3" x14ac:dyDescent="0.3">
      <c r="A8177" t="s">
        <v>7477</v>
      </c>
      <c r="B8177" s="2">
        <v>5.8</v>
      </c>
      <c r="C8177" t="s">
        <v>814</v>
      </c>
    </row>
    <row r="8178" spans="1:3" x14ac:dyDescent="0.3">
      <c r="A8178" t="s">
        <v>7477</v>
      </c>
      <c r="B8178" s="2">
        <v>5.8</v>
      </c>
      <c r="C8178" t="s">
        <v>7853</v>
      </c>
    </row>
    <row r="8179" spans="1:3" x14ac:dyDescent="0.3">
      <c r="A8179" t="s">
        <v>5906</v>
      </c>
      <c r="B8179" s="2">
        <v>5.6</v>
      </c>
      <c r="C8179" t="s">
        <v>266</v>
      </c>
    </row>
    <row r="8180" spans="1:3" x14ac:dyDescent="0.3">
      <c r="A8180" t="s">
        <v>5906</v>
      </c>
      <c r="B8180" s="2">
        <v>5.6</v>
      </c>
      <c r="C8180" t="s">
        <v>509</v>
      </c>
    </row>
    <row r="8181" spans="1:3" x14ac:dyDescent="0.3">
      <c r="A8181" t="s">
        <v>5906</v>
      </c>
      <c r="B8181" s="2">
        <v>5.6</v>
      </c>
      <c r="C8181" t="s">
        <v>3587</v>
      </c>
    </row>
    <row r="8182" spans="1:3" x14ac:dyDescent="0.3">
      <c r="A8182" t="s">
        <v>5906</v>
      </c>
      <c r="B8182" s="2">
        <v>5.6</v>
      </c>
      <c r="C8182" t="s">
        <v>3878</v>
      </c>
    </row>
    <row r="8183" spans="1:3" x14ac:dyDescent="0.3">
      <c r="A8183" t="s">
        <v>5907</v>
      </c>
      <c r="B8183" s="2">
        <v>6.1</v>
      </c>
      <c r="C8183" t="s">
        <v>509</v>
      </c>
    </row>
    <row r="8184" spans="1:3" x14ac:dyDescent="0.3">
      <c r="A8184" t="s">
        <v>5907</v>
      </c>
      <c r="B8184" s="2">
        <v>6.1</v>
      </c>
      <c r="C8184" t="s">
        <v>7851</v>
      </c>
    </row>
    <row r="8185" spans="1:3" x14ac:dyDescent="0.3">
      <c r="A8185" t="s">
        <v>5907</v>
      </c>
      <c r="B8185" s="2">
        <v>6.1</v>
      </c>
      <c r="C8185" t="s">
        <v>3705</v>
      </c>
    </row>
    <row r="8186" spans="1:3" x14ac:dyDescent="0.3">
      <c r="A8186" t="s">
        <v>5908</v>
      </c>
      <c r="B8186" s="2">
        <v>5.9</v>
      </c>
      <c r="C8186" t="s">
        <v>509</v>
      </c>
    </row>
    <row r="8187" spans="1:3" x14ac:dyDescent="0.3">
      <c r="A8187" t="s">
        <v>7478</v>
      </c>
      <c r="B8187" s="2">
        <v>7.3</v>
      </c>
      <c r="C8187" t="s">
        <v>509</v>
      </c>
    </row>
    <row r="8188" spans="1:3" x14ac:dyDescent="0.3">
      <c r="A8188" t="s">
        <v>7478</v>
      </c>
      <c r="B8188" s="2">
        <v>7.3</v>
      </c>
      <c r="C8188" t="s">
        <v>814</v>
      </c>
    </row>
    <row r="8189" spans="1:3" x14ac:dyDescent="0.3">
      <c r="A8189" t="s">
        <v>7478</v>
      </c>
      <c r="B8189" s="2">
        <v>7.3</v>
      </c>
      <c r="C8189" t="s">
        <v>3587</v>
      </c>
    </row>
    <row r="8190" spans="1:3" x14ac:dyDescent="0.3">
      <c r="A8190" t="s">
        <v>7479</v>
      </c>
      <c r="B8190" s="2">
        <v>6.8</v>
      </c>
      <c r="C8190" t="s">
        <v>814</v>
      </c>
    </row>
    <row r="8191" spans="1:3" x14ac:dyDescent="0.3">
      <c r="A8191" t="s">
        <v>7479</v>
      </c>
      <c r="B8191" s="2">
        <v>6.8</v>
      </c>
      <c r="C8191" t="s">
        <v>7850</v>
      </c>
    </row>
    <row r="8192" spans="1:3" x14ac:dyDescent="0.3">
      <c r="A8192" t="s">
        <v>5909</v>
      </c>
      <c r="B8192" s="2">
        <v>5.7</v>
      </c>
      <c r="C8192" t="s">
        <v>509</v>
      </c>
    </row>
    <row r="8193" spans="1:3" x14ac:dyDescent="0.3">
      <c r="A8193" t="s">
        <v>5909</v>
      </c>
      <c r="B8193" s="2">
        <v>5.7</v>
      </c>
      <c r="C8193" t="s">
        <v>814</v>
      </c>
    </row>
    <row r="8194" spans="1:3" x14ac:dyDescent="0.3">
      <c r="A8194" t="s">
        <v>5909</v>
      </c>
      <c r="B8194" s="2">
        <v>5.7</v>
      </c>
      <c r="C8194" t="s">
        <v>3587</v>
      </c>
    </row>
    <row r="8195" spans="1:3" x14ac:dyDescent="0.3">
      <c r="A8195" t="s">
        <v>7480</v>
      </c>
      <c r="B8195" s="2">
        <v>7.3</v>
      </c>
      <c r="C8195" t="s">
        <v>814</v>
      </c>
    </row>
    <row r="8196" spans="1:3" x14ac:dyDescent="0.3">
      <c r="A8196" t="s">
        <v>7480</v>
      </c>
      <c r="B8196" s="2">
        <v>7.3</v>
      </c>
      <c r="C8196" t="s">
        <v>3587</v>
      </c>
    </row>
    <row r="8197" spans="1:3" x14ac:dyDescent="0.3">
      <c r="A8197" t="s">
        <v>5910</v>
      </c>
      <c r="B8197" s="2">
        <v>6.3</v>
      </c>
      <c r="C8197" t="s">
        <v>814</v>
      </c>
    </row>
    <row r="8198" spans="1:3" x14ac:dyDescent="0.3">
      <c r="A8198" t="s">
        <v>5910</v>
      </c>
      <c r="B8198" s="2">
        <v>6.3</v>
      </c>
      <c r="C8198" t="s">
        <v>7848</v>
      </c>
    </row>
    <row r="8199" spans="1:3" x14ac:dyDescent="0.3">
      <c r="A8199" t="s">
        <v>5910</v>
      </c>
      <c r="B8199" s="2">
        <v>6.3</v>
      </c>
      <c r="C8199" t="s">
        <v>3587</v>
      </c>
    </row>
    <row r="8200" spans="1:3" x14ac:dyDescent="0.3">
      <c r="A8200" t="s">
        <v>5910</v>
      </c>
      <c r="B8200" s="2">
        <v>6.3</v>
      </c>
      <c r="C8200" t="s">
        <v>3705</v>
      </c>
    </row>
    <row r="8201" spans="1:3" x14ac:dyDescent="0.3">
      <c r="A8201" t="s">
        <v>5911</v>
      </c>
      <c r="B8201" s="2">
        <v>5.9</v>
      </c>
      <c r="C8201" t="s">
        <v>509</v>
      </c>
    </row>
    <row r="8202" spans="1:3" x14ac:dyDescent="0.3">
      <c r="A8202" t="s">
        <v>5911</v>
      </c>
      <c r="B8202" s="2">
        <v>5.9</v>
      </c>
      <c r="C8202" t="s">
        <v>7851</v>
      </c>
    </row>
    <row r="8203" spans="1:3" x14ac:dyDescent="0.3">
      <c r="A8203" t="s">
        <v>5911</v>
      </c>
      <c r="B8203" s="2">
        <v>5.9</v>
      </c>
      <c r="C8203" t="s">
        <v>814</v>
      </c>
    </row>
    <row r="8204" spans="1:3" x14ac:dyDescent="0.3">
      <c r="A8204" t="s">
        <v>5912</v>
      </c>
      <c r="B8204" s="2">
        <v>7.1</v>
      </c>
      <c r="C8204" t="s">
        <v>7852</v>
      </c>
    </row>
    <row r="8205" spans="1:3" x14ac:dyDescent="0.3">
      <c r="A8205" t="s">
        <v>5912</v>
      </c>
      <c r="B8205" s="2">
        <v>7.1</v>
      </c>
      <c r="C8205" t="s">
        <v>509</v>
      </c>
    </row>
    <row r="8206" spans="1:3" x14ac:dyDescent="0.3">
      <c r="A8206" t="s">
        <v>5912</v>
      </c>
      <c r="B8206" s="2">
        <v>7.1</v>
      </c>
      <c r="C8206" t="s">
        <v>7851</v>
      </c>
    </row>
    <row r="8207" spans="1:3" x14ac:dyDescent="0.3">
      <c r="A8207" t="s">
        <v>5912</v>
      </c>
      <c r="B8207" s="2">
        <v>7.1</v>
      </c>
      <c r="C8207" t="s">
        <v>814</v>
      </c>
    </row>
    <row r="8208" spans="1:3" x14ac:dyDescent="0.3">
      <c r="A8208" t="s">
        <v>7481</v>
      </c>
      <c r="B8208" s="2">
        <v>8</v>
      </c>
      <c r="C8208" t="s">
        <v>814</v>
      </c>
    </row>
    <row r="8209" spans="1:3" x14ac:dyDescent="0.3">
      <c r="A8209" t="s">
        <v>7481</v>
      </c>
      <c r="B8209" s="2">
        <v>8</v>
      </c>
      <c r="C8209" t="s">
        <v>3587</v>
      </c>
    </row>
    <row r="8210" spans="1:3" x14ac:dyDescent="0.3">
      <c r="A8210" t="s">
        <v>5913</v>
      </c>
      <c r="B8210" s="2">
        <v>5.0999999999999996</v>
      </c>
      <c r="C8210" t="s">
        <v>346</v>
      </c>
    </row>
    <row r="8211" spans="1:3" x14ac:dyDescent="0.3">
      <c r="A8211" t="s">
        <v>5914</v>
      </c>
      <c r="B8211" s="2">
        <v>7.1</v>
      </c>
      <c r="C8211" t="s">
        <v>7852</v>
      </c>
    </row>
    <row r="8212" spans="1:3" x14ac:dyDescent="0.3">
      <c r="A8212" t="s">
        <v>5914</v>
      </c>
      <c r="B8212" s="2">
        <v>7.1</v>
      </c>
      <c r="C8212" t="s">
        <v>7851</v>
      </c>
    </row>
    <row r="8213" spans="1:3" x14ac:dyDescent="0.3">
      <c r="A8213" t="s">
        <v>5914</v>
      </c>
      <c r="B8213" s="2">
        <v>7.1</v>
      </c>
      <c r="C8213" t="s">
        <v>814</v>
      </c>
    </row>
    <row r="8214" spans="1:3" x14ac:dyDescent="0.3">
      <c r="A8214" t="s">
        <v>5915</v>
      </c>
      <c r="B8214" s="2">
        <v>6.5</v>
      </c>
      <c r="C8214" t="s">
        <v>814</v>
      </c>
    </row>
    <row r="8215" spans="1:3" x14ac:dyDescent="0.3">
      <c r="A8215" t="s">
        <v>5915</v>
      </c>
      <c r="B8215" s="2">
        <v>6.5</v>
      </c>
      <c r="C8215" t="s">
        <v>3587</v>
      </c>
    </row>
    <row r="8216" spans="1:3" x14ac:dyDescent="0.3">
      <c r="A8216" t="s">
        <v>5915</v>
      </c>
      <c r="B8216" s="2">
        <v>6.5</v>
      </c>
      <c r="C8216" t="s">
        <v>3084</v>
      </c>
    </row>
    <row r="8217" spans="1:3" x14ac:dyDescent="0.3">
      <c r="A8217" t="s">
        <v>5916</v>
      </c>
      <c r="B8217" s="2">
        <v>4.5</v>
      </c>
      <c r="C8217" t="s">
        <v>1390</v>
      </c>
    </row>
    <row r="8218" spans="1:3" x14ac:dyDescent="0.3">
      <c r="A8218" t="s">
        <v>5916</v>
      </c>
      <c r="B8218" s="2">
        <v>4.5</v>
      </c>
      <c r="C8218" t="s">
        <v>3705</v>
      </c>
    </row>
    <row r="8219" spans="1:3" x14ac:dyDescent="0.3">
      <c r="A8219" t="s">
        <v>7482</v>
      </c>
      <c r="B8219" s="2">
        <v>6.6</v>
      </c>
      <c r="C8219" t="s">
        <v>346</v>
      </c>
    </row>
    <row r="8220" spans="1:3" x14ac:dyDescent="0.3">
      <c r="A8220" t="s">
        <v>7482</v>
      </c>
      <c r="B8220" s="2">
        <v>6.6</v>
      </c>
      <c r="C8220" t="s">
        <v>509</v>
      </c>
    </row>
    <row r="8221" spans="1:3" x14ac:dyDescent="0.3">
      <c r="A8221" t="s">
        <v>7482</v>
      </c>
      <c r="B8221" s="2">
        <v>6.6</v>
      </c>
      <c r="C8221" t="s">
        <v>3878</v>
      </c>
    </row>
    <row r="8222" spans="1:3" x14ac:dyDescent="0.3">
      <c r="A8222" t="s">
        <v>7482</v>
      </c>
      <c r="B8222" s="2">
        <v>6.6</v>
      </c>
      <c r="C8222" t="s">
        <v>3705</v>
      </c>
    </row>
    <row r="8223" spans="1:3" x14ac:dyDescent="0.3">
      <c r="A8223" t="s">
        <v>7483</v>
      </c>
      <c r="B8223" s="2">
        <v>4.3</v>
      </c>
      <c r="C8223" t="s">
        <v>814</v>
      </c>
    </row>
    <row r="8224" spans="1:3" x14ac:dyDescent="0.3">
      <c r="A8224" t="s">
        <v>7483</v>
      </c>
      <c r="B8224" s="2">
        <v>4.3</v>
      </c>
      <c r="C8224" t="s">
        <v>3587</v>
      </c>
    </row>
    <row r="8225" spans="1:3" x14ac:dyDescent="0.3">
      <c r="A8225" t="s">
        <v>7483</v>
      </c>
      <c r="B8225" s="2">
        <v>4.3</v>
      </c>
      <c r="C8225" t="s">
        <v>5364</v>
      </c>
    </row>
    <row r="8226" spans="1:3" x14ac:dyDescent="0.3">
      <c r="A8226" t="s">
        <v>5917</v>
      </c>
      <c r="B8226" s="2">
        <v>6.7</v>
      </c>
      <c r="C8226" t="s">
        <v>7851</v>
      </c>
    </row>
    <row r="8227" spans="1:3" x14ac:dyDescent="0.3">
      <c r="A8227" t="s">
        <v>5917</v>
      </c>
      <c r="B8227" s="2">
        <v>6.7</v>
      </c>
      <c r="C8227" t="s">
        <v>3705</v>
      </c>
    </row>
    <row r="8228" spans="1:3" x14ac:dyDescent="0.3">
      <c r="A8228" t="s">
        <v>5918</v>
      </c>
      <c r="B8228" s="2">
        <v>6.8</v>
      </c>
      <c r="C8228" t="s">
        <v>346</v>
      </c>
    </row>
    <row r="8229" spans="1:3" x14ac:dyDescent="0.3">
      <c r="A8229" t="s">
        <v>5918</v>
      </c>
      <c r="B8229" s="2">
        <v>6.8</v>
      </c>
      <c r="C8229" t="s">
        <v>814</v>
      </c>
    </row>
    <row r="8230" spans="1:3" x14ac:dyDescent="0.3">
      <c r="A8230" t="s">
        <v>5918</v>
      </c>
      <c r="B8230" s="2">
        <v>6.8</v>
      </c>
      <c r="C8230" t="s">
        <v>7849</v>
      </c>
    </row>
    <row r="8231" spans="1:3" x14ac:dyDescent="0.3">
      <c r="A8231" t="s">
        <v>5918</v>
      </c>
      <c r="B8231" s="2">
        <v>6.8</v>
      </c>
      <c r="C8231" t="s">
        <v>5364</v>
      </c>
    </row>
    <row r="8232" spans="1:3" x14ac:dyDescent="0.3">
      <c r="A8232" t="s">
        <v>5919</v>
      </c>
      <c r="B8232" s="2">
        <v>5.4</v>
      </c>
      <c r="C8232" t="s">
        <v>346</v>
      </c>
    </row>
    <row r="8233" spans="1:3" x14ac:dyDescent="0.3">
      <c r="A8233" t="s">
        <v>5919</v>
      </c>
      <c r="B8233" s="2">
        <v>5.4</v>
      </c>
      <c r="C8233" t="s">
        <v>266</v>
      </c>
    </row>
    <row r="8234" spans="1:3" x14ac:dyDescent="0.3">
      <c r="A8234" t="s">
        <v>5919</v>
      </c>
      <c r="B8234" s="2">
        <v>5.4</v>
      </c>
      <c r="C8234" t="s">
        <v>509</v>
      </c>
    </row>
    <row r="8235" spans="1:3" x14ac:dyDescent="0.3">
      <c r="A8235" t="s">
        <v>5919</v>
      </c>
      <c r="B8235" s="2">
        <v>5.4</v>
      </c>
      <c r="C8235" t="s">
        <v>7846</v>
      </c>
    </row>
    <row r="8236" spans="1:3" x14ac:dyDescent="0.3">
      <c r="A8236" t="s">
        <v>5920</v>
      </c>
      <c r="B8236" s="2">
        <v>6.6</v>
      </c>
      <c r="C8236" t="s">
        <v>7852</v>
      </c>
    </row>
    <row r="8237" spans="1:3" x14ac:dyDescent="0.3">
      <c r="A8237" t="s">
        <v>5920</v>
      </c>
      <c r="B8237" s="2">
        <v>6.6</v>
      </c>
      <c r="C8237" t="s">
        <v>509</v>
      </c>
    </row>
    <row r="8238" spans="1:3" x14ac:dyDescent="0.3">
      <c r="A8238" t="s">
        <v>5920</v>
      </c>
      <c r="B8238" s="2">
        <v>6.6</v>
      </c>
      <c r="C8238" t="s">
        <v>7851</v>
      </c>
    </row>
    <row r="8239" spans="1:3" x14ac:dyDescent="0.3">
      <c r="A8239" t="s">
        <v>5920</v>
      </c>
      <c r="B8239" s="2">
        <v>6.6</v>
      </c>
      <c r="C8239" t="s">
        <v>814</v>
      </c>
    </row>
    <row r="8240" spans="1:3" x14ac:dyDescent="0.3">
      <c r="A8240" t="s">
        <v>5920</v>
      </c>
      <c r="B8240" s="2">
        <v>6.6</v>
      </c>
      <c r="C8240" t="s">
        <v>3587</v>
      </c>
    </row>
    <row r="8241" spans="1:3" x14ac:dyDescent="0.3">
      <c r="A8241" t="s">
        <v>5921</v>
      </c>
      <c r="B8241" s="2">
        <v>7.3</v>
      </c>
      <c r="C8241" t="s">
        <v>7852</v>
      </c>
    </row>
    <row r="8242" spans="1:3" x14ac:dyDescent="0.3">
      <c r="A8242" t="s">
        <v>5921</v>
      </c>
      <c r="B8242" s="2">
        <v>7.3</v>
      </c>
      <c r="C8242" t="s">
        <v>814</v>
      </c>
    </row>
    <row r="8243" spans="1:3" x14ac:dyDescent="0.3">
      <c r="A8243" t="s">
        <v>7484</v>
      </c>
      <c r="B8243" s="2">
        <v>6.9</v>
      </c>
      <c r="C8243" t="s">
        <v>814</v>
      </c>
    </row>
    <row r="8244" spans="1:3" x14ac:dyDescent="0.3">
      <c r="A8244" t="s">
        <v>5922</v>
      </c>
      <c r="B8244" s="2">
        <v>8</v>
      </c>
      <c r="C8244" t="s">
        <v>346</v>
      </c>
    </row>
    <row r="8245" spans="1:3" x14ac:dyDescent="0.3">
      <c r="A8245" t="s">
        <v>5922</v>
      </c>
      <c r="B8245" s="2">
        <v>8</v>
      </c>
      <c r="C8245" t="s">
        <v>7851</v>
      </c>
    </row>
    <row r="8246" spans="1:3" x14ac:dyDescent="0.3">
      <c r="A8246" t="s">
        <v>5922</v>
      </c>
      <c r="B8246" s="2">
        <v>8</v>
      </c>
      <c r="C8246" t="s">
        <v>814</v>
      </c>
    </row>
    <row r="8247" spans="1:3" x14ac:dyDescent="0.3">
      <c r="A8247" t="s">
        <v>5922</v>
      </c>
      <c r="B8247" s="2">
        <v>8</v>
      </c>
      <c r="C8247" t="s">
        <v>3587</v>
      </c>
    </row>
    <row r="8248" spans="1:3" x14ac:dyDescent="0.3">
      <c r="A8248" t="s">
        <v>5922</v>
      </c>
      <c r="B8248" s="2">
        <v>8</v>
      </c>
      <c r="C8248" t="s">
        <v>3705</v>
      </c>
    </row>
    <row r="8249" spans="1:3" x14ac:dyDescent="0.3">
      <c r="A8249" t="s">
        <v>5923</v>
      </c>
      <c r="B8249" s="2">
        <v>7.8</v>
      </c>
      <c r="C8249" t="s">
        <v>7851</v>
      </c>
    </row>
    <row r="8250" spans="1:3" x14ac:dyDescent="0.3">
      <c r="A8250" t="s">
        <v>5923</v>
      </c>
      <c r="B8250" s="2">
        <v>7.8</v>
      </c>
      <c r="C8250" t="s">
        <v>814</v>
      </c>
    </row>
    <row r="8251" spans="1:3" x14ac:dyDescent="0.3">
      <c r="A8251" t="s">
        <v>5923</v>
      </c>
      <c r="B8251" s="2">
        <v>7.8</v>
      </c>
      <c r="C8251" t="s">
        <v>7848</v>
      </c>
    </row>
    <row r="8252" spans="1:3" x14ac:dyDescent="0.3">
      <c r="A8252" t="s">
        <v>5924</v>
      </c>
      <c r="B8252" s="2">
        <v>6.1</v>
      </c>
      <c r="C8252" t="s">
        <v>7851</v>
      </c>
    </row>
    <row r="8253" spans="1:3" x14ac:dyDescent="0.3">
      <c r="A8253" t="s">
        <v>5924</v>
      </c>
      <c r="B8253" s="2">
        <v>6.1</v>
      </c>
      <c r="C8253" t="s">
        <v>814</v>
      </c>
    </row>
    <row r="8254" spans="1:3" x14ac:dyDescent="0.3">
      <c r="A8254" t="s">
        <v>5924</v>
      </c>
      <c r="B8254" s="2">
        <v>6.1</v>
      </c>
      <c r="C8254" t="s">
        <v>3705</v>
      </c>
    </row>
    <row r="8255" spans="1:3" x14ac:dyDescent="0.3">
      <c r="A8255" t="s">
        <v>5925</v>
      </c>
      <c r="B8255" s="2">
        <v>5.0999999999999996</v>
      </c>
      <c r="C8255" t="s">
        <v>1390</v>
      </c>
    </row>
    <row r="8256" spans="1:3" x14ac:dyDescent="0.3">
      <c r="A8256" t="s">
        <v>5925</v>
      </c>
      <c r="B8256" s="2">
        <v>5.0999999999999996</v>
      </c>
      <c r="C8256" t="s">
        <v>7848</v>
      </c>
    </row>
    <row r="8257" spans="1:3" x14ac:dyDescent="0.3">
      <c r="A8257" t="s">
        <v>7485</v>
      </c>
      <c r="B8257" s="2">
        <v>7.4</v>
      </c>
      <c r="C8257" t="s">
        <v>509</v>
      </c>
    </row>
    <row r="8258" spans="1:3" x14ac:dyDescent="0.3">
      <c r="A8258" t="s">
        <v>7485</v>
      </c>
      <c r="B8258" s="2">
        <v>7.4</v>
      </c>
      <c r="C8258" t="s">
        <v>814</v>
      </c>
    </row>
    <row r="8259" spans="1:3" x14ac:dyDescent="0.3">
      <c r="A8259" t="s">
        <v>7485</v>
      </c>
      <c r="B8259" s="2">
        <v>7.4</v>
      </c>
      <c r="C8259" t="s">
        <v>3587</v>
      </c>
    </row>
    <row r="8260" spans="1:3" x14ac:dyDescent="0.3">
      <c r="A8260" t="s">
        <v>7486</v>
      </c>
      <c r="B8260" s="2">
        <v>7.8</v>
      </c>
      <c r="C8260" t="s">
        <v>814</v>
      </c>
    </row>
    <row r="8261" spans="1:3" x14ac:dyDescent="0.3">
      <c r="A8261" t="s">
        <v>7486</v>
      </c>
      <c r="B8261" s="2">
        <v>7.8</v>
      </c>
      <c r="C8261" t="s">
        <v>5364</v>
      </c>
    </row>
    <row r="8262" spans="1:3" x14ac:dyDescent="0.3">
      <c r="A8262" t="s">
        <v>7487</v>
      </c>
      <c r="B8262" s="2">
        <v>8</v>
      </c>
      <c r="C8262" t="s">
        <v>7851</v>
      </c>
    </row>
    <row r="8263" spans="1:3" x14ac:dyDescent="0.3">
      <c r="A8263" t="s">
        <v>7487</v>
      </c>
      <c r="B8263" s="2">
        <v>8</v>
      </c>
      <c r="C8263" t="s">
        <v>814</v>
      </c>
    </row>
    <row r="8264" spans="1:3" x14ac:dyDescent="0.3">
      <c r="A8264" t="s">
        <v>7487</v>
      </c>
      <c r="B8264" s="2">
        <v>8</v>
      </c>
      <c r="C8264" t="s">
        <v>7847</v>
      </c>
    </row>
    <row r="8265" spans="1:3" x14ac:dyDescent="0.3">
      <c r="A8265" t="s">
        <v>7488</v>
      </c>
      <c r="B8265" s="2">
        <v>6.7</v>
      </c>
      <c r="C8265" t="s">
        <v>814</v>
      </c>
    </row>
    <row r="8266" spans="1:3" x14ac:dyDescent="0.3">
      <c r="A8266" t="s">
        <v>7488</v>
      </c>
      <c r="B8266" s="2">
        <v>6.7</v>
      </c>
      <c r="C8266" t="s">
        <v>3587</v>
      </c>
    </row>
    <row r="8267" spans="1:3" x14ac:dyDescent="0.3">
      <c r="A8267" t="s">
        <v>5926</v>
      </c>
      <c r="B8267" s="2">
        <v>6.6</v>
      </c>
      <c r="C8267" t="s">
        <v>7851</v>
      </c>
    </row>
    <row r="8268" spans="1:3" x14ac:dyDescent="0.3">
      <c r="A8268" t="s">
        <v>5926</v>
      </c>
      <c r="B8268" s="2">
        <v>6.6</v>
      </c>
      <c r="C8268" t="s">
        <v>814</v>
      </c>
    </row>
    <row r="8269" spans="1:3" x14ac:dyDescent="0.3">
      <c r="A8269" t="s">
        <v>5927</v>
      </c>
      <c r="B8269" s="2">
        <v>6.4</v>
      </c>
      <c r="C8269" t="s">
        <v>509</v>
      </c>
    </row>
    <row r="8270" spans="1:3" x14ac:dyDescent="0.3">
      <c r="A8270" t="s">
        <v>5927</v>
      </c>
      <c r="B8270" s="2">
        <v>6.4</v>
      </c>
      <c r="C8270" t="s">
        <v>814</v>
      </c>
    </row>
    <row r="8271" spans="1:3" x14ac:dyDescent="0.3">
      <c r="A8271" t="s">
        <v>5927</v>
      </c>
      <c r="B8271" s="2">
        <v>6.4</v>
      </c>
      <c r="C8271" t="s">
        <v>3587</v>
      </c>
    </row>
    <row r="8272" spans="1:3" x14ac:dyDescent="0.3">
      <c r="A8272" t="s">
        <v>5928</v>
      </c>
      <c r="B8272" s="2">
        <v>6.7</v>
      </c>
      <c r="C8272" t="s">
        <v>346</v>
      </c>
    </row>
    <row r="8273" spans="1:3" x14ac:dyDescent="0.3">
      <c r="A8273" t="s">
        <v>5928</v>
      </c>
      <c r="B8273" s="2">
        <v>6.7</v>
      </c>
      <c r="C8273" t="s">
        <v>7851</v>
      </c>
    </row>
    <row r="8274" spans="1:3" x14ac:dyDescent="0.3">
      <c r="A8274" t="s">
        <v>5928</v>
      </c>
      <c r="B8274" s="2">
        <v>6.7</v>
      </c>
      <c r="C8274" t="s">
        <v>3705</v>
      </c>
    </row>
    <row r="8275" spans="1:3" x14ac:dyDescent="0.3">
      <c r="A8275" t="s">
        <v>5929</v>
      </c>
      <c r="B8275" s="2">
        <v>6.2</v>
      </c>
      <c r="C8275" t="s">
        <v>7852</v>
      </c>
    </row>
    <row r="8276" spans="1:3" x14ac:dyDescent="0.3">
      <c r="A8276" t="s">
        <v>5929</v>
      </c>
      <c r="B8276" s="2">
        <v>6.2</v>
      </c>
      <c r="C8276" t="s">
        <v>509</v>
      </c>
    </row>
    <row r="8277" spans="1:3" x14ac:dyDescent="0.3">
      <c r="A8277" t="s">
        <v>5929</v>
      </c>
      <c r="B8277" s="2">
        <v>6.2</v>
      </c>
      <c r="C8277" t="s">
        <v>7851</v>
      </c>
    </row>
    <row r="8278" spans="1:3" x14ac:dyDescent="0.3">
      <c r="A8278" t="s">
        <v>5929</v>
      </c>
      <c r="B8278" s="2">
        <v>6.2</v>
      </c>
      <c r="C8278" t="s">
        <v>814</v>
      </c>
    </row>
    <row r="8279" spans="1:3" x14ac:dyDescent="0.3">
      <c r="A8279" t="s">
        <v>5930</v>
      </c>
      <c r="B8279" s="2">
        <v>7.3</v>
      </c>
      <c r="C8279" t="s">
        <v>266</v>
      </c>
    </row>
    <row r="8280" spans="1:3" x14ac:dyDescent="0.3">
      <c r="A8280" t="s">
        <v>5930</v>
      </c>
      <c r="B8280" s="2">
        <v>7.3</v>
      </c>
      <c r="C8280" t="s">
        <v>7845</v>
      </c>
    </row>
    <row r="8281" spans="1:3" x14ac:dyDescent="0.3">
      <c r="A8281" t="s">
        <v>5930</v>
      </c>
      <c r="B8281" s="2">
        <v>7.3</v>
      </c>
      <c r="C8281" t="s">
        <v>7846</v>
      </c>
    </row>
    <row r="8282" spans="1:3" x14ac:dyDescent="0.3">
      <c r="A8282" t="s">
        <v>7489</v>
      </c>
      <c r="B8282" s="2">
        <v>8.1</v>
      </c>
      <c r="C8282" t="s">
        <v>346</v>
      </c>
    </row>
    <row r="8283" spans="1:3" x14ac:dyDescent="0.3">
      <c r="A8283" t="s">
        <v>7489</v>
      </c>
      <c r="B8283" s="2">
        <v>8.1</v>
      </c>
      <c r="C8283" t="s">
        <v>814</v>
      </c>
    </row>
    <row r="8284" spans="1:3" x14ac:dyDescent="0.3">
      <c r="A8284" t="s">
        <v>7489</v>
      </c>
      <c r="B8284" s="2">
        <v>8.1</v>
      </c>
      <c r="C8284" t="s">
        <v>5364</v>
      </c>
    </row>
    <row r="8285" spans="1:3" x14ac:dyDescent="0.3">
      <c r="A8285" t="s">
        <v>5931</v>
      </c>
      <c r="B8285" s="2">
        <v>7</v>
      </c>
      <c r="C8285" t="s">
        <v>509</v>
      </c>
    </row>
    <row r="8286" spans="1:3" x14ac:dyDescent="0.3">
      <c r="A8286" t="s">
        <v>5931</v>
      </c>
      <c r="B8286" s="2">
        <v>7</v>
      </c>
      <c r="C8286" t="s">
        <v>814</v>
      </c>
    </row>
    <row r="8287" spans="1:3" x14ac:dyDescent="0.3">
      <c r="A8287" t="s">
        <v>5931</v>
      </c>
      <c r="B8287" s="2">
        <v>7</v>
      </c>
      <c r="C8287" t="s">
        <v>7846</v>
      </c>
    </row>
    <row r="8288" spans="1:3" x14ac:dyDescent="0.3">
      <c r="A8288" t="s">
        <v>5931</v>
      </c>
      <c r="B8288" s="2">
        <v>7</v>
      </c>
      <c r="C8288" t="s">
        <v>7850</v>
      </c>
    </row>
    <row r="8289" spans="1:3" x14ac:dyDescent="0.3">
      <c r="A8289" t="s">
        <v>5932</v>
      </c>
      <c r="B8289" s="2">
        <v>8</v>
      </c>
      <c r="C8289" t="s">
        <v>1390</v>
      </c>
    </row>
    <row r="8290" spans="1:3" x14ac:dyDescent="0.3">
      <c r="A8290" t="s">
        <v>5933</v>
      </c>
      <c r="B8290" s="2">
        <v>8</v>
      </c>
      <c r="C8290" t="s">
        <v>266</v>
      </c>
    </row>
    <row r="8291" spans="1:3" x14ac:dyDescent="0.3">
      <c r="A8291" t="s">
        <v>5933</v>
      </c>
      <c r="B8291" s="2">
        <v>8</v>
      </c>
      <c r="C8291" t="s">
        <v>814</v>
      </c>
    </row>
    <row r="8292" spans="1:3" x14ac:dyDescent="0.3">
      <c r="A8292" t="s">
        <v>5933</v>
      </c>
      <c r="B8292" s="2">
        <v>8</v>
      </c>
      <c r="C8292" t="s">
        <v>3705</v>
      </c>
    </row>
    <row r="8293" spans="1:3" x14ac:dyDescent="0.3">
      <c r="A8293" t="s">
        <v>5934</v>
      </c>
      <c r="B8293" s="2">
        <v>7</v>
      </c>
      <c r="C8293" t="s">
        <v>509</v>
      </c>
    </row>
    <row r="8294" spans="1:3" x14ac:dyDescent="0.3">
      <c r="A8294" t="s">
        <v>5935</v>
      </c>
      <c r="B8294" s="2">
        <v>7.9</v>
      </c>
      <c r="C8294" t="s">
        <v>7845</v>
      </c>
    </row>
    <row r="8295" spans="1:3" x14ac:dyDescent="0.3">
      <c r="A8295" t="s">
        <v>5935</v>
      </c>
      <c r="B8295" s="2">
        <v>7.9</v>
      </c>
      <c r="C8295" t="s">
        <v>509</v>
      </c>
    </row>
    <row r="8296" spans="1:3" x14ac:dyDescent="0.3">
      <c r="A8296" t="s">
        <v>5935</v>
      </c>
      <c r="B8296" s="2">
        <v>7.9</v>
      </c>
      <c r="C8296" t="s">
        <v>7851</v>
      </c>
    </row>
    <row r="8297" spans="1:3" x14ac:dyDescent="0.3">
      <c r="A8297" t="s">
        <v>5935</v>
      </c>
      <c r="B8297" s="2">
        <v>7.9</v>
      </c>
      <c r="C8297" t="s">
        <v>814</v>
      </c>
    </row>
    <row r="8298" spans="1:3" x14ac:dyDescent="0.3">
      <c r="A8298" t="s">
        <v>5935</v>
      </c>
      <c r="B8298" s="2">
        <v>7.9</v>
      </c>
      <c r="C8298" t="s">
        <v>7846</v>
      </c>
    </row>
    <row r="8299" spans="1:3" x14ac:dyDescent="0.3">
      <c r="A8299" t="s">
        <v>5936</v>
      </c>
      <c r="B8299" s="2">
        <v>5.9</v>
      </c>
      <c r="C8299" t="s">
        <v>346</v>
      </c>
    </row>
    <row r="8300" spans="1:3" x14ac:dyDescent="0.3">
      <c r="A8300" t="s">
        <v>5936</v>
      </c>
      <c r="B8300" s="2">
        <v>5.9</v>
      </c>
      <c r="C8300" t="s">
        <v>266</v>
      </c>
    </row>
    <row r="8301" spans="1:3" x14ac:dyDescent="0.3">
      <c r="A8301" t="s">
        <v>5936</v>
      </c>
      <c r="B8301" s="2">
        <v>5.9</v>
      </c>
      <c r="C8301" t="s">
        <v>509</v>
      </c>
    </row>
    <row r="8302" spans="1:3" x14ac:dyDescent="0.3">
      <c r="A8302" t="s">
        <v>5936</v>
      </c>
      <c r="B8302" s="2">
        <v>5.9</v>
      </c>
      <c r="C8302" t="s">
        <v>7844</v>
      </c>
    </row>
    <row r="8303" spans="1:3" x14ac:dyDescent="0.3">
      <c r="A8303" t="s">
        <v>5936</v>
      </c>
      <c r="B8303" s="2">
        <v>5.9</v>
      </c>
      <c r="C8303" t="s">
        <v>7848</v>
      </c>
    </row>
    <row r="8304" spans="1:3" x14ac:dyDescent="0.3">
      <c r="A8304" t="s">
        <v>7490</v>
      </c>
      <c r="B8304" s="2">
        <v>6.6</v>
      </c>
      <c r="C8304" t="s">
        <v>509</v>
      </c>
    </row>
    <row r="8305" spans="1:3" x14ac:dyDescent="0.3">
      <c r="A8305" t="s">
        <v>7490</v>
      </c>
      <c r="B8305" s="2">
        <v>6.6</v>
      </c>
      <c r="C8305" t="s">
        <v>3587</v>
      </c>
    </row>
    <row r="8306" spans="1:3" x14ac:dyDescent="0.3">
      <c r="A8306" t="s">
        <v>5937</v>
      </c>
      <c r="B8306" s="2">
        <v>6.3</v>
      </c>
      <c r="C8306" t="s">
        <v>509</v>
      </c>
    </row>
    <row r="8307" spans="1:3" x14ac:dyDescent="0.3">
      <c r="A8307" t="s">
        <v>5937</v>
      </c>
      <c r="B8307" s="2">
        <v>6.3</v>
      </c>
      <c r="C8307" t="s">
        <v>814</v>
      </c>
    </row>
    <row r="8308" spans="1:3" x14ac:dyDescent="0.3">
      <c r="A8308" t="s">
        <v>7491</v>
      </c>
      <c r="B8308" s="2">
        <v>7.7</v>
      </c>
      <c r="C8308" t="s">
        <v>346</v>
      </c>
    </row>
    <row r="8309" spans="1:3" x14ac:dyDescent="0.3">
      <c r="A8309" t="s">
        <v>7491</v>
      </c>
      <c r="B8309" s="2">
        <v>7.7</v>
      </c>
      <c r="C8309" t="s">
        <v>266</v>
      </c>
    </row>
    <row r="8310" spans="1:3" x14ac:dyDescent="0.3">
      <c r="A8310" t="s">
        <v>7491</v>
      </c>
      <c r="B8310" s="2">
        <v>7.7</v>
      </c>
      <c r="C8310" t="s">
        <v>3878</v>
      </c>
    </row>
    <row r="8311" spans="1:3" x14ac:dyDescent="0.3">
      <c r="A8311" t="s">
        <v>5938</v>
      </c>
      <c r="B8311" s="2">
        <v>6.9</v>
      </c>
      <c r="C8311" t="s">
        <v>509</v>
      </c>
    </row>
    <row r="8312" spans="1:3" x14ac:dyDescent="0.3">
      <c r="A8312" t="s">
        <v>7492</v>
      </c>
      <c r="B8312" s="2">
        <v>7.1</v>
      </c>
      <c r="C8312" t="s">
        <v>3878</v>
      </c>
    </row>
    <row r="8313" spans="1:3" x14ac:dyDescent="0.3">
      <c r="A8313" t="s">
        <v>7492</v>
      </c>
      <c r="B8313" s="2">
        <v>7.1</v>
      </c>
      <c r="C8313" t="s">
        <v>3705</v>
      </c>
    </row>
    <row r="8314" spans="1:3" x14ac:dyDescent="0.3">
      <c r="A8314" t="s">
        <v>5939</v>
      </c>
      <c r="B8314" s="2">
        <v>7.4</v>
      </c>
      <c r="C8314" t="s">
        <v>7851</v>
      </c>
    </row>
    <row r="8315" spans="1:3" x14ac:dyDescent="0.3">
      <c r="A8315" t="s">
        <v>5939</v>
      </c>
      <c r="B8315" s="2">
        <v>7.4</v>
      </c>
      <c r="C8315" t="s">
        <v>814</v>
      </c>
    </row>
    <row r="8316" spans="1:3" x14ac:dyDescent="0.3">
      <c r="A8316" t="s">
        <v>5939</v>
      </c>
      <c r="B8316" s="2">
        <v>7.4</v>
      </c>
      <c r="C8316" t="s">
        <v>3587</v>
      </c>
    </row>
    <row r="8317" spans="1:3" x14ac:dyDescent="0.3">
      <c r="A8317" t="s">
        <v>5939</v>
      </c>
      <c r="B8317" s="2">
        <v>7.4</v>
      </c>
      <c r="C8317" t="s">
        <v>3705</v>
      </c>
    </row>
    <row r="8318" spans="1:3" x14ac:dyDescent="0.3">
      <c r="A8318" t="s">
        <v>7493</v>
      </c>
      <c r="B8318" s="2">
        <v>6.5</v>
      </c>
      <c r="C8318" t="s">
        <v>346</v>
      </c>
    </row>
    <row r="8319" spans="1:3" x14ac:dyDescent="0.3">
      <c r="A8319" t="s">
        <v>7493</v>
      </c>
      <c r="B8319" s="2">
        <v>6.5</v>
      </c>
      <c r="C8319" t="s">
        <v>266</v>
      </c>
    </row>
    <row r="8320" spans="1:3" x14ac:dyDescent="0.3">
      <c r="A8320" t="s">
        <v>7493</v>
      </c>
      <c r="B8320" s="2">
        <v>6.5</v>
      </c>
      <c r="C8320" t="s">
        <v>814</v>
      </c>
    </row>
    <row r="8321" spans="1:3" x14ac:dyDescent="0.3">
      <c r="A8321" t="s">
        <v>7493</v>
      </c>
      <c r="B8321" s="2">
        <v>6.5</v>
      </c>
      <c r="C8321" t="s">
        <v>3705</v>
      </c>
    </row>
    <row r="8322" spans="1:3" x14ac:dyDescent="0.3">
      <c r="A8322" t="s">
        <v>7493</v>
      </c>
      <c r="B8322" s="2">
        <v>6.5</v>
      </c>
      <c r="C8322" t="s">
        <v>5364</v>
      </c>
    </row>
    <row r="8323" spans="1:3" x14ac:dyDescent="0.3">
      <c r="A8323" t="s">
        <v>5940</v>
      </c>
      <c r="B8323" s="2">
        <v>6.5</v>
      </c>
      <c r="C8323" t="s">
        <v>7851</v>
      </c>
    </row>
    <row r="8324" spans="1:3" x14ac:dyDescent="0.3">
      <c r="A8324" t="s">
        <v>5940</v>
      </c>
      <c r="B8324" s="2">
        <v>6.5</v>
      </c>
      <c r="C8324" t="s">
        <v>814</v>
      </c>
    </row>
    <row r="8325" spans="1:3" x14ac:dyDescent="0.3">
      <c r="A8325" t="s">
        <v>5940</v>
      </c>
      <c r="B8325" s="2">
        <v>6.5</v>
      </c>
      <c r="C8325" t="s">
        <v>7853</v>
      </c>
    </row>
    <row r="8326" spans="1:3" x14ac:dyDescent="0.3">
      <c r="A8326" t="s">
        <v>5940</v>
      </c>
      <c r="B8326" s="2">
        <v>6.5</v>
      </c>
      <c r="C8326" t="s">
        <v>3587</v>
      </c>
    </row>
    <row r="8327" spans="1:3" x14ac:dyDescent="0.3">
      <c r="A8327" t="s">
        <v>7494</v>
      </c>
      <c r="B8327" s="2">
        <v>6.8</v>
      </c>
      <c r="C8327" t="s">
        <v>266</v>
      </c>
    </row>
    <row r="8328" spans="1:3" x14ac:dyDescent="0.3">
      <c r="A8328" t="s">
        <v>7494</v>
      </c>
      <c r="B8328" s="2">
        <v>6.8</v>
      </c>
      <c r="C8328" t="s">
        <v>7845</v>
      </c>
    </row>
    <row r="8329" spans="1:3" x14ac:dyDescent="0.3">
      <c r="A8329" t="s">
        <v>7494</v>
      </c>
      <c r="B8329" s="2">
        <v>6.8</v>
      </c>
      <c r="C8329" t="s">
        <v>509</v>
      </c>
    </row>
    <row r="8330" spans="1:3" x14ac:dyDescent="0.3">
      <c r="A8330" t="s">
        <v>7494</v>
      </c>
      <c r="B8330" s="2">
        <v>6.8</v>
      </c>
      <c r="C8330" t="s">
        <v>7851</v>
      </c>
    </row>
    <row r="8331" spans="1:3" x14ac:dyDescent="0.3">
      <c r="A8331" t="s">
        <v>5941</v>
      </c>
      <c r="B8331" s="2">
        <v>7.5</v>
      </c>
      <c r="C8331" t="s">
        <v>7851</v>
      </c>
    </row>
    <row r="8332" spans="1:3" x14ac:dyDescent="0.3">
      <c r="A8332" t="s">
        <v>5941</v>
      </c>
      <c r="B8332" s="2">
        <v>7.5</v>
      </c>
      <c r="C8332" t="s">
        <v>3705</v>
      </c>
    </row>
    <row r="8333" spans="1:3" x14ac:dyDescent="0.3">
      <c r="A8333" t="s">
        <v>7495</v>
      </c>
      <c r="B8333" s="2">
        <v>6.6</v>
      </c>
      <c r="C8333" t="s">
        <v>266</v>
      </c>
    </row>
    <row r="8334" spans="1:3" x14ac:dyDescent="0.3">
      <c r="A8334" t="s">
        <v>7495</v>
      </c>
      <c r="B8334" s="2">
        <v>6.6</v>
      </c>
      <c r="C8334" t="s">
        <v>509</v>
      </c>
    </row>
    <row r="8335" spans="1:3" x14ac:dyDescent="0.3">
      <c r="A8335" t="s">
        <v>5942</v>
      </c>
      <c r="B8335" s="2">
        <v>7.1</v>
      </c>
      <c r="C8335" t="s">
        <v>814</v>
      </c>
    </row>
    <row r="8336" spans="1:3" x14ac:dyDescent="0.3">
      <c r="A8336" t="s">
        <v>5942</v>
      </c>
      <c r="B8336" s="2">
        <v>7.1</v>
      </c>
      <c r="C8336" t="s">
        <v>3878</v>
      </c>
    </row>
    <row r="8337" spans="1:3" x14ac:dyDescent="0.3">
      <c r="A8337" t="s">
        <v>5942</v>
      </c>
      <c r="B8337" s="2">
        <v>7.1</v>
      </c>
      <c r="C8337" t="s">
        <v>3705</v>
      </c>
    </row>
    <row r="8338" spans="1:3" x14ac:dyDescent="0.3">
      <c r="A8338" t="s">
        <v>5943</v>
      </c>
      <c r="B8338" s="2">
        <v>6.6</v>
      </c>
      <c r="C8338" t="s">
        <v>814</v>
      </c>
    </row>
    <row r="8339" spans="1:3" x14ac:dyDescent="0.3">
      <c r="A8339" t="s">
        <v>5943</v>
      </c>
      <c r="B8339" s="2">
        <v>6.6</v>
      </c>
      <c r="C8339" t="s">
        <v>7847</v>
      </c>
    </row>
    <row r="8340" spans="1:3" x14ac:dyDescent="0.3">
      <c r="A8340" t="s">
        <v>5943</v>
      </c>
      <c r="B8340" s="2">
        <v>6.6</v>
      </c>
      <c r="C8340" t="s">
        <v>3587</v>
      </c>
    </row>
    <row r="8341" spans="1:3" x14ac:dyDescent="0.3">
      <c r="A8341" t="s">
        <v>5944</v>
      </c>
      <c r="B8341" s="2">
        <v>7</v>
      </c>
      <c r="C8341" t="s">
        <v>266</v>
      </c>
    </row>
    <row r="8342" spans="1:3" x14ac:dyDescent="0.3">
      <c r="A8342" t="s">
        <v>5944</v>
      </c>
      <c r="B8342" s="2">
        <v>7</v>
      </c>
      <c r="C8342" t="s">
        <v>509</v>
      </c>
    </row>
    <row r="8343" spans="1:3" x14ac:dyDescent="0.3">
      <c r="A8343" t="s">
        <v>5944</v>
      </c>
      <c r="B8343" s="2">
        <v>7</v>
      </c>
      <c r="C8343" t="s">
        <v>7844</v>
      </c>
    </row>
    <row r="8344" spans="1:3" x14ac:dyDescent="0.3">
      <c r="A8344" t="s">
        <v>5944</v>
      </c>
      <c r="B8344" s="2">
        <v>7</v>
      </c>
      <c r="C8344" t="s">
        <v>3878</v>
      </c>
    </row>
    <row r="8345" spans="1:3" x14ac:dyDescent="0.3">
      <c r="A8345" t="s">
        <v>5945</v>
      </c>
      <c r="B8345" s="2">
        <v>3.3</v>
      </c>
      <c r="C8345" t="s">
        <v>509</v>
      </c>
    </row>
    <row r="8346" spans="1:3" x14ac:dyDescent="0.3">
      <c r="A8346" t="s">
        <v>5945</v>
      </c>
      <c r="B8346" s="2">
        <v>3.3</v>
      </c>
      <c r="C8346" t="s">
        <v>814</v>
      </c>
    </row>
    <row r="8347" spans="1:3" x14ac:dyDescent="0.3">
      <c r="A8347" t="s">
        <v>5946</v>
      </c>
      <c r="B8347" s="2">
        <v>6.7</v>
      </c>
      <c r="C8347" t="s">
        <v>509</v>
      </c>
    </row>
    <row r="8348" spans="1:3" x14ac:dyDescent="0.3">
      <c r="A8348" t="s">
        <v>5946</v>
      </c>
      <c r="B8348" s="2">
        <v>6.7</v>
      </c>
      <c r="C8348" t="s">
        <v>7851</v>
      </c>
    </row>
    <row r="8349" spans="1:3" x14ac:dyDescent="0.3">
      <c r="A8349" t="s">
        <v>5947</v>
      </c>
      <c r="B8349" s="2">
        <v>6.8</v>
      </c>
      <c r="C8349" t="s">
        <v>814</v>
      </c>
    </row>
    <row r="8350" spans="1:3" x14ac:dyDescent="0.3">
      <c r="A8350" t="s">
        <v>5947</v>
      </c>
      <c r="B8350" s="2">
        <v>6.8</v>
      </c>
      <c r="C8350" t="s">
        <v>3705</v>
      </c>
    </row>
    <row r="8351" spans="1:3" x14ac:dyDescent="0.3">
      <c r="A8351" t="s">
        <v>5948</v>
      </c>
      <c r="B8351" s="2">
        <v>6</v>
      </c>
      <c r="C8351" t="s">
        <v>1390</v>
      </c>
    </row>
    <row r="8352" spans="1:3" x14ac:dyDescent="0.3">
      <c r="A8352" t="s">
        <v>5948</v>
      </c>
      <c r="B8352" s="2">
        <v>6</v>
      </c>
      <c r="C8352" t="s">
        <v>3878</v>
      </c>
    </row>
    <row r="8353" spans="1:3" x14ac:dyDescent="0.3">
      <c r="A8353" t="s">
        <v>5948</v>
      </c>
      <c r="B8353" s="2">
        <v>6</v>
      </c>
      <c r="C8353" t="s">
        <v>3705</v>
      </c>
    </row>
    <row r="8354" spans="1:3" x14ac:dyDescent="0.3">
      <c r="A8354" t="s">
        <v>5949</v>
      </c>
      <c r="B8354" s="2">
        <v>5.4</v>
      </c>
      <c r="C8354" t="s">
        <v>1390</v>
      </c>
    </row>
    <row r="8355" spans="1:3" x14ac:dyDescent="0.3">
      <c r="A8355" t="s">
        <v>5949</v>
      </c>
      <c r="B8355" s="2">
        <v>5.4</v>
      </c>
      <c r="C8355" t="s">
        <v>7848</v>
      </c>
    </row>
    <row r="8356" spans="1:3" x14ac:dyDescent="0.3">
      <c r="A8356" t="s">
        <v>5950</v>
      </c>
      <c r="B8356" s="2">
        <v>4.3</v>
      </c>
      <c r="C8356" t="s">
        <v>509</v>
      </c>
    </row>
    <row r="8357" spans="1:3" x14ac:dyDescent="0.3">
      <c r="A8357" t="s">
        <v>5951</v>
      </c>
      <c r="B8357" s="2">
        <v>6.2</v>
      </c>
      <c r="C8357" t="s">
        <v>509</v>
      </c>
    </row>
    <row r="8358" spans="1:3" x14ac:dyDescent="0.3">
      <c r="A8358" t="s">
        <v>5951</v>
      </c>
      <c r="B8358" s="2">
        <v>6.2</v>
      </c>
      <c r="C8358" t="s">
        <v>7844</v>
      </c>
    </row>
    <row r="8359" spans="1:3" x14ac:dyDescent="0.3">
      <c r="A8359" t="s">
        <v>5952</v>
      </c>
      <c r="B8359" s="2">
        <v>7.7</v>
      </c>
      <c r="C8359" t="s">
        <v>509</v>
      </c>
    </row>
    <row r="8360" spans="1:3" x14ac:dyDescent="0.3">
      <c r="A8360" t="s">
        <v>5952</v>
      </c>
      <c r="B8360" s="2">
        <v>7.7</v>
      </c>
      <c r="C8360" t="s">
        <v>814</v>
      </c>
    </row>
    <row r="8361" spans="1:3" x14ac:dyDescent="0.3">
      <c r="A8361" t="s">
        <v>5952</v>
      </c>
      <c r="B8361" s="2">
        <v>7.7</v>
      </c>
      <c r="C8361" t="s">
        <v>7846</v>
      </c>
    </row>
    <row r="8362" spans="1:3" x14ac:dyDescent="0.3">
      <c r="A8362" t="s">
        <v>5952</v>
      </c>
      <c r="B8362" s="2">
        <v>7.7</v>
      </c>
      <c r="C8362" t="s">
        <v>7844</v>
      </c>
    </row>
    <row r="8363" spans="1:3" x14ac:dyDescent="0.3">
      <c r="A8363" t="s">
        <v>5952</v>
      </c>
      <c r="B8363" s="2">
        <v>7.7</v>
      </c>
      <c r="C8363" t="s">
        <v>7847</v>
      </c>
    </row>
    <row r="8364" spans="1:3" x14ac:dyDescent="0.3">
      <c r="A8364" t="s">
        <v>5953</v>
      </c>
      <c r="B8364" s="2">
        <v>7.4</v>
      </c>
      <c r="C8364" t="s">
        <v>7852</v>
      </c>
    </row>
    <row r="8365" spans="1:3" x14ac:dyDescent="0.3">
      <c r="A8365" t="s">
        <v>5953</v>
      </c>
      <c r="B8365" s="2">
        <v>7.4</v>
      </c>
      <c r="C8365" t="s">
        <v>814</v>
      </c>
    </row>
    <row r="8366" spans="1:3" x14ac:dyDescent="0.3">
      <c r="A8366" t="s">
        <v>5953</v>
      </c>
      <c r="B8366" s="2">
        <v>7.4</v>
      </c>
      <c r="C8366" t="s">
        <v>3587</v>
      </c>
    </row>
    <row r="8367" spans="1:3" x14ac:dyDescent="0.3">
      <c r="A8367" t="s">
        <v>7496</v>
      </c>
      <c r="B8367" s="2">
        <v>5.9</v>
      </c>
      <c r="C8367" t="s">
        <v>1852</v>
      </c>
    </row>
    <row r="8368" spans="1:3" x14ac:dyDescent="0.3">
      <c r="A8368" t="s">
        <v>7496</v>
      </c>
      <c r="B8368" s="2">
        <v>5.9</v>
      </c>
      <c r="C8368" t="s">
        <v>7853</v>
      </c>
    </row>
    <row r="8369" spans="1:3" x14ac:dyDescent="0.3">
      <c r="A8369" t="s">
        <v>7497</v>
      </c>
      <c r="B8369" s="2">
        <v>7.8</v>
      </c>
      <c r="C8369" t="s">
        <v>814</v>
      </c>
    </row>
    <row r="8370" spans="1:3" x14ac:dyDescent="0.3">
      <c r="A8370" t="s">
        <v>7497</v>
      </c>
      <c r="B8370" s="2">
        <v>7.8</v>
      </c>
      <c r="C8370" t="s">
        <v>3587</v>
      </c>
    </row>
    <row r="8371" spans="1:3" x14ac:dyDescent="0.3">
      <c r="A8371" t="s">
        <v>5954</v>
      </c>
      <c r="B8371" s="2">
        <v>7.4</v>
      </c>
      <c r="C8371" t="s">
        <v>7851</v>
      </c>
    </row>
    <row r="8372" spans="1:3" x14ac:dyDescent="0.3">
      <c r="A8372" t="s">
        <v>5954</v>
      </c>
      <c r="B8372" s="2">
        <v>7.4</v>
      </c>
      <c r="C8372" t="s">
        <v>814</v>
      </c>
    </row>
    <row r="8373" spans="1:3" x14ac:dyDescent="0.3">
      <c r="A8373" t="s">
        <v>5955</v>
      </c>
      <c r="B8373" s="2">
        <v>6.5</v>
      </c>
      <c r="C8373" t="s">
        <v>509</v>
      </c>
    </row>
    <row r="8374" spans="1:3" x14ac:dyDescent="0.3">
      <c r="A8374" t="s">
        <v>5955</v>
      </c>
      <c r="B8374" s="2">
        <v>6.5</v>
      </c>
      <c r="C8374" t="s">
        <v>3587</v>
      </c>
    </row>
    <row r="8375" spans="1:3" x14ac:dyDescent="0.3">
      <c r="A8375" t="s">
        <v>7498</v>
      </c>
      <c r="B8375" s="2">
        <v>7</v>
      </c>
      <c r="C8375" t="s">
        <v>1390</v>
      </c>
    </row>
    <row r="8376" spans="1:3" x14ac:dyDescent="0.3">
      <c r="A8376" t="s">
        <v>7498</v>
      </c>
      <c r="B8376" s="2">
        <v>7</v>
      </c>
      <c r="C8376" t="s">
        <v>7848</v>
      </c>
    </row>
    <row r="8377" spans="1:3" x14ac:dyDescent="0.3">
      <c r="A8377" t="s">
        <v>7498</v>
      </c>
      <c r="B8377" s="2">
        <v>7</v>
      </c>
      <c r="C8377" t="s">
        <v>3705</v>
      </c>
    </row>
    <row r="8378" spans="1:3" x14ac:dyDescent="0.3">
      <c r="A8378" t="s">
        <v>5956</v>
      </c>
      <c r="B8378" s="2">
        <v>7.6</v>
      </c>
      <c r="C8378" t="s">
        <v>7852</v>
      </c>
    </row>
    <row r="8379" spans="1:3" x14ac:dyDescent="0.3">
      <c r="A8379" t="s">
        <v>5956</v>
      </c>
      <c r="B8379" s="2">
        <v>7.6</v>
      </c>
      <c r="C8379" t="s">
        <v>814</v>
      </c>
    </row>
    <row r="8380" spans="1:3" x14ac:dyDescent="0.3">
      <c r="A8380" t="s">
        <v>7499</v>
      </c>
      <c r="B8380" s="2">
        <v>6.9</v>
      </c>
      <c r="C8380" t="s">
        <v>509</v>
      </c>
    </row>
    <row r="8381" spans="1:3" x14ac:dyDescent="0.3">
      <c r="A8381" t="s">
        <v>7499</v>
      </c>
      <c r="B8381" s="2">
        <v>6.9</v>
      </c>
      <c r="C8381" t="s">
        <v>814</v>
      </c>
    </row>
    <row r="8382" spans="1:3" x14ac:dyDescent="0.3">
      <c r="A8382" t="s">
        <v>5957</v>
      </c>
      <c r="B8382" s="2">
        <v>5.3</v>
      </c>
      <c r="C8382" t="s">
        <v>509</v>
      </c>
    </row>
    <row r="8383" spans="1:3" x14ac:dyDescent="0.3">
      <c r="A8383" t="s">
        <v>5957</v>
      </c>
      <c r="B8383" s="2">
        <v>5.3</v>
      </c>
      <c r="C8383" t="s">
        <v>7846</v>
      </c>
    </row>
    <row r="8384" spans="1:3" x14ac:dyDescent="0.3">
      <c r="A8384" t="s">
        <v>5957</v>
      </c>
      <c r="B8384" s="2">
        <v>5.3</v>
      </c>
      <c r="C8384" t="s">
        <v>7844</v>
      </c>
    </row>
    <row r="8385" spans="1:3" x14ac:dyDescent="0.3">
      <c r="A8385" t="s">
        <v>5957</v>
      </c>
      <c r="B8385" s="2">
        <v>5.3</v>
      </c>
      <c r="C8385" t="s">
        <v>3587</v>
      </c>
    </row>
    <row r="8386" spans="1:3" x14ac:dyDescent="0.3">
      <c r="A8386" t="s">
        <v>5958</v>
      </c>
      <c r="B8386" s="2">
        <v>6.4</v>
      </c>
      <c r="C8386" t="s">
        <v>814</v>
      </c>
    </row>
    <row r="8387" spans="1:3" x14ac:dyDescent="0.3">
      <c r="A8387" t="s">
        <v>5958</v>
      </c>
      <c r="B8387" s="2">
        <v>6.4</v>
      </c>
      <c r="C8387" t="s">
        <v>7848</v>
      </c>
    </row>
    <row r="8388" spans="1:3" x14ac:dyDescent="0.3">
      <c r="A8388" t="s">
        <v>5958</v>
      </c>
      <c r="B8388" s="2">
        <v>6.4</v>
      </c>
      <c r="C8388" t="s">
        <v>3587</v>
      </c>
    </row>
    <row r="8389" spans="1:3" x14ac:dyDescent="0.3">
      <c r="A8389" t="s">
        <v>5959</v>
      </c>
      <c r="B8389" s="2">
        <v>7.8</v>
      </c>
      <c r="C8389" t="s">
        <v>266</v>
      </c>
    </row>
    <row r="8390" spans="1:3" x14ac:dyDescent="0.3">
      <c r="A8390" t="s">
        <v>5959</v>
      </c>
      <c r="B8390" s="2">
        <v>7.8</v>
      </c>
      <c r="C8390" t="s">
        <v>509</v>
      </c>
    </row>
    <row r="8391" spans="1:3" x14ac:dyDescent="0.3">
      <c r="A8391" t="s">
        <v>5959</v>
      </c>
      <c r="B8391" s="2">
        <v>7.8</v>
      </c>
      <c r="C8391" t="s">
        <v>814</v>
      </c>
    </row>
    <row r="8392" spans="1:3" x14ac:dyDescent="0.3">
      <c r="A8392" t="s">
        <v>7500</v>
      </c>
      <c r="B8392" s="2">
        <v>6.7</v>
      </c>
      <c r="C8392" t="s">
        <v>346</v>
      </c>
    </row>
    <row r="8393" spans="1:3" x14ac:dyDescent="0.3">
      <c r="A8393" t="s">
        <v>7500</v>
      </c>
      <c r="B8393" s="2">
        <v>6.7</v>
      </c>
      <c r="C8393" t="s">
        <v>7844</v>
      </c>
    </row>
    <row r="8394" spans="1:3" x14ac:dyDescent="0.3">
      <c r="A8394" t="s">
        <v>7500</v>
      </c>
      <c r="B8394" s="2">
        <v>6.7</v>
      </c>
      <c r="C8394" t="s">
        <v>1390</v>
      </c>
    </row>
    <row r="8395" spans="1:3" x14ac:dyDescent="0.3">
      <c r="A8395" t="s">
        <v>7500</v>
      </c>
      <c r="B8395" s="2">
        <v>6.7</v>
      </c>
      <c r="C8395" t="s">
        <v>3705</v>
      </c>
    </row>
    <row r="8396" spans="1:3" x14ac:dyDescent="0.3">
      <c r="A8396" t="s">
        <v>7501</v>
      </c>
      <c r="B8396" s="2">
        <v>5.3</v>
      </c>
      <c r="C8396" t="s">
        <v>509</v>
      </c>
    </row>
    <row r="8397" spans="1:3" x14ac:dyDescent="0.3">
      <c r="A8397" t="s">
        <v>7501</v>
      </c>
      <c r="B8397" s="2">
        <v>5.3</v>
      </c>
      <c r="C8397" t="s">
        <v>7851</v>
      </c>
    </row>
    <row r="8398" spans="1:3" x14ac:dyDescent="0.3">
      <c r="A8398" t="s">
        <v>7501</v>
      </c>
      <c r="B8398" s="2">
        <v>5.3</v>
      </c>
      <c r="C8398" t="s">
        <v>7846</v>
      </c>
    </row>
    <row r="8399" spans="1:3" x14ac:dyDescent="0.3">
      <c r="A8399" t="s">
        <v>5960</v>
      </c>
      <c r="B8399" s="2">
        <v>6.3</v>
      </c>
      <c r="C8399" t="s">
        <v>509</v>
      </c>
    </row>
    <row r="8400" spans="1:3" x14ac:dyDescent="0.3">
      <c r="A8400" t="s">
        <v>5960</v>
      </c>
      <c r="B8400" s="2">
        <v>6.3</v>
      </c>
      <c r="C8400" t="s">
        <v>814</v>
      </c>
    </row>
    <row r="8401" spans="1:3" x14ac:dyDescent="0.3">
      <c r="A8401" t="s">
        <v>5961</v>
      </c>
      <c r="B8401" s="2">
        <v>7</v>
      </c>
      <c r="C8401" t="s">
        <v>346</v>
      </c>
    </row>
    <row r="8402" spans="1:3" x14ac:dyDescent="0.3">
      <c r="A8402" t="s">
        <v>5961</v>
      </c>
      <c r="B8402" s="2">
        <v>7</v>
      </c>
      <c r="C8402" t="s">
        <v>7851</v>
      </c>
    </row>
    <row r="8403" spans="1:3" x14ac:dyDescent="0.3">
      <c r="A8403" t="s">
        <v>5961</v>
      </c>
      <c r="B8403" s="2">
        <v>7</v>
      </c>
      <c r="C8403" t="s">
        <v>3705</v>
      </c>
    </row>
    <row r="8404" spans="1:3" x14ac:dyDescent="0.3">
      <c r="A8404" t="s">
        <v>5962</v>
      </c>
      <c r="B8404" s="2">
        <v>6.6</v>
      </c>
      <c r="C8404" t="s">
        <v>509</v>
      </c>
    </row>
    <row r="8405" spans="1:3" x14ac:dyDescent="0.3">
      <c r="A8405" t="s">
        <v>5962</v>
      </c>
      <c r="B8405" s="2">
        <v>6.6</v>
      </c>
      <c r="C8405" t="s">
        <v>814</v>
      </c>
    </row>
    <row r="8406" spans="1:3" x14ac:dyDescent="0.3">
      <c r="A8406" t="s">
        <v>5962</v>
      </c>
      <c r="B8406" s="2">
        <v>6.6</v>
      </c>
      <c r="C8406" t="s">
        <v>3587</v>
      </c>
    </row>
    <row r="8407" spans="1:3" x14ac:dyDescent="0.3">
      <c r="A8407" t="s">
        <v>5963</v>
      </c>
      <c r="B8407" s="2">
        <v>8.4</v>
      </c>
      <c r="C8407" t="s">
        <v>266</v>
      </c>
    </row>
    <row r="8408" spans="1:3" x14ac:dyDescent="0.3">
      <c r="A8408" t="s">
        <v>5963</v>
      </c>
      <c r="B8408" s="2">
        <v>8.4</v>
      </c>
      <c r="C8408" t="s">
        <v>814</v>
      </c>
    </row>
    <row r="8409" spans="1:3" x14ac:dyDescent="0.3">
      <c r="A8409" t="s">
        <v>5963</v>
      </c>
      <c r="B8409" s="2">
        <v>8.4</v>
      </c>
      <c r="C8409" t="s">
        <v>3705</v>
      </c>
    </row>
    <row r="8410" spans="1:3" x14ac:dyDescent="0.3">
      <c r="A8410" t="s">
        <v>5963</v>
      </c>
      <c r="B8410" s="2">
        <v>8.4</v>
      </c>
      <c r="C8410" t="s">
        <v>5364</v>
      </c>
    </row>
    <row r="8411" spans="1:3" x14ac:dyDescent="0.3">
      <c r="A8411" t="s">
        <v>5964</v>
      </c>
      <c r="B8411" s="2">
        <v>5.4</v>
      </c>
      <c r="C8411" t="s">
        <v>509</v>
      </c>
    </row>
    <row r="8412" spans="1:3" x14ac:dyDescent="0.3">
      <c r="A8412" t="s">
        <v>5965</v>
      </c>
      <c r="B8412" s="2">
        <v>7.8</v>
      </c>
      <c r="C8412" t="s">
        <v>814</v>
      </c>
    </row>
    <row r="8413" spans="1:3" x14ac:dyDescent="0.3">
      <c r="A8413" t="s">
        <v>5965</v>
      </c>
      <c r="B8413" s="2">
        <v>7.8</v>
      </c>
      <c r="C8413" t="s">
        <v>7844</v>
      </c>
    </row>
    <row r="8414" spans="1:3" x14ac:dyDescent="0.3">
      <c r="A8414" t="s">
        <v>5965</v>
      </c>
      <c r="B8414" s="2">
        <v>7.8</v>
      </c>
      <c r="C8414" t="s">
        <v>3587</v>
      </c>
    </row>
    <row r="8415" spans="1:3" x14ac:dyDescent="0.3">
      <c r="A8415" t="s">
        <v>7502</v>
      </c>
      <c r="B8415" s="2">
        <v>7.6</v>
      </c>
      <c r="C8415" t="s">
        <v>346</v>
      </c>
    </row>
    <row r="8416" spans="1:3" x14ac:dyDescent="0.3">
      <c r="A8416" t="s">
        <v>7502</v>
      </c>
      <c r="B8416" s="2">
        <v>7.6</v>
      </c>
      <c r="C8416" t="s">
        <v>266</v>
      </c>
    </row>
    <row r="8417" spans="1:3" x14ac:dyDescent="0.3">
      <c r="A8417" t="s">
        <v>7502</v>
      </c>
      <c r="B8417" s="2">
        <v>7.6</v>
      </c>
      <c r="C8417" t="s">
        <v>814</v>
      </c>
    </row>
    <row r="8418" spans="1:3" x14ac:dyDescent="0.3">
      <c r="A8418" t="s">
        <v>7502</v>
      </c>
      <c r="B8418" s="2">
        <v>7.6</v>
      </c>
      <c r="C8418" t="s">
        <v>3587</v>
      </c>
    </row>
    <row r="8419" spans="1:3" x14ac:dyDescent="0.3">
      <c r="A8419" t="s">
        <v>5966</v>
      </c>
      <c r="B8419" s="2">
        <v>6.6</v>
      </c>
      <c r="C8419" t="s">
        <v>814</v>
      </c>
    </row>
    <row r="8420" spans="1:3" x14ac:dyDescent="0.3">
      <c r="A8420" t="s">
        <v>5966</v>
      </c>
      <c r="B8420" s="2">
        <v>6.6</v>
      </c>
      <c r="C8420" t="s">
        <v>3705</v>
      </c>
    </row>
    <row r="8421" spans="1:3" x14ac:dyDescent="0.3">
      <c r="A8421" t="s">
        <v>5967</v>
      </c>
      <c r="B8421" s="2">
        <v>6.4</v>
      </c>
      <c r="C8421" t="s">
        <v>3878</v>
      </c>
    </row>
    <row r="8422" spans="1:3" x14ac:dyDescent="0.3">
      <c r="A8422" t="s">
        <v>5967</v>
      </c>
      <c r="B8422" s="2">
        <v>6.4</v>
      </c>
      <c r="C8422" t="s">
        <v>3705</v>
      </c>
    </row>
    <row r="8423" spans="1:3" x14ac:dyDescent="0.3">
      <c r="A8423" t="s">
        <v>5968</v>
      </c>
      <c r="B8423" s="2">
        <v>7</v>
      </c>
      <c r="C8423" t="s">
        <v>7852</v>
      </c>
    </row>
    <row r="8424" spans="1:3" x14ac:dyDescent="0.3">
      <c r="A8424" t="s">
        <v>5968</v>
      </c>
      <c r="B8424" s="2">
        <v>7</v>
      </c>
      <c r="C8424" t="s">
        <v>814</v>
      </c>
    </row>
    <row r="8425" spans="1:3" x14ac:dyDescent="0.3">
      <c r="A8425" t="s">
        <v>5968</v>
      </c>
      <c r="B8425" s="2">
        <v>7</v>
      </c>
      <c r="C8425" t="s">
        <v>7853</v>
      </c>
    </row>
    <row r="8426" spans="1:3" x14ac:dyDescent="0.3">
      <c r="A8426" t="s">
        <v>5969</v>
      </c>
      <c r="B8426" s="2">
        <v>5.7</v>
      </c>
      <c r="C8426" t="s">
        <v>509</v>
      </c>
    </row>
    <row r="8427" spans="1:3" x14ac:dyDescent="0.3">
      <c r="A8427" t="s">
        <v>5969</v>
      </c>
      <c r="B8427" s="2">
        <v>5.7</v>
      </c>
      <c r="C8427" t="s">
        <v>7851</v>
      </c>
    </row>
    <row r="8428" spans="1:3" x14ac:dyDescent="0.3">
      <c r="A8428" t="s">
        <v>5970</v>
      </c>
      <c r="B8428" s="2">
        <v>5.9</v>
      </c>
      <c r="C8428" t="s">
        <v>346</v>
      </c>
    </row>
    <row r="8429" spans="1:3" x14ac:dyDescent="0.3">
      <c r="A8429" t="s">
        <v>5970</v>
      </c>
      <c r="B8429" s="2">
        <v>5.9</v>
      </c>
      <c r="C8429" t="s">
        <v>7851</v>
      </c>
    </row>
    <row r="8430" spans="1:3" x14ac:dyDescent="0.3">
      <c r="A8430" t="s">
        <v>5970</v>
      </c>
      <c r="B8430" s="2">
        <v>5.9</v>
      </c>
      <c r="C8430" t="s">
        <v>3878</v>
      </c>
    </row>
    <row r="8431" spans="1:3" x14ac:dyDescent="0.3">
      <c r="A8431" t="s">
        <v>5970</v>
      </c>
      <c r="B8431" s="2">
        <v>5.9</v>
      </c>
      <c r="C8431" t="s">
        <v>3705</v>
      </c>
    </row>
    <row r="8432" spans="1:3" x14ac:dyDescent="0.3">
      <c r="A8432" t="s">
        <v>5971</v>
      </c>
      <c r="B8432" s="2">
        <v>6.3</v>
      </c>
      <c r="C8432" t="s">
        <v>509</v>
      </c>
    </row>
    <row r="8433" spans="1:3" x14ac:dyDescent="0.3">
      <c r="A8433" t="s">
        <v>5972</v>
      </c>
      <c r="B8433" s="2">
        <v>6.3</v>
      </c>
      <c r="C8433" t="s">
        <v>509</v>
      </c>
    </row>
    <row r="8434" spans="1:3" x14ac:dyDescent="0.3">
      <c r="A8434" t="s">
        <v>5972</v>
      </c>
      <c r="B8434" s="2">
        <v>6.3</v>
      </c>
      <c r="C8434" t="s">
        <v>814</v>
      </c>
    </row>
    <row r="8435" spans="1:3" x14ac:dyDescent="0.3">
      <c r="A8435" t="s">
        <v>7503</v>
      </c>
      <c r="B8435" s="2">
        <v>6.2</v>
      </c>
      <c r="C8435" t="s">
        <v>509</v>
      </c>
    </row>
    <row r="8436" spans="1:3" x14ac:dyDescent="0.3">
      <c r="A8436" t="s">
        <v>7503</v>
      </c>
      <c r="B8436" s="2">
        <v>6.2</v>
      </c>
      <c r="C8436" t="s">
        <v>814</v>
      </c>
    </row>
    <row r="8437" spans="1:3" x14ac:dyDescent="0.3">
      <c r="A8437" t="s">
        <v>7504</v>
      </c>
      <c r="B8437" s="2">
        <v>2.1</v>
      </c>
      <c r="C8437" t="s">
        <v>509</v>
      </c>
    </row>
    <row r="8438" spans="1:3" x14ac:dyDescent="0.3">
      <c r="A8438" t="s">
        <v>7504</v>
      </c>
      <c r="B8438" s="2">
        <v>2.1</v>
      </c>
      <c r="C8438" t="s">
        <v>7847</v>
      </c>
    </row>
    <row r="8439" spans="1:3" x14ac:dyDescent="0.3">
      <c r="A8439" t="s">
        <v>7504</v>
      </c>
      <c r="B8439" s="2">
        <v>2.1</v>
      </c>
      <c r="C8439" t="s">
        <v>3587</v>
      </c>
    </row>
    <row r="8440" spans="1:3" x14ac:dyDescent="0.3">
      <c r="A8440" t="s">
        <v>5973</v>
      </c>
      <c r="B8440" s="2">
        <v>5</v>
      </c>
      <c r="C8440" t="s">
        <v>509</v>
      </c>
    </row>
    <row r="8441" spans="1:3" x14ac:dyDescent="0.3">
      <c r="A8441" t="s">
        <v>5973</v>
      </c>
      <c r="B8441" s="2">
        <v>5</v>
      </c>
      <c r="C8441" t="s">
        <v>814</v>
      </c>
    </row>
    <row r="8442" spans="1:3" x14ac:dyDescent="0.3">
      <c r="A8442" t="s">
        <v>7505</v>
      </c>
      <c r="B8442" s="2">
        <v>5.3</v>
      </c>
      <c r="C8442" t="s">
        <v>7848</v>
      </c>
    </row>
    <row r="8443" spans="1:3" x14ac:dyDescent="0.3">
      <c r="A8443" t="s">
        <v>7505</v>
      </c>
      <c r="B8443" s="2">
        <v>5.3</v>
      </c>
      <c r="C8443" t="s">
        <v>3705</v>
      </c>
    </row>
    <row r="8444" spans="1:3" x14ac:dyDescent="0.3">
      <c r="A8444" t="s">
        <v>5974</v>
      </c>
      <c r="B8444" s="2">
        <v>7.1</v>
      </c>
      <c r="C8444" t="s">
        <v>814</v>
      </c>
    </row>
    <row r="8445" spans="1:3" x14ac:dyDescent="0.3">
      <c r="A8445" t="s">
        <v>5974</v>
      </c>
      <c r="B8445" s="2">
        <v>7.1</v>
      </c>
      <c r="C8445" t="s">
        <v>3587</v>
      </c>
    </row>
    <row r="8446" spans="1:3" x14ac:dyDescent="0.3">
      <c r="A8446" t="s">
        <v>5975</v>
      </c>
      <c r="B8446" s="2">
        <v>7</v>
      </c>
      <c r="C8446" t="s">
        <v>814</v>
      </c>
    </row>
    <row r="8447" spans="1:3" x14ac:dyDescent="0.3">
      <c r="A8447" t="s">
        <v>4732</v>
      </c>
      <c r="B8447" s="2">
        <v>7</v>
      </c>
      <c r="C8447" t="s">
        <v>509</v>
      </c>
    </row>
    <row r="8448" spans="1:3" x14ac:dyDescent="0.3">
      <c r="A8448" t="s">
        <v>4732</v>
      </c>
      <c r="B8448" s="2">
        <v>7</v>
      </c>
      <c r="C8448" t="s">
        <v>814</v>
      </c>
    </row>
    <row r="8449" spans="1:3" x14ac:dyDescent="0.3">
      <c r="A8449" t="s">
        <v>4732</v>
      </c>
      <c r="B8449" s="2">
        <v>7</v>
      </c>
      <c r="C8449" t="s">
        <v>1390</v>
      </c>
    </row>
    <row r="8450" spans="1:3" x14ac:dyDescent="0.3">
      <c r="A8450" t="s">
        <v>4732</v>
      </c>
      <c r="B8450" s="2">
        <v>7</v>
      </c>
      <c r="C8450" t="s">
        <v>3878</v>
      </c>
    </row>
    <row r="8451" spans="1:3" x14ac:dyDescent="0.3">
      <c r="A8451" t="s">
        <v>5976</v>
      </c>
      <c r="B8451" s="2">
        <v>7.1</v>
      </c>
      <c r="C8451" t="s">
        <v>7844</v>
      </c>
    </row>
    <row r="8452" spans="1:3" x14ac:dyDescent="0.3">
      <c r="A8452" t="s">
        <v>5976</v>
      </c>
      <c r="B8452" s="2">
        <v>7.1</v>
      </c>
      <c r="C8452" t="s">
        <v>1390</v>
      </c>
    </row>
    <row r="8453" spans="1:3" x14ac:dyDescent="0.3">
      <c r="A8453" t="s">
        <v>5976</v>
      </c>
      <c r="B8453" s="2">
        <v>7.1</v>
      </c>
      <c r="C8453" t="s">
        <v>3705</v>
      </c>
    </row>
    <row r="8454" spans="1:3" x14ac:dyDescent="0.3">
      <c r="A8454" t="s">
        <v>5977</v>
      </c>
      <c r="B8454" s="2">
        <v>7</v>
      </c>
      <c r="C8454" t="s">
        <v>509</v>
      </c>
    </row>
    <row r="8455" spans="1:3" x14ac:dyDescent="0.3">
      <c r="A8455" t="s">
        <v>5977</v>
      </c>
      <c r="B8455" s="2">
        <v>7</v>
      </c>
      <c r="C8455" t="s">
        <v>814</v>
      </c>
    </row>
    <row r="8456" spans="1:3" x14ac:dyDescent="0.3">
      <c r="A8456" t="s">
        <v>5977</v>
      </c>
      <c r="B8456" s="2">
        <v>7</v>
      </c>
      <c r="C8456" t="s">
        <v>3587</v>
      </c>
    </row>
    <row r="8457" spans="1:3" x14ac:dyDescent="0.3">
      <c r="A8457" t="s">
        <v>5978</v>
      </c>
      <c r="B8457" s="2">
        <v>7.7</v>
      </c>
      <c r="C8457" t="s">
        <v>814</v>
      </c>
    </row>
    <row r="8458" spans="1:3" x14ac:dyDescent="0.3">
      <c r="A8458" t="s">
        <v>7506</v>
      </c>
      <c r="B8458" s="2">
        <v>7.1</v>
      </c>
      <c r="C8458" t="s">
        <v>509</v>
      </c>
    </row>
    <row r="8459" spans="1:3" x14ac:dyDescent="0.3">
      <c r="A8459" t="s">
        <v>7506</v>
      </c>
      <c r="B8459" s="2">
        <v>7.1</v>
      </c>
      <c r="C8459" t="s">
        <v>814</v>
      </c>
    </row>
    <row r="8460" spans="1:3" x14ac:dyDescent="0.3">
      <c r="A8460" t="s">
        <v>5979</v>
      </c>
      <c r="B8460" s="2">
        <v>6.8</v>
      </c>
      <c r="C8460" t="s">
        <v>814</v>
      </c>
    </row>
    <row r="8461" spans="1:3" x14ac:dyDescent="0.3">
      <c r="A8461" t="s">
        <v>5979</v>
      </c>
      <c r="B8461" s="2">
        <v>6.8</v>
      </c>
      <c r="C8461" t="s">
        <v>3705</v>
      </c>
    </row>
    <row r="8462" spans="1:3" x14ac:dyDescent="0.3">
      <c r="A8462" t="s">
        <v>7507</v>
      </c>
      <c r="B8462" s="2">
        <v>7.5</v>
      </c>
      <c r="C8462" t="s">
        <v>814</v>
      </c>
    </row>
    <row r="8463" spans="1:3" x14ac:dyDescent="0.3">
      <c r="A8463" t="s">
        <v>7507</v>
      </c>
      <c r="B8463" s="2">
        <v>7.5</v>
      </c>
      <c r="C8463" t="s">
        <v>3587</v>
      </c>
    </row>
    <row r="8464" spans="1:3" x14ac:dyDescent="0.3">
      <c r="A8464" t="s">
        <v>7507</v>
      </c>
      <c r="B8464" s="2">
        <v>7.5</v>
      </c>
      <c r="C8464" t="s">
        <v>3878</v>
      </c>
    </row>
    <row r="8465" spans="1:3" x14ac:dyDescent="0.3">
      <c r="A8465" t="s">
        <v>5980</v>
      </c>
      <c r="B8465" s="2">
        <v>6.3</v>
      </c>
      <c r="C8465" t="s">
        <v>7851</v>
      </c>
    </row>
    <row r="8466" spans="1:3" x14ac:dyDescent="0.3">
      <c r="A8466" t="s">
        <v>5980</v>
      </c>
      <c r="B8466" s="2">
        <v>6.3</v>
      </c>
      <c r="C8466" t="s">
        <v>814</v>
      </c>
    </row>
    <row r="8467" spans="1:3" x14ac:dyDescent="0.3">
      <c r="A8467" t="s">
        <v>5980</v>
      </c>
      <c r="B8467" s="2">
        <v>6.3</v>
      </c>
      <c r="C8467" t="s">
        <v>3587</v>
      </c>
    </row>
    <row r="8468" spans="1:3" x14ac:dyDescent="0.3">
      <c r="A8468" t="s">
        <v>5981</v>
      </c>
      <c r="B8468" s="2">
        <v>7.3</v>
      </c>
      <c r="C8468" t="s">
        <v>266</v>
      </c>
    </row>
    <row r="8469" spans="1:3" x14ac:dyDescent="0.3">
      <c r="A8469" t="s">
        <v>5981</v>
      </c>
      <c r="B8469" s="2">
        <v>7.3</v>
      </c>
      <c r="C8469" t="s">
        <v>814</v>
      </c>
    </row>
    <row r="8470" spans="1:3" x14ac:dyDescent="0.3">
      <c r="A8470" t="s">
        <v>5981</v>
      </c>
      <c r="B8470" s="2">
        <v>7.3</v>
      </c>
      <c r="C8470" t="s">
        <v>7846</v>
      </c>
    </row>
    <row r="8471" spans="1:3" x14ac:dyDescent="0.3">
      <c r="A8471" t="s">
        <v>5982</v>
      </c>
      <c r="B8471" s="2">
        <v>6.8</v>
      </c>
      <c r="C8471" t="s">
        <v>814</v>
      </c>
    </row>
    <row r="8472" spans="1:3" x14ac:dyDescent="0.3">
      <c r="A8472" t="s">
        <v>5982</v>
      </c>
      <c r="B8472" s="2">
        <v>6.8</v>
      </c>
      <c r="C8472" t="s">
        <v>7848</v>
      </c>
    </row>
    <row r="8473" spans="1:3" x14ac:dyDescent="0.3">
      <c r="A8473" t="s">
        <v>5982</v>
      </c>
      <c r="B8473" s="2">
        <v>6.8</v>
      </c>
      <c r="C8473" t="s">
        <v>3587</v>
      </c>
    </row>
    <row r="8474" spans="1:3" x14ac:dyDescent="0.3">
      <c r="A8474" t="s">
        <v>5983</v>
      </c>
      <c r="B8474" s="2">
        <v>7.2</v>
      </c>
      <c r="C8474" t="s">
        <v>7851</v>
      </c>
    </row>
    <row r="8475" spans="1:3" x14ac:dyDescent="0.3">
      <c r="A8475" t="s">
        <v>5983</v>
      </c>
      <c r="B8475" s="2">
        <v>7.2</v>
      </c>
      <c r="C8475" t="s">
        <v>814</v>
      </c>
    </row>
    <row r="8476" spans="1:3" x14ac:dyDescent="0.3">
      <c r="A8476" t="s">
        <v>5983</v>
      </c>
      <c r="B8476" s="2">
        <v>7.2</v>
      </c>
      <c r="C8476" t="s">
        <v>3705</v>
      </c>
    </row>
    <row r="8477" spans="1:3" x14ac:dyDescent="0.3">
      <c r="A8477" t="s">
        <v>7508</v>
      </c>
      <c r="B8477" s="2">
        <v>6.4</v>
      </c>
      <c r="C8477" t="s">
        <v>509</v>
      </c>
    </row>
    <row r="8478" spans="1:3" x14ac:dyDescent="0.3">
      <c r="A8478" t="s">
        <v>7508</v>
      </c>
      <c r="B8478" s="2">
        <v>6.4</v>
      </c>
      <c r="C8478" t="s">
        <v>7851</v>
      </c>
    </row>
    <row r="8479" spans="1:3" x14ac:dyDescent="0.3">
      <c r="A8479" t="s">
        <v>5984</v>
      </c>
      <c r="B8479" s="2">
        <v>6</v>
      </c>
      <c r="C8479" t="s">
        <v>509</v>
      </c>
    </row>
    <row r="8480" spans="1:3" x14ac:dyDescent="0.3">
      <c r="A8480" t="s">
        <v>5984</v>
      </c>
      <c r="B8480" s="2">
        <v>6</v>
      </c>
      <c r="C8480" t="s">
        <v>814</v>
      </c>
    </row>
    <row r="8481" spans="1:3" x14ac:dyDescent="0.3">
      <c r="A8481" t="s">
        <v>5985</v>
      </c>
      <c r="B8481" s="2">
        <v>6.4</v>
      </c>
      <c r="C8481" t="s">
        <v>814</v>
      </c>
    </row>
    <row r="8482" spans="1:3" x14ac:dyDescent="0.3">
      <c r="A8482" t="s">
        <v>5985</v>
      </c>
      <c r="B8482" s="2">
        <v>6.4</v>
      </c>
      <c r="C8482" t="s">
        <v>7848</v>
      </c>
    </row>
    <row r="8483" spans="1:3" x14ac:dyDescent="0.3">
      <c r="A8483" t="s">
        <v>5985</v>
      </c>
      <c r="B8483" s="2">
        <v>6.4</v>
      </c>
      <c r="C8483" t="s">
        <v>3705</v>
      </c>
    </row>
    <row r="8484" spans="1:3" x14ac:dyDescent="0.3">
      <c r="A8484" t="s">
        <v>5986</v>
      </c>
      <c r="B8484" s="2">
        <v>7.5</v>
      </c>
      <c r="C8484" t="s">
        <v>7851</v>
      </c>
    </row>
    <row r="8485" spans="1:3" x14ac:dyDescent="0.3">
      <c r="A8485" t="s">
        <v>5986</v>
      </c>
      <c r="B8485" s="2">
        <v>7.5</v>
      </c>
      <c r="C8485" t="s">
        <v>814</v>
      </c>
    </row>
    <row r="8486" spans="1:3" x14ac:dyDescent="0.3">
      <c r="A8486" t="s">
        <v>5986</v>
      </c>
      <c r="B8486" s="2">
        <v>7.5</v>
      </c>
      <c r="C8486" t="s">
        <v>3705</v>
      </c>
    </row>
    <row r="8487" spans="1:3" x14ac:dyDescent="0.3">
      <c r="A8487" t="s">
        <v>5987</v>
      </c>
      <c r="B8487" s="2">
        <v>7.1</v>
      </c>
      <c r="C8487" t="s">
        <v>814</v>
      </c>
    </row>
    <row r="8488" spans="1:3" x14ac:dyDescent="0.3">
      <c r="A8488" t="s">
        <v>5987</v>
      </c>
      <c r="B8488" s="2">
        <v>7.1</v>
      </c>
      <c r="C8488" t="s">
        <v>3587</v>
      </c>
    </row>
    <row r="8489" spans="1:3" x14ac:dyDescent="0.3">
      <c r="A8489" t="s">
        <v>5987</v>
      </c>
      <c r="B8489" s="2">
        <v>7.1</v>
      </c>
      <c r="C8489" t="s">
        <v>5364</v>
      </c>
    </row>
    <row r="8490" spans="1:3" x14ac:dyDescent="0.3">
      <c r="A8490" t="s">
        <v>7509</v>
      </c>
      <c r="B8490" s="2">
        <v>4.5999999999999996</v>
      </c>
      <c r="C8490" t="s">
        <v>509</v>
      </c>
    </row>
    <row r="8491" spans="1:3" x14ac:dyDescent="0.3">
      <c r="A8491" t="s">
        <v>7510</v>
      </c>
      <c r="B8491" s="2">
        <v>7.7</v>
      </c>
      <c r="C8491" t="s">
        <v>814</v>
      </c>
    </row>
    <row r="8492" spans="1:3" x14ac:dyDescent="0.3">
      <c r="A8492" t="s">
        <v>7510</v>
      </c>
      <c r="B8492" s="2">
        <v>7.7</v>
      </c>
      <c r="C8492" t="s">
        <v>7849</v>
      </c>
    </row>
    <row r="8493" spans="1:3" x14ac:dyDescent="0.3">
      <c r="A8493" t="s">
        <v>7510</v>
      </c>
      <c r="B8493" s="2">
        <v>7.7</v>
      </c>
      <c r="C8493" t="s">
        <v>5364</v>
      </c>
    </row>
    <row r="8494" spans="1:3" x14ac:dyDescent="0.3">
      <c r="A8494" t="s">
        <v>7511</v>
      </c>
      <c r="B8494" s="2">
        <v>5.6</v>
      </c>
      <c r="C8494" t="s">
        <v>346</v>
      </c>
    </row>
    <row r="8495" spans="1:3" x14ac:dyDescent="0.3">
      <c r="A8495" t="s">
        <v>7511</v>
      </c>
      <c r="B8495" s="2">
        <v>5.6</v>
      </c>
      <c r="C8495" t="s">
        <v>814</v>
      </c>
    </row>
    <row r="8496" spans="1:3" x14ac:dyDescent="0.3">
      <c r="A8496" t="s">
        <v>7511</v>
      </c>
      <c r="B8496" s="2">
        <v>5.6</v>
      </c>
      <c r="C8496" t="s">
        <v>5364</v>
      </c>
    </row>
    <row r="8497" spans="1:3" x14ac:dyDescent="0.3">
      <c r="A8497" t="s">
        <v>7512</v>
      </c>
      <c r="B8497" s="2">
        <v>7.5</v>
      </c>
      <c r="C8497" t="s">
        <v>814</v>
      </c>
    </row>
    <row r="8498" spans="1:3" x14ac:dyDescent="0.3">
      <c r="A8498" t="s">
        <v>7513</v>
      </c>
      <c r="B8498" s="2">
        <v>5.8</v>
      </c>
      <c r="C8498" t="s">
        <v>7852</v>
      </c>
    </row>
    <row r="8499" spans="1:3" x14ac:dyDescent="0.3">
      <c r="A8499" t="s">
        <v>7513</v>
      </c>
      <c r="B8499" s="2">
        <v>5.8</v>
      </c>
      <c r="C8499" t="s">
        <v>814</v>
      </c>
    </row>
    <row r="8500" spans="1:3" x14ac:dyDescent="0.3">
      <c r="A8500" t="s">
        <v>5988</v>
      </c>
      <c r="B8500" s="2">
        <v>8.3000000000000007</v>
      </c>
      <c r="C8500" t="s">
        <v>509</v>
      </c>
    </row>
    <row r="8501" spans="1:3" x14ac:dyDescent="0.3">
      <c r="A8501" t="s">
        <v>5988</v>
      </c>
      <c r="B8501" s="2">
        <v>8.3000000000000007</v>
      </c>
      <c r="C8501" t="s">
        <v>7851</v>
      </c>
    </row>
    <row r="8502" spans="1:3" x14ac:dyDescent="0.3">
      <c r="A8502" t="s">
        <v>5989</v>
      </c>
      <c r="B8502" s="2">
        <v>6.6</v>
      </c>
      <c r="C8502" t="s">
        <v>7844</v>
      </c>
    </row>
    <row r="8503" spans="1:3" x14ac:dyDescent="0.3">
      <c r="A8503" t="s">
        <v>5989</v>
      </c>
      <c r="B8503" s="2">
        <v>6.6</v>
      </c>
      <c r="C8503" t="s">
        <v>1390</v>
      </c>
    </row>
    <row r="8504" spans="1:3" x14ac:dyDescent="0.3">
      <c r="A8504" t="s">
        <v>5990</v>
      </c>
      <c r="B8504" s="2">
        <v>7.5</v>
      </c>
      <c r="C8504" t="s">
        <v>814</v>
      </c>
    </row>
    <row r="8505" spans="1:3" x14ac:dyDescent="0.3">
      <c r="A8505" t="s">
        <v>5991</v>
      </c>
      <c r="B8505" s="2">
        <v>7.2</v>
      </c>
      <c r="C8505" t="s">
        <v>509</v>
      </c>
    </row>
    <row r="8506" spans="1:3" x14ac:dyDescent="0.3">
      <c r="A8506" t="s">
        <v>5991</v>
      </c>
      <c r="B8506" s="2">
        <v>7.2</v>
      </c>
      <c r="C8506" t="s">
        <v>7844</v>
      </c>
    </row>
    <row r="8507" spans="1:3" x14ac:dyDescent="0.3">
      <c r="A8507" t="s">
        <v>5991</v>
      </c>
      <c r="B8507" s="2">
        <v>7.2</v>
      </c>
      <c r="C8507" t="s">
        <v>1390</v>
      </c>
    </row>
    <row r="8508" spans="1:3" x14ac:dyDescent="0.3">
      <c r="A8508" t="s">
        <v>7514</v>
      </c>
      <c r="B8508" s="2">
        <v>8.6999999999999993</v>
      </c>
      <c r="C8508" t="s">
        <v>346</v>
      </c>
    </row>
    <row r="8509" spans="1:3" x14ac:dyDescent="0.3">
      <c r="A8509" t="s">
        <v>7514</v>
      </c>
      <c r="B8509" s="2">
        <v>8.6999999999999993</v>
      </c>
      <c r="C8509" t="s">
        <v>266</v>
      </c>
    </row>
    <row r="8510" spans="1:3" x14ac:dyDescent="0.3">
      <c r="A8510" t="s">
        <v>7514</v>
      </c>
      <c r="B8510" s="2">
        <v>8.6999999999999993</v>
      </c>
      <c r="C8510" t="s">
        <v>7844</v>
      </c>
    </row>
    <row r="8511" spans="1:3" x14ac:dyDescent="0.3">
      <c r="A8511" t="s">
        <v>7514</v>
      </c>
      <c r="B8511" s="2">
        <v>8.6999999999999993</v>
      </c>
      <c r="C8511" t="s">
        <v>3878</v>
      </c>
    </row>
    <row r="8512" spans="1:3" x14ac:dyDescent="0.3">
      <c r="A8512" t="s">
        <v>5992</v>
      </c>
      <c r="B8512" s="2">
        <v>6</v>
      </c>
      <c r="C8512" t="s">
        <v>509</v>
      </c>
    </row>
    <row r="8513" spans="1:3" x14ac:dyDescent="0.3">
      <c r="A8513" t="s">
        <v>5993</v>
      </c>
      <c r="B8513" s="2">
        <v>8</v>
      </c>
      <c r="C8513" t="s">
        <v>814</v>
      </c>
    </row>
    <row r="8514" spans="1:3" x14ac:dyDescent="0.3">
      <c r="A8514" t="s">
        <v>5993</v>
      </c>
      <c r="B8514" s="2">
        <v>8</v>
      </c>
      <c r="C8514" t="s">
        <v>3587</v>
      </c>
    </row>
    <row r="8515" spans="1:3" x14ac:dyDescent="0.3">
      <c r="A8515" t="s">
        <v>5993</v>
      </c>
      <c r="B8515" s="2">
        <v>8</v>
      </c>
      <c r="C8515" t="s">
        <v>5364</v>
      </c>
    </row>
    <row r="8516" spans="1:3" x14ac:dyDescent="0.3">
      <c r="A8516" t="s">
        <v>5994</v>
      </c>
      <c r="B8516" s="2">
        <v>4.5</v>
      </c>
      <c r="C8516" t="s">
        <v>509</v>
      </c>
    </row>
    <row r="8517" spans="1:3" x14ac:dyDescent="0.3">
      <c r="A8517" t="s">
        <v>5994</v>
      </c>
      <c r="B8517" s="2">
        <v>4.5</v>
      </c>
      <c r="C8517" t="s">
        <v>814</v>
      </c>
    </row>
    <row r="8518" spans="1:3" x14ac:dyDescent="0.3">
      <c r="A8518" t="s">
        <v>5994</v>
      </c>
      <c r="B8518" s="2">
        <v>4.5</v>
      </c>
      <c r="C8518" t="s">
        <v>7846</v>
      </c>
    </row>
    <row r="8519" spans="1:3" x14ac:dyDescent="0.3">
      <c r="A8519" t="s">
        <v>5994</v>
      </c>
      <c r="B8519" s="2">
        <v>4.5</v>
      </c>
      <c r="C8519" t="s">
        <v>7853</v>
      </c>
    </row>
    <row r="8520" spans="1:3" x14ac:dyDescent="0.3">
      <c r="A8520" t="s">
        <v>5994</v>
      </c>
      <c r="B8520" s="2">
        <v>4.5</v>
      </c>
      <c r="C8520" t="s">
        <v>7847</v>
      </c>
    </row>
    <row r="8521" spans="1:3" x14ac:dyDescent="0.3">
      <c r="A8521" t="s">
        <v>5994</v>
      </c>
      <c r="B8521" s="2">
        <v>4.5</v>
      </c>
      <c r="C8521" t="s">
        <v>3587</v>
      </c>
    </row>
    <row r="8522" spans="1:3" x14ac:dyDescent="0.3">
      <c r="A8522" t="s">
        <v>5995</v>
      </c>
      <c r="B8522" s="2">
        <v>7.9</v>
      </c>
      <c r="C8522" t="s">
        <v>7852</v>
      </c>
    </row>
    <row r="8523" spans="1:3" x14ac:dyDescent="0.3">
      <c r="A8523" t="s">
        <v>5995</v>
      </c>
      <c r="B8523" s="2">
        <v>7.9</v>
      </c>
      <c r="C8523" t="s">
        <v>814</v>
      </c>
    </row>
    <row r="8524" spans="1:3" x14ac:dyDescent="0.3">
      <c r="A8524" t="s">
        <v>5995</v>
      </c>
      <c r="B8524" s="2">
        <v>7.9</v>
      </c>
      <c r="C8524" t="s">
        <v>7850</v>
      </c>
    </row>
    <row r="8525" spans="1:3" x14ac:dyDescent="0.3">
      <c r="A8525" t="s">
        <v>5996</v>
      </c>
      <c r="B8525" s="2">
        <v>7.5</v>
      </c>
      <c r="C8525" t="s">
        <v>509</v>
      </c>
    </row>
    <row r="8526" spans="1:3" x14ac:dyDescent="0.3">
      <c r="A8526" t="s">
        <v>5996</v>
      </c>
      <c r="B8526" s="2">
        <v>7.5</v>
      </c>
      <c r="C8526" t="s">
        <v>7851</v>
      </c>
    </row>
    <row r="8527" spans="1:3" x14ac:dyDescent="0.3">
      <c r="A8527" t="s">
        <v>5997</v>
      </c>
      <c r="B8527" s="2">
        <v>6.8</v>
      </c>
      <c r="C8527" t="s">
        <v>814</v>
      </c>
    </row>
    <row r="8528" spans="1:3" x14ac:dyDescent="0.3">
      <c r="A8528" t="s">
        <v>5997</v>
      </c>
      <c r="B8528" s="2">
        <v>6.8</v>
      </c>
      <c r="C8528" t="s">
        <v>7844</v>
      </c>
    </row>
    <row r="8529" spans="1:3" x14ac:dyDescent="0.3">
      <c r="A8529" t="s">
        <v>5997</v>
      </c>
      <c r="B8529" s="2">
        <v>6.8</v>
      </c>
      <c r="C8529" t="s">
        <v>7853</v>
      </c>
    </row>
    <row r="8530" spans="1:3" x14ac:dyDescent="0.3">
      <c r="A8530" t="s">
        <v>5997</v>
      </c>
      <c r="B8530" s="2">
        <v>6.8</v>
      </c>
      <c r="C8530" t="s">
        <v>3587</v>
      </c>
    </row>
    <row r="8531" spans="1:3" x14ac:dyDescent="0.3">
      <c r="A8531" t="s">
        <v>5998</v>
      </c>
      <c r="B8531" s="2">
        <v>7.2</v>
      </c>
      <c r="C8531" t="s">
        <v>509</v>
      </c>
    </row>
    <row r="8532" spans="1:3" x14ac:dyDescent="0.3">
      <c r="A8532" t="s">
        <v>5998</v>
      </c>
      <c r="B8532" s="2">
        <v>7.2</v>
      </c>
      <c r="C8532" t="s">
        <v>7850</v>
      </c>
    </row>
    <row r="8533" spans="1:3" x14ac:dyDescent="0.3">
      <c r="A8533" t="s">
        <v>5999</v>
      </c>
      <c r="B8533" s="2">
        <v>7.1</v>
      </c>
      <c r="C8533" t="s">
        <v>7851</v>
      </c>
    </row>
    <row r="8534" spans="1:3" x14ac:dyDescent="0.3">
      <c r="A8534" t="s">
        <v>5999</v>
      </c>
      <c r="B8534" s="2">
        <v>7.1</v>
      </c>
      <c r="C8534" t="s">
        <v>3705</v>
      </c>
    </row>
    <row r="8535" spans="1:3" x14ac:dyDescent="0.3">
      <c r="A8535" t="s">
        <v>7515</v>
      </c>
      <c r="B8535" s="2">
        <v>7.4</v>
      </c>
      <c r="C8535" t="s">
        <v>814</v>
      </c>
    </row>
    <row r="8536" spans="1:3" x14ac:dyDescent="0.3">
      <c r="A8536" t="s">
        <v>7515</v>
      </c>
      <c r="B8536" s="2">
        <v>7.4</v>
      </c>
      <c r="C8536" t="s">
        <v>3587</v>
      </c>
    </row>
    <row r="8537" spans="1:3" x14ac:dyDescent="0.3">
      <c r="A8537" t="s">
        <v>6000</v>
      </c>
      <c r="B8537" s="2">
        <v>7.6</v>
      </c>
      <c r="C8537" t="s">
        <v>7851</v>
      </c>
    </row>
    <row r="8538" spans="1:3" x14ac:dyDescent="0.3">
      <c r="A8538" t="s">
        <v>6000</v>
      </c>
      <c r="B8538" s="2">
        <v>7.6</v>
      </c>
      <c r="C8538" t="s">
        <v>814</v>
      </c>
    </row>
    <row r="8539" spans="1:3" x14ac:dyDescent="0.3">
      <c r="A8539" t="s">
        <v>6001</v>
      </c>
      <c r="B8539" s="2">
        <v>6.9</v>
      </c>
      <c r="C8539" t="s">
        <v>814</v>
      </c>
    </row>
    <row r="8540" spans="1:3" x14ac:dyDescent="0.3">
      <c r="A8540" t="s">
        <v>6001</v>
      </c>
      <c r="B8540" s="2">
        <v>6.9</v>
      </c>
      <c r="C8540" t="s">
        <v>3587</v>
      </c>
    </row>
    <row r="8541" spans="1:3" x14ac:dyDescent="0.3">
      <c r="A8541" t="s">
        <v>7516</v>
      </c>
      <c r="B8541" s="2">
        <v>6</v>
      </c>
      <c r="C8541" t="s">
        <v>1390</v>
      </c>
    </row>
    <row r="8542" spans="1:3" x14ac:dyDescent="0.3">
      <c r="A8542" t="s">
        <v>7516</v>
      </c>
      <c r="B8542" s="2">
        <v>6</v>
      </c>
      <c r="C8542" t="s">
        <v>7848</v>
      </c>
    </row>
    <row r="8543" spans="1:3" x14ac:dyDescent="0.3">
      <c r="A8543" t="s">
        <v>7517</v>
      </c>
      <c r="B8543" s="2">
        <v>7.3</v>
      </c>
      <c r="C8543" t="s">
        <v>814</v>
      </c>
    </row>
    <row r="8544" spans="1:3" x14ac:dyDescent="0.3">
      <c r="A8544" t="s">
        <v>6002</v>
      </c>
      <c r="B8544" s="2">
        <v>4.5999999999999996</v>
      </c>
      <c r="C8544" t="s">
        <v>509</v>
      </c>
    </row>
    <row r="8545" spans="1:3" x14ac:dyDescent="0.3">
      <c r="A8545" t="s">
        <v>6002</v>
      </c>
      <c r="B8545" s="2">
        <v>4.5999999999999996</v>
      </c>
      <c r="C8545" t="s">
        <v>7851</v>
      </c>
    </row>
    <row r="8546" spans="1:3" x14ac:dyDescent="0.3">
      <c r="A8546" t="s">
        <v>6003</v>
      </c>
      <c r="B8546" s="2">
        <v>6</v>
      </c>
      <c r="C8546" t="s">
        <v>7851</v>
      </c>
    </row>
    <row r="8547" spans="1:3" x14ac:dyDescent="0.3">
      <c r="A8547" t="s">
        <v>6003</v>
      </c>
      <c r="B8547" s="2">
        <v>6</v>
      </c>
      <c r="C8547" t="s">
        <v>814</v>
      </c>
    </row>
    <row r="8548" spans="1:3" x14ac:dyDescent="0.3">
      <c r="A8548" t="s">
        <v>6003</v>
      </c>
      <c r="B8548" s="2">
        <v>6</v>
      </c>
      <c r="C8548" t="s">
        <v>3705</v>
      </c>
    </row>
    <row r="8549" spans="1:3" x14ac:dyDescent="0.3">
      <c r="A8549" t="s">
        <v>7518</v>
      </c>
      <c r="B8549" s="2">
        <v>5.5</v>
      </c>
      <c r="C8549" t="s">
        <v>1390</v>
      </c>
    </row>
    <row r="8550" spans="1:3" x14ac:dyDescent="0.3">
      <c r="A8550" t="s">
        <v>7518</v>
      </c>
      <c r="B8550" s="2">
        <v>5.5</v>
      </c>
      <c r="C8550" t="s">
        <v>3878</v>
      </c>
    </row>
    <row r="8551" spans="1:3" x14ac:dyDescent="0.3">
      <c r="A8551" t="s">
        <v>6004</v>
      </c>
      <c r="B8551" s="2">
        <v>7.5</v>
      </c>
      <c r="C8551" t="s">
        <v>814</v>
      </c>
    </row>
    <row r="8552" spans="1:3" x14ac:dyDescent="0.3">
      <c r="A8552" t="s">
        <v>6004</v>
      </c>
      <c r="B8552" s="2">
        <v>7.5</v>
      </c>
      <c r="C8552" t="s">
        <v>3587</v>
      </c>
    </row>
    <row r="8553" spans="1:3" x14ac:dyDescent="0.3">
      <c r="A8553" t="s">
        <v>6005</v>
      </c>
      <c r="B8553" s="2">
        <v>6.3</v>
      </c>
      <c r="C8553" t="s">
        <v>509</v>
      </c>
    </row>
    <row r="8554" spans="1:3" x14ac:dyDescent="0.3">
      <c r="A8554" t="s">
        <v>6005</v>
      </c>
      <c r="B8554" s="2">
        <v>6.3</v>
      </c>
      <c r="C8554" t="s">
        <v>7850</v>
      </c>
    </row>
    <row r="8555" spans="1:3" x14ac:dyDescent="0.3">
      <c r="A8555" t="s">
        <v>6006</v>
      </c>
      <c r="B8555" s="2">
        <v>5.0999999999999996</v>
      </c>
      <c r="C8555" t="s">
        <v>509</v>
      </c>
    </row>
    <row r="8556" spans="1:3" x14ac:dyDescent="0.3">
      <c r="A8556" t="s">
        <v>6007</v>
      </c>
      <c r="B8556" s="2">
        <v>6.8</v>
      </c>
      <c r="C8556" t="s">
        <v>509</v>
      </c>
    </row>
    <row r="8557" spans="1:3" x14ac:dyDescent="0.3">
      <c r="A8557" t="s">
        <v>6007</v>
      </c>
      <c r="B8557" s="2">
        <v>6.8</v>
      </c>
      <c r="C8557" t="s">
        <v>814</v>
      </c>
    </row>
    <row r="8558" spans="1:3" x14ac:dyDescent="0.3">
      <c r="A8558" t="s">
        <v>6008</v>
      </c>
      <c r="B8558" s="2">
        <v>5.3</v>
      </c>
      <c r="C8558" t="s">
        <v>509</v>
      </c>
    </row>
    <row r="8559" spans="1:3" x14ac:dyDescent="0.3">
      <c r="A8559" t="s">
        <v>6009</v>
      </c>
      <c r="B8559" s="2">
        <v>7.3</v>
      </c>
      <c r="C8559" t="s">
        <v>7851</v>
      </c>
    </row>
    <row r="8560" spans="1:3" x14ac:dyDescent="0.3">
      <c r="A8560" t="s">
        <v>6009</v>
      </c>
      <c r="B8560" s="2">
        <v>7.3</v>
      </c>
      <c r="C8560" t="s">
        <v>814</v>
      </c>
    </row>
    <row r="8561" spans="1:3" x14ac:dyDescent="0.3">
      <c r="A8561" t="s">
        <v>6009</v>
      </c>
      <c r="B8561" s="2">
        <v>7.3</v>
      </c>
      <c r="C8561" t="s">
        <v>3705</v>
      </c>
    </row>
    <row r="8562" spans="1:3" x14ac:dyDescent="0.3">
      <c r="A8562" t="s">
        <v>7519</v>
      </c>
      <c r="B8562" s="2">
        <v>7.3</v>
      </c>
      <c r="C8562" t="s">
        <v>7852</v>
      </c>
    </row>
    <row r="8563" spans="1:3" x14ac:dyDescent="0.3">
      <c r="A8563" t="s">
        <v>7519</v>
      </c>
      <c r="B8563" s="2">
        <v>7.3</v>
      </c>
      <c r="C8563" t="s">
        <v>814</v>
      </c>
    </row>
    <row r="8564" spans="1:3" x14ac:dyDescent="0.3">
      <c r="A8564" t="s">
        <v>7519</v>
      </c>
      <c r="B8564" s="2">
        <v>7.3</v>
      </c>
      <c r="C8564" t="s">
        <v>7849</v>
      </c>
    </row>
    <row r="8565" spans="1:3" x14ac:dyDescent="0.3">
      <c r="A8565" t="s">
        <v>6010</v>
      </c>
      <c r="B8565" s="2">
        <v>7.1</v>
      </c>
      <c r="C8565" t="s">
        <v>7852</v>
      </c>
    </row>
    <row r="8566" spans="1:3" x14ac:dyDescent="0.3">
      <c r="A8566" t="s">
        <v>6010</v>
      </c>
      <c r="B8566" s="2">
        <v>7.1</v>
      </c>
      <c r="C8566" t="s">
        <v>814</v>
      </c>
    </row>
    <row r="8567" spans="1:3" x14ac:dyDescent="0.3">
      <c r="A8567" t="s">
        <v>7520</v>
      </c>
      <c r="B8567" s="2">
        <v>7.6</v>
      </c>
      <c r="C8567" t="s">
        <v>509</v>
      </c>
    </row>
    <row r="8568" spans="1:3" x14ac:dyDescent="0.3">
      <c r="A8568" t="s">
        <v>7520</v>
      </c>
      <c r="B8568" s="2">
        <v>7.6</v>
      </c>
      <c r="C8568" t="s">
        <v>7844</v>
      </c>
    </row>
    <row r="8569" spans="1:3" x14ac:dyDescent="0.3">
      <c r="A8569" t="s">
        <v>7520</v>
      </c>
      <c r="B8569" s="2">
        <v>7.6</v>
      </c>
      <c r="C8569" t="s">
        <v>1390</v>
      </c>
    </row>
    <row r="8570" spans="1:3" x14ac:dyDescent="0.3">
      <c r="A8570" t="s">
        <v>6011</v>
      </c>
      <c r="B8570" s="2">
        <v>5.3</v>
      </c>
      <c r="C8570" t="s">
        <v>509</v>
      </c>
    </row>
    <row r="8571" spans="1:3" x14ac:dyDescent="0.3">
      <c r="A8571" t="s">
        <v>6011</v>
      </c>
      <c r="B8571" s="2">
        <v>5.3</v>
      </c>
      <c r="C8571" t="s">
        <v>3587</v>
      </c>
    </row>
    <row r="8572" spans="1:3" x14ac:dyDescent="0.3">
      <c r="A8572" t="s">
        <v>7521</v>
      </c>
      <c r="B8572" s="2">
        <v>7.8</v>
      </c>
      <c r="C8572" t="s">
        <v>814</v>
      </c>
    </row>
    <row r="8573" spans="1:3" x14ac:dyDescent="0.3">
      <c r="A8573" t="s">
        <v>7521</v>
      </c>
      <c r="B8573" s="2">
        <v>7.8</v>
      </c>
      <c r="C8573" t="s">
        <v>3587</v>
      </c>
    </row>
    <row r="8574" spans="1:3" x14ac:dyDescent="0.3">
      <c r="A8574" t="s">
        <v>7522</v>
      </c>
      <c r="B8574" s="2">
        <v>7.7</v>
      </c>
      <c r="C8574" t="s">
        <v>7852</v>
      </c>
    </row>
    <row r="8575" spans="1:3" x14ac:dyDescent="0.3">
      <c r="A8575" t="s">
        <v>7522</v>
      </c>
      <c r="B8575" s="2">
        <v>7.7</v>
      </c>
      <c r="C8575" t="s">
        <v>814</v>
      </c>
    </row>
    <row r="8576" spans="1:3" x14ac:dyDescent="0.3">
      <c r="A8576" t="s">
        <v>7522</v>
      </c>
      <c r="B8576" s="2">
        <v>7.7</v>
      </c>
      <c r="C8576" t="s">
        <v>7849</v>
      </c>
    </row>
    <row r="8577" spans="1:3" x14ac:dyDescent="0.3">
      <c r="A8577" t="s">
        <v>6012</v>
      </c>
      <c r="B8577" s="2">
        <v>7.7</v>
      </c>
      <c r="C8577" t="s">
        <v>7851</v>
      </c>
    </row>
    <row r="8578" spans="1:3" x14ac:dyDescent="0.3">
      <c r="A8578" t="s">
        <v>6012</v>
      </c>
      <c r="B8578" s="2">
        <v>7.7</v>
      </c>
      <c r="C8578" t="s">
        <v>814</v>
      </c>
    </row>
    <row r="8579" spans="1:3" x14ac:dyDescent="0.3">
      <c r="A8579" t="s">
        <v>6013</v>
      </c>
      <c r="B8579" s="2">
        <v>5.4</v>
      </c>
      <c r="C8579" t="s">
        <v>509</v>
      </c>
    </row>
    <row r="8580" spans="1:3" x14ac:dyDescent="0.3">
      <c r="A8580" t="s">
        <v>6013</v>
      </c>
      <c r="B8580" s="2">
        <v>5.4</v>
      </c>
      <c r="C8580" t="s">
        <v>7853</v>
      </c>
    </row>
    <row r="8581" spans="1:3" x14ac:dyDescent="0.3">
      <c r="A8581" t="s">
        <v>6013</v>
      </c>
      <c r="B8581" s="2">
        <v>5.4</v>
      </c>
      <c r="C8581" t="s">
        <v>3587</v>
      </c>
    </row>
    <row r="8582" spans="1:3" x14ac:dyDescent="0.3">
      <c r="A8582" t="s">
        <v>6014</v>
      </c>
      <c r="B8582" s="2">
        <v>6.2</v>
      </c>
      <c r="C8582" t="s">
        <v>509</v>
      </c>
    </row>
    <row r="8583" spans="1:3" x14ac:dyDescent="0.3">
      <c r="A8583" t="s">
        <v>6014</v>
      </c>
      <c r="B8583" s="2">
        <v>6.2</v>
      </c>
      <c r="C8583" t="s">
        <v>814</v>
      </c>
    </row>
    <row r="8584" spans="1:3" x14ac:dyDescent="0.3">
      <c r="A8584" t="s">
        <v>6014</v>
      </c>
      <c r="B8584" s="2">
        <v>6.2</v>
      </c>
      <c r="C8584" t="s">
        <v>3587</v>
      </c>
    </row>
    <row r="8585" spans="1:3" x14ac:dyDescent="0.3">
      <c r="A8585" t="s">
        <v>6015</v>
      </c>
      <c r="B8585" s="2">
        <v>7.4</v>
      </c>
      <c r="C8585" t="s">
        <v>814</v>
      </c>
    </row>
    <row r="8586" spans="1:3" x14ac:dyDescent="0.3">
      <c r="A8586" t="s">
        <v>6015</v>
      </c>
      <c r="B8586" s="2">
        <v>7.4</v>
      </c>
      <c r="C8586" t="s">
        <v>7853</v>
      </c>
    </row>
    <row r="8587" spans="1:3" x14ac:dyDescent="0.3">
      <c r="A8587" t="s">
        <v>6016</v>
      </c>
      <c r="B8587" s="2">
        <v>6.2</v>
      </c>
      <c r="C8587" t="s">
        <v>814</v>
      </c>
    </row>
    <row r="8588" spans="1:3" x14ac:dyDescent="0.3">
      <c r="A8588" t="s">
        <v>6016</v>
      </c>
      <c r="B8588" s="2">
        <v>6.2</v>
      </c>
      <c r="C8588" t="s">
        <v>3587</v>
      </c>
    </row>
    <row r="8589" spans="1:3" x14ac:dyDescent="0.3">
      <c r="A8589" t="s">
        <v>6016</v>
      </c>
      <c r="B8589" s="2">
        <v>6.2</v>
      </c>
      <c r="C8589" t="s">
        <v>3705</v>
      </c>
    </row>
    <row r="8590" spans="1:3" x14ac:dyDescent="0.3">
      <c r="A8590" t="s">
        <v>7523</v>
      </c>
      <c r="B8590" s="2">
        <v>5.0999999999999996</v>
      </c>
      <c r="C8590" t="s">
        <v>266</v>
      </c>
    </row>
    <row r="8591" spans="1:3" x14ac:dyDescent="0.3">
      <c r="A8591" t="s">
        <v>7523</v>
      </c>
      <c r="B8591" s="2">
        <v>5.0999999999999996</v>
      </c>
      <c r="C8591" t="s">
        <v>814</v>
      </c>
    </row>
    <row r="8592" spans="1:3" x14ac:dyDescent="0.3">
      <c r="A8592" t="s">
        <v>7523</v>
      </c>
      <c r="B8592" s="2">
        <v>5.0999999999999996</v>
      </c>
      <c r="C8592" t="s">
        <v>3587</v>
      </c>
    </row>
    <row r="8593" spans="1:3" x14ac:dyDescent="0.3">
      <c r="A8593" t="s">
        <v>6017</v>
      </c>
      <c r="B8593" s="2">
        <v>6.8</v>
      </c>
      <c r="C8593" t="s">
        <v>7852</v>
      </c>
    </row>
    <row r="8594" spans="1:3" x14ac:dyDescent="0.3">
      <c r="A8594" t="s">
        <v>6017</v>
      </c>
      <c r="B8594" s="2">
        <v>6.8</v>
      </c>
      <c r="C8594" t="s">
        <v>814</v>
      </c>
    </row>
    <row r="8595" spans="1:3" x14ac:dyDescent="0.3">
      <c r="A8595" t="s">
        <v>6017</v>
      </c>
      <c r="B8595" s="2">
        <v>6.8</v>
      </c>
      <c r="C8595" t="s">
        <v>7853</v>
      </c>
    </row>
    <row r="8596" spans="1:3" x14ac:dyDescent="0.3">
      <c r="A8596" t="s">
        <v>6018</v>
      </c>
      <c r="B8596" s="2">
        <v>5.8</v>
      </c>
      <c r="C8596" t="s">
        <v>1390</v>
      </c>
    </row>
    <row r="8597" spans="1:3" x14ac:dyDescent="0.3">
      <c r="A8597" t="s">
        <v>6018</v>
      </c>
      <c r="B8597" s="2">
        <v>5.8</v>
      </c>
      <c r="C8597" t="s">
        <v>7848</v>
      </c>
    </row>
    <row r="8598" spans="1:3" x14ac:dyDescent="0.3">
      <c r="A8598" t="s">
        <v>6019</v>
      </c>
      <c r="B8598" s="2">
        <v>6.4</v>
      </c>
      <c r="C8598" t="s">
        <v>7851</v>
      </c>
    </row>
    <row r="8599" spans="1:3" x14ac:dyDescent="0.3">
      <c r="A8599" t="s">
        <v>6019</v>
      </c>
      <c r="B8599" s="2">
        <v>6.4</v>
      </c>
      <c r="C8599" t="s">
        <v>814</v>
      </c>
    </row>
    <row r="8600" spans="1:3" x14ac:dyDescent="0.3">
      <c r="A8600" t="s">
        <v>6019</v>
      </c>
      <c r="B8600" s="2">
        <v>6.4</v>
      </c>
      <c r="C8600" t="s">
        <v>7848</v>
      </c>
    </row>
    <row r="8601" spans="1:3" x14ac:dyDescent="0.3">
      <c r="A8601" t="s">
        <v>6019</v>
      </c>
      <c r="B8601" s="2">
        <v>6.4</v>
      </c>
      <c r="C8601" t="s">
        <v>3705</v>
      </c>
    </row>
    <row r="8602" spans="1:3" x14ac:dyDescent="0.3">
      <c r="A8602" t="s">
        <v>6020</v>
      </c>
      <c r="B8602" s="2">
        <v>6</v>
      </c>
      <c r="C8602" t="s">
        <v>814</v>
      </c>
    </row>
    <row r="8603" spans="1:3" x14ac:dyDescent="0.3">
      <c r="A8603" t="s">
        <v>6021</v>
      </c>
      <c r="B8603" s="2">
        <v>6.9</v>
      </c>
      <c r="C8603" t="s">
        <v>509</v>
      </c>
    </row>
    <row r="8604" spans="1:3" x14ac:dyDescent="0.3">
      <c r="A8604" t="s">
        <v>6021</v>
      </c>
      <c r="B8604" s="2">
        <v>6.9</v>
      </c>
      <c r="C8604" t="s">
        <v>3587</v>
      </c>
    </row>
    <row r="8605" spans="1:3" x14ac:dyDescent="0.3">
      <c r="A8605" t="s">
        <v>7524</v>
      </c>
      <c r="B8605" s="2">
        <v>5.5</v>
      </c>
      <c r="C8605" t="s">
        <v>1390</v>
      </c>
    </row>
    <row r="8606" spans="1:3" x14ac:dyDescent="0.3">
      <c r="A8606" t="s">
        <v>7524</v>
      </c>
      <c r="B8606" s="2">
        <v>5.5</v>
      </c>
      <c r="C8606" t="s">
        <v>3878</v>
      </c>
    </row>
    <row r="8607" spans="1:3" x14ac:dyDescent="0.3">
      <c r="A8607" t="s">
        <v>7524</v>
      </c>
      <c r="B8607" s="2">
        <v>5.5</v>
      </c>
      <c r="C8607" t="s">
        <v>3705</v>
      </c>
    </row>
    <row r="8608" spans="1:3" x14ac:dyDescent="0.3">
      <c r="A8608" t="s">
        <v>6022</v>
      </c>
      <c r="B8608" s="2">
        <v>5.4</v>
      </c>
      <c r="C8608" t="s">
        <v>1390</v>
      </c>
    </row>
    <row r="8609" spans="1:3" x14ac:dyDescent="0.3">
      <c r="A8609" t="s">
        <v>6023</v>
      </c>
      <c r="B8609" s="2">
        <v>8.3000000000000007</v>
      </c>
      <c r="C8609" t="s">
        <v>266</v>
      </c>
    </row>
    <row r="8610" spans="1:3" x14ac:dyDescent="0.3">
      <c r="A8610" t="s">
        <v>6023</v>
      </c>
      <c r="B8610" s="2">
        <v>8.3000000000000007</v>
      </c>
      <c r="C8610" t="s">
        <v>7848</v>
      </c>
    </row>
    <row r="8611" spans="1:3" x14ac:dyDescent="0.3">
      <c r="A8611" t="s">
        <v>6023</v>
      </c>
      <c r="B8611" s="2">
        <v>8.3000000000000007</v>
      </c>
      <c r="C8611" t="s">
        <v>3878</v>
      </c>
    </row>
    <row r="8612" spans="1:3" x14ac:dyDescent="0.3">
      <c r="A8612" t="s">
        <v>7525</v>
      </c>
      <c r="B8612" s="2">
        <v>7.9</v>
      </c>
      <c r="C8612" t="s">
        <v>7846</v>
      </c>
    </row>
    <row r="8613" spans="1:3" x14ac:dyDescent="0.3">
      <c r="A8613" t="s">
        <v>7525</v>
      </c>
      <c r="B8613" s="2">
        <v>7.9</v>
      </c>
      <c r="C8613" t="s">
        <v>3878</v>
      </c>
    </row>
    <row r="8614" spans="1:3" x14ac:dyDescent="0.3">
      <c r="A8614" t="s">
        <v>7526</v>
      </c>
      <c r="B8614" s="2">
        <v>6.5</v>
      </c>
      <c r="C8614" t="s">
        <v>509</v>
      </c>
    </row>
    <row r="8615" spans="1:3" x14ac:dyDescent="0.3">
      <c r="A8615" t="s">
        <v>7526</v>
      </c>
      <c r="B8615" s="2">
        <v>6.5</v>
      </c>
      <c r="C8615" t="s">
        <v>814</v>
      </c>
    </row>
    <row r="8616" spans="1:3" x14ac:dyDescent="0.3">
      <c r="A8616" t="s">
        <v>7526</v>
      </c>
      <c r="B8616" s="2">
        <v>6.5</v>
      </c>
      <c r="C8616" t="s">
        <v>3587</v>
      </c>
    </row>
    <row r="8617" spans="1:3" x14ac:dyDescent="0.3">
      <c r="A8617" t="s">
        <v>6024</v>
      </c>
      <c r="B8617" s="2">
        <v>6.4</v>
      </c>
      <c r="C8617" t="s">
        <v>509</v>
      </c>
    </row>
    <row r="8618" spans="1:3" x14ac:dyDescent="0.3">
      <c r="A8618" t="s">
        <v>6024</v>
      </c>
      <c r="B8618" s="2">
        <v>6.4</v>
      </c>
      <c r="C8618" t="s">
        <v>814</v>
      </c>
    </row>
    <row r="8619" spans="1:3" x14ac:dyDescent="0.3">
      <c r="A8619" t="s">
        <v>7527</v>
      </c>
      <c r="B8619" s="2">
        <v>6.6</v>
      </c>
      <c r="C8619" t="s">
        <v>814</v>
      </c>
    </row>
    <row r="8620" spans="1:3" x14ac:dyDescent="0.3">
      <c r="A8620" t="s">
        <v>7527</v>
      </c>
      <c r="B8620" s="2">
        <v>6.6</v>
      </c>
      <c r="C8620" t="s">
        <v>7849</v>
      </c>
    </row>
    <row r="8621" spans="1:3" x14ac:dyDescent="0.3">
      <c r="A8621" t="s">
        <v>7527</v>
      </c>
      <c r="B8621" s="2">
        <v>6.6</v>
      </c>
      <c r="C8621" t="s">
        <v>5364</v>
      </c>
    </row>
    <row r="8622" spans="1:3" x14ac:dyDescent="0.3">
      <c r="A8622" t="s">
        <v>6025</v>
      </c>
      <c r="B8622" s="2">
        <v>8.3000000000000007</v>
      </c>
      <c r="C8622" t="s">
        <v>814</v>
      </c>
    </row>
    <row r="8623" spans="1:3" x14ac:dyDescent="0.3">
      <c r="A8623" t="s">
        <v>7528</v>
      </c>
      <c r="B8623" s="2">
        <v>6.2</v>
      </c>
      <c r="C8623" t="s">
        <v>1390</v>
      </c>
    </row>
    <row r="8624" spans="1:3" x14ac:dyDescent="0.3">
      <c r="A8624" t="s">
        <v>7528</v>
      </c>
      <c r="B8624" s="2">
        <v>6.2</v>
      </c>
      <c r="C8624" t="s">
        <v>7848</v>
      </c>
    </row>
    <row r="8625" spans="1:3" x14ac:dyDescent="0.3">
      <c r="A8625" t="s">
        <v>6026</v>
      </c>
      <c r="B8625" s="2">
        <v>6.9</v>
      </c>
      <c r="C8625" t="s">
        <v>346</v>
      </c>
    </row>
    <row r="8626" spans="1:3" x14ac:dyDescent="0.3">
      <c r="A8626" t="s">
        <v>6026</v>
      </c>
      <c r="B8626" s="2">
        <v>6.9</v>
      </c>
      <c r="C8626" t="s">
        <v>509</v>
      </c>
    </row>
    <row r="8627" spans="1:3" x14ac:dyDescent="0.3">
      <c r="A8627" t="s">
        <v>6026</v>
      </c>
      <c r="B8627" s="2">
        <v>6.9</v>
      </c>
      <c r="C8627" t="s">
        <v>5364</v>
      </c>
    </row>
    <row r="8628" spans="1:3" x14ac:dyDescent="0.3">
      <c r="A8628" t="s">
        <v>6027</v>
      </c>
      <c r="B8628" s="2">
        <v>5.9</v>
      </c>
      <c r="C8628" t="s">
        <v>509</v>
      </c>
    </row>
    <row r="8629" spans="1:3" x14ac:dyDescent="0.3">
      <c r="A8629" t="s">
        <v>6027</v>
      </c>
      <c r="B8629" s="2">
        <v>5.9</v>
      </c>
      <c r="C8629" t="s">
        <v>7850</v>
      </c>
    </row>
    <row r="8630" spans="1:3" x14ac:dyDescent="0.3">
      <c r="A8630" t="s">
        <v>6028</v>
      </c>
      <c r="B8630" s="2">
        <v>6.1</v>
      </c>
      <c r="C8630" t="s">
        <v>346</v>
      </c>
    </row>
    <row r="8631" spans="1:3" x14ac:dyDescent="0.3">
      <c r="A8631" t="s">
        <v>6028</v>
      </c>
      <c r="B8631" s="2">
        <v>6.1</v>
      </c>
      <c r="C8631" t="s">
        <v>1390</v>
      </c>
    </row>
    <row r="8632" spans="1:3" x14ac:dyDescent="0.3">
      <c r="A8632" t="s">
        <v>6028</v>
      </c>
      <c r="B8632" s="2">
        <v>6.1</v>
      </c>
      <c r="C8632" t="s">
        <v>3878</v>
      </c>
    </row>
    <row r="8633" spans="1:3" x14ac:dyDescent="0.3">
      <c r="A8633" t="s">
        <v>6028</v>
      </c>
      <c r="B8633" s="2">
        <v>6.1</v>
      </c>
      <c r="C8633" t="s">
        <v>3705</v>
      </c>
    </row>
    <row r="8634" spans="1:3" x14ac:dyDescent="0.3">
      <c r="A8634" t="s">
        <v>7529</v>
      </c>
      <c r="B8634" s="2">
        <v>5.8</v>
      </c>
      <c r="C8634" t="s">
        <v>509</v>
      </c>
    </row>
    <row r="8635" spans="1:3" x14ac:dyDescent="0.3">
      <c r="A8635" t="s">
        <v>7529</v>
      </c>
      <c r="B8635" s="2">
        <v>5.8</v>
      </c>
      <c r="C8635" t="s">
        <v>3587</v>
      </c>
    </row>
    <row r="8636" spans="1:3" x14ac:dyDescent="0.3">
      <c r="A8636" t="s">
        <v>7530</v>
      </c>
      <c r="B8636" s="2">
        <v>5.9</v>
      </c>
      <c r="C8636" t="s">
        <v>1390</v>
      </c>
    </row>
    <row r="8637" spans="1:3" x14ac:dyDescent="0.3">
      <c r="A8637" t="s">
        <v>7530</v>
      </c>
      <c r="B8637" s="2">
        <v>5.9</v>
      </c>
      <c r="C8637" t="s">
        <v>7848</v>
      </c>
    </row>
    <row r="8638" spans="1:3" x14ac:dyDescent="0.3">
      <c r="A8638" t="s">
        <v>6029</v>
      </c>
      <c r="B8638" s="2">
        <v>5.5</v>
      </c>
      <c r="C8638" t="s">
        <v>814</v>
      </c>
    </row>
    <row r="8639" spans="1:3" x14ac:dyDescent="0.3">
      <c r="A8639" t="s">
        <v>6029</v>
      </c>
      <c r="B8639" s="2">
        <v>5.5</v>
      </c>
      <c r="C8639" t="s">
        <v>1390</v>
      </c>
    </row>
    <row r="8640" spans="1:3" x14ac:dyDescent="0.3">
      <c r="A8640" t="s">
        <v>6029</v>
      </c>
      <c r="B8640" s="2">
        <v>5.5</v>
      </c>
      <c r="C8640" t="s">
        <v>7848</v>
      </c>
    </row>
    <row r="8641" spans="1:3" x14ac:dyDescent="0.3">
      <c r="A8641" t="s">
        <v>6029</v>
      </c>
      <c r="B8641" s="2">
        <v>5.5</v>
      </c>
      <c r="C8641" t="s">
        <v>3705</v>
      </c>
    </row>
    <row r="8642" spans="1:3" x14ac:dyDescent="0.3">
      <c r="A8642" t="s">
        <v>7531</v>
      </c>
      <c r="B8642" s="2">
        <v>5</v>
      </c>
      <c r="C8642" t="s">
        <v>509</v>
      </c>
    </row>
    <row r="8643" spans="1:3" x14ac:dyDescent="0.3">
      <c r="A8643" t="s">
        <v>7531</v>
      </c>
      <c r="B8643" s="2">
        <v>5</v>
      </c>
      <c r="C8643" t="s">
        <v>814</v>
      </c>
    </row>
    <row r="8644" spans="1:3" x14ac:dyDescent="0.3">
      <c r="A8644" t="s">
        <v>7531</v>
      </c>
      <c r="B8644" s="2">
        <v>5</v>
      </c>
      <c r="C8644" t="s">
        <v>3587</v>
      </c>
    </row>
    <row r="8645" spans="1:3" x14ac:dyDescent="0.3">
      <c r="A8645" t="s">
        <v>7532</v>
      </c>
      <c r="B8645" s="2">
        <v>7</v>
      </c>
      <c r="C8645" t="s">
        <v>814</v>
      </c>
    </row>
    <row r="8646" spans="1:3" x14ac:dyDescent="0.3">
      <c r="A8646" t="s">
        <v>7532</v>
      </c>
      <c r="B8646" s="2">
        <v>7</v>
      </c>
      <c r="C8646" t="s">
        <v>7850</v>
      </c>
    </row>
    <row r="8647" spans="1:3" x14ac:dyDescent="0.3">
      <c r="A8647" t="s">
        <v>6030</v>
      </c>
      <c r="B8647" s="2">
        <v>6.4</v>
      </c>
      <c r="C8647" t="s">
        <v>509</v>
      </c>
    </row>
    <row r="8648" spans="1:3" x14ac:dyDescent="0.3">
      <c r="A8648" t="s">
        <v>6030</v>
      </c>
      <c r="B8648" s="2">
        <v>6.4</v>
      </c>
      <c r="C8648" t="s">
        <v>814</v>
      </c>
    </row>
    <row r="8649" spans="1:3" x14ac:dyDescent="0.3">
      <c r="A8649" t="s">
        <v>6030</v>
      </c>
      <c r="B8649" s="2">
        <v>6.4</v>
      </c>
      <c r="C8649" t="s">
        <v>7846</v>
      </c>
    </row>
    <row r="8650" spans="1:3" x14ac:dyDescent="0.3">
      <c r="A8650" t="s">
        <v>6030</v>
      </c>
      <c r="B8650" s="2">
        <v>6.4</v>
      </c>
      <c r="C8650" t="s">
        <v>7850</v>
      </c>
    </row>
    <row r="8651" spans="1:3" x14ac:dyDescent="0.3">
      <c r="A8651" t="s">
        <v>6031</v>
      </c>
      <c r="B8651" s="2">
        <v>5.9</v>
      </c>
      <c r="C8651" t="s">
        <v>1390</v>
      </c>
    </row>
    <row r="8652" spans="1:3" x14ac:dyDescent="0.3">
      <c r="A8652" t="s">
        <v>6031</v>
      </c>
      <c r="B8652" s="2">
        <v>5.9</v>
      </c>
      <c r="C8652" t="s">
        <v>7848</v>
      </c>
    </row>
    <row r="8653" spans="1:3" x14ac:dyDescent="0.3">
      <c r="A8653" t="s">
        <v>6031</v>
      </c>
      <c r="B8653" s="2">
        <v>5.9</v>
      </c>
      <c r="C8653" t="s">
        <v>3705</v>
      </c>
    </row>
    <row r="8654" spans="1:3" x14ac:dyDescent="0.3">
      <c r="A8654" t="s">
        <v>6032</v>
      </c>
      <c r="B8654" s="2">
        <v>7</v>
      </c>
      <c r="C8654" t="s">
        <v>509</v>
      </c>
    </row>
    <row r="8655" spans="1:3" x14ac:dyDescent="0.3">
      <c r="A8655" t="s">
        <v>6032</v>
      </c>
      <c r="B8655" s="2">
        <v>7</v>
      </c>
      <c r="C8655" t="s">
        <v>7850</v>
      </c>
    </row>
    <row r="8656" spans="1:3" x14ac:dyDescent="0.3">
      <c r="A8656" t="s">
        <v>6033</v>
      </c>
      <c r="B8656" s="2">
        <v>6.1</v>
      </c>
      <c r="C8656" t="s">
        <v>1390</v>
      </c>
    </row>
    <row r="8657" spans="1:3" x14ac:dyDescent="0.3">
      <c r="A8657" t="s">
        <v>6033</v>
      </c>
      <c r="B8657" s="2">
        <v>6.1</v>
      </c>
      <c r="C8657" t="s">
        <v>7848</v>
      </c>
    </row>
    <row r="8658" spans="1:3" x14ac:dyDescent="0.3">
      <c r="A8658" t="s">
        <v>7533</v>
      </c>
      <c r="B8658" s="2">
        <v>6.9</v>
      </c>
      <c r="C8658" t="s">
        <v>266</v>
      </c>
    </row>
    <row r="8659" spans="1:3" x14ac:dyDescent="0.3">
      <c r="A8659" t="s">
        <v>7533</v>
      </c>
      <c r="B8659" s="2">
        <v>6.9</v>
      </c>
      <c r="C8659" t="s">
        <v>509</v>
      </c>
    </row>
    <row r="8660" spans="1:3" x14ac:dyDescent="0.3">
      <c r="A8660" t="s">
        <v>7533</v>
      </c>
      <c r="B8660" s="2">
        <v>6.9</v>
      </c>
      <c r="C8660" t="s">
        <v>7853</v>
      </c>
    </row>
    <row r="8661" spans="1:3" x14ac:dyDescent="0.3">
      <c r="A8661" t="s">
        <v>7533</v>
      </c>
      <c r="B8661" s="2">
        <v>6.9</v>
      </c>
      <c r="C8661" t="s">
        <v>3878</v>
      </c>
    </row>
    <row r="8662" spans="1:3" x14ac:dyDescent="0.3">
      <c r="A8662" t="s">
        <v>6034</v>
      </c>
      <c r="B8662" s="2">
        <v>7.5</v>
      </c>
      <c r="C8662" t="s">
        <v>814</v>
      </c>
    </row>
    <row r="8663" spans="1:3" x14ac:dyDescent="0.3">
      <c r="A8663" t="s">
        <v>6034</v>
      </c>
      <c r="B8663" s="2">
        <v>7.5</v>
      </c>
      <c r="C8663" t="s">
        <v>7846</v>
      </c>
    </row>
    <row r="8664" spans="1:3" x14ac:dyDescent="0.3">
      <c r="A8664" t="s">
        <v>6034</v>
      </c>
      <c r="B8664" s="2">
        <v>7.5</v>
      </c>
      <c r="C8664" t="s">
        <v>7847</v>
      </c>
    </row>
    <row r="8665" spans="1:3" x14ac:dyDescent="0.3">
      <c r="A8665" t="s">
        <v>6035</v>
      </c>
      <c r="B8665" s="2">
        <v>7.3</v>
      </c>
      <c r="C8665" t="s">
        <v>509</v>
      </c>
    </row>
    <row r="8666" spans="1:3" x14ac:dyDescent="0.3">
      <c r="A8666" t="s">
        <v>6035</v>
      </c>
      <c r="B8666" s="2">
        <v>7.3</v>
      </c>
      <c r="C8666" t="s">
        <v>814</v>
      </c>
    </row>
    <row r="8667" spans="1:3" x14ac:dyDescent="0.3">
      <c r="A8667" t="s">
        <v>7534</v>
      </c>
      <c r="B8667" s="2">
        <v>6.5</v>
      </c>
      <c r="C8667" t="s">
        <v>7845</v>
      </c>
    </row>
    <row r="8668" spans="1:3" x14ac:dyDescent="0.3">
      <c r="A8668" t="s">
        <v>7534</v>
      </c>
      <c r="B8668" s="2">
        <v>6.5</v>
      </c>
      <c r="C8668" t="s">
        <v>509</v>
      </c>
    </row>
    <row r="8669" spans="1:3" x14ac:dyDescent="0.3">
      <c r="A8669" t="s">
        <v>7534</v>
      </c>
      <c r="B8669" s="2">
        <v>6.5</v>
      </c>
      <c r="C8669" t="s">
        <v>7846</v>
      </c>
    </row>
    <row r="8670" spans="1:3" x14ac:dyDescent="0.3">
      <c r="A8670" t="s">
        <v>7534</v>
      </c>
      <c r="B8670" s="2">
        <v>6.5</v>
      </c>
      <c r="C8670" t="s">
        <v>7848</v>
      </c>
    </row>
    <row r="8671" spans="1:3" x14ac:dyDescent="0.3">
      <c r="A8671" t="s">
        <v>7534</v>
      </c>
      <c r="B8671" s="2">
        <v>6.5</v>
      </c>
      <c r="C8671" t="s">
        <v>3878</v>
      </c>
    </row>
    <row r="8672" spans="1:3" x14ac:dyDescent="0.3">
      <c r="A8672" t="s">
        <v>6036</v>
      </c>
      <c r="B8672" s="2">
        <v>6.2</v>
      </c>
      <c r="C8672" t="s">
        <v>346</v>
      </c>
    </row>
    <row r="8673" spans="1:3" x14ac:dyDescent="0.3">
      <c r="A8673" t="s">
        <v>6036</v>
      </c>
      <c r="B8673" s="2">
        <v>6.2</v>
      </c>
      <c r="C8673" t="s">
        <v>266</v>
      </c>
    </row>
    <row r="8674" spans="1:3" x14ac:dyDescent="0.3">
      <c r="A8674" t="s">
        <v>6036</v>
      </c>
      <c r="B8674" s="2">
        <v>6.2</v>
      </c>
      <c r="C8674" t="s">
        <v>3878</v>
      </c>
    </row>
    <row r="8675" spans="1:3" x14ac:dyDescent="0.3">
      <c r="A8675" t="s">
        <v>6036</v>
      </c>
      <c r="B8675" s="2">
        <v>6.2</v>
      </c>
      <c r="C8675" t="s">
        <v>3705</v>
      </c>
    </row>
    <row r="8676" spans="1:3" x14ac:dyDescent="0.3">
      <c r="A8676" t="s">
        <v>6037</v>
      </c>
      <c r="B8676" s="2">
        <v>6</v>
      </c>
      <c r="C8676" t="s">
        <v>1390</v>
      </c>
    </row>
    <row r="8677" spans="1:3" x14ac:dyDescent="0.3">
      <c r="A8677" t="s">
        <v>6037</v>
      </c>
      <c r="B8677" s="2">
        <v>6</v>
      </c>
      <c r="C8677" t="s">
        <v>7848</v>
      </c>
    </row>
    <row r="8678" spans="1:3" x14ac:dyDescent="0.3">
      <c r="A8678" t="s">
        <v>6037</v>
      </c>
      <c r="B8678" s="2">
        <v>6</v>
      </c>
      <c r="C8678" t="s">
        <v>3705</v>
      </c>
    </row>
    <row r="8679" spans="1:3" x14ac:dyDescent="0.3">
      <c r="A8679" t="s">
        <v>6038</v>
      </c>
      <c r="B8679" s="2">
        <v>6.3</v>
      </c>
      <c r="C8679" t="s">
        <v>1390</v>
      </c>
    </row>
    <row r="8680" spans="1:3" x14ac:dyDescent="0.3">
      <c r="A8680" t="s">
        <v>6038</v>
      </c>
      <c r="B8680" s="2">
        <v>6.3</v>
      </c>
      <c r="C8680" t="s">
        <v>7848</v>
      </c>
    </row>
    <row r="8681" spans="1:3" x14ac:dyDescent="0.3">
      <c r="A8681" t="s">
        <v>6038</v>
      </c>
      <c r="B8681" s="2">
        <v>6.3</v>
      </c>
      <c r="C8681" t="s">
        <v>3705</v>
      </c>
    </row>
    <row r="8682" spans="1:3" x14ac:dyDescent="0.3">
      <c r="A8682" t="s">
        <v>6039</v>
      </c>
      <c r="B8682" s="2">
        <v>5.8</v>
      </c>
      <c r="C8682" t="s">
        <v>509</v>
      </c>
    </row>
    <row r="8683" spans="1:3" x14ac:dyDescent="0.3">
      <c r="A8683" t="s">
        <v>6039</v>
      </c>
      <c r="B8683" s="2">
        <v>5.8</v>
      </c>
      <c r="C8683" t="s">
        <v>814</v>
      </c>
    </row>
    <row r="8684" spans="1:3" x14ac:dyDescent="0.3">
      <c r="A8684" t="s">
        <v>6040</v>
      </c>
      <c r="B8684" s="2">
        <v>6.1</v>
      </c>
      <c r="C8684" t="s">
        <v>7844</v>
      </c>
    </row>
    <row r="8685" spans="1:3" x14ac:dyDescent="0.3">
      <c r="A8685" t="s">
        <v>6040</v>
      </c>
      <c r="B8685" s="2">
        <v>6.1</v>
      </c>
      <c r="C8685" t="s">
        <v>1390</v>
      </c>
    </row>
    <row r="8686" spans="1:3" x14ac:dyDescent="0.3">
      <c r="A8686" t="s">
        <v>6040</v>
      </c>
      <c r="B8686" s="2">
        <v>6.1</v>
      </c>
      <c r="C8686" t="s">
        <v>3705</v>
      </c>
    </row>
    <row r="8687" spans="1:3" x14ac:dyDescent="0.3">
      <c r="A8687" t="s">
        <v>6041</v>
      </c>
      <c r="B8687" s="2">
        <v>6.9</v>
      </c>
      <c r="C8687" t="s">
        <v>346</v>
      </c>
    </row>
    <row r="8688" spans="1:3" x14ac:dyDescent="0.3">
      <c r="A8688" t="s">
        <v>6041</v>
      </c>
      <c r="B8688" s="2">
        <v>6.9</v>
      </c>
      <c r="C8688" t="s">
        <v>509</v>
      </c>
    </row>
    <row r="8689" spans="1:3" x14ac:dyDescent="0.3">
      <c r="A8689" t="s">
        <v>6041</v>
      </c>
      <c r="B8689" s="2">
        <v>6.9</v>
      </c>
      <c r="C8689" t="s">
        <v>814</v>
      </c>
    </row>
    <row r="8690" spans="1:3" x14ac:dyDescent="0.3">
      <c r="A8690" t="s">
        <v>6041</v>
      </c>
      <c r="B8690" s="2">
        <v>6.9</v>
      </c>
      <c r="C8690" t="s">
        <v>7853</v>
      </c>
    </row>
    <row r="8691" spans="1:3" x14ac:dyDescent="0.3">
      <c r="A8691" t="s">
        <v>6042</v>
      </c>
      <c r="B8691" s="2">
        <v>5.4</v>
      </c>
      <c r="C8691" t="s">
        <v>1390</v>
      </c>
    </row>
    <row r="8692" spans="1:3" x14ac:dyDescent="0.3">
      <c r="A8692" t="s">
        <v>6042</v>
      </c>
      <c r="B8692" s="2">
        <v>5.4</v>
      </c>
      <c r="C8692" t="s">
        <v>3878</v>
      </c>
    </row>
    <row r="8693" spans="1:3" x14ac:dyDescent="0.3">
      <c r="A8693" t="s">
        <v>7535</v>
      </c>
      <c r="B8693" s="2">
        <v>6.7</v>
      </c>
      <c r="C8693" t="s">
        <v>509</v>
      </c>
    </row>
    <row r="8694" spans="1:3" x14ac:dyDescent="0.3">
      <c r="A8694" t="s">
        <v>7535</v>
      </c>
      <c r="B8694" s="2">
        <v>6.7</v>
      </c>
      <c r="C8694" t="s">
        <v>814</v>
      </c>
    </row>
    <row r="8695" spans="1:3" x14ac:dyDescent="0.3">
      <c r="A8695" t="s">
        <v>7535</v>
      </c>
      <c r="B8695" s="2">
        <v>6.7</v>
      </c>
      <c r="C8695" t="s">
        <v>7853</v>
      </c>
    </row>
    <row r="8696" spans="1:3" x14ac:dyDescent="0.3">
      <c r="A8696" t="s">
        <v>7535</v>
      </c>
      <c r="B8696" s="2">
        <v>6.7</v>
      </c>
      <c r="C8696" t="s">
        <v>3587</v>
      </c>
    </row>
    <row r="8697" spans="1:3" x14ac:dyDescent="0.3">
      <c r="A8697" t="s">
        <v>6043</v>
      </c>
      <c r="B8697" s="2">
        <v>7.4</v>
      </c>
      <c r="C8697" t="s">
        <v>266</v>
      </c>
    </row>
    <row r="8698" spans="1:3" x14ac:dyDescent="0.3">
      <c r="A8698" t="s">
        <v>6043</v>
      </c>
      <c r="B8698" s="2">
        <v>7.4</v>
      </c>
      <c r="C8698" t="s">
        <v>509</v>
      </c>
    </row>
    <row r="8699" spans="1:3" x14ac:dyDescent="0.3">
      <c r="A8699" t="s">
        <v>6043</v>
      </c>
      <c r="B8699" s="2">
        <v>7.4</v>
      </c>
      <c r="C8699" t="s">
        <v>814</v>
      </c>
    </row>
    <row r="8700" spans="1:3" x14ac:dyDescent="0.3">
      <c r="A8700" t="s">
        <v>6043</v>
      </c>
      <c r="B8700" s="2">
        <v>7.4</v>
      </c>
      <c r="C8700" t="s">
        <v>7844</v>
      </c>
    </row>
    <row r="8701" spans="1:3" x14ac:dyDescent="0.3">
      <c r="A8701" t="s">
        <v>6044</v>
      </c>
      <c r="B8701" s="2">
        <v>5.6</v>
      </c>
      <c r="C8701" t="s">
        <v>509</v>
      </c>
    </row>
    <row r="8702" spans="1:3" x14ac:dyDescent="0.3">
      <c r="A8702" t="s">
        <v>6044</v>
      </c>
      <c r="B8702" s="2">
        <v>5.6</v>
      </c>
      <c r="C8702" t="s">
        <v>814</v>
      </c>
    </row>
    <row r="8703" spans="1:3" x14ac:dyDescent="0.3">
      <c r="A8703" t="s">
        <v>6045</v>
      </c>
      <c r="B8703" s="2">
        <v>6.5</v>
      </c>
      <c r="C8703" t="s">
        <v>7844</v>
      </c>
    </row>
    <row r="8704" spans="1:3" x14ac:dyDescent="0.3">
      <c r="A8704" t="s">
        <v>6045</v>
      </c>
      <c r="B8704" s="2">
        <v>6.5</v>
      </c>
      <c r="C8704" t="s">
        <v>1390</v>
      </c>
    </row>
    <row r="8705" spans="1:3" x14ac:dyDescent="0.3">
      <c r="A8705" t="s">
        <v>6045</v>
      </c>
      <c r="B8705" s="2">
        <v>6.5</v>
      </c>
      <c r="C8705" t="s">
        <v>3878</v>
      </c>
    </row>
    <row r="8706" spans="1:3" x14ac:dyDescent="0.3">
      <c r="A8706" t="s">
        <v>6046</v>
      </c>
      <c r="B8706" s="2">
        <v>6.5</v>
      </c>
      <c r="C8706" t="s">
        <v>346</v>
      </c>
    </row>
    <row r="8707" spans="1:3" x14ac:dyDescent="0.3">
      <c r="A8707" t="s">
        <v>6046</v>
      </c>
      <c r="B8707" s="2">
        <v>6.5</v>
      </c>
      <c r="C8707" t="s">
        <v>3705</v>
      </c>
    </row>
    <row r="8708" spans="1:3" x14ac:dyDescent="0.3">
      <c r="A8708" t="s">
        <v>6047</v>
      </c>
      <c r="B8708" s="2">
        <v>5.8</v>
      </c>
      <c r="C8708" t="s">
        <v>346</v>
      </c>
    </row>
    <row r="8709" spans="1:3" x14ac:dyDescent="0.3">
      <c r="A8709" t="s">
        <v>6047</v>
      </c>
      <c r="B8709" s="2">
        <v>5.8</v>
      </c>
      <c r="C8709" t="s">
        <v>509</v>
      </c>
    </row>
    <row r="8710" spans="1:3" x14ac:dyDescent="0.3">
      <c r="A8710" t="s">
        <v>6047</v>
      </c>
      <c r="B8710" s="2">
        <v>5.8</v>
      </c>
      <c r="C8710" t="s">
        <v>7851</v>
      </c>
    </row>
    <row r="8711" spans="1:3" x14ac:dyDescent="0.3">
      <c r="A8711" t="s">
        <v>6048</v>
      </c>
      <c r="B8711" s="2">
        <v>5</v>
      </c>
      <c r="C8711" t="s">
        <v>814</v>
      </c>
    </row>
    <row r="8712" spans="1:3" x14ac:dyDescent="0.3">
      <c r="A8712" t="s">
        <v>6048</v>
      </c>
      <c r="B8712" s="2">
        <v>5</v>
      </c>
      <c r="C8712" t="s">
        <v>3705</v>
      </c>
    </row>
    <row r="8713" spans="1:3" x14ac:dyDescent="0.3">
      <c r="A8713" t="s">
        <v>7536</v>
      </c>
      <c r="B8713" s="2">
        <v>5.5</v>
      </c>
      <c r="C8713" t="s">
        <v>509</v>
      </c>
    </row>
    <row r="8714" spans="1:3" x14ac:dyDescent="0.3">
      <c r="A8714" t="s">
        <v>7536</v>
      </c>
      <c r="B8714" s="2">
        <v>5.5</v>
      </c>
      <c r="C8714" t="s">
        <v>3587</v>
      </c>
    </row>
    <row r="8715" spans="1:3" x14ac:dyDescent="0.3">
      <c r="A8715" t="s">
        <v>7537</v>
      </c>
      <c r="B8715" s="2">
        <v>6.5</v>
      </c>
      <c r="C8715" t="s">
        <v>509</v>
      </c>
    </row>
    <row r="8716" spans="1:3" x14ac:dyDescent="0.3">
      <c r="A8716" t="s">
        <v>7537</v>
      </c>
      <c r="B8716" s="2">
        <v>6.5</v>
      </c>
      <c r="C8716" t="s">
        <v>3587</v>
      </c>
    </row>
    <row r="8717" spans="1:3" x14ac:dyDescent="0.3">
      <c r="A8717" t="s">
        <v>6049</v>
      </c>
      <c r="B8717" s="2">
        <v>7.2</v>
      </c>
      <c r="C8717" t="s">
        <v>7851</v>
      </c>
    </row>
    <row r="8718" spans="1:3" x14ac:dyDescent="0.3">
      <c r="A8718" t="s">
        <v>6049</v>
      </c>
      <c r="B8718" s="2">
        <v>7.2</v>
      </c>
      <c r="C8718" t="s">
        <v>814</v>
      </c>
    </row>
    <row r="8719" spans="1:3" x14ac:dyDescent="0.3">
      <c r="A8719" t="s">
        <v>6050</v>
      </c>
      <c r="B8719" s="2">
        <v>5.2</v>
      </c>
      <c r="C8719" t="s">
        <v>1390</v>
      </c>
    </row>
    <row r="8720" spans="1:3" x14ac:dyDescent="0.3">
      <c r="A8720" t="s">
        <v>6050</v>
      </c>
      <c r="B8720" s="2">
        <v>5.2</v>
      </c>
      <c r="C8720" t="s">
        <v>7848</v>
      </c>
    </row>
    <row r="8721" spans="1:3" x14ac:dyDescent="0.3">
      <c r="A8721" t="s">
        <v>6050</v>
      </c>
      <c r="B8721" s="2">
        <v>5.2</v>
      </c>
      <c r="C8721" t="s">
        <v>3705</v>
      </c>
    </row>
    <row r="8722" spans="1:3" x14ac:dyDescent="0.3">
      <c r="A8722" t="s">
        <v>6051</v>
      </c>
      <c r="B8722" s="2">
        <v>5.7</v>
      </c>
      <c r="C8722" t="s">
        <v>814</v>
      </c>
    </row>
    <row r="8723" spans="1:3" x14ac:dyDescent="0.3">
      <c r="A8723" t="s">
        <v>6051</v>
      </c>
      <c r="B8723" s="2">
        <v>5.7</v>
      </c>
      <c r="C8723" t="s">
        <v>7853</v>
      </c>
    </row>
    <row r="8724" spans="1:3" x14ac:dyDescent="0.3">
      <c r="A8724" t="s">
        <v>6052</v>
      </c>
      <c r="B8724" s="2">
        <v>4.7</v>
      </c>
      <c r="C8724" t="s">
        <v>1390</v>
      </c>
    </row>
    <row r="8725" spans="1:3" x14ac:dyDescent="0.3">
      <c r="A8725" t="s">
        <v>6052</v>
      </c>
      <c r="B8725" s="2">
        <v>4.7</v>
      </c>
      <c r="C8725" t="s">
        <v>7848</v>
      </c>
    </row>
    <row r="8726" spans="1:3" x14ac:dyDescent="0.3">
      <c r="A8726" t="s">
        <v>6052</v>
      </c>
      <c r="B8726" s="2">
        <v>4.7</v>
      </c>
      <c r="C8726" t="s">
        <v>3705</v>
      </c>
    </row>
    <row r="8727" spans="1:3" x14ac:dyDescent="0.3">
      <c r="A8727" t="s">
        <v>6053</v>
      </c>
      <c r="B8727" s="2">
        <v>5.9</v>
      </c>
      <c r="C8727" t="s">
        <v>7848</v>
      </c>
    </row>
    <row r="8728" spans="1:3" x14ac:dyDescent="0.3">
      <c r="A8728" t="s">
        <v>6053</v>
      </c>
      <c r="B8728" s="2">
        <v>5.9</v>
      </c>
      <c r="C8728" t="s">
        <v>3878</v>
      </c>
    </row>
    <row r="8729" spans="1:3" x14ac:dyDescent="0.3">
      <c r="A8729" t="s">
        <v>6053</v>
      </c>
      <c r="B8729" s="2">
        <v>5.9</v>
      </c>
      <c r="C8729" t="s">
        <v>3705</v>
      </c>
    </row>
    <row r="8730" spans="1:3" x14ac:dyDescent="0.3">
      <c r="A8730" t="s">
        <v>6054</v>
      </c>
      <c r="B8730" s="2">
        <v>6.8</v>
      </c>
      <c r="C8730" t="s">
        <v>509</v>
      </c>
    </row>
    <row r="8731" spans="1:3" x14ac:dyDescent="0.3">
      <c r="A8731" t="s">
        <v>6054</v>
      </c>
      <c r="B8731" s="2">
        <v>6.8</v>
      </c>
      <c r="C8731" t="s">
        <v>814</v>
      </c>
    </row>
    <row r="8732" spans="1:3" x14ac:dyDescent="0.3">
      <c r="A8732" t="s">
        <v>6054</v>
      </c>
      <c r="B8732" s="2">
        <v>6.8</v>
      </c>
      <c r="C8732" t="s">
        <v>7853</v>
      </c>
    </row>
    <row r="8733" spans="1:3" x14ac:dyDescent="0.3">
      <c r="A8733" t="s">
        <v>6055</v>
      </c>
      <c r="B8733" s="2">
        <v>5.9</v>
      </c>
      <c r="C8733" t="s">
        <v>814</v>
      </c>
    </row>
    <row r="8734" spans="1:3" x14ac:dyDescent="0.3">
      <c r="A8734" t="s">
        <v>6055</v>
      </c>
      <c r="B8734" s="2">
        <v>5.9</v>
      </c>
      <c r="C8734" t="s">
        <v>3705</v>
      </c>
    </row>
    <row r="8735" spans="1:3" x14ac:dyDescent="0.3">
      <c r="A8735" t="s">
        <v>6056</v>
      </c>
      <c r="B8735" s="2">
        <v>7.7</v>
      </c>
      <c r="C8735" t="s">
        <v>509</v>
      </c>
    </row>
    <row r="8736" spans="1:3" x14ac:dyDescent="0.3">
      <c r="A8736" t="s">
        <v>6056</v>
      </c>
      <c r="B8736" s="2">
        <v>7.7</v>
      </c>
      <c r="C8736" t="s">
        <v>814</v>
      </c>
    </row>
    <row r="8737" spans="1:3" x14ac:dyDescent="0.3">
      <c r="A8737" t="s">
        <v>6057</v>
      </c>
      <c r="B8737" s="2">
        <v>4.4000000000000004</v>
      </c>
      <c r="C8737" t="s">
        <v>346</v>
      </c>
    </row>
    <row r="8738" spans="1:3" x14ac:dyDescent="0.3">
      <c r="A8738" t="s">
        <v>6057</v>
      </c>
      <c r="B8738" s="2">
        <v>4.4000000000000004</v>
      </c>
      <c r="C8738" t="s">
        <v>3878</v>
      </c>
    </row>
    <row r="8739" spans="1:3" x14ac:dyDescent="0.3">
      <c r="A8739" t="s">
        <v>6057</v>
      </c>
      <c r="B8739" s="2">
        <v>4.4000000000000004</v>
      </c>
      <c r="C8739" t="s">
        <v>3705</v>
      </c>
    </row>
    <row r="8740" spans="1:3" x14ac:dyDescent="0.3">
      <c r="A8740" t="s">
        <v>6058</v>
      </c>
      <c r="B8740" s="2">
        <v>6.6</v>
      </c>
      <c r="C8740" t="s">
        <v>509</v>
      </c>
    </row>
    <row r="8741" spans="1:3" x14ac:dyDescent="0.3">
      <c r="A8741" t="s">
        <v>6058</v>
      </c>
      <c r="B8741" s="2">
        <v>6.6</v>
      </c>
      <c r="C8741" t="s">
        <v>814</v>
      </c>
    </row>
    <row r="8742" spans="1:3" x14ac:dyDescent="0.3">
      <c r="A8742" t="s">
        <v>6059</v>
      </c>
      <c r="B8742" s="2">
        <v>6.7</v>
      </c>
      <c r="C8742" t="s">
        <v>814</v>
      </c>
    </row>
    <row r="8743" spans="1:3" x14ac:dyDescent="0.3">
      <c r="A8743" t="s">
        <v>6059</v>
      </c>
      <c r="B8743" s="2">
        <v>6.7</v>
      </c>
      <c r="C8743" t="s">
        <v>7846</v>
      </c>
    </row>
    <row r="8744" spans="1:3" x14ac:dyDescent="0.3">
      <c r="A8744" t="s">
        <v>6060</v>
      </c>
      <c r="B8744" s="2">
        <v>5.5</v>
      </c>
      <c r="C8744" t="s">
        <v>509</v>
      </c>
    </row>
    <row r="8745" spans="1:3" x14ac:dyDescent="0.3">
      <c r="A8745" t="s">
        <v>6060</v>
      </c>
      <c r="B8745" s="2">
        <v>5.5</v>
      </c>
      <c r="C8745" t="s">
        <v>7846</v>
      </c>
    </row>
    <row r="8746" spans="1:3" x14ac:dyDescent="0.3">
      <c r="A8746" t="s">
        <v>6060</v>
      </c>
      <c r="B8746" s="2">
        <v>5.5</v>
      </c>
      <c r="C8746" t="s">
        <v>3587</v>
      </c>
    </row>
    <row r="8747" spans="1:3" x14ac:dyDescent="0.3">
      <c r="A8747" t="s">
        <v>6061</v>
      </c>
      <c r="B8747" s="2">
        <v>6.5</v>
      </c>
      <c r="C8747" t="s">
        <v>814</v>
      </c>
    </row>
    <row r="8748" spans="1:3" x14ac:dyDescent="0.3">
      <c r="A8748" t="s">
        <v>6061</v>
      </c>
      <c r="B8748" s="2">
        <v>6.5</v>
      </c>
      <c r="C8748" t="s">
        <v>7853</v>
      </c>
    </row>
    <row r="8749" spans="1:3" x14ac:dyDescent="0.3">
      <c r="A8749" t="s">
        <v>6061</v>
      </c>
      <c r="B8749" s="2">
        <v>6.5</v>
      </c>
      <c r="C8749" t="s">
        <v>3587</v>
      </c>
    </row>
    <row r="8750" spans="1:3" x14ac:dyDescent="0.3">
      <c r="A8750" t="s">
        <v>7538</v>
      </c>
      <c r="B8750" s="2">
        <v>6.2</v>
      </c>
      <c r="C8750" t="s">
        <v>346</v>
      </c>
    </row>
    <row r="8751" spans="1:3" x14ac:dyDescent="0.3">
      <c r="A8751" t="s">
        <v>7538</v>
      </c>
      <c r="B8751" s="2">
        <v>6.2</v>
      </c>
      <c r="C8751" t="s">
        <v>509</v>
      </c>
    </row>
    <row r="8752" spans="1:3" x14ac:dyDescent="0.3">
      <c r="A8752" t="s">
        <v>6062</v>
      </c>
      <c r="B8752" s="2">
        <v>7.1</v>
      </c>
      <c r="C8752" t="s">
        <v>509</v>
      </c>
    </row>
    <row r="8753" spans="1:3" x14ac:dyDescent="0.3">
      <c r="A8753" t="s">
        <v>6062</v>
      </c>
      <c r="B8753" s="2">
        <v>7.1</v>
      </c>
      <c r="C8753" t="s">
        <v>1390</v>
      </c>
    </row>
    <row r="8754" spans="1:3" x14ac:dyDescent="0.3">
      <c r="A8754" t="s">
        <v>6062</v>
      </c>
      <c r="B8754" s="2">
        <v>7.1</v>
      </c>
      <c r="C8754" t="s">
        <v>3878</v>
      </c>
    </row>
    <row r="8755" spans="1:3" x14ac:dyDescent="0.3">
      <c r="A8755" t="s">
        <v>6063</v>
      </c>
      <c r="B8755" s="2">
        <v>6.1</v>
      </c>
      <c r="C8755" t="s">
        <v>1390</v>
      </c>
    </row>
    <row r="8756" spans="1:3" x14ac:dyDescent="0.3">
      <c r="A8756" t="s">
        <v>6063</v>
      </c>
      <c r="B8756" s="2">
        <v>6.1</v>
      </c>
      <c r="C8756" t="s">
        <v>3705</v>
      </c>
    </row>
    <row r="8757" spans="1:3" x14ac:dyDescent="0.3">
      <c r="A8757" t="s">
        <v>6064</v>
      </c>
      <c r="B8757" s="2">
        <v>6</v>
      </c>
      <c r="C8757" t="s">
        <v>346</v>
      </c>
    </row>
    <row r="8758" spans="1:3" x14ac:dyDescent="0.3">
      <c r="A8758" t="s">
        <v>6064</v>
      </c>
      <c r="B8758" s="2">
        <v>6</v>
      </c>
      <c r="C8758" t="s">
        <v>7851</v>
      </c>
    </row>
    <row r="8759" spans="1:3" x14ac:dyDescent="0.3">
      <c r="A8759" t="s">
        <v>6064</v>
      </c>
      <c r="B8759" s="2">
        <v>6</v>
      </c>
      <c r="C8759" t="s">
        <v>814</v>
      </c>
    </row>
    <row r="8760" spans="1:3" x14ac:dyDescent="0.3">
      <c r="A8760" t="s">
        <v>6064</v>
      </c>
      <c r="B8760" s="2">
        <v>6</v>
      </c>
      <c r="C8760" t="s">
        <v>7848</v>
      </c>
    </row>
    <row r="8761" spans="1:3" x14ac:dyDescent="0.3">
      <c r="A8761" t="s">
        <v>6064</v>
      </c>
      <c r="B8761" s="2">
        <v>6</v>
      </c>
      <c r="C8761" t="s">
        <v>3705</v>
      </c>
    </row>
    <row r="8762" spans="1:3" x14ac:dyDescent="0.3">
      <c r="A8762" t="s">
        <v>6065</v>
      </c>
      <c r="B8762" s="2">
        <v>7.4</v>
      </c>
      <c r="C8762" t="s">
        <v>814</v>
      </c>
    </row>
    <row r="8763" spans="1:3" x14ac:dyDescent="0.3">
      <c r="A8763" t="s">
        <v>6066</v>
      </c>
      <c r="B8763" s="2">
        <v>5.9</v>
      </c>
      <c r="C8763" t="s">
        <v>509</v>
      </c>
    </row>
    <row r="8764" spans="1:3" x14ac:dyDescent="0.3">
      <c r="A8764" t="s">
        <v>6066</v>
      </c>
      <c r="B8764" s="2">
        <v>5.9</v>
      </c>
      <c r="C8764" t="s">
        <v>7851</v>
      </c>
    </row>
    <row r="8765" spans="1:3" x14ac:dyDescent="0.3">
      <c r="A8765" t="s">
        <v>6067</v>
      </c>
      <c r="B8765" s="2">
        <v>4.0999999999999996</v>
      </c>
      <c r="C8765" t="s">
        <v>1852</v>
      </c>
    </row>
    <row r="8766" spans="1:3" x14ac:dyDescent="0.3">
      <c r="A8766" t="s">
        <v>6067</v>
      </c>
      <c r="B8766" s="2">
        <v>4.0999999999999996</v>
      </c>
      <c r="C8766" t="s">
        <v>7853</v>
      </c>
    </row>
    <row r="8767" spans="1:3" x14ac:dyDescent="0.3">
      <c r="A8767" t="s">
        <v>6068</v>
      </c>
      <c r="B8767" s="2">
        <v>5.9</v>
      </c>
      <c r="C8767" t="s">
        <v>266</v>
      </c>
    </row>
    <row r="8768" spans="1:3" x14ac:dyDescent="0.3">
      <c r="A8768" t="s">
        <v>6068</v>
      </c>
      <c r="B8768" s="2">
        <v>5.9</v>
      </c>
      <c r="C8768" t="s">
        <v>7845</v>
      </c>
    </row>
    <row r="8769" spans="1:3" x14ac:dyDescent="0.3">
      <c r="A8769" t="s">
        <v>6068</v>
      </c>
      <c r="B8769" s="2">
        <v>5.9</v>
      </c>
      <c r="C8769" t="s">
        <v>509</v>
      </c>
    </row>
    <row r="8770" spans="1:3" x14ac:dyDescent="0.3">
      <c r="A8770" t="s">
        <v>6068</v>
      </c>
      <c r="B8770" s="2">
        <v>5.9</v>
      </c>
      <c r="C8770" t="s">
        <v>7846</v>
      </c>
    </row>
    <row r="8771" spans="1:3" x14ac:dyDescent="0.3">
      <c r="A8771" t="s">
        <v>7539</v>
      </c>
      <c r="B8771" s="2">
        <v>7</v>
      </c>
      <c r="C8771" t="s">
        <v>7852</v>
      </c>
    </row>
    <row r="8772" spans="1:3" x14ac:dyDescent="0.3">
      <c r="A8772" t="s">
        <v>7539</v>
      </c>
      <c r="B8772" s="2">
        <v>7</v>
      </c>
      <c r="C8772" t="s">
        <v>814</v>
      </c>
    </row>
    <row r="8773" spans="1:3" x14ac:dyDescent="0.3">
      <c r="A8773" t="s">
        <v>6069</v>
      </c>
      <c r="B8773" s="2">
        <v>6.8</v>
      </c>
      <c r="C8773" t="s">
        <v>509</v>
      </c>
    </row>
    <row r="8774" spans="1:3" x14ac:dyDescent="0.3">
      <c r="A8774" t="s">
        <v>6069</v>
      </c>
      <c r="B8774" s="2">
        <v>6.8</v>
      </c>
      <c r="C8774" t="s">
        <v>7851</v>
      </c>
    </row>
    <row r="8775" spans="1:3" x14ac:dyDescent="0.3">
      <c r="A8775" t="s">
        <v>6069</v>
      </c>
      <c r="B8775" s="2">
        <v>6.8</v>
      </c>
      <c r="C8775" t="s">
        <v>814</v>
      </c>
    </row>
    <row r="8776" spans="1:3" x14ac:dyDescent="0.3">
      <c r="A8776" t="s">
        <v>6069</v>
      </c>
      <c r="B8776" s="2">
        <v>6.8</v>
      </c>
      <c r="C8776" t="s">
        <v>3705</v>
      </c>
    </row>
    <row r="8777" spans="1:3" x14ac:dyDescent="0.3">
      <c r="A8777" t="s">
        <v>6070</v>
      </c>
      <c r="B8777" s="2">
        <v>7.4</v>
      </c>
      <c r="C8777" t="s">
        <v>814</v>
      </c>
    </row>
    <row r="8778" spans="1:3" x14ac:dyDescent="0.3">
      <c r="A8778" t="s">
        <v>6070</v>
      </c>
      <c r="B8778" s="2">
        <v>7.4</v>
      </c>
      <c r="C8778" t="s">
        <v>3587</v>
      </c>
    </row>
    <row r="8779" spans="1:3" x14ac:dyDescent="0.3">
      <c r="A8779" t="s">
        <v>6071</v>
      </c>
      <c r="B8779" s="2">
        <v>7.1</v>
      </c>
      <c r="C8779" t="s">
        <v>7848</v>
      </c>
    </row>
    <row r="8780" spans="1:3" x14ac:dyDescent="0.3">
      <c r="A8780" t="s">
        <v>6071</v>
      </c>
      <c r="B8780" s="2">
        <v>7.1</v>
      </c>
      <c r="C8780" t="s">
        <v>3705</v>
      </c>
    </row>
    <row r="8781" spans="1:3" x14ac:dyDescent="0.3">
      <c r="A8781" t="s">
        <v>7540</v>
      </c>
      <c r="B8781" s="2">
        <v>7</v>
      </c>
      <c r="C8781" t="s">
        <v>266</v>
      </c>
    </row>
    <row r="8782" spans="1:3" x14ac:dyDescent="0.3">
      <c r="A8782" t="s">
        <v>7540</v>
      </c>
      <c r="B8782" s="2">
        <v>7</v>
      </c>
      <c r="C8782" t="s">
        <v>814</v>
      </c>
    </row>
    <row r="8783" spans="1:3" x14ac:dyDescent="0.3">
      <c r="A8783" t="s">
        <v>6072</v>
      </c>
      <c r="B8783" s="2">
        <v>5.8</v>
      </c>
      <c r="C8783" t="s">
        <v>509</v>
      </c>
    </row>
    <row r="8784" spans="1:3" x14ac:dyDescent="0.3">
      <c r="A8784" t="s">
        <v>6072</v>
      </c>
      <c r="B8784" s="2">
        <v>5.8</v>
      </c>
      <c r="C8784" t="s">
        <v>3587</v>
      </c>
    </row>
    <row r="8785" spans="1:3" x14ac:dyDescent="0.3">
      <c r="A8785" t="s">
        <v>6073</v>
      </c>
      <c r="B8785" s="2">
        <v>7.8</v>
      </c>
      <c r="C8785" t="s">
        <v>509</v>
      </c>
    </row>
    <row r="8786" spans="1:3" x14ac:dyDescent="0.3">
      <c r="A8786" t="s">
        <v>6074</v>
      </c>
      <c r="B8786" s="2">
        <v>6.5</v>
      </c>
      <c r="C8786" t="s">
        <v>509</v>
      </c>
    </row>
    <row r="8787" spans="1:3" x14ac:dyDescent="0.3">
      <c r="A8787" t="s">
        <v>6074</v>
      </c>
      <c r="B8787" s="2">
        <v>6.5</v>
      </c>
      <c r="C8787" t="s">
        <v>3587</v>
      </c>
    </row>
    <row r="8788" spans="1:3" x14ac:dyDescent="0.3">
      <c r="A8788" t="s">
        <v>6074</v>
      </c>
      <c r="B8788" s="2">
        <v>6.5</v>
      </c>
      <c r="C8788" t="s">
        <v>3705</v>
      </c>
    </row>
    <row r="8789" spans="1:3" x14ac:dyDescent="0.3">
      <c r="A8789" t="s">
        <v>6075</v>
      </c>
      <c r="B8789" s="2">
        <v>7</v>
      </c>
      <c r="C8789" t="s">
        <v>7852</v>
      </c>
    </row>
    <row r="8790" spans="1:3" x14ac:dyDescent="0.3">
      <c r="A8790" t="s">
        <v>6075</v>
      </c>
      <c r="B8790" s="2">
        <v>7</v>
      </c>
      <c r="C8790" t="s">
        <v>7851</v>
      </c>
    </row>
    <row r="8791" spans="1:3" x14ac:dyDescent="0.3">
      <c r="A8791" t="s">
        <v>6075</v>
      </c>
      <c r="B8791" s="2">
        <v>7</v>
      </c>
      <c r="C8791" t="s">
        <v>814</v>
      </c>
    </row>
    <row r="8792" spans="1:3" x14ac:dyDescent="0.3">
      <c r="A8792" t="s">
        <v>6075</v>
      </c>
      <c r="B8792" s="2">
        <v>7</v>
      </c>
      <c r="C8792" t="s">
        <v>3587</v>
      </c>
    </row>
    <row r="8793" spans="1:3" x14ac:dyDescent="0.3">
      <c r="A8793" t="s">
        <v>6076</v>
      </c>
      <c r="B8793" s="2">
        <v>6.3</v>
      </c>
      <c r="C8793" t="s">
        <v>509</v>
      </c>
    </row>
    <row r="8794" spans="1:3" x14ac:dyDescent="0.3">
      <c r="A8794" t="s">
        <v>6076</v>
      </c>
      <c r="B8794" s="2">
        <v>6.3</v>
      </c>
      <c r="C8794" t="s">
        <v>7851</v>
      </c>
    </row>
    <row r="8795" spans="1:3" x14ac:dyDescent="0.3">
      <c r="A8795" t="s">
        <v>6076</v>
      </c>
      <c r="B8795" s="2">
        <v>6.3</v>
      </c>
      <c r="C8795" t="s">
        <v>3705</v>
      </c>
    </row>
    <row r="8796" spans="1:3" x14ac:dyDescent="0.3">
      <c r="A8796" t="s">
        <v>6077</v>
      </c>
      <c r="B8796" s="2">
        <v>5.3</v>
      </c>
      <c r="C8796" t="s">
        <v>509</v>
      </c>
    </row>
    <row r="8797" spans="1:3" x14ac:dyDescent="0.3">
      <c r="A8797" t="s">
        <v>6077</v>
      </c>
      <c r="B8797" s="2">
        <v>5.3</v>
      </c>
      <c r="C8797" t="s">
        <v>3587</v>
      </c>
    </row>
    <row r="8798" spans="1:3" x14ac:dyDescent="0.3">
      <c r="A8798" t="s">
        <v>7541</v>
      </c>
      <c r="B8798" s="2">
        <v>5.5</v>
      </c>
      <c r="C8798" t="s">
        <v>346</v>
      </c>
    </row>
    <row r="8799" spans="1:3" x14ac:dyDescent="0.3">
      <c r="A8799" t="s">
        <v>7541</v>
      </c>
      <c r="B8799" s="2">
        <v>5.5</v>
      </c>
      <c r="C8799" t="s">
        <v>509</v>
      </c>
    </row>
    <row r="8800" spans="1:3" x14ac:dyDescent="0.3">
      <c r="A8800" t="s">
        <v>7541</v>
      </c>
      <c r="B8800" s="2">
        <v>5.5</v>
      </c>
      <c r="C8800" t="s">
        <v>3587</v>
      </c>
    </row>
    <row r="8801" spans="1:3" x14ac:dyDescent="0.3">
      <c r="A8801" t="s">
        <v>6078</v>
      </c>
      <c r="B8801" s="2">
        <v>7.4</v>
      </c>
      <c r="C8801" t="s">
        <v>7851</v>
      </c>
    </row>
    <row r="8802" spans="1:3" x14ac:dyDescent="0.3">
      <c r="A8802" t="s">
        <v>6078</v>
      </c>
      <c r="B8802" s="2">
        <v>7.4</v>
      </c>
      <c r="C8802" t="s">
        <v>814</v>
      </c>
    </row>
    <row r="8803" spans="1:3" x14ac:dyDescent="0.3">
      <c r="A8803" t="s">
        <v>6078</v>
      </c>
      <c r="B8803" s="2">
        <v>7.4</v>
      </c>
      <c r="C8803" t="s">
        <v>3705</v>
      </c>
    </row>
    <row r="8804" spans="1:3" x14ac:dyDescent="0.3">
      <c r="A8804" t="s">
        <v>6079</v>
      </c>
      <c r="B8804" s="2">
        <v>4.3</v>
      </c>
      <c r="C8804" t="s">
        <v>509</v>
      </c>
    </row>
    <row r="8805" spans="1:3" x14ac:dyDescent="0.3">
      <c r="A8805" t="s">
        <v>6080</v>
      </c>
      <c r="B8805" s="2">
        <v>5.2</v>
      </c>
      <c r="C8805" t="s">
        <v>509</v>
      </c>
    </row>
    <row r="8806" spans="1:3" x14ac:dyDescent="0.3">
      <c r="A8806" t="s">
        <v>6080</v>
      </c>
      <c r="B8806" s="2">
        <v>5.2</v>
      </c>
      <c r="C8806" t="s">
        <v>7844</v>
      </c>
    </row>
    <row r="8807" spans="1:3" x14ac:dyDescent="0.3">
      <c r="A8807" t="s">
        <v>6080</v>
      </c>
      <c r="B8807" s="2">
        <v>5.2</v>
      </c>
      <c r="C8807" t="s">
        <v>3587</v>
      </c>
    </row>
    <row r="8808" spans="1:3" x14ac:dyDescent="0.3">
      <c r="A8808" t="s">
        <v>7542</v>
      </c>
      <c r="B8808" s="2">
        <v>6.7</v>
      </c>
      <c r="C8808" t="s">
        <v>266</v>
      </c>
    </row>
    <row r="8809" spans="1:3" x14ac:dyDescent="0.3">
      <c r="A8809" t="s">
        <v>7542</v>
      </c>
      <c r="B8809" s="2">
        <v>6.7</v>
      </c>
      <c r="C8809" t="s">
        <v>509</v>
      </c>
    </row>
    <row r="8810" spans="1:3" x14ac:dyDescent="0.3">
      <c r="A8810" t="s">
        <v>7542</v>
      </c>
      <c r="B8810" s="2">
        <v>6.7</v>
      </c>
      <c r="C8810" t="s">
        <v>814</v>
      </c>
    </row>
    <row r="8811" spans="1:3" x14ac:dyDescent="0.3">
      <c r="A8811" t="s">
        <v>7542</v>
      </c>
      <c r="B8811" s="2">
        <v>6.7</v>
      </c>
      <c r="C8811" t="s">
        <v>3587</v>
      </c>
    </row>
    <row r="8812" spans="1:3" x14ac:dyDescent="0.3">
      <c r="A8812" t="s">
        <v>7542</v>
      </c>
      <c r="B8812" s="2">
        <v>6.7</v>
      </c>
      <c r="C8812" t="s">
        <v>3878</v>
      </c>
    </row>
    <row r="8813" spans="1:3" x14ac:dyDescent="0.3">
      <c r="A8813" t="s">
        <v>6081</v>
      </c>
      <c r="B8813" s="2">
        <v>8.6</v>
      </c>
      <c r="C8813" t="s">
        <v>7851</v>
      </c>
    </row>
    <row r="8814" spans="1:3" x14ac:dyDescent="0.3">
      <c r="A8814" t="s">
        <v>6081</v>
      </c>
      <c r="B8814" s="2">
        <v>8.6</v>
      </c>
      <c r="C8814" t="s">
        <v>814</v>
      </c>
    </row>
    <row r="8815" spans="1:3" x14ac:dyDescent="0.3">
      <c r="A8815" t="s">
        <v>6082</v>
      </c>
      <c r="B8815" s="2">
        <v>6.1</v>
      </c>
      <c r="C8815" t="s">
        <v>346</v>
      </c>
    </row>
    <row r="8816" spans="1:3" x14ac:dyDescent="0.3">
      <c r="A8816" t="s">
        <v>6082</v>
      </c>
      <c r="B8816" s="2">
        <v>6.1</v>
      </c>
      <c r="C8816" t="s">
        <v>1390</v>
      </c>
    </row>
    <row r="8817" spans="1:3" x14ac:dyDescent="0.3">
      <c r="A8817" t="s">
        <v>6082</v>
      </c>
      <c r="B8817" s="2">
        <v>6.1</v>
      </c>
      <c r="C8817" t="s">
        <v>3705</v>
      </c>
    </row>
    <row r="8818" spans="1:3" x14ac:dyDescent="0.3">
      <c r="A8818" t="s">
        <v>7543</v>
      </c>
      <c r="B8818" s="2">
        <v>5.8</v>
      </c>
      <c r="C8818" t="s">
        <v>7845</v>
      </c>
    </row>
    <row r="8819" spans="1:3" x14ac:dyDescent="0.3">
      <c r="A8819" t="s">
        <v>7543</v>
      </c>
      <c r="B8819" s="2">
        <v>5.8</v>
      </c>
      <c r="C8819" t="s">
        <v>509</v>
      </c>
    </row>
    <row r="8820" spans="1:3" x14ac:dyDescent="0.3">
      <c r="A8820" t="s">
        <v>7543</v>
      </c>
      <c r="B8820" s="2">
        <v>5.8</v>
      </c>
      <c r="C8820" t="s">
        <v>7846</v>
      </c>
    </row>
    <row r="8821" spans="1:3" x14ac:dyDescent="0.3">
      <c r="A8821" t="s">
        <v>7543</v>
      </c>
      <c r="B8821" s="2">
        <v>5.8</v>
      </c>
      <c r="C8821" t="s">
        <v>7844</v>
      </c>
    </row>
    <row r="8822" spans="1:3" x14ac:dyDescent="0.3">
      <c r="A8822" t="s">
        <v>7543</v>
      </c>
      <c r="B8822" s="2">
        <v>5.8</v>
      </c>
      <c r="C8822" t="s">
        <v>7847</v>
      </c>
    </row>
    <row r="8823" spans="1:3" x14ac:dyDescent="0.3">
      <c r="A8823" t="s">
        <v>6083</v>
      </c>
      <c r="B8823" s="2">
        <v>7.7</v>
      </c>
      <c r="C8823" t="s">
        <v>814</v>
      </c>
    </row>
    <row r="8824" spans="1:3" x14ac:dyDescent="0.3">
      <c r="A8824" t="s">
        <v>6083</v>
      </c>
      <c r="B8824" s="2">
        <v>7.7</v>
      </c>
      <c r="C8824" t="s">
        <v>7853</v>
      </c>
    </row>
    <row r="8825" spans="1:3" x14ac:dyDescent="0.3">
      <c r="A8825" t="s">
        <v>6083</v>
      </c>
      <c r="B8825" s="2">
        <v>7.7</v>
      </c>
      <c r="C8825" t="s">
        <v>7848</v>
      </c>
    </row>
    <row r="8826" spans="1:3" x14ac:dyDescent="0.3">
      <c r="A8826" t="s">
        <v>6083</v>
      </c>
      <c r="B8826" s="2">
        <v>7.7</v>
      </c>
      <c r="C8826" t="s">
        <v>3587</v>
      </c>
    </row>
    <row r="8827" spans="1:3" x14ac:dyDescent="0.3">
      <c r="A8827" t="s">
        <v>6084</v>
      </c>
      <c r="B8827" s="2">
        <v>8</v>
      </c>
      <c r="C8827" t="s">
        <v>7852</v>
      </c>
    </row>
    <row r="8828" spans="1:3" x14ac:dyDescent="0.3">
      <c r="A8828" t="s">
        <v>6084</v>
      </c>
      <c r="B8828" s="2">
        <v>8</v>
      </c>
      <c r="C8828" t="s">
        <v>814</v>
      </c>
    </row>
    <row r="8829" spans="1:3" x14ac:dyDescent="0.3">
      <c r="A8829" t="s">
        <v>6085</v>
      </c>
      <c r="B8829" s="2">
        <v>5.6</v>
      </c>
      <c r="C8829" t="s">
        <v>346</v>
      </c>
    </row>
    <row r="8830" spans="1:3" x14ac:dyDescent="0.3">
      <c r="A8830" t="s">
        <v>6085</v>
      </c>
      <c r="B8830" s="2">
        <v>5.6</v>
      </c>
      <c r="C8830" t="s">
        <v>7851</v>
      </c>
    </row>
    <row r="8831" spans="1:3" x14ac:dyDescent="0.3">
      <c r="A8831" t="s">
        <v>6085</v>
      </c>
      <c r="B8831" s="2">
        <v>5.6</v>
      </c>
      <c r="C8831" t="s">
        <v>814</v>
      </c>
    </row>
    <row r="8832" spans="1:3" x14ac:dyDescent="0.3">
      <c r="A8832" t="s">
        <v>6086</v>
      </c>
      <c r="B8832" s="2">
        <v>6.7</v>
      </c>
      <c r="C8832" t="s">
        <v>509</v>
      </c>
    </row>
    <row r="8833" spans="1:3" x14ac:dyDescent="0.3">
      <c r="A8833" t="s">
        <v>6086</v>
      </c>
      <c r="B8833" s="2">
        <v>6.7</v>
      </c>
      <c r="C8833" t="s">
        <v>814</v>
      </c>
    </row>
    <row r="8834" spans="1:3" x14ac:dyDescent="0.3">
      <c r="A8834" t="s">
        <v>7544</v>
      </c>
      <c r="B8834" s="2">
        <v>6.6</v>
      </c>
      <c r="C8834" t="s">
        <v>814</v>
      </c>
    </row>
    <row r="8835" spans="1:3" x14ac:dyDescent="0.3">
      <c r="A8835" t="s">
        <v>7545</v>
      </c>
      <c r="B8835" s="2">
        <v>4.0999999999999996</v>
      </c>
      <c r="C8835" t="s">
        <v>509</v>
      </c>
    </row>
    <row r="8836" spans="1:3" x14ac:dyDescent="0.3">
      <c r="A8836" t="s">
        <v>7545</v>
      </c>
      <c r="B8836" s="2">
        <v>4.0999999999999996</v>
      </c>
      <c r="C8836" t="s">
        <v>7846</v>
      </c>
    </row>
    <row r="8837" spans="1:3" x14ac:dyDescent="0.3">
      <c r="A8837" t="s">
        <v>7545</v>
      </c>
      <c r="B8837" s="2">
        <v>4.0999999999999996</v>
      </c>
      <c r="C8837" t="s">
        <v>3587</v>
      </c>
    </row>
    <row r="8838" spans="1:3" x14ac:dyDescent="0.3">
      <c r="A8838" t="s">
        <v>6087</v>
      </c>
      <c r="B8838" s="2">
        <v>7.3</v>
      </c>
      <c r="C8838" t="s">
        <v>266</v>
      </c>
    </row>
    <row r="8839" spans="1:3" x14ac:dyDescent="0.3">
      <c r="A8839" t="s">
        <v>6087</v>
      </c>
      <c r="B8839" s="2">
        <v>7.3</v>
      </c>
      <c r="C8839" t="s">
        <v>7852</v>
      </c>
    </row>
    <row r="8840" spans="1:3" x14ac:dyDescent="0.3">
      <c r="A8840" t="s">
        <v>6087</v>
      </c>
      <c r="B8840" s="2">
        <v>7.3</v>
      </c>
      <c r="C8840" t="s">
        <v>814</v>
      </c>
    </row>
    <row r="8841" spans="1:3" x14ac:dyDescent="0.3">
      <c r="A8841" t="s">
        <v>6087</v>
      </c>
      <c r="B8841" s="2">
        <v>7.3</v>
      </c>
      <c r="C8841" t="s">
        <v>5364</v>
      </c>
    </row>
    <row r="8842" spans="1:3" x14ac:dyDescent="0.3">
      <c r="A8842" t="s">
        <v>6088</v>
      </c>
      <c r="B8842" s="2">
        <v>7.1</v>
      </c>
      <c r="C8842" t="s">
        <v>509</v>
      </c>
    </row>
    <row r="8843" spans="1:3" x14ac:dyDescent="0.3">
      <c r="A8843" t="s">
        <v>6088</v>
      </c>
      <c r="B8843" s="2">
        <v>7.1</v>
      </c>
      <c r="C8843" t="s">
        <v>814</v>
      </c>
    </row>
    <row r="8844" spans="1:3" x14ac:dyDescent="0.3">
      <c r="A8844" t="s">
        <v>6088</v>
      </c>
      <c r="B8844" s="2">
        <v>7.1</v>
      </c>
      <c r="C8844" t="s">
        <v>7853</v>
      </c>
    </row>
    <row r="8845" spans="1:3" x14ac:dyDescent="0.3">
      <c r="A8845" t="s">
        <v>7546</v>
      </c>
      <c r="B8845" s="2">
        <v>6.5</v>
      </c>
      <c r="C8845" t="s">
        <v>509</v>
      </c>
    </row>
    <row r="8846" spans="1:3" x14ac:dyDescent="0.3">
      <c r="A8846" t="s">
        <v>7546</v>
      </c>
      <c r="B8846" s="2">
        <v>6.5</v>
      </c>
      <c r="C8846" t="s">
        <v>814</v>
      </c>
    </row>
    <row r="8847" spans="1:3" x14ac:dyDescent="0.3">
      <c r="A8847" t="s">
        <v>6089</v>
      </c>
      <c r="B8847" s="2">
        <v>7</v>
      </c>
      <c r="C8847" t="s">
        <v>814</v>
      </c>
    </row>
    <row r="8848" spans="1:3" x14ac:dyDescent="0.3">
      <c r="A8848" t="s">
        <v>6089</v>
      </c>
      <c r="B8848" s="2">
        <v>7</v>
      </c>
      <c r="C8848" t="s">
        <v>3587</v>
      </c>
    </row>
    <row r="8849" spans="1:3" x14ac:dyDescent="0.3">
      <c r="A8849" t="s">
        <v>7547</v>
      </c>
      <c r="B8849" s="2">
        <v>5.5</v>
      </c>
      <c r="C8849" t="s">
        <v>814</v>
      </c>
    </row>
    <row r="8850" spans="1:3" x14ac:dyDescent="0.3">
      <c r="A8850" t="s">
        <v>7547</v>
      </c>
      <c r="B8850" s="2">
        <v>5.5</v>
      </c>
      <c r="C8850" t="s">
        <v>7848</v>
      </c>
    </row>
    <row r="8851" spans="1:3" x14ac:dyDescent="0.3">
      <c r="A8851" t="s">
        <v>7547</v>
      </c>
      <c r="B8851" s="2">
        <v>5.5</v>
      </c>
      <c r="C8851" t="s">
        <v>3878</v>
      </c>
    </row>
    <row r="8852" spans="1:3" x14ac:dyDescent="0.3">
      <c r="A8852" t="s">
        <v>6090</v>
      </c>
      <c r="B8852" s="2">
        <v>6.6</v>
      </c>
      <c r="C8852" t="s">
        <v>346</v>
      </c>
    </row>
    <row r="8853" spans="1:3" x14ac:dyDescent="0.3">
      <c r="A8853" t="s">
        <v>6090</v>
      </c>
      <c r="B8853" s="2">
        <v>6.6</v>
      </c>
      <c r="C8853" t="s">
        <v>7851</v>
      </c>
    </row>
    <row r="8854" spans="1:3" x14ac:dyDescent="0.3">
      <c r="A8854" t="s">
        <v>6090</v>
      </c>
      <c r="B8854" s="2">
        <v>6.6</v>
      </c>
      <c r="C8854" t="s">
        <v>814</v>
      </c>
    </row>
    <row r="8855" spans="1:3" x14ac:dyDescent="0.3">
      <c r="A8855" t="s">
        <v>6090</v>
      </c>
      <c r="B8855" s="2">
        <v>6.6</v>
      </c>
      <c r="C8855" t="s">
        <v>3705</v>
      </c>
    </row>
    <row r="8856" spans="1:3" x14ac:dyDescent="0.3">
      <c r="A8856" t="s">
        <v>6091</v>
      </c>
      <c r="B8856" s="2">
        <v>7.1</v>
      </c>
      <c r="C8856" t="s">
        <v>7851</v>
      </c>
    </row>
    <row r="8857" spans="1:3" x14ac:dyDescent="0.3">
      <c r="A8857" t="s">
        <v>6091</v>
      </c>
      <c r="B8857" s="2">
        <v>7.1</v>
      </c>
      <c r="C8857" t="s">
        <v>814</v>
      </c>
    </row>
    <row r="8858" spans="1:3" x14ac:dyDescent="0.3">
      <c r="A8858" t="s">
        <v>6091</v>
      </c>
      <c r="B8858" s="2">
        <v>7.1</v>
      </c>
      <c r="C8858" t="s">
        <v>7848</v>
      </c>
    </row>
    <row r="8859" spans="1:3" x14ac:dyDescent="0.3">
      <c r="A8859" t="s">
        <v>6091</v>
      </c>
      <c r="B8859" s="2">
        <v>7.1</v>
      </c>
      <c r="C8859" t="s">
        <v>3705</v>
      </c>
    </row>
    <row r="8860" spans="1:3" x14ac:dyDescent="0.3">
      <c r="A8860" t="s">
        <v>6092</v>
      </c>
      <c r="B8860" s="2">
        <v>7.9</v>
      </c>
      <c r="C8860" t="s">
        <v>7851</v>
      </c>
    </row>
    <row r="8861" spans="1:3" x14ac:dyDescent="0.3">
      <c r="A8861" t="s">
        <v>6092</v>
      </c>
      <c r="B8861" s="2">
        <v>7.9</v>
      </c>
      <c r="C8861" t="s">
        <v>814</v>
      </c>
    </row>
    <row r="8862" spans="1:3" x14ac:dyDescent="0.3">
      <c r="A8862" t="s">
        <v>6092</v>
      </c>
      <c r="B8862" s="2">
        <v>7.9</v>
      </c>
      <c r="C8862" t="s">
        <v>3705</v>
      </c>
    </row>
    <row r="8863" spans="1:3" x14ac:dyDescent="0.3">
      <c r="A8863" t="s">
        <v>7548</v>
      </c>
      <c r="B8863" s="2">
        <v>7.1</v>
      </c>
      <c r="C8863" t="s">
        <v>814</v>
      </c>
    </row>
    <row r="8864" spans="1:3" x14ac:dyDescent="0.3">
      <c r="A8864" t="s">
        <v>7548</v>
      </c>
      <c r="B8864" s="2">
        <v>7.1</v>
      </c>
      <c r="C8864" t="s">
        <v>3587</v>
      </c>
    </row>
    <row r="8865" spans="1:3" x14ac:dyDescent="0.3">
      <c r="A8865" t="s">
        <v>6093</v>
      </c>
      <c r="B8865" s="2">
        <v>5.6</v>
      </c>
      <c r="C8865" t="s">
        <v>346</v>
      </c>
    </row>
    <row r="8866" spans="1:3" x14ac:dyDescent="0.3">
      <c r="A8866" t="s">
        <v>6093</v>
      </c>
      <c r="B8866" s="2">
        <v>5.6</v>
      </c>
      <c r="C8866" t="s">
        <v>814</v>
      </c>
    </row>
    <row r="8867" spans="1:3" x14ac:dyDescent="0.3">
      <c r="A8867" t="s">
        <v>6093</v>
      </c>
      <c r="B8867" s="2">
        <v>5.6</v>
      </c>
      <c r="C8867" t="s">
        <v>3705</v>
      </c>
    </row>
    <row r="8868" spans="1:3" x14ac:dyDescent="0.3">
      <c r="A8868" t="s">
        <v>6094</v>
      </c>
      <c r="B8868" s="2">
        <v>7.3</v>
      </c>
      <c r="C8868" t="s">
        <v>814</v>
      </c>
    </row>
    <row r="8869" spans="1:3" x14ac:dyDescent="0.3">
      <c r="A8869" t="s">
        <v>6094</v>
      </c>
      <c r="B8869" s="2">
        <v>7.3</v>
      </c>
      <c r="C8869" t="s">
        <v>3587</v>
      </c>
    </row>
    <row r="8870" spans="1:3" x14ac:dyDescent="0.3">
      <c r="A8870" t="s">
        <v>6094</v>
      </c>
      <c r="B8870" s="2">
        <v>7.3</v>
      </c>
      <c r="C8870" t="s">
        <v>7850</v>
      </c>
    </row>
    <row r="8871" spans="1:3" x14ac:dyDescent="0.3">
      <c r="A8871" t="s">
        <v>7549</v>
      </c>
      <c r="B8871" s="2">
        <v>3.3</v>
      </c>
      <c r="C8871" t="s">
        <v>509</v>
      </c>
    </row>
    <row r="8872" spans="1:3" x14ac:dyDescent="0.3">
      <c r="A8872" t="s">
        <v>6095</v>
      </c>
      <c r="B8872" s="2">
        <v>6.5</v>
      </c>
      <c r="C8872" t="s">
        <v>509</v>
      </c>
    </row>
    <row r="8873" spans="1:3" x14ac:dyDescent="0.3">
      <c r="A8873" t="s">
        <v>6095</v>
      </c>
      <c r="B8873" s="2">
        <v>6.5</v>
      </c>
      <c r="C8873" t="s">
        <v>814</v>
      </c>
    </row>
    <row r="8874" spans="1:3" x14ac:dyDescent="0.3">
      <c r="A8874" t="s">
        <v>6095</v>
      </c>
      <c r="B8874" s="2">
        <v>6.5</v>
      </c>
      <c r="C8874" t="s">
        <v>7853</v>
      </c>
    </row>
    <row r="8875" spans="1:3" x14ac:dyDescent="0.3">
      <c r="A8875" t="s">
        <v>6096</v>
      </c>
      <c r="B8875" s="2">
        <v>4.8</v>
      </c>
      <c r="C8875" t="s">
        <v>1390</v>
      </c>
    </row>
    <row r="8876" spans="1:3" x14ac:dyDescent="0.3">
      <c r="A8876" t="s">
        <v>6096</v>
      </c>
      <c r="B8876" s="2">
        <v>4.8</v>
      </c>
      <c r="C8876" t="s">
        <v>7848</v>
      </c>
    </row>
    <row r="8877" spans="1:3" x14ac:dyDescent="0.3">
      <c r="A8877" t="s">
        <v>6096</v>
      </c>
      <c r="B8877" s="2">
        <v>4.8</v>
      </c>
      <c r="C8877" t="s">
        <v>3705</v>
      </c>
    </row>
    <row r="8878" spans="1:3" x14ac:dyDescent="0.3">
      <c r="A8878" t="s">
        <v>6097</v>
      </c>
      <c r="B8878" s="2">
        <v>5.2</v>
      </c>
      <c r="C8878" t="s">
        <v>266</v>
      </c>
    </row>
    <row r="8879" spans="1:3" x14ac:dyDescent="0.3">
      <c r="A8879" t="s">
        <v>6097</v>
      </c>
      <c r="B8879" s="2">
        <v>5.2</v>
      </c>
      <c r="C8879" t="s">
        <v>7848</v>
      </c>
    </row>
    <row r="8880" spans="1:3" x14ac:dyDescent="0.3">
      <c r="A8880" t="s">
        <v>6097</v>
      </c>
      <c r="B8880" s="2">
        <v>5.2</v>
      </c>
      <c r="C8880" t="s">
        <v>3705</v>
      </c>
    </row>
    <row r="8881" spans="1:3" x14ac:dyDescent="0.3">
      <c r="A8881" t="s">
        <v>7550</v>
      </c>
      <c r="B8881" s="2">
        <v>6.3</v>
      </c>
      <c r="C8881" t="s">
        <v>509</v>
      </c>
    </row>
    <row r="8882" spans="1:3" x14ac:dyDescent="0.3">
      <c r="A8882" t="s">
        <v>7550</v>
      </c>
      <c r="B8882" s="2">
        <v>6.3</v>
      </c>
      <c r="C8882" t="s">
        <v>814</v>
      </c>
    </row>
    <row r="8883" spans="1:3" x14ac:dyDescent="0.3">
      <c r="A8883" t="s">
        <v>6098</v>
      </c>
      <c r="B8883" s="2">
        <v>7.2</v>
      </c>
      <c r="C8883" t="s">
        <v>814</v>
      </c>
    </row>
    <row r="8884" spans="1:3" x14ac:dyDescent="0.3">
      <c r="A8884" t="s">
        <v>6098</v>
      </c>
      <c r="B8884" s="2">
        <v>7.2</v>
      </c>
      <c r="C8884" t="s">
        <v>3587</v>
      </c>
    </row>
    <row r="8885" spans="1:3" x14ac:dyDescent="0.3">
      <c r="A8885" t="s">
        <v>6099</v>
      </c>
      <c r="B8885" s="2">
        <v>6.8</v>
      </c>
      <c r="C8885" t="s">
        <v>814</v>
      </c>
    </row>
    <row r="8886" spans="1:3" x14ac:dyDescent="0.3">
      <c r="A8886" t="s">
        <v>6099</v>
      </c>
      <c r="B8886" s="2">
        <v>6.8</v>
      </c>
      <c r="C8886" t="s">
        <v>7848</v>
      </c>
    </row>
    <row r="8887" spans="1:3" x14ac:dyDescent="0.3">
      <c r="A8887" t="s">
        <v>6099</v>
      </c>
      <c r="B8887" s="2">
        <v>6.8</v>
      </c>
      <c r="C8887" t="s">
        <v>3705</v>
      </c>
    </row>
    <row r="8888" spans="1:3" x14ac:dyDescent="0.3">
      <c r="A8888" t="s">
        <v>6100</v>
      </c>
      <c r="B8888" s="2">
        <v>5.7</v>
      </c>
      <c r="C8888" t="s">
        <v>509</v>
      </c>
    </row>
    <row r="8889" spans="1:3" x14ac:dyDescent="0.3">
      <c r="A8889" t="s">
        <v>6100</v>
      </c>
      <c r="B8889" s="2">
        <v>5.7</v>
      </c>
      <c r="C8889" t="s">
        <v>7851</v>
      </c>
    </row>
    <row r="8890" spans="1:3" x14ac:dyDescent="0.3">
      <c r="A8890" t="s">
        <v>6100</v>
      </c>
      <c r="B8890" s="2">
        <v>5.7</v>
      </c>
      <c r="C8890" t="s">
        <v>3587</v>
      </c>
    </row>
    <row r="8891" spans="1:3" x14ac:dyDescent="0.3">
      <c r="A8891" t="s">
        <v>6101</v>
      </c>
      <c r="B8891" s="2">
        <v>7.2</v>
      </c>
      <c r="C8891" t="s">
        <v>814</v>
      </c>
    </row>
    <row r="8892" spans="1:3" x14ac:dyDescent="0.3">
      <c r="A8892" t="s">
        <v>6101</v>
      </c>
      <c r="B8892" s="2">
        <v>7.2</v>
      </c>
      <c r="C8892" t="s">
        <v>3587</v>
      </c>
    </row>
    <row r="8893" spans="1:3" x14ac:dyDescent="0.3">
      <c r="A8893" t="s">
        <v>6102</v>
      </c>
      <c r="B8893" s="2">
        <v>6.9</v>
      </c>
      <c r="C8893" t="s">
        <v>7852</v>
      </c>
    </row>
    <row r="8894" spans="1:3" x14ac:dyDescent="0.3">
      <c r="A8894" t="s">
        <v>6102</v>
      </c>
      <c r="B8894" s="2">
        <v>6.9</v>
      </c>
      <c r="C8894" t="s">
        <v>7851</v>
      </c>
    </row>
    <row r="8895" spans="1:3" x14ac:dyDescent="0.3">
      <c r="A8895" t="s">
        <v>6102</v>
      </c>
      <c r="B8895" s="2">
        <v>6.9</v>
      </c>
      <c r="C8895" t="s">
        <v>814</v>
      </c>
    </row>
    <row r="8896" spans="1:3" x14ac:dyDescent="0.3">
      <c r="A8896" t="s">
        <v>7551</v>
      </c>
      <c r="B8896" s="2">
        <v>6.2</v>
      </c>
      <c r="C8896" t="s">
        <v>509</v>
      </c>
    </row>
    <row r="8897" spans="1:3" x14ac:dyDescent="0.3">
      <c r="A8897" t="s">
        <v>7551</v>
      </c>
      <c r="B8897" s="2">
        <v>6.2</v>
      </c>
      <c r="C8897" t="s">
        <v>7851</v>
      </c>
    </row>
    <row r="8898" spans="1:3" x14ac:dyDescent="0.3">
      <c r="A8898" t="s">
        <v>7551</v>
      </c>
      <c r="B8898" s="2">
        <v>6.2</v>
      </c>
      <c r="C8898" t="s">
        <v>3705</v>
      </c>
    </row>
    <row r="8899" spans="1:3" x14ac:dyDescent="0.3">
      <c r="A8899" t="s">
        <v>6103</v>
      </c>
      <c r="B8899" s="2">
        <v>6.7</v>
      </c>
      <c r="C8899" t="s">
        <v>7851</v>
      </c>
    </row>
    <row r="8900" spans="1:3" x14ac:dyDescent="0.3">
      <c r="A8900" t="s">
        <v>6103</v>
      </c>
      <c r="B8900" s="2">
        <v>6.7</v>
      </c>
      <c r="C8900" t="s">
        <v>814</v>
      </c>
    </row>
    <row r="8901" spans="1:3" x14ac:dyDescent="0.3">
      <c r="A8901" t="s">
        <v>6103</v>
      </c>
      <c r="B8901" s="2">
        <v>6.7</v>
      </c>
      <c r="C8901" t="s">
        <v>3587</v>
      </c>
    </row>
    <row r="8902" spans="1:3" x14ac:dyDescent="0.3">
      <c r="A8902" t="s">
        <v>6103</v>
      </c>
      <c r="B8902" s="2">
        <v>6.7</v>
      </c>
      <c r="C8902" t="s">
        <v>3705</v>
      </c>
    </row>
    <row r="8903" spans="1:3" x14ac:dyDescent="0.3">
      <c r="A8903" t="s">
        <v>6104</v>
      </c>
      <c r="B8903" s="2">
        <v>6.5</v>
      </c>
      <c r="C8903" t="s">
        <v>509</v>
      </c>
    </row>
    <row r="8904" spans="1:3" x14ac:dyDescent="0.3">
      <c r="A8904" t="s">
        <v>6104</v>
      </c>
      <c r="B8904" s="2">
        <v>6.5</v>
      </c>
      <c r="C8904" t="s">
        <v>814</v>
      </c>
    </row>
    <row r="8905" spans="1:3" x14ac:dyDescent="0.3">
      <c r="A8905" t="s">
        <v>6105</v>
      </c>
      <c r="B8905" s="2">
        <v>7.2</v>
      </c>
      <c r="C8905" t="s">
        <v>7851</v>
      </c>
    </row>
    <row r="8906" spans="1:3" x14ac:dyDescent="0.3">
      <c r="A8906" t="s">
        <v>6105</v>
      </c>
      <c r="B8906" s="2">
        <v>7.2</v>
      </c>
      <c r="C8906" t="s">
        <v>814</v>
      </c>
    </row>
    <row r="8907" spans="1:3" x14ac:dyDescent="0.3">
      <c r="A8907" t="s">
        <v>6105</v>
      </c>
      <c r="B8907" s="2">
        <v>7.2</v>
      </c>
      <c r="C8907" t="s">
        <v>3705</v>
      </c>
    </row>
    <row r="8908" spans="1:3" x14ac:dyDescent="0.3">
      <c r="A8908" t="s">
        <v>6106</v>
      </c>
      <c r="B8908" s="2">
        <v>5.3</v>
      </c>
      <c r="C8908" t="s">
        <v>509</v>
      </c>
    </row>
    <row r="8909" spans="1:3" x14ac:dyDescent="0.3">
      <c r="A8909" t="s">
        <v>6107</v>
      </c>
      <c r="B8909" s="2">
        <v>6.7</v>
      </c>
      <c r="C8909" t="s">
        <v>814</v>
      </c>
    </row>
    <row r="8910" spans="1:3" x14ac:dyDescent="0.3">
      <c r="A8910" t="s">
        <v>6107</v>
      </c>
      <c r="B8910" s="2">
        <v>6.7</v>
      </c>
      <c r="C8910" t="s">
        <v>3587</v>
      </c>
    </row>
    <row r="8911" spans="1:3" x14ac:dyDescent="0.3">
      <c r="A8911" t="s">
        <v>6108</v>
      </c>
      <c r="B8911" s="2">
        <v>3.6</v>
      </c>
      <c r="C8911" t="s">
        <v>509</v>
      </c>
    </row>
    <row r="8912" spans="1:3" x14ac:dyDescent="0.3">
      <c r="A8912" t="s">
        <v>6108</v>
      </c>
      <c r="B8912" s="2">
        <v>3.6</v>
      </c>
      <c r="C8912" t="s">
        <v>3587</v>
      </c>
    </row>
    <row r="8913" spans="1:3" x14ac:dyDescent="0.3">
      <c r="A8913" t="s">
        <v>6109</v>
      </c>
      <c r="B8913" s="2">
        <v>5.7</v>
      </c>
      <c r="C8913" t="s">
        <v>346</v>
      </c>
    </row>
    <row r="8914" spans="1:3" x14ac:dyDescent="0.3">
      <c r="A8914" t="s">
        <v>6109</v>
      </c>
      <c r="B8914" s="2">
        <v>5.7</v>
      </c>
      <c r="C8914" t="s">
        <v>509</v>
      </c>
    </row>
    <row r="8915" spans="1:3" x14ac:dyDescent="0.3">
      <c r="A8915" t="s">
        <v>6109</v>
      </c>
      <c r="B8915" s="2">
        <v>5.7</v>
      </c>
      <c r="C8915" t="s">
        <v>3705</v>
      </c>
    </row>
    <row r="8916" spans="1:3" x14ac:dyDescent="0.3">
      <c r="A8916" t="s">
        <v>6110</v>
      </c>
      <c r="B8916" s="2">
        <v>7.3</v>
      </c>
      <c r="C8916" t="s">
        <v>346</v>
      </c>
    </row>
    <row r="8917" spans="1:3" x14ac:dyDescent="0.3">
      <c r="A8917" t="s">
        <v>6110</v>
      </c>
      <c r="B8917" s="2">
        <v>7.3</v>
      </c>
      <c r="C8917" t="s">
        <v>509</v>
      </c>
    </row>
    <row r="8918" spans="1:3" x14ac:dyDescent="0.3">
      <c r="A8918" t="s">
        <v>6110</v>
      </c>
      <c r="B8918" s="2">
        <v>7.3</v>
      </c>
      <c r="C8918" t="s">
        <v>7850</v>
      </c>
    </row>
    <row r="8919" spans="1:3" x14ac:dyDescent="0.3">
      <c r="A8919" t="s">
        <v>6111</v>
      </c>
      <c r="B8919" s="2">
        <v>5</v>
      </c>
      <c r="C8919" t="s">
        <v>814</v>
      </c>
    </row>
    <row r="8920" spans="1:3" x14ac:dyDescent="0.3">
      <c r="A8920" t="s">
        <v>6112</v>
      </c>
      <c r="B8920" s="2">
        <v>6.6</v>
      </c>
      <c r="C8920" t="s">
        <v>509</v>
      </c>
    </row>
    <row r="8921" spans="1:3" x14ac:dyDescent="0.3">
      <c r="A8921" t="s">
        <v>6112</v>
      </c>
      <c r="B8921" s="2">
        <v>6.6</v>
      </c>
      <c r="C8921" t="s">
        <v>7851</v>
      </c>
    </row>
    <row r="8922" spans="1:3" x14ac:dyDescent="0.3">
      <c r="A8922" t="s">
        <v>6112</v>
      </c>
      <c r="B8922" s="2">
        <v>6.6</v>
      </c>
      <c r="C8922" t="s">
        <v>3705</v>
      </c>
    </row>
    <row r="8923" spans="1:3" x14ac:dyDescent="0.3">
      <c r="A8923" t="s">
        <v>6113</v>
      </c>
      <c r="B8923" s="2">
        <v>6.6</v>
      </c>
      <c r="C8923" t="s">
        <v>7852</v>
      </c>
    </row>
    <row r="8924" spans="1:3" x14ac:dyDescent="0.3">
      <c r="A8924" t="s">
        <v>6113</v>
      </c>
      <c r="B8924" s="2">
        <v>6.6</v>
      </c>
      <c r="C8924" t="s">
        <v>814</v>
      </c>
    </row>
    <row r="8925" spans="1:3" x14ac:dyDescent="0.3">
      <c r="A8925" t="s">
        <v>6114</v>
      </c>
      <c r="B8925" s="2">
        <v>7.3</v>
      </c>
      <c r="C8925" t="s">
        <v>509</v>
      </c>
    </row>
    <row r="8926" spans="1:3" x14ac:dyDescent="0.3">
      <c r="A8926" t="s">
        <v>6114</v>
      </c>
      <c r="B8926" s="2">
        <v>7.3</v>
      </c>
      <c r="C8926" t="s">
        <v>814</v>
      </c>
    </row>
    <row r="8927" spans="1:3" x14ac:dyDescent="0.3">
      <c r="A8927" t="s">
        <v>7552</v>
      </c>
      <c r="B8927" s="2">
        <v>6.2</v>
      </c>
      <c r="C8927" t="s">
        <v>346</v>
      </c>
    </row>
    <row r="8928" spans="1:3" x14ac:dyDescent="0.3">
      <c r="A8928" t="s">
        <v>7552</v>
      </c>
      <c r="B8928" s="2">
        <v>6.2</v>
      </c>
      <c r="C8928" t="s">
        <v>509</v>
      </c>
    </row>
    <row r="8929" spans="1:3" x14ac:dyDescent="0.3">
      <c r="A8929" t="s">
        <v>7552</v>
      </c>
      <c r="B8929" s="2">
        <v>6.2</v>
      </c>
      <c r="C8929" t="s">
        <v>814</v>
      </c>
    </row>
    <row r="8930" spans="1:3" x14ac:dyDescent="0.3">
      <c r="A8930" t="s">
        <v>6115</v>
      </c>
      <c r="B8930" s="2">
        <v>6.6</v>
      </c>
      <c r="C8930" t="s">
        <v>509</v>
      </c>
    </row>
    <row r="8931" spans="1:3" x14ac:dyDescent="0.3">
      <c r="A8931" t="s">
        <v>6115</v>
      </c>
      <c r="B8931" s="2">
        <v>6.6</v>
      </c>
      <c r="C8931" t="s">
        <v>1390</v>
      </c>
    </row>
    <row r="8932" spans="1:3" x14ac:dyDescent="0.3">
      <c r="A8932" t="s">
        <v>6115</v>
      </c>
      <c r="B8932" s="2">
        <v>6.6</v>
      </c>
      <c r="C8932" t="s">
        <v>3705</v>
      </c>
    </row>
    <row r="8933" spans="1:3" x14ac:dyDescent="0.3">
      <c r="A8933" t="s">
        <v>6116</v>
      </c>
      <c r="B8933" s="2">
        <v>6.3</v>
      </c>
      <c r="C8933" t="s">
        <v>814</v>
      </c>
    </row>
    <row r="8934" spans="1:3" x14ac:dyDescent="0.3">
      <c r="A8934" t="s">
        <v>6116</v>
      </c>
      <c r="B8934" s="2">
        <v>6.3</v>
      </c>
      <c r="C8934" t="s">
        <v>3705</v>
      </c>
    </row>
    <row r="8935" spans="1:3" x14ac:dyDescent="0.3">
      <c r="A8935" t="s">
        <v>7553</v>
      </c>
      <c r="B8935" s="2">
        <v>3.3</v>
      </c>
      <c r="C8935" t="s">
        <v>509</v>
      </c>
    </row>
    <row r="8936" spans="1:3" x14ac:dyDescent="0.3">
      <c r="A8936" t="s">
        <v>7553</v>
      </c>
      <c r="B8936" s="2">
        <v>3.3</v>
      </c>
      <c r="C8936" t="s">
        <v>7851</v>
      </c>
    </row>
    <row r="8937" spans="1:3" x14ac:dyDescent="0.3">
      <c r="A8937" t="s">
        <v>7554</v>
      </c>
      <c r="B8937" s="2">
        <v>6.2</v>
      </c>
      <c r="C8937" t="s">
        <v>814</v>
      </c>
    </row>
    <row r="8938" spans="1:3" x14ac:dyDescent="0.3">
      <c r="A8938" t="s">
        <v>7554</v>
      </c>
      <c r="B8938" s="2">
        <v>6.2</v>
      </c>
      <c r="C8938" t="s">
        <v>7849</v>
      </c>
    </row>
    <row r="8939" spans="1:3" x14ac:dyDescent="0.3">
      <c r="A8939" t="s">
        <v>7554</v>
      </c>
      <c r="B8939" s="2">
        <v>6.2</v>
      </c>
      <c r="C8939" t="s">
        <v>5364</v>
      </c>
    </row>
    <row r="8940" spans="1:3" x14ac:dyDescent="0.3">
      <c r="A8940" t="s">
        <v>6117</v>
      </c>
      <c r="B8940" s="2">
        <v>3.5</v>
      </c>
      <c r="C8940" t="s">
        <v>509</v>
      </c>
    </row>
    <row r="8941" spans="1:3" x14ac:dyDescent="0.3">
      <c r="A8941" t="s">
        <v>6118</v>
      </c>
      <c r="B8941" s="2">
        <v>5.5</v>
      </c>
      <c r="C8941" t="s">
        <v>509</v>
      </c>
    </row>
    <row r="8942" spans="1:3" x14ac:dyDescent="0.3">
      <c r="A8942" t="s">
        <v>6118</v>
      </c>
      <c r="B8942" s="2">
        <v>5.5</v>
      </c>
      <c r="C8942" t="s">
        <v>814</v>
      </c>
    </row>
    <row r="8943" spans="1:3" x14ac:dyDescent="0.3">
      <c r="A8943" t="s">
        <v>6119</v>
      </c>
      <c r="B8943" s="2">
        <v>5.9</v>
      </c>
      <c r="C8943" t="s">
        <v>509</v>
      </c>
    </row>
    <row r="8944" spans="1:3" x14ac:dyDescent="0.3">
      <c r="A8944" t="s">
        <v>6119</v>
      </c>
      <c r="B8944" s="2">
        <v>5.9</v>
      </c>
      <c r="C8944" t="s">
        <v>3587</v>
      </c>
    </row>
    <row r="8945" spans="1:3" x14ac:dyDescent="0.3">
      <c r="A8945" t="s">
        <v>6120</v>
      </c>
      <c r="B8945" s="2">
        <v>4.7</v>
      </c>
      <c r="C8945" t="s">
        <v>509</v>
      </c>
    </row>
    <row r="8946" spans="1:3" x14ac:dyDescent="0.3">
      <c r="A8946" t="s">
        <v>6120</v>
      </c>
      <c r="B8946" s="2">
        <v>4.7</v>
      </c>
      <c r="C8946" t="s">
        <v>814</v>
      </c>
    </row>
    <row r="8947" spans="1:3" x14ac:dyDescent="0.3">
      <c r="A8947" t="s">
        <v>6121</v>
      </c>
      <c r="B8947" s="2">
        <v>3.9</v>
      </c>
      <c r="C8947" t="s">
        <v>509</v>
      </c>
    </row>
    <row r="8948" spans="1:3" x14ac:dyDescent="0.3">
      <c r="A8948" t="s">
        <v>6121</v>
      </c>
      <c r="B8948" s="2">
        <v>3.9</v>
      </c>
      <c r="C8948" t="s">
        <v>3587</v>
      </c>
    </row>
    <row r="8949" spans="1:3" x14ac:dyDescent="0.3">
      <c r="A8949" t="s">
        <v>6122</v>
      </c>
      <c r="B8949" s="2">
        <v>6.1</v>
      </c>
      <c r="C8949" t="s">
        <v>7851</v>
      </c>
    </row>
    <row r="8950" spans="1:3" x14ac:dyDescent="0.3">
      <c r="A8950" t="s">
        <v>6122</v>
      </c>
      <c r="B8950" s="2">
        <v>6.1</v>
      </c>
      <c r="C8950" t="s">
        <v>7848</v>
      </c>
    </row>
    <row r="8951" spans="1:3" x14ac:dyDescent="0.3">
      <c r="A8951" t="s">
        <v>6122</v>
      </c>
      <c r="B8951" s="2">
        <v>6.1</v>
      </c>
      <c r="C8951" t="s">
        <v>3705</v>
      </c>
    </row>
    <row r="8952" spans="1:3" x14ac:dyDescent="0.3">
      <c r="A8952" t="s">
        <v>6123</v>
      </c>
      <c r="B8952" s="2">
        <v>6.7</v>
      </c>
      <c r="C8952" t="s">
        <v>509</v>
      </c>
    </row>
    <row r="8953" spans="1:3" x14ac:dyDescent="0.3">
      <c r="A8953" t="s">
        <v>6123</v>
      </c>
      <c r="B8953" s="2">
        <v>6.7</v>
      </c>
      <c r="C8953" t="s">
        <v>814</v>
      </c>
    </row>
    <row r="8954" spans="1:3" x14ac:dyDescent="0.3">
      <c r="A8954" t="s">
        <v>7555</v>
      </c>
      <c r="B8954" s="2">
        <v>6.9</v>
      </c>
      <c r="C8954" t="s">
        <v>509</v>
      </c>
    </row>
    <row r="8955" spans="1:3" x14ac:dyDescent="0.3">
      <c r="A8955" t="s">
        <v>7555</v>
      </c>
      <c r="B8955" s="2">
        <v>6.9</v>
      </c>
      <c r="C8955" t="s">
        <v>814</v>
      </c>
    </row>
    <row r="8956" spans="1:3" x14ac:dyDescent="0.3">
      <c r="A8956" t="s">
        <v>7555</v>
      </c>
      <c r="B8956" s="2">
        <v>6.9</v>
      </c>
      <c r="C8956" t="s">
        <v>3587</v>
      </c>
    </row>
    <row r="8957" spans="1:3" x14ac:dyDescent="0.3">
      <c r="A8957" t="s">
        <v>7556</v>
      </c>
      <c r="B8957" s="2">
        <v>7.3</v>
      </c>
      <c r="C8957" t="s">
        <v>346</v>
      </c>
    </row>
    <row r="8958" spans="1:3" x14ac:dyDescent="0.3">
      <c r="A8958" t="s">
        <v>7556</v>
      </c>
      <c r="B8958" s="2">
        <v>7.3</v>
      </c>
      <c r="C8958" t="s">
        <v>266</v>
      </c>
    </row>
    <row r="8959" spans="1:3" x14ac:dyDescent="0.3">
      <c r="A8959" t="s">
        <v>7556</v>
      </c>
      <c r="B8959" s="2">
        <v>7.3</v>
      </c>
      <c r="C8959" t="s">
        <v>509</v>
      </c>
    </row>
    <row r="8960" spans="1:3" x14ac:dyDescent="0.3">
      <c r="A8960" t="s">
        <v>7556</v>
      </c>
      <c r="B8960" s="2">
        <v>7.3</v>
      </c>
      <c r="C8960" t="s">
        <v>3084</v>
      </c>
    </row>
    <row r="8961" spans="1:3" x14ac:dyDescent="0.3">
      <c r="A8961" t="s">
        <v>6124</v>
      </c>
      <c r="B8961" s="2">
        <v>6.7</v>
      </c>
      <c r="C8961" t="s">
        <v>814</v>
      </c>
    </row>
    <row r="8962" spans="1:3" x14ac:dyDescent="0.3">
      <c r="A8962" t="s">
        <v>6124</v>
      </c>
      <c r="B8962" s="2">
        <v>6.7</v>
      </c>
      <c r="C8962" t="s">
        <v>3587</v>
      </c>
    </row>
    <row r="8963" spans="1:3" x14ac:dyDescent="0.3">
      <c r="A8963" t="s">
        <v>6125</v>
      </c>
      <c r="B8963" s="2">
        <v>6.1</v>
      </c>
      <c r="C8963" t="s">
        <v>509</v>
      </c>
    </row>
    <row r="8964" spans="1:3" x14ac:dyDescent="0.3">
      <c r="A8964" t="s">
        <v>6126</v>
      </c>
      <c r="B8964" s="2">
        <v>6.9</v>
      </c>
      <c r="C8964" t="s">
        <v>346</v>
      </c>
    </row>
    <row r="8965" spans="1:3" x14ac:dyDescent="0.3">
      <c r="A8965" t="s">
        <v>6126</v>
      </c>
      <c r="B8965" s="2">
        <v>6.9</v>
      </c>
      <c r="C8965" t="s">
        <v>266</v>
      </c>
    </row>
    <row r="8966" spans="1:3" x14ac:dyDescent="0.3">
      <c r="A8966" t="s">
        <v>6126</v>
      </c>
      <c r="B8966" s="2">
        <v>6.9</v>
      </c>
      <c r="C8966" t="s">
        <v>3705</v>
      </c>
    </row>
    <row r="8967" spans="1:3" x14ac:dyDescent="0.3">
      <c r="A8967" t="s">
        <v>6127</v>
      </c>
      <c r="B8967" s="2">
        <v>7.9</v>
      </c>
      <c r="C8967" t="s">
        <v>814</v>
      </c>
    </row>
    <row r="8968" spans="1:3" x14ac:dyDescent="0.3">
      <c r="A8968" t="s">
        <v>6127</v>
      </c>
      <c r="B8968" s="2">
        <v>7.9</v>
      </c>
      <c r="C8968" t="s">
        <v>3587</v>
      </c>
    </row>
    <row r="8969" spans="1:3" x14ac:dyDescent="0.3">
      <c r="A8969" t="s">
        <v>7557</v>
      </c>
      <c r="B8969" s="2">
        <v>4.5</v>
      </c>
      <c r="C8969" t="s">
        <v>1390</v>
      </c>
    </row>
    <row r="8970" spans="1:3" x14ac:dyDescent="0.3">
      <c r="A8970" t="s">
        <v>7557</v>
      </c>
      <c r="B8970" s="2">
        <v>4.5</v>
      </c>
      <c r="C8970" t="s">
        <v>3705</v>
      </c>
    </row>
    <row r="8971" spans="1:3" x14ac:dyDescent="0.3">
      <c r="A8971" t="s">
        <v>7558</v>
      </c>
      <c r="B8971" s="2">
        <v>7.6</v>
      </c>
      <c r="C8971" t="s">
        <v>346</v>
      </c>
    </row>
    <row r="8972" spans="1:3" x14ac:dyDescent="0.3">
      <c r="A8972" t="s">
        <v>7558</v>
      </c>
      <c r="B8972" s="2">
        <v>7.6</v>
      </c>
      <c r="C8972" t="s">
        <v>266</v>
      </c>
    </row>
    <row r="8973" spans="1:3" x14ac:dyDescent="0.3">
      <c r="A8973" t="s">
        <v>7558</v>
      </c>
      <c r="B8973" s="2">
        <v>7.6</v>
      </c>
      <c r="C8973" t="s">
        <v>509</v>
      </c>
    </row>
    <row r="8974" spans="1:3" x14ac:dyDescent="0.3">
      <c r="A8974" t="s">
        <v>7558</v>
      </c>
      <c r="B8974" s="2">
        <v>7.6</v>
      </c>
      <c r="C8974" t="s">
        <v>7851</v>
      </c>
    </row>
    <row r="8975" spans="1:3" x14ac:dyDescent="0.3">
      <c r="A8975" t="s">
        <v>7559</v>
      </c>
      <c r="B8975" s="2">
        <v>7.5</v>
      </c>
      <c r="C8975" t="s">
        <v>814</v>
      </c>
    </row>
    <row r="8976" spans="1:3" x14ac:dyDescent="0.3">
      <c r="A8976" t="s">
        <v>7559</v>
      </c>
      <c r="B8976" s="2">
        <v>7.5</v>
      </c>
      <c r="C8976" t="s">
        <v>5364</v>
      </c>
    </row>
    <row r="8977" spans="1:3" x14ac:dyDescent="0.3">
      <c r="A8977" t="s">
        <v>6128</v>
      </c>
      <c r="B8977" s="2">
        <v>6</v>
      </c>
      <c r="C8977" t="s">
        <v>346</v>
      </c>
    </row>
    <row r="8978" spans="1:3" x14ac:dyDescent="0.3">
      <c r="A8978" t="s">
        <v>6128</v>
      </c>
      <c r="B8978" s="2">
        <v>6</v>
      </c>
      <c r="C8978" t="s">
        <v>814</v>
      </c>
    </row>
    <row r="8979" spans="1:3" x14ac:dyDescent="0.3">
      <c r="A8979" t="s">
        <v>6128</v>
      </c>
      <c r="B8979" s="2">
        <v>6</v>
      </c>
      <c r="C8979" t="s">
        <v>3587</v>
      </c>
    </row>
    <row r="8980" spans="1:3" x14ac:dyDescent="0.3">
      <c r="A8980" t="s">
        <v>6128</v>
      </c>
      <c r="B8980" s="2">
        <v>6</v>
      </c>
      <c r="C8980" t="s">
        <v>3705</v>
      </c>
    </row>
    <row r="8981" spans="1:3" x14ac:dyDescent="0.3">
      <c r="A8981" t="s">
        <v>6129</v>
      </c>
      <c r="B8981" s="2">
        <v>7.1</v>
      </c>
      <c r="C8981" t="s">
        <v>814</v>
      </c>
    </row>
    <row r="8982" spans="1:3" x14ac:dyDescent="0.3">
      <c r="A8982" t="s">
        <v>6129</v>
      </c>
      <c r="B8982" s="2">
        <v>7.1</v>
      </c>
      <c r="C8982" t="s">
        <v>3878</v>
      </c>
    </row>
    <row r="8983" spans="1:3" x14ac:dyDescent="0.3">
      <c r="A8983" t="s">
        <v>6130</v>
      </c>
      <c r="B8983" s="2">
        <v>6.9</v>
      </c>
      <c r="C8983" t="s">
        <v>814</v>
      </c>
    </row>
    <row r="8984" spans="1:3" x14ac:dyDescent="0.3">
      <c r="A8984" t="s">
        <v>6130</v>
      </c>
      <c r="B8984" s="2">
        <v>6.9</v>
      </c>
      <c r="C8984" t="s">
        <v>3587</v>
      </c>
    </row>
    <row r="8985" spans="1:3" x14ac:dyDescent="0.3">
      <c r="A8985" t="s">
        <v>6131</v>
      </c>
      <c r="B8985" s="2">
        <v>8.5</v>
      </c>
      <c r="C8985" t="s">
        <v>1390</v>
      </c>
    </row>
    <row r="8986" spans="1:3" x14ac:dyDescent="0.3">
      <c r="A8986" t="s">
        <v>6131</v>
      </c>
      <c r="B8986" s="2">
        <v>8.5</v>
      </c>
      <c r="C8986" t="s">
        <v>3878</v>
      </c>
    </row>
    <row r="8987" spans="1:3" x14ac:dyDescent="0.3">
      <c r="A8987" t="s">
        <v>6132</v>
      </c>
      <c r="B8987" s="2">
        <v>7.5</v>
      </c>
      <c r="C8987" t="s">
        <v>1390</v>
      </c>
    </row>
    <row r="8988" spans="1:3" x14ac:dyDescent="0.3">
      <c r="A8988" t="s">
        <v>6132</v>
      </c>
      <c r="B8988" s="2">
        <v>7.5</v>
      </c>
      <c r="C8988" t="s">
        <v>3705</v>
      </c>
    </row>
    <row r="8989" spans="1:3" x14ac:dyDescent="0.3">
      <c r="A8989" t="s">
        <v>6133</v>
      </c>
      <c r="B8989" s="2">
        <v>6.6</v>
      </c>
      <c r="C8989" t="s">
        <v>7852</v>
      </c>
    </row>
    <row r="8990" spans="1:3" x14ac:dyDescent="0.3">
      <c r="A8990" t="s">
        <v>6133</v>
      </c>
      <c r="B8990" s="2">
        <v>6.6</v>
      </c>
      <c r="C8990" t="s">
        <v>814</v>
      </c>
    </row>
    <row r="8991" spans="1:3" x14ac:dyDescent="0.3">
      <c r="A8991" t="s">
        <v>6133</v>
      </c>
      <c r="B8991" s="2">
        <v>6.6</v>
      </c>
      <c r="C8991" t="s">
        <v>7853</v>
      </c>
    </row>
    <row r="8992" spans="1:3" x14ac:dyDescent="0.3">
      <c r="A8992" t="s">
        <v>7560</v>
      </c>
      <c r="B8992" s="2">
        <v>8</v>
      </c>
      <c r="C8992" t="s">
        <v>814</v>
      </c>
    </row>
    <row r="8993" spans="1:3" x14ac:dyDescent="0.3">
      <c r="A8993" t="s">
        <v>7560</v>
      </c>
      <c r="B8993" s="2">
        <v>8</v>
      </c>
      <c r="C8993" t="s">
        <v>7846</v>
      </c>
    </row>
    <row r="8994" spans="1:3" x14ac:dyDescent="0.3">
      <c r="A8994" t="s">
        <v>7560</v>
      </c>
      <c r="B8994" s="2">
        <v>8</v>
      </c>
      <c r="C8994" t="s">
        <v>7847</v>
      </c>
    </row>
    <row r="8995" spans="1:3" x14ac:dyDescent="0.3">
      <c r="A8995" t="s">
        <v>7560</v>
      </c>
      <c r="B8995" s="2">
        <v>8</v>
      </c>
      <c r="C8995" t="s">
        <v>3587</v>
      </c>
    </row>
    <row r="8996" spans="1:3" x14ac:dyDescent="0.3">
      <c r="A8996" t="s">
        <v>6134</v>
      </c>
      <c r="B8996" s="2">
        <v>7</v>
      </c>
      <c r="C8996" t="s">
        <v>346</v>
      </c>
    </row>
    <row r="8997" spans="1:3" x14ac:dyDescent="0.3">
      <c r="A8997" t="s">
        <v>6134</v>
      </c>
      <c r="B8997" s="2">
        <v>7</v>
      </c>
      <c r="C8997" t="s">
        <v>266</v>
      </c>
    </row>
    <row r="8998" spans="1:3" x14ac:dyDescent="0.3">
      <c r="A8998" t="s">
        <v>6134</v>
      </c>
      <c r="B8998" s="2">
        <v>7</v>
      </c>
      <c r="C8998" t="s">
        <v>3705</v>
      </c>
    </row>
    <row r="8999" spans="1:3" x14ac:dyDescent="0.3">
      <c r="A8999" t="s">
        <v>6135</v>
      </c>
      <c r="B8999" s="2">
        <v>6.8</v>
      </c>
      <c r="C8999" t="s">
        <v>346</v>
      </c>
    </row>
    <row r="9000" spans="1:3" x14ac:dyDescent="0.3">
      <c r="A9000" t="s">
        <v>6135</v>
      </c>
      <c r="B9000" s="2">
        <v>6.8</v>
      </c>
      <c r="C9000" t="s">
        <v>7851</v>
      </c>
    </row>
    <row r="9001" spans="1:3" x14ac:dyDescent="0.3">
      <c r="A9001" t="s">
        <v>6135</v>
      </c>
      <c r="B9001" s="2">
        <v>6.8</v>
      </c>
      <c r="C9001" t="s">
        <v>814</v>
      </c>
    </row>
    <row r="9002" spans="1:3" x14ac:dyDescent="0.3">
      <c r="A9002" t="s">
        <v>6135</v>
      </c>
      <c r="B9002" s="2">
        <v>6.8</v>
      </c>
      <c r="C9002" t="s">
        <v>3587</v>
      </c>
    </row>
    <row r="9003" spans="1:3" x14ac:dyDescent="0.3">
      <c r="A9003" t="s">
        <v>6135</v>
      </c>
      <c r="B9003" s="2">
        <v>6.8</v>
      </c>
      <c r="C9003" t="s">
        <v>3705</v>
      </c>
    </row>
    <row r="9004" spans="1:3" x14ac:dyDescent="0.3">
      <c r="A9004" t="s">
        <v>6136</v>
      </c>
      <c r="B9004" s="2">
        <v>6.7</v>
      </c>
      <c r="C9004" t="s">
        <v>509</v>
      </c>
    </row>
    <row r="9005" spans="1:3" x14ac:dyDescent="0.3">
      <c r="A9005" t="s">
        <v>6136</v>
      </c>
      <c r="B9005" s="2">
        <v>6.7</v>
      </c>
      <c r="C9005" t="s">
        <v>814</v>
      </c>
    </row>
    <row r="9006" spans="1:3" x14ac:dyDescent="0.3">
      <c r="A9006" t="s">
        <v>7561</v>
      </c>
      <c r="B9006" s="2">
        <v>6.5</v>
      </c>
      <c r="C9006" t="s">
        <v>7844</v>
      </c>
    </row>
    <row r="9007" spans="1:3" x14ac:dyDescent="0.3">
      <c r="A9007" t="s">
        <v>7561</v>
      </c>
      <c r="B9007" s="2">
        <v>6.5</v>
      </c>
      <c r="C9007" t="s">
        <v>1390</v>
      </c>
    </row>
    <row r="9008" spans="1:3" x14ac:dyDescent="0.3">
      <c r="A9008" t="s">
        <v>6137</v>
      </c>
      <c r="B9008" s="2">
        <v>8</v>
      </c>
      <c r="C9008" t="s">
        <v>1852</v>
      </c>
    </row>
    <row r="9009" spans="1:3" x14ac:dyDescent="0.3">
      <c r="A9009" t="s">
        <v>6137</v>
      </c>
      <c r="B9009" s="2">
        <v>8</v>
      </c>
      <c r="C9009" t="s">
        <v>814</v>
      </c>
    </row>
    <row r="9010" spans="1:3" x14ac:dyDescent="0.3">
      <c r="A9010" t="s">
        <v>6138</v>
      </c>
      <c r="B9010" s="2">
        <v>6.5</v>
      </c>
      <c r="C9010" t="s">
        <v>346</v>
      </c>
    </row>
    <row r="9011" spans="1:3" x14ac:dyDescent="0.3">
      <c r="A9011" t="s">
        <v>6138</v>
      </c>
      <c r="B9011" s="2">
        <v>6.5</v>
      </c>
      <c r="C9011" t="s">
        <v>1390</v>
      </c>
    </row>
    <row r="9012" spans="1:3" x14ac:dyDescent="0.3">
      <c r="A9012" t="s">
        <v>6138</v>
      </c>
      <c r="B9012" s="2">
        <v>6.5</v>
      </c>
      <c r="C9012" t="s">
        <v>3878</v>
      </c>
    </row>
    <row r="9013" spans="1:3" x14ac:dyDescent="0.3">
      <c r="A9013" t="s">
        <v>6138</v>
      </c>
      <c r="B9013" s="2">
        <v>6.5</v>
      </c>
      <c r="C9013" t="s">
        <v>3705</v>
      </c>
    </row>
    <row r="9014" spans="1:3" x14ac:dyDescent="0.3">
      <c r="A9014" t="s">
        <v>7562</v>
      </c>
      <c r="B9014" s="2">
        <v>4.9000000000000004</v>
      </c>
      <c r="C9014" t="s">
        <v>509</v>
      </c>
    </row>
    <row r="9015" spans="1:3" x14ac:dyDescent="0.3">
      <c r="A9015" t="s">
        <v>7562</v>
      </c>
      <c r="B9015" s="2">
        <v>4.9000000000000004</v>
      </c>
      <c r="C9015" t="s">
        <v>814</v>
      </c>
    </row>
    <row r="9016" spans="1:3" x14ac:dyDescent="0.3">
      <c r="A9016" t="s">
        <v>7562</v>
      </c>
      <c r="B9016" s="2">
        <v>4.9000000000000004</v>
      </c>
      <c r="C9016" t="s">
        <v>3587</v>
      </c>
    </row>
    <row r="9017" spans="1:3" x14ac:dyDescent="0.3">
      <c r="A9017" t="s">
        <v>7563</v>
      </c>
      <c r="B9017" s="2">
        <v>7.1</v>
      </c>
      <c r="C9017" t="s">
        <v>266</v>
      </c>
    </row>
    <row r="9018" spans="1:3" x14ac:dyDescent="0.3">
      <c r="A9018" t="s">
        <v>7563</v>
      </c>
      <c r="B9018" s="2">
        <v>7.1</v>
      </c>
      <c r="C9018" t="s">
        <v>509</v>
      </c>
    </row>
    <row r="9019" spans="1:3" x14ac:dyDescent="0.3">
      <c r="A9019" t="s">
        <v>6139</v>
      </c>
      <c r="B9019" s="2">
        <v>7</v>
      </c>
      <c r="C9019" t="s">
        <v>814</v>
      </c>
    </row>
    <row r="9020" spans="1:3" x14ac:dyDescent="0.3">
      <c r="A9020" t="s">
        <v>6139</v>
      </c>
      <c r="B9020" s="2">
        <v>7</v>
      </c>
      <c r="C9020" t="s">
        <v>3705</v>
      </c>
    </row>
    <row r="9021" spans="1:3" x14ac:dyDescent="0.3">
      <c r="A9021" t="s">
        <v>6140</v>
      </c>
      <c r="B9021" s="2">
        <v>7</v>
      </c>
      <c r="C9021" t="s">
        <v>7851</v>
      </c>
    </row>
    <row r="9022" spans="1:3" x14ac:dyDescent="0.3">
      <c r="A9022" t="s">
        <v>6140</v>
      </c>
      <c r="B9022" s="2">
        <v>7</v>
      </c>
      <c r="C9022" t="s">
        <v>814</v>
      </c>
    </row>
    <row r="9023" spans="1:3" x14ac:dyDescent="0.3">
      <c r="A9023" t="s">
        <v>6140</v>
      </c>
      <c r="B9023" s="2">
        <v>7</v>
      </c>
      <c r="C9023" t="s">
        <v>3705</v>
      </c>
    </row>
    <row r="9024" spans="1:3" x14ac:dyDescent="0.3">
      <c r="A9024" t="s">
        <v>6141</v>
      </c>
      <c r="B9024" s="2">
        <v>4.5</v>
      </c>
      <c r="C9024" t="s">
        <v>1390</v>
      </c>
    </row>
    <row r="9025" spans="1:3" x14ac:dyDescent="0.3">
      <c r="A9025" t="s">
        <v>6142</v>
      </c>
      <c r="B9025" s="2">
        <v>7.7</v>
      </c>
      <c r="C9025" t="s">
        <v>346</v>
      </c>
    </row>
    <row r="9026" spans="1:3" x14ac:dyDescent="0.3">
      <c r="A9026" t="s">
        <v>6142</v>
      </c>
      <c r="B9026" s="2">
        <v>7.7</v>
      </c>
      <c r="C9026" t="s">
        <v>7852</v>
      </c>
    </row>
    <row r="9027" spans="1:3" x14ac:dyDescent="0.3">
      <c r="A9027" t="s">
        <v>6142</v>
      </c>
      <c r="B9027" s="2">
        <v>7.7</v>
      </c>
      <c r="C9027" t="s">
        <v>814</v>
      </c>
    </row>
    <row r="9028" spans="1:3" x14ac:dyDescent="0.3">
      <c r="A9028" t="s">
        <v>6142</v>
      </c>
      <c r="B9028" s="2">
        <v>7.7</v>
      </c>
      <c r="C9028" t="s">
        <v>7849</v>
      </c>
    </row>
    <row r="9029" spans="1:3" x14ac:dyDescent="0.3">
      <c r="A9029" t="s">
        <v>6142</v>
      </c>
      <c r="B9029" s="2">
        <v>7.7</v>
      </c>
      <c r="C9029" t="s">
        <v>3587</v>
      </c>
    </row>
    <row r="9030" spans="1:3" x14ac:dyDescent="0.3">
      <c r="A9030" t="s">
        <v>6142</v>
      </c>
      <c r="B9030" s="2">
        <v>7.7</v>
      </c>
      <c r="C9030" t="s">
        <v>5364</v>
      </c>
    </row>
    <row r="9031" spans="1:3" x14ac:dyDescent="0.3">
      <c r="A9031" t="s">
        <v>7564</v>
      </c>
      <c r="B9031" s="2">
        <v>6.7</v>
      </c>
      <c r="C9031" t="s">
        <v>346</v>
      </c>
    </row>
    <row r="9032" spans="1:3" x14ac:dyDescent="0.3">
      <c r="A9032" t="s">
        <v>7564</v>
      </c>
      <c r="B9032" s="2">
        <v>6.7</v>
      </c>
      <c r="C9032" t="s">
        <v>7851</v>
      </c>
    </row>
    <row r="9033" spans="1:3" x14ac:dyDescent="0.3">
      <c r="A9033" t="s">
        <v>7564</v>
      </c>
      <c r="B9033" s="2">
        <v>6.7</v>
      </c>
      <c r="C9033" t="s">
        <v>814</v>
      </c>
    </row>
    <row r="9034" spans="1:3" x14ac:dyDescent="0.3">
      <c r="A9034" t="s">
        <v>7564</v>
      </c>
      <c r="B9034" s="2">
        <v>6.7</v>
      </c>
      <c r="C9034" t="s">
        <v>3705</v>
      </c>
    </row>
    <row r="9035" spans="1:3" x14ac:dyDescent="0.3">
      <c r="A9035" t="s">
        <v>6143</v>
      </c>
      <c r="B9035" s="2">
        <v>7</v>
      </c>
      <c r="C9035" t="s">
        <v>509</v>
      </c>
    </row>
    <row r="9036" spans="1:3" x14ac:dyDescent="0.3">
      <c r="A9036" t="s">
        <v>6143</v>
      </c>
      <c r="B9036" s="2">
        <v>7</v>
      </c>
      <c r="C9036" t="s">
        <v>814</v>
      </c>
    </row>
    <row r="9037" spans="1:3" x14ac:dyDescent="0.3">
      <c r="A9037" t="s">
        <v>7565</v>
      </c>
      <c r="B9037" s="2">
        <v>6.5</v>
      </c>
      <c r="C9037" t="s">
        <v>509</v>
      </c>
    </row>
    <row r="9038" spans="1:3" x14ac:dyDescent="0.3">
      <c r="A9038" t="s">
        <v>6144</v>
      </c>
      <c r="B9038" s="2">
        <v>6.2</v>
      </c>
      <c r="C9038" t="s">
        <v>7852</v>
      </c>
    </row>
    <row r="9039" spans="1:3" x14ac:dyDescent="0.3">
      <c r="A9039" t="s">
        <v>6144</v>
      </c>
      <c r="B9039" s="2">
        <v>6.2</v>
      </c>
      <c r="C9039" t="s">
        <v>814</v>
      </c>
    </row>
    <row r="9040" spans="1:3" x14ac:dyDescent="0.3">
      <c r="A9040" t="s">
        <v>6144</v>
      </c>
      <c r="B9040" s="2">
        <v>6.2</v>
      </c>
      <c r="C9040" t="s">
        <v>7850</v>
      </c>
    </row>
    <row r="9041" spans="1:3" x14ac:dyDescent="0.3">
      <c r="A9041" t="s">
        <v>7566</v>
      </c>
      <c r="B9041" s="2">
        <v>5.7</v>
      </c>
      <c r="C9041" t="s">
        <v>509</v>
      </c>
    </row>
    <row r="9042" spans="1:3" x14ac:dyDescent="0.3">
      <c r="A9042" t="s">
        <v>7566</v>
      </c>
      <c r="B9042" s="2">
        <v>5.7</v>
      </c>
      <c r="C9042" t="s">
        <v>814</v>
      </c>
    </row>
    <row r="9043" spans="1:3" x14ac:dyDescent="0.3">
      <c r="A9043" t="s">
        <v>7566</v>
      </c>
      <c r="B9043" s="2">
        <v>5.7</v>
      </c>
      <c r="C9043" t="s">
        <v>3587</v>
      </c>
    </row>
    <row r="9044" spans="1:3" x14ac:dyDescent="0.3">
      <c r="A9044" t="s">
        <v>6145</v>
      </c>
      <c r="B9044" s="2">
        <v>6.4</v>
      </c>
      <c r="C9044" t="s">
        <v>509</v>
      </c>
    </row>
    <row r="9045" spans="1:3" x14ac:dyDescent="0.3">
      <c r="A9045" t="s">
        <v>6145</v>
      </c>
      <c r="B9045" s="2">
        <v>6.4</v>
      </c>
      <c r="C9045" t="s">
        <v>7853</v>
      </c>
    </row>
    <row r="9046" spans="1:3" x14ac:dyDescent="0.3">
      <c r="A9046" t="s">
        <v>6146</v>
      </c>
      <c r="B9046" s="2">
        <v>5.4</v>
      </c>
      <c r="C9046" t="s">
        <v>1852</v>
      </c>
    </row>
    <row r="9047" spans="1:3" x14ac:dyDescent="0.3">
      <c r="A9047" t="s">
        <v>6146</v>
      </c>
      <c r="B9047" s="2">
        <v>5.4</v>
      </c>
      <c r="C9047" t="s">
        <v>7853</v>
      </c>
    </row>
    <row r="9048" spans="1:3" x14ac:dyDescent="0.3">
      <c r="A9048" t="s">
        <v>7567</v>
      </c>
      <c r="B9048" s="2">
        <v>6.6</v>
      </c>
      <c r="C9048" t="s">
        <v>346</v>
      </c>
    </row>
    <row r="9049" spans="1:3" x14ac:dyDescent="0.3">
      <c r="A9049" t="s">
        <v>7567</v>
      </c>
      <c r="B9049" s="2">
        <v>6.6</v>
      </c>
      <c r="C9049" t="s">
        <v>266</v>
      </c>
    </row>
    <row r="9050" spans="1:3" x14ac:dyDescent="0.3">
      <c r="A9050" t="s">
        <v>7567</v>
      </c>
      <c r="B9050" s="2">
        <v>6.6</v>
      </c>
      <c r="C9050" t="s">
        <v>814</v>
      </c>
    </row>
    <row r="9051" spans="1:3" x14ac:dyDescent="0.3">
      <c r="A9051" t="s">
        <v>7567</v>
      </c>
      <c r="B9051" s="2">
        <v>6.6</v>
      </c>
      <c r="C9051" t="s">
        <v>7849</v>
      </c>
    </row>
    <row r="9052" spans="1:3" x14ac:dyDescent="0.3">
      <c r="A9052" t="s">
        <v>7567</v>
      </c>
      <c r="B9052" s="2">
        <v>6.6</v>
      </c>
      <c r="C9052" t="s">
        <v>5364</v>
      </c>
    </row>
    <row r="9053" spans="1:3" x14ac:dyDescent="0.3">
      <c r="A9053" t="s">
        <v>6147</v>
      </c>
      <c r="B9053" s="2">
        <v>6.1</v>
      </c>
      <c r="C9053" t="s">
        <v>1390</v>
      </c>
    </row>
    <row r="9054" spans="1:3" x14ac:dyDescent="0.3">
      <c r="A9054" t="s">
        <v>7568</v>
      </c>
      <c r="B9054" s="2">
        <v>7.6</v>
      </c>
      <c r="C9054" t="s">
        <v>814</v>
      </c>
    </row>
    <row r="9055" spans="1:3" x14ac:dyDescent="0.3">
      <c r="A9055" t="s">
        <v>6148</v>
      </c>
      <c r="B9055" s="2">
        <v>6.2</v>
      </c>
      <c r="C9055" t="s">
        <v>814</v>
      </c>
    </row>
    <row r="9056" spans="1:3" x14ac:dyDescent="0.3">
      <c r="A9056" t="s">
        <v>6149</v>
      </c>
      <c r="B9056" s="2">
        <v>6.6</v>
      </c>
      <c r="C9056" t="s">
        <v>814</v>
      </c>
    </row>
    <row r="9057" spans="1:3" x14ac:dyDescent="0.3">
      <c r="A9057" t="s">
        <v>6149</v>
      </c>
      <c r="B9057" s="2">
        <v>6.6</v>
      </c>
      <c r="C9057" t="s">
        <v>7846</v>
      </c>
    </row>
    <row r="9058" spans="1:3" x14ac:dyDescent="0.3">
      <c r="A9058" t="s">
        <v>7569</v>
      </c>
      <c r="B9058" s="2">
        <v>7.3</v>
      </c>
      <c r="C9058" t="s">
        <v>814</v>
      </c>
    </row>
    <row r="9059" spans="1:3" x14ac:dyDescent="0.3">
      <c r="A9059" t="s">
        <v>7569</v>
      </c>
      <c r="B9059" s="2">
        <v>7.3</v>
      </c>
      <c r="C9059" t="s">
        <v>7849</v>
      </c>
    </row>
    <row r="9060" spans="1:3" x14ac:dyDescent="0.3">
      <c r="A9060" t="s">
        <v>7569</v>
      </c>
      <c r="B9060" s="2">
        <v>7.3</v>
      </c>
      <c r="C9060" t="s">
        <v>3705</v>
      </c>
    </row>
    <row r="9061" spans="1:3" x14ac:dyDescent="0.3">
      <c r="A9061" t="s">
        <v>7569</v>
      </c>
      <c r="B9061" s="2">
        <v>7.3</v>
      </c>
      <c r="C9061" t="s">
        <v>5364</v>
      </c>
    </row>
    <row r="9062" spans="1:3" x14ac:dyDescent="0.3">
      <c r="A9062" t="s">
        <v>6150</v>
      </c>
      <c r="B9062" s="2">
        <v>4.2</v>
      </c>
      <c r="C9062" t="s">
        <v>509</v>
      </c>
    </row>
    <row r="9063" spans="1:3" x14ac:dyDescent="0.3">
      <c r="A9063" t="s">
        <v>6150</v>
      </c>
      <c r="B9063" s="2">
        <v>4.2</v>
      </c>
      <c r="C9063" t="s">
        <v>7853</v>
      </c>
    </row>
    <row r="9064" spans="1:3" x14ac:dyDescent="0.3">
      <c r="A9064" t="s">
        <v>6150</v>
      </c>
      <c r="B9064" s="2">
        <v>4.2</v>
      </c>
      <c r="C9064" t="s">
        <v>3587</v>
      </c>
    </row>
    <row r="9065" spans="1:3" x14ac:dyDescent="0.3">
      <c r="A9065" t="s">
        <v>6151</v>
      </c>
      <c r="B9065" s="2">
        <v>6.5</v>
      </c>
      <c r="C9065" t="s">
        <v>266</v>
      </c>
    </row>
    <row r="9066" spans="1:3" x14ac:dyDescent="0.3">
      <c r="A9066" t="s">
        <v>6151</v>
      </c>
      <c r="B9066" s="2">
        <v>6.5</v>
      </c>
      <c r="C9066" t="s">
        <v>509</v>
      </c>
    </row>
    <row r="9067" spans="1:3" x14ac:dyDescent="0.3">
      <c r="A9067" t="s">
        <v>6152</v>
      </c>
      <c r="B9067" s="2">
        <v>6.5</v>
      </c>
      <c r="C9067" t="s">
        <v>7851</v>
      </c>
    </row>
    <row r="9068" spans="1:3" x14ac:dyDescent="0.3">
      <c r="A9068" t="s">
        <v>6152</v>
      </c>
      <c r="B9068" s="2">
        <v>6.5</v>
      </c>
      <c r="C9068" t="s">
        <v>7848</v>
      </c>
    </row>
    <row r="9069" spans="1:3" x14ac:dyDescent="0.3">
      <c r="A9069" t="s">
        <v>6152</v>
      </c>
      <c r="B9069" s="2">
        <v>6.5</v>
      </c>
      <c r="C9069" t="s">
        <v>3705</v>
      </c>
    </row>
    <row r="9070" spans="1:3" x14ac:dyDescent="0.3">
      <c r="A9070" t="s">
        <v>6153</v>
      </c>
      <c r="B9070" s="2">
        <v>5.7</v>
      </c>
      <c r="C9070" t="s">
        <v>346</v>
      </c>
    </row>
    <row r="9071" spans="1:3" x14ac:dyDescent="0.3">
      <c r="A9071" t="s">
        <v>6153</v>
      </c>
      <c r="B9071" s="2">
        <v>5.7</v>
      </c>
      <c r="C9071" t="s">
        <v>7851</v>
      </c>
    </row>
    <row r="9072" spans="1:3" x14ac:dyDescent="0.3">
      <c r="A9072" t="s">
        <v>6153</v>
      </c>
      <c r="B9072" s="2">
        <v>5.7</v>
      </c>
      <c r="C9072" t="s">
        <v>3705</v>
      </c>
    </row>
    <row r="9073" spans="1:3" x14ac:dyDescent="0.3">
      <c r="A9073" t="s">
        <v>6154</v>
      </c>
      <c r="B9073" s="2">
        <v>7.3</v>
      </c>
      <c r="C9073" t="s">
        <v>814</v>
      </c>
    </row>
    <row r="9074" spans="1:3" x14ac:dyDescent="0.3">
      <c r="A9074" t="s">
        <v>6154</v>
      </c>
      <c r="B9074" s="2">
        <v>7.3</v>
      </c>
      <c r="C9074" t="s">
        <v>7853</v>
      </c>
    </row>
    <row r="9075" spans="1:3" x14ac:dyDescent="0.3">
      <c r="A9075" t="s">
        <v>6154</v>
      </c>
      <c r="B9075" s="2">
        <v>7.3</v>
      </c>
      <c r="C9075" t="s">
        <v>3587</v>
      </c>
    </row>
    <row r="9076" spans="1:3" x14ac:dyDescent="0.3">
      <c r="A9076" t="s">
        <v>6155</v>
      </c>
      <c r="B9076" s="2">
        <v>6.9</v>
      </c>
      <c r="C9076" t="s">
        <v>814</v>
      </c>
    </row>
    <row r="9077" spans="1:3" x14ac:dyDescent="0.3">
      <c r="A9077" t="s">
        <v>6155</v>
      </c>
      <c r="B9077" s="2">
        <v>6.9</v>
      </c>
      <c r="C9077" t="s">
        <v>7853</v>
      </c>
    </row>
    <row r="9078" spans="1:3" x14ac:dyDescent="0.3">
      <c r="A9078" t="s">
        <v>6155</v>
      </c>
      <c r="B9078" s="2">
        <v>6.9</v>
      </c>
      <c r="C9078" t="s">
        <v>3587</v>
      </c>
    </row>
    <row r="9079" spans="1:3" x14ac:dyDescent="0.3">
      <c r="A9079" t="s">
        <v>6156</v>
      </c>
      <c r="B9079" s="2">
        <v>5</v>
      </c>
      <c r="C9079" t="s">
        <v>509</v>
      </c>
    </row>
    <row r="9080" spans="1:3" x14ac:dyDescent="0.3">
      <c r="A9080" t="s">
        <v>6157</v>
      </c>
      <c r="B9080" s="2">
        <v>7.3</v>
      </c>
      <c r="C9080" t="s">
        <v>509</v>
      </c>
    </row>
    <row r="9081" spans="1:3" x14ac:dyDescent="0.3">
      <c r="A9081" t="s">
        <v>6157</v>
      </c>
      <c r="B9081" s="2">
        <v>7.3</v>
      </c>
      <c r="C9081" t="s">
        <v>814</v>
      </c>
    </row>
    <row r="9082" spans="1:3" x14ac:dyDescent="0.3">
      <c r="A9082" t="s">
        <v>7570</v>
      </c>
      <c r="B9082" s="2">
        <v>6.5</v>
      </c>
      <c r="C9082" t="s">
        <v>509</v>
      </c>
    </row>
    <row r="9083" spans="1:3" x14ac:dyDescent="0.3">
      <c r="A9083" t="s">
        <v>6158</v>
      </c>
      <c r="B9083" s="2">
        <v>2.1</v>
      </c>
      <c r="C9083" t="s">
        <v>814</v>
      </c>
    </row>
    <row r="9084" spans="1:3" x14ac:dyDescent="0.3">
      <c r="A9084" t="s">
        <v>6158</v>
      </c>
      <c r="B9084" s="2">
        <v>2.1</v>
      </c>
      <c r="C9084" t="s">
        <v>7853</v>
      </c>
    </row>
    <row r="9085" spans="1:3" x14ac:dyDescent="0.3">
      <c r="A9085" t="s">
        <v>6158</v>
      </c>
      <c r="B9085" s="2">
        <v>2.1</v>
      </c>
      <c r="C9085" t="s">
        <v>3587</v>
      </c>
    </row>
    <row r="9086" spans="1:3" x14ac:dyDescent="0.3">
      <c r="A9086" t="s">
        <v>6159</v>
      </c>
      <c r="B9086" s="2">
        <v>7</v>
      </c>
      <c r="C9086" t="s">
        <v>7852</v>
      </c>
    </row>
    <row r="9087" spans="1:3" x14ac:dyDescent="0.3">
      <c r="A9087" t="s">
        <v>6159</v>
      </c>
      <c r="B9087" s="2">
        <v>7</v>
      </c>
      <c r="C9087" t="s">
        <v>814</v>
      </c>
    </row>
    <row r="9088" spans="1:3" x14ac:dyDescent="0.3">
      <c r="A9088" t="s">
        <v>6159</v>
      </c>
      <c r="B9088" s="2">
        <v>7</v>
      </c>
      <c r="C9088" t="s">
        <v>3587</v>
      </c>
    </row>
    <row r="9089" spans="1:3" x14ac:dyDescent="0.3">
      <c r="A9089" t="s">
        <v>6160</v>
      </c>
      <c r="B9089" s="2">
        <v>8</v>
      </c>
      <c r="C9089" t="s">
        <v>266</v>
      </c>
    </row>
    <row r="9090" spans="1:3" x14ac:dyDescent="0.3">
      <c r="A9090" t="s">
        <v>6160</v>
      </c>
      <c r="B9090" s="2">
        <v>8</v>
      </c>
      <c r="C9090" t="s">
        <v>814</v>
      </c>
    </row>
    <row r="9091" spans="1:3" x14ac:dyDescent="0.3">
      <c r="A9091" t="s">
        <v>6160</v>
      </c>
      <c r="B9091" s="2">
        <v>8</v>
      </c>
      <c r="C9091" t="s">
        <v>3705</v>
      </c>
    </row>
    <row r="9092" spans="1:3" x14ac:dyDescent="0.3">
      <c r="A9092" t="s">
        <v>6161</v>
      </c>
      <c r="B9092" s="2">
        <v>6.9</v>
      </c>
      <c r="C9092" t="s">
        <v>346</v>
      </c>
    </row>
    <row r="9093" spans="1:3" x14ac:dyDescent="0.3">
      <c r="A9093" t="s">
        <v>6161</v>
      </c>
      <c r="B9093" s="2">
        <v>6.9</v>
      </c>
      <c r="C9093" t="s">
        <v>266</v>
      </c>
    </row>
    <row r="9094" spans="1:3" x14ac:dyDescent="0.3">
      <c r="A9094" t="s">
        <v>6161</v>
      </c>
      <c r="B9094" s="2">
        <v>6.9</v>
      </c>
      <c r="C9094" t="s">
        <v>814</v>
      </c>
    </row>
    <row r="9095" spans="1:3" x14ac:dyDescent="0.3">
      <c r="A9095" t="s">
        <v>6162</v>
      </c>
      <c r="B9095" s="2">
        <v>7.1</v>
      </c>
      <c r="C9095" t="s">
        <v>266</v>
      </c>
    </row>
    <row r="9096" spans="1:3" x14ac:dyDescent="0.3">
      <c r="A9096" t="s">
        <v>6162</v>
      </c>
      <c r="B9096" s="2">
        <v>7.1</v>
      </c>
      <c r="C9096" t="s">
        <v>814</v>
      </c>
    </row>
    <row r="9097" spans="1:3" x14ac:dyDescent="0.3">
      <c r="A9097" t="s">
        <v>6162</v>
      </c>
      <c r="B9097" s="2">
        <v>7.1</v>
      </c>
      <c r="C9097" t="s">
        <v>3705</v>
      </c>
    </row>
    <row r="9098" spans="1:3" x14ac:dyDescent="0.3">
      <c r="A9098" t="s">
        <v>6163</v>
      </c>
      <c r="B9098" s="2">
        <v>6.7</v>
      </c>
      <c r="C9098" t="s">
        <v>1390</v>
      </c>
    </row>
    <row r="9099" spans="1:3" x14ac:dyDescent="0.3">
      <c r="A9099" t="s">
        <v>6163</v>
      </c>
      <c r="B9099" s="2">
        <v>6.7</v>
      </c>
      <c r="C9099" t="s">
        <v>7847</v>
      </c>
    </row>
    <row r="9100" spans="1:3" x14ac:dyDescent="0.3">
      <c r="A9100" t="s">
        <v>6163</v>
      </c>
      <c r="B9100" s="2">
        <v>6.7</v>
      </c>
      <c r="C9100" t="s">
        <v>3878</v>
      </c>
    </row>
    <row r="9101" spans="1:3" x14ac:dyDescent="0.3">
      <c r="A9101" t="s">
        <v>6164</v>
      </c>
      <c r="B9101" s="2">
        <v>8.9</v>
      </c>
      <c r="C9101" t="s">
        <v>7851</v>
      </c>
    </row>
    <row r="9102" spans="1:3" x14ac:dyDescent="0.3">
      <c r="A9102" t="s">
        <v>6164</v>
      </c>
      <c r="B9102" s="2">
        <v>8.9</v>
      </c>
      <c r="C9102" t="s">
        <v>814</v>
      </c>
    </row>
    <row r="9103" spans="1:3" x14ac:dyDescent="0.3">
      <c r="A9103" t="s">
        <v>6165</v>
      </c>
      <c r="B9103" s="2">
        <v>7.9</v>
      </c>
      <c r="C9103" t="s">
        <v>7851</v>
      </c>
    </row>
    <row r="9104" spans="1:3" x14ac:dyDescent="0.3">
      <c r="A9104" t="s">
        <v>6165</v>
      </c>
      <c r="B9104" s="2">
        <v>7.9</v>
      </c>
      <c r="C9104" t="s">
        <v>814</v>
      </c>
    </row>
    <row r="9105" spans="1:3" x14ac:dyDescent="0.3">
      <c r="A9105" t="s">
        <v>6165</v>
      </c>
      <c r="B9105" s="2">
        <v>7.9</v>
      </c>
      <c r="C9105" t="s">
        <v>3705</v>
      </c>
    </row>
    <row r="9106" spans="1:3" x14ac:dyDescent="0.3">
      <c r="A9106" t="s">
        <v>6166</v>
      </c>
      <c r="B9106" s="2">
        <v>5.6</v>
      </c>
      <c r="C9106" t="s">
        <v>509</v>
      </c>
    </row>
    <row r="9107" spans="1:3" x14ac:dyDescent="0.3">
      <c r="A9107" t="s">
        <v>6166</v>
      </c>
      <c r="B9107" s="2">
        <v>5.6</v>
      </c>
      <c r="C9107" t="s">
        <v>1390</v>
      </c>
    </row>
    <row r="9108" spans="1:3" x14ac:dyDescent="0.3">
      <c r="A9108" t="s">
        <v>6166</v>
      </c>
      <c r="B9108" s="2">
        <v>5.6</v>
      </c>
      <c r="C9108" t="s">
        <v>3705</v>
      </c>
    </row>
    <row r="9109" spans="1:3" x14ac:dyDescent="0.3">
      <c r="A9109" t="s">
        <v>7571</v>
      </c>
      <c r="B9109" s="2">
        <v>8</v>
      </c>
      <c r="C9109" t="s">
        <v>7852</v>
      </c>
    </row>
    <row r="9110" spans="1:3" x14ac:dyDescent="0.3">
      <c r="A9110" t="s">
        <v>7571</v>
      </c>
      <c r="B9110" s="2">
        <v>8</v>
      </c>
      <c r="C9110" t="s">
        <v>814</v>
      </c>
    </row>
    <row r="9111" spans="1:3" x14ac:dyDescent="0.3">
      <c r="A9111" t="s">
        <v>7571</v>
      </c>
      <c r="B9111" s="2">
        <v>8</v>
      </c>
      <c r="C9111" t="s">
        <v>7846</v>
      </c>
    </row>
    <row r="9112" spans="1:3" x14ac:dyDescent="0.3">
      <c r="A9112" t="s">
        <v>7571</v>
      </c>
      <c r="B9112" s="2">
        <v>8</v>
      </c>
      <c r="C9112" t="s">
        <v>7847</v>
      </c>
    </row>
    <row r="9113" spans="1:3" x14ac:dyDescent="0.3">
      <c r="A9113" t="s">
        <v>7571</v>
      </c>
      <c r="B9113" s="2">
        <v>8</v>
      </c>
      <c r="C9113" t="s">
        <v>3587</v>
      </c>
    </row>
    <row r="9114" spans="1:3" x14ac:dyDescent="0.3">
      <c r="A9114" t="s">
        <v>6167</v>
      </c>
      <c r="B9114" s="2">
        <v>6.2</v>
      </c>
      <c r="C9114" t="s">
        <v>509</v>
      </c>
    </row>
    <row r="9115" spans="1:3" x14ac:dyDescent="0.3">
      <c r="A9115" t="s">
        <v>6167</v>
      </c>
      <c r="B9115" s="2">
        <v>6.2</v>
      </c>
      <c r="C9115" t="s">
        <v>7844</v>
      </c>
    </row>
    <row r="9116" spans="1:3" x14ac:dyDescent="0.3">
      <c r="A9116" t="s">
        <v>6167</v>
      </c>
      <c r="B9116" s="2">
        <v>6.2</v>
      </c>
      <c r="C9116" t="s">
        <v>3587</v>
      </c>
    </row>
    <row r="9117" spans="1:3" x14ac:dyDescent="0.3">
      <c r="A9117" t="s">
        <v>6168</v>
      </c>
      <c r="B9117" s="2">
        <v>7.9</v>
      </c>
      <c r="C9117" t="s">
        <v>509</v>
      </c>
    </row>
    <row r="9118" spans="1:3" x14ac:dyDescent="0.3">
      <c r="A9118" t="s">
        <v>6168</v>
      </c>
      <c r="B9118" s="2">
        <v>7.9</v>
      </c>
      <c r="C9118" t="s">
        <v>814</v>
      </c>
    </row>
    <row r="9119" spans="1:3" x14ac:dyDescent="0.3">
      <c r="A9119" t="s">
        <v>7572</v>
      </c>
      <c r="B9119" s="2">
        <v>8.1</v>
      </c>
      <c r="C9119" t="s">
        <v>266</v>
      </c>
    </row>
    <row r="9120" spans="1:3" x14ac:dyDescent="0.3">
      <c r="A9120" t="s">
        <v>7572</v>
      </c>
      <c r="B9120" s="2">
        <v>8.1</v>
      </c>
      <c r="C9120" t="s">
        <v>814</v>
      </c>
    </row>
    <row r="9121" spans="1:3" x14ac:dyDescent="0.3">
      <c r="A9121" t="s">
        <v>6169</v>
      </c>
      <c r="B9121" s="2">
        <v>7.6</v>
      </c>
      <c r="C9121" t="s">
        <v>814</v>
      </c>
    </row>
    <row r="9122" spans="1:3" x14ac:dyDescent="0.3">
      <c r="A9122" t="s">
        <v>6169</v>
      </c>
      <c r="B9122" s="2">
        <v>7.6</v>
      </c>
      <c r="C9122" t="s">
        <v>1390</v>
      </c>
    </row>
    <row r="9123" spans="1:3" x14ac:dyDescent="0.3">
      <c r="A9123" t="s">
        <v>6169</v>
      </c>
      <c r="B9123" s="2">
        <v>7.6</v>
      </c>
      <c r="C9123" t="s">
        <v>3878</v>
      </c>
    </row>
    <row r="9124" spans="1:3" x14ac:dyDescent="0.3">
      <c r="A9124" t="s">
        <v>6169</v>
      </c>
      <c r="B9124" s="2">
        <v>7.6</v>
      </c>
      <c r="C9124" t="s">
        <v>3705</v>
      </c>
    </row>
    <row r="9125" spans="1:3" x14ac:dyDescent="0.3">
      <c r="A9125" t="s">
        <v>6170</v>
      </c>
      <c r="B9125" s="2">
        <v>3.5</v>
      </c>
      <c r="C9125" t="s">
        <v>814</v>
      </c>
    </row>
    <row r="9126" spans="1:3" x14ac:dyDescent="0.3">
      <c r="A9126" t="s">
        <v>6170</v>
      </c>
      <c r="B9126" s="2">
        <v>3.5</v>
      </c>
      <c r="C9126" t="s">
        <v>7853</v>
      </c>
    </row>
    <row r="9127" spans="1:3" x14ac:dyDescent="0.3">
      <c r="A9127" t="s">
        <v>7573</v>
      </c>
      <c r="B9127" s="2">
        <v>7.6</v>
      </c>
      <c r="C9127" t="s">
        <v>7852</v>
      </c>
    </row>
    <row r="9128" spans="1:3" x14ac:dyDescent="0.3">
      <c r="A9128" t="s">
        <v>7573</v>
      </c>
      <c r="B9128" s="2">
        <v>7.6</v>
      </c>
      <c r="C9128" t="s">
        <v>7851</v>
      </c>
    </row>
    <row r="9129" spans="1:3" x14ac:dyDescent="0.3">
      <c r="A9129" t="s">
        <v>7573</v>
      </c>
      <c r="B9129" s="2">
        <v>7.6</v>
      </c>
      <c r="C9129" t="s">
        <v>814</v>
      </c>
    </row>
    <row r="9130" spans="1:3" x14ac:dyDescent="0.3">
      <c r="A9130" t="s">
        <v>6171</v>
      </c>
      <c r="B9130" s="2">
        <v>6.5</v>
      </c>
      <c r="C9130" t="s">
        <v>509</v>
      </c>
    </row>
    <row r="9131" spans="1:3" x14ac:dyDescent="0.3">
      <c r="A9131" t="s">
        <v>6171</v>
      </c>
      <c r="B9131" s="2">
        <v>6.5</v>
      </c>
      <c r="C9131" t="s">
        <v>814</v>
      </c>
    </row>
    <row r="9132" spans="1:3" x14ac:dyDescent="0.3">
      <c r="A9132" t="s">
        <v>6171</v>
      </c>
      <c r="B9132" s="2">
        <v>6.5</v>
      </c>
      <c r="C9132" t="s">
        <v>7853</v>
      </c>
    </row>
    <row r="9133" spans="1:3" x14ac:dyDescent="0.3">
      <c r="A9133" t="s">
        <v>6171</v>
      </c>
      <c r="B9133" s="2">
        <v>6.5</v>
      </c>
      <c r="C9133" t="s">
        <v>3587</v>
      </c>
    </row>
    <row r="9134" spans="1:3" x14ac:dyDescent="0.3">
      <c r="A9134" t="s">
        <v>7574</v>
      </c>
      <c r="B9134" s="2">
        <v>5.6</v>
      </c>
      <c r="C9134" t="s">
        <v>509</v>
      </c>
    </row>
    <row r="9135" spans="1:3" x14ac:dyDescent="0.3">
      <c r="A9135" t="s">
        <v>7574</v>
      </c>
      <c r="B9135" s="2">
        <v>5.6</v>
      </c>
      <c r="C9135" t="s">
        <v>7851</v>
      </c>
    </row>
    <row r="9136" spans="1:3" x14ac:dyDescent="0.3">
      <c r="A9136" t="s">
        <v>7574</v>
      </c>
      <c r="B9136" s="2">
        <v>5.6</v>
      </c>
      <c r="C9136" t="s">
        <v>814</v>
      </c>
    </row>
    <row r="9137" spans="1:3" x14ac:dyDescent="0.3">
      <c r="A9137" t="s">
        <v>7574</v>
      </c>
      <c r="B9137" s="2">
        <v>5.6</v>
      </c>
      <c r="C9137" t="s">
        <v>3587</v>
      </c>
    </row>
    <row r="9138" spans="1:3" x14ac:dyDescent="0.3">
      <c r="A9138" t="s">
        <v>7574</v>
      </c>
      <c r="B9138" s="2">
        <v>5.6</v>
      </c>
      <c r="C9138" t="s">
        <v>3705</v>
      </c>
    </row>
    <row r="9139" spans="1:3" x14ac:dyDescent="0.3">
      <c r="A9139" t="s">
        <v>6172</v>
      </c>
      <c r="B9139" s="2">
        <v>7.7</v>
      </c>
      <c r="C9139" t="s">
        <v>509</v>
      </c>
    </row>
    <row r="9140" spans="1:3" x14ac:dyDescent="0.3">
      <c r="A9140" t="s">
        <v>6172</v>
      </c>
      <c r="B9140" s="2">
        <v>7.7</v>
      </c>
      <c r="C9140" t="s">
        <v>814</v>
      </c>
    </row>
    <row r="9141" spans="1:3" x14ac:dyDescent="0.3">
      <c r="A9141" t="s">
        <v>6172</v>
      </c>
      <c r="B9141" s="2">
        <v>7.7</v>
      </c>
      <c r="C9141" t="s">
        <v>3587</v>
      </c>
    </row>
    <row r="9142" spans="1:3" x14ac:dyDescent="0.3">
      <c r="A9142" t="s">
        <v>6173</v>
      </c>
      <c r="B9142" s="2">
        <v>5.2</v>
      </c>
      <c r="C9142" t="s">
        <v>1390</v>
      </c>
    </row>
    <row r="9143" spans="1:3" x14ac:dyDescent="0.3">
      <c r="A9143" t="s">
        <v>6173</v>
      </c>
      <c r="B9143" s="2">
        <v>5.2</v>
      </c>
      <c r="C9143" t="s">
        <v>7848</v>
      </c>
    </row>
    <row r="9144" spans="1:3" x14ac:dyDescent="0.3">
      <c r="A9144" t="s">
        <v>6173</v>
      </c>
      <c r="B9144" s="2">
        <v>5.2</v>
      </c>
      <c r="C9144" t="s">
        <v>3705</v>
      </c>
    </row>
    <row r="9145" spans="1:3" x14ac:dyDescent="0.3">
      <c r="A9145" t="s">
        <v>6174</v>
      </c>
      <c r="B9145" s="2">
        <v>6.1</v>
      </c>
      <c r="C9145" t="s">
        <v>509</v>
      </c>
    </row>
    <row r="9146" spans="1:3" x14ac:dyDescent="0.3">
      <c r="A9146" t="s">
        <v>6174</v>
      </c>
      <c r="B9146" s="2">
        <v>6.1</v>
      </c>
      <c r="C9146" t="s">
        <v>3587</v>
      </c>
    </row>
    <row r="9147" spans="1:3" x14ac:dyDescent="0.3">
      <c r="A9147" t="s">
        <v>6175</v>
      </c>
      <c r="B9147" s="2">
        <v>7.4</v>
      </c>
      <c r="C9147" t="s">
        <v>509</v>
      </c>
    </row>
    <row r="9148" spans="1:3" x14ac:dyDescent="0.3">
      <c r="A9148" t="s">
        <v>6175</v>
      </c>
      <c r="B9148" s="2">
        <v>7.4</v>
      </c>
      <c r="C9148" t="s">
        <v>814</v>
      </c>
    </row>
    <row r="9149" spans="1:3" x14ac:dyDescent="0.3">
      <c r="A9149" t="s">
        <v>6175</v>
      </c>
      <c r="B9149" s="2">
        <v>7.4</v>
      </c>
      <c r="C9149" t="s">
        <v>3587</v>
      </c>
    </row>
    <row r="9150" spans="1:3" x14ac:dyDescent="0.3">
      <c r="A9150" t="s">
        <v>7575</v>
      </c>
      <c r="B9150" s="2">
        <v>6.8</v>
      </c>
      <c r="C9150" t="s">
        <v>346</v>
      </c>
    </row>
    <row r="9151" spans="1:3" x14ac:dyDescent="0.3">
      <c r="A9151" t="s">
        <v>7575</v>
      </c>
      <c r="B9151" s="2">
        <v>6.8</v>
      </c>
      <c r="C9151" t="s">
        <v>266</v>
      </c>
    </row>
    <row r="9152" spans="1:3" x14ac:dyDescent="0.3">
      <c r="A9152" t="s">
        <v>7575</v>
      </c>
      <c r="B9152" s="2">
        <v>6.8</v>
      </c>
      <c r="C9152" t="s">
        <v>3705</v>
      </c>
    </row>
    <row r="9153" spans="1:3" x14ac:dyDescent="0.3">
      <c r="A9153" t="s">
        <v>6176</v>
      </c>
      <c r="B9153" s="2">
        <v>6.4</v>
      </c>
      <c r="C9153" t="s">
        <v>7844</v>
      </c>
    </row>
    <row r="9154" spans="1:3" x14ac:dyDescent="0.3">
      <c r="A9154" t="s">
        <v>6176</v>
      </c>
      <c r="B9154" s="2">
        <v>6.4</v>
      </c>
      <c r="C9154" t="s">
        <v>1390</v>
      </c>
    </row>
    <row r="9155" spans="1:3" x14ac:dyDescent="0.3">
      <c r="A9155" t="s">
        <v>6176</v>
      </c>
      <c r="B9155" s="2">
        <v>6.4</v>
      </c>
      <c r="C9155" t="s">
        <v>7848</v>
      </c>
    </row>
    <row r="9156" spans="1:3" x14ac:dyDescent="0.3">
      <c r="A9156" t="s">
        <v>6176</v>
      </c>
      <c r="B9156" s="2">
        <v>6.4</v>
      </c>
      <c r="C9156" t="s">
        <v>3705</v>
      </c>
    </row>
    <row r="9157" spans="1:3" x14ac:dyDescent="0.3">
      <c r="A9157" t="s">
        <v>6177</v>
      </c>
      <c r="B9157" s="2">
        <v>5.7</v>
      </c>
      <c r="C9157" t="s">
        <v>509</v>
      </c>
    </row>
    <row r="9158" spans="1:3" x14ac:dyDescent="0.3">
      <c r="A9158" t="s">
        <v>6177</v>
      </c>
      <c r="B9158" s="2">
        <v>5.7</v>
      </c>
      <c r="C9158" t="s">
        <v>814</v>
      </c>
    </row>
    <row r="9159" spans="1:3" x14ac:dyDescent="0.3">
      <c r="A9159" t="s">
        <v>6177</v>
      </c>
      <c r="B9159" s="2">
        <v>5.7</v>
      </c>
      <c r="C9159" t="s">
        <v>3587</v>
      </c>
    </row>
    <row r="9160" spans="1:3" x14ac:dyDescent="0.3">
      <c r="A9160" t="s">
        <v>6178</v>
      </c>
      <c r="B9160" s="2">
        <v>6.7</v>
      </c>
      <c r="C9160" t="s">
        <v>509</v>
      </c>
    </row>
    <row r="9161" spans="1:3" x14ac:dyDescent="0.3">
      <c r="A9161" t="s">
        <v>6178</v>
      </c>
      <c r="B9161" s="2">
        <v>6.7</v>
      </c>
      <c r="C9161" t="s">
        <v>7851</v>
      </c>
    </row>
    <row r="9162" spans="1:3" x14ac:dyDescent="0.3">
      <c r="A9162" t="s">
        <v>7576</v>
      </c>
      <c r="B9162" s="2">
        <v>5.6</v>
      </c>
      <c r="C9162" t="s">
        <v>509</v>
      </c>
    </row>
    <row r="9163" spans="1:3" x14ac:dyDescent="0.3">
      <c r="A9163" t="s">
        <v>7576</v>
      </c>
      <c r="B9163" s="2">
        <v>5.6</v>
      </c>
      <c r="C9163" t="s">
        <v>3587</v>
      </c>
    </row>
    <row r="9164" spans="1:3" x14ac:dyDescent="0.3">
      <c r="A9164" t="s">
        <v>6179</v>
      </c>
      <c r="B9164" s="2">
        <v>7.6</v>
      </c>
      <c r="C9164" t="s">
        <v>7851</v>
      </c>
    </row>
    <row r="9165" spans="1:3" x14ac:dyDescent="0.3">
      <c r="A9165" t="s">
        <v>6179</v>
      </c>
      <c r="B9165" s="2">
        <v>7.6</v>
      </c>
      <c r="C9165" t="s">
        <v>814</v>
      </c>
    </row>
    <row r="9166" spans="1:3" x14ac:dyDescent="0.3">
      <c r="A9166" t="s">
        <v>6180</v>
      </c>
      <c r="B9166" s="2">
        <v>6.5</v>
      </c>
      <c r="C9166" t="s">
        <v>814</v>
      </c>
    </row>
    <row r="9167" spans="1:3" x14ac:dyDescent="0.3">
      <c r="A9167" t="s">
        <v>6180</v>
      </c>
      <c r="B9167" s="2">
        <v>6.5</v>
      </c>
      <c r="C9167" t="s">
        <v>3587</v>
      </c>
    </row>
    <row r="9168" spans="1:3" x14ac:dyDescent="0.3">
      <c r="A9168" t="s">
        <v>7577</v>
      </c>
      <c r="B9168" s="2">
        <v>6.3</v>
      </c>
      <c r="C9168" t="s">
        <v>346</v>
      </c>
    </row>
    <row r="9169" spans="1:3" x14ac:dyDescent="0.3">
      <c r="A9169" t="s">
        <v>7577</v>
      </c>
      <c r="B9169" s="2">
        <v>6.3</v>
      </c>
      <c r="C9169" t="s">
        <v>7851</v>
      </c>
    </row>
    <row r="9170" spans="1:3" x14ac:dyDescent="0.3">
      <c r="A9170" t="s">
        <v>7577</v>
      </c>
      <c r="B9170" s="2">
        <v>6.3</v>
      </c>
      <c r="C9170" t="s">
        <v>3705</v>
      </c>
    </row>
    <row r="9171" spans="1:3" x14ac:dyDescent="0.3">
      <c r="A9171" t="s">
        <v>6181</v>
      </c>
      <c r="B9171" s="2">
        <v>7.1</v>
      </c>
      <c r="C9171" t="s">
        <v>509</v>
      </c>
    </row>
    <row r="9172" spans="1:3" x14ac:dyDescent="0.3">
      <c r="A9172" t="s">
        <v>6181</v>
      </c>
      <c r="B9172" s="2">
        <v>7.1</v>
      </c>
      <c r="C9172" t="s">
        <v>814</v>
      </c>
    </row>
    <row r="9173" spans="1:3" x14ac:dyDescent="0.3">
      <c r="A9173" t="s">
        <v>6181</v>
      </c>
      <c r="B9173" s="2">
        <v>7.1</v>
      </c>
      <c r="C9173" t="s">
        <v>3587</v>
      </c>
    </row>
    <row r="9174" spans="1:3" x14ac:dyDescent="0.3">
      <c r="A9174" t="s">
        <v>6182</v>
      </c>
      <c r="B9174" s="2">
        <v>7.1</v>
      </c>
      <c r="C9174" t="s">
        <v>509</v>
      </c>
    </row>
    <row r="9175" spans="1:3" x14ac:dyDescent="0.3">
      <c r="A9175" t="s">
        <v>6182</v>
      </c>
      <c r="B9175" s="2">
        <v>7.1</v>
      </c>
      <c r="C9175" t="s">
        <v>3587</v>
      </c>
    </row>
    <row r="9176" spans="1:3" x14ac:dyDescent="0.3">
      <c r="A9176" t="s">
        <v>7578</v>
      </c>
      <c r="B9176" s="2">
        <v>6.9</v>
      </c>
      <c r="C9176" t="s">
        <v>814</v>
      </c>
    </row>
    <row r="9177" spans="1:3" x14ac:dyDescent="0.3">
      <c r="A9177" t="s">
        <v>7578</v>
      </c>
      <c r="B9177" s="2">
        <v>6.9</v>
      </c>
      <c r="C9177" t="s">
        <v>1390</v>
      </c>
    </row>
    <row r="9178" spans="1:3" x14ac:dyDescent="0.3">
      <c r="A9178" t="s">
        <v>6183</v>
      </c>
      <c r="B9178" s="2">
        <v>5.4</v>
      </c>
      <c r="C9178" t="s">
        <v>509</v>
      </c>
    </row>
    <row r="9179" spans="1:3" x14ac:dyDescent="0.3">
      <c r="A9179" t="s">
        <v>6183</v>
      </c>
      <c r="B9179" s="2">
        <v>5.4</v>
      </c>
      <c r="C9179" t="s">
        <v>814</v>
      </c>
    </row>
    <row r="9180" spans="1:3" x14ac:dyDescent="0.3">
      <c r="A9180" t="s">
        <v>6184</v>
      </c>
      <c r="B9180" s="2">
        <v>5.0999999999999996</v>
      </c>
      <c r="C9180" t="s">
        <v>509</v>
      </c>
    </row>
    <row r="9181" spans="1:3" x14ac:dyDescent="0.3">
      <c r="A9181" t="s">
        <v>7579</v>
      </c>
      <c r="B9181" s="2">
        <v>5.3</v>
      </c>
      <c r="C9181" t="s">
        <v>509</v>
      </c>
    </row>
    <row r="9182" spans="1:3" x14ac:dyDescent="0.3">
      <c r="A9182" t="s">
        <v>7579</v>
      </c>
      <c r="B9182" s="2">
        <v>5.3</v>
      </c>
      <c r="C9182" t="s">
        <v>7844</v>
      </c>
    </row>
    <row r="9183" spans="1:3" x14ac:dyDescent="0.3">
      <c r="A9183" t="s">
        <v>7579</v>
      </c>
      <c r="B9183" s="2">
        <v>5.3</v>
      </c>
      <c r="C9183" t="s">
        <v>3587</v>
      </c>
    </row>
    <row r="9184" spans="1:3" x14ac:dyDescent="0.3">
      <c r="A9184" t="s">
        <v>6185</v>
      </c>
      <c r="B9184" s="2">
        <v>7.3</v>
      </c>
      <c r="C9184" t="s">
        <v>7845</v>
      </c>
    </row>
    <row r="9185" spans="1:3" x14ac:dyDescent="0.3">
      <c r="A9185" t="s">
        <v>6185</v>
      </c>
      <c r="B9185" s="2">
        <v>7.3</v>
      </c>
      <c r="C9185" t="s">
        <v>509</v>
      </c>
    </row>
    <row r="9186" spans="1:3" x14ac:dyDescent="0.3">
      <c r="A9186" t="s">
        <v>6185</v>
      </c>
      <c r="B9186" s="2">
        <v>7.3</v>
      </c>
      <c r="C9186" t="s">
        <v>814</v>
      </c>
    </row>
    <row r="9187" spans="1:3" x14ac:dyDescent="0.3">
      <c r="A9187" t="s">
        <v>6185</v>
      </c>
      <c r="B9187" s="2">
        <v>7.3</v>
      </c>
      <c r="C9187" t="s">
        <v>3587</v>
      </c>
    </row>
    <row r="9188" spans="1:3" x14ac:dyDescent="0.3">
      <c r="A9188" t="s">
        <v>6186</v>
      </c>
      <c r="B9188" s="2">
        <v>7.3</v>
      </c>
      <c r="C9188" t="s">
        <v>509</v>
      </c>
    </row>
    <row r="9189" spans="1:3" x14ac:dyDescent="0.3">
      <c r="A9189" t="s">
        <v>6186</v>
      </c>
      <c r="B9189" s="2">
        <v>7.3</v>
      </c>
      <c r="C9189" t="s">
        <v>814</v>
      </c>
    </row>
    <row r="9190" spans="1:3" x14ac:dyDescent="0.3">
      <c r="A9190" t="s">
        <v>6187</v>
      </c>
      <c r="B9190" s="2">
        <v>7.1</v>
      </c>
      <c r="C9190" t="s">
        <v>509</v>
      </c>
    </row>
    <row r="9191" spans="1:3" x14ac:dyDescent="0.3">
      <c r="A9191" t="s">
        <v>6187</v>
      </c>
      <c r="B9191" s="2">
        <v>7.1</v>
      </c>
      <c r="C9191" t="s">
        <v>7851</v>
      </c>
    </row>
    <row r="9192" spans="1:3" x14ac:dyDescent="0.3">
      <c r="A9192" t="s">
        <v>6187</v>
      </c>
      <c r="B9192" s="2">
        <v>7.1</v>
      </c>
      <c r="C9192" t="s">
        <v>7847</v>
      </c>
    </row>
    <row r="9193" spans="1:3" x14ac:dyDescent="0.3">
      <c r="A9193" t="s">
        <v>6187</v>
      </c>
      <c r="B9193" s="2">
        <v>7.1</v>
      </c>
      <c r="C9193" t="s">
        <v>3587</v>
      </c>
    </row>
    <row r="9194" spans="1:3" x14ac:dyDescent="0.3">
      <c r="A9194" t="s">
        <v>7580</v>
      </c>
      <c r="B9194" s="2">
        <v>6</v>
      </c>
      <c r="C9194" t="s">
        <v>346</v>
      </c>
    </row>
    <row r="9195" spans="1:3" x14ac:dyDescent="0.3">
      <c r="A9195" t="s">
        <v>7580</v>
      </c>
      <c r="B9195" s="2">
        <v>6</v>
      </c>
      <c r="C9195" t="s">
        <v>509</v>
      </c>
    </row>
    <row r="9196" spans="1:3" x14ac:dyDescent="0.3">
      <c r="A9196" t="s">
        <v>7580</v>
      </c>
      <c r="B9196" s="2">
        <v>6</v>
      </c>
      <c r="C9196" t="s">
        <v>7851</v>
      </c>
    </row>
    <row r="9197" spans="1:3" x14ac:dyDescent="0.3">
      <c r="A9197" t="s">
        <v>7580</v>
      </c>
      <c r="B9197" s="2">
        <v>6</v>
      </c>
      <c r="C9197" t="s">
        <v>3705</v>
      </c>
    </row>
    <row r="9198" spans="1:3" x14ac:dyDescent="0.3">
      <c r="A9198" t="s">
        <v>6188</v>
      </c>
      <c r="B9198" s="2">
        <v>6.6</v>
      </c>
      <c r="C9198" t="s">
        <v>509</v>
      </c>
    </row>
    <row r="9199" spans="1:3" x14ac:dyDescent="0.3">
      <c r="A9199" t="s">
        <v>6188</v>
      </c>
      <c r="B9199" s="2">
        <v>6.6</v>
      </c>
      <c r="C9199" t="s">
        <v>7851</v>
      </c>
    </row>
    <row r="9200" spans="1:3" x14ac:dyDescent="0.3">
      <c r="A9200" t="s">
        <v>7581</v>
      </c>
      <c r="B9200" s="2">
        <v>7.2</v>
      </c>
      <c r="C9200" t="s">
        <v>509</v>
      </c>
    </row>
    <row r="9201" spans="1:3" x14ac:dyDescent="0.3">
      <c r="A9201" t="s">
        <v>7581</v>
      </c>
      <c r="B9201" s="2">
        <v>7.2</v>
      </c>
      <c r="C9201" t="s">
        <v>814</v>
      </c>
    </row>
    <row r="9202" spans="1:3" x14ac:dyDescent="0.3">
      <c r="A9202" t="s">
        <v>7581</v>
      </c>
      <c r="B9202" s="2">
        <v>7.2</v>
      </c>
      <c r="C9202" t="s">
        <v>3587</v>
      </c>
    </row>
    <row r="9203" spans="1:3" x14ac:dyDescent="0.3">
      <c r="A9203" t="s">
        <v>7582</v>
      </c>
      <c r="B9203" s="2">
        <v>7.2</v>
      </c>
      <c r="C9203" t="s">
        <v>7852</v>
      </c>
    </row>
    <row r="9204" spans="1:3" x14ac:dyDescent="0.3">
      <c r="A9204" t="s">
        <v>7582</v>
      </c>
      <c r="B9204" s="2">
        <v>7.2</v>
      </c>
      <c r="C9204" t="s">
        <v>509</v>
      </c>
    </row>
    <row r="9205" spans="1:3" x14ac:dyDescent="0.3">
      <c r="A9205" t="s">
        <v>7582</v>
      </c>
      <c r="B9205" s="2">
        <v>7.2</v>
      </c>
      <c r="C9205" t="s">
        <v>814</v>
      </c>
    </row>
    <row r="9206" spans="1:3" x14ac:dyDescent="0.3">
      <c r="A9206" t="s">
        <v>7582</v>
      </c>
      <c r="B9206" s="2">
        <v>7.2</v>
      </c>
      <c r="C9206" t="s">
        <v>7849</v>
      </c>
    </row>
    <row r="9207" spans="1:3" x14ac:dyDescent="0.3">
      <c r="A9207" t="s">
        <v>6189</v>
      </c>
      <c r="B9207" s="2">
        <v>6.9</v>
      </c>
      <c r="C9207" t="s">
        <v>7852</v>
      </c>
    </row>
    <row r="9208" spans="1:3" x14ac:dyDescent="0.3">
      <c r="A9208" t="s">
        <v>6189</v>
      </c>
      <c r="B9208" s="2">
        <v>6.9</v>
      </c>
      <c r="C9208" t="s">
        <v>814</v>
      </c>
    </row>
    <row r="9209" spans="1:3" x14ac:dyDescent="0.3">
      <c r="A9209" t="s">
        <v>6190</v>
      </c>
      <c r="B9209" s="2">
        <v>6.8</v>
      </c>
      <c r="C9209" t="s">
        <v>7852</v>
      </c>
    </row>
    <row r="9210" spans="1:3" x14ac:dyDescent="0.3">
      <c r="A9210" t="s">
        <v>6190</v>
      </c>
      <c r="B9210" s="2">
        <v>6.8</v>
      </c>
      <c r="C9210" t="s">
        <v>814</v>
      </c>
    </row>
    <row r="9211" spans="1:3" x14ac:dyDescent="0.3">
      <c r="A9211" t="s">
        <v>6190</v>
      </c>
      <c r="B9211" s="2">
        <v>6.8</v>
      </c>
      <c r="C9211" t="s">
        <v>3587</v>
      </c>
    </row>
    <row r="9212" spans="1:3" x14ac:dyDescent="0.3">
      <c r="A9212" t="s">
        <v>6190</v>
      </c>
      <c r="B9212" s="2">
        <v>6.8</v>
      </c>
      <c r="C9212" t="s">
        <v>7850</v>
      </c>
    </row>
    <row r="9213" spans="1:3" x14ac:dyDescent="0.3">
      <c r="A9213" t="s">
        <v>7583</v>
      </c>
      <c r="B9213" s="2">
        <v>7.7</v>
      </c>
      <c r="C9213" t="s">
        <v>266</v>
      </c>
    </row>
    <row r="9214" spans="1:3" x14ac:dyDescent="0.3">
      <c r="A9214" t="s">
        <v>7583</v>
      </c>
      <c r="B9214" s="2">
        <v>7.7</v>
      </c>
      <c r="C9214" t="s">
        <v>7845</v>
      </c>
    </row>
    <row r="9215" spans="1:3" x14ac:dyDescent="0.3">
      <c r="A9215" t="s">
        <v>7583</v>
      </c>
      <c r="B9215" s="2">
        <v>7.7</v>
      </c>
      <c r="C9215" t="s">
        <v>7846</v>
      </c>
    </row>
    <row r="9216" spans="1:3" x14ac:dyDescent="0.3">
      <c r="A9216" t="s">
        <v>7583</v>
      </c>
      <c r="B9216" s="2">
        <v>7.7</v>
      </c>
      <c r="C9216" t="s">
        <v>7844</v>
      </c>
    </row>
    <row r="9217" spans="1:3" x14ac:dyDescent="0.3">
      <c r="A9217" t="s">
        <v>6191</v>
      </c>
      <c r="B9217" s="2">
        <v>7.4</v>
      </c>
      <c r="C9217" t="s">
        <v>814</v>
      </c>
    </row>
    <row r="9218" spans="1:3" x14ac:dyDescent="0.3">
      <c r="A9218" t="s">
        <v>6191</v>
      </c>
      <c r="B9218" s="2">
        <v>7.4</v>
      </c>
      <c r="C9218" t="s">
        <v>7853</v>
      </c>
    </row>
    <row r="9219" spans="1:3" x14ac:dyDescent="0.3">
      <c r="A9219" t="s">
        <v>7584</v>
      </c>
      <c r="B9219" s="2">
        <v>6.5</v>
      </c>
      <c r="C9219" t="s">
        <v>814</v>
      </c>
    </row>
    <row r="9220" spans="1:3" x14ac:dyDescent="0.3">
      <c r="A9220" t="s">
        <v>7584</v>
      </c>
      <c r="B9220" s="2">
        <v>6.5</v>
      </c>
      <c r="C9220" t="s">
        <v>3587</v>
      </c>
    </row>
    <row r="9221" spans="1:3" x14ac:dyDescent="0.3">
      <c r="A9221" t="s">
        <v>7584</v>
      </c>
      <c r="B9221" s="2">
        <v>6.5</v>
      </c>
      <c r="C9221" t="s">
        <v>3705</v>
      </c>
    </row>
    <row r="9222" spans="1:3" x14ac:dyDescent="0.3">
      <c r="A9222" t="s">
        <v>6192</v>
      </c>
      <c r="B9222" s="2">
        <v>6.4</v>
      </c>
      <c r="C9222" t="s">
        <v>7851</v>
      </c>
    </row>
    <row r="9223" spans="1:3" x14ac:dyDescent="0.3">
      <c r="A9223" t="s">
        <v>6192</v>
      </c>
      <c r="B9223" s="2">
        <v>6.4</v>
      </c>
      <c r="C9223" t="s">
        <v>814</v>
      </c>
    </row>
    <row r="9224" spans="1:3" x14ac:dyDescent="0.3">
      <c r="A9224" t="s">
        <v>6193</v>
      </c>
      <c r="B9224" s="2">
        <v>5.6</v>
      </c>
      <c r="C9224" t="s">
        <v>509</v>
      </c>
    </row>
    <row r="9225" spans="1:3" x14ac:dyDescent="0.3">
      <c r="A9225" t="s">
        <v>6193</v>
      </c>
      <c r="B9225" s="2">
        <v>5.6</v>
      </c>
      <c r="C9225" t="s">
        <v>7851</v>
      </c>
    </row>
    <row r="9226" spans="1:3" x14ac:dyDescent="0.3">
      <c r="A9226" t="s">
        <v>6193</v>
      </c>
      <c r="B9226" s="2">
        <v>5.6</v>
      </c>
      <c r="C9226" t="s">
        <v>7847</v>
      </c>
    </row>
    <row r="9227" spans="1:3" x14ac:dyDescent="0.3">
      <c r="A9227" t="s">
        <v>6193</v>
      </c>
      <c r="B9227" s="2">
        <v>5.6</v>
      </c>
      <c r="C9227" t="s">
        <v>7848</v>
      </c>
    </row>
    <row r="9228" spans="1:3" x14ac:dyDescent="0.3">
      <c r="A9228" t="s">
        <v>6194</v>
      </c>
      <c r="B9228" s="2">
        <v>6.8</v>
      </c>
      <c r="C9228" t="s">
        <v>509</v>
      </c>
    </row>
    <row r="9229" spans="1:3" x14ac:dyDescent="0.3">
      <c r="A9229" t="s">
        <v>6194</v>
      </c>
      <c r="B9229" s="2">
        <v>6.8</v>
      </c>
      <c r="C9229" t="s">
        <v>814</v>
      </c>
    </row>
    <row r="9230" spans="1:3" x14ac:dyDescent="0.3">
      <c r="A9230" t="s">
        <v>6194</v>
      </c>
      <c r="B9230" s="2">
        <v>6.8</v>
      </c>
      <c r="C9230" t="s">
        <v>1390</v>
      </c>
    </row>
    <row r="9231" spans="1:3" x14ac:dyDescent="0.3">
      <c r="A9231" t="s">
        <v>6194</v>
      </c>
      <c r="B9231" s="2">
        <v>6.8</v>
      </c>
      <c r="C9231" t="s">
        <v>3878</v>
      </c>
    </row>
    <row r="9232" spans="1:3" x14ac:dyDescent="0.3">
      <c r="A9232" t="s">
        <v>6195</v>
      </c>
      <c r="B9232" s="2">
        <v>5.5</v>
      </c>
      <c r="C9232" t="s">
        <v>509</v>
      </c>
    </row>
    <row r="9233" spans="1:3" x14ac:dyDescent="0.3">
      <c r="A9233" t="s">
        <v>6195</v>
      </c>
      <c r="B9233" s="2">
        <v>5.5</v>
      </c>
      <c r="C9233" t="s">
        <v>814</v>
      </c>
    </row>
    <row r="9234" spans="1:3" x14ac:dyDescent="0.3">
      <c r="A9234" t="s">
        <v>6195</v>
      </c>
      <c r="B9234" s="2">
        <v>5.5</v>
      </c>
      <c r="C9234" t="s">
        <v>3587</v>
      </c>
    </row>
    <row r="9235" spans="1:3" x14ac:dyDescent="0.3">
      <c r="A9235" t="s">
        <v>6196</v>
      </c>
      <c r="B9235" s="2">
        <v>6.9</v>
      </c>
      <c r="C9235" t="s">
        <v>346</v>
      </c>
    </row>
    <row r="9236" spans="1:3" x14ac:dyDescent="0.3">
      <c r="A9236" t="s">
        <v>6196</v>
      </c>
      <c r="B9236" s="2">
        <v>6.9</v>
      </c>
      <c r="C9236" t="s">
        <v>509</v>
      </c>
    </row>
    <row r="9237" spans="1:3" x14ac:dyDescent="0.3">
      <c r="A9237" t="s">
        <v>6196</v>
      </c>
      <c r="B9237" s="2">
        <v>6.9</v>
      </c>
      <c r="C9237" t="s">
        <v>7851</v>
      </c>
    </row>
    <row r="9238" spans="1:3" x14ac:dyDescent="0.3">
      <c r="A9238" t="s">
        <v>6197</v>
      </c>
      <c r="B9238" s="2">
        <v>6</v>
      </c>
      <c r="C9238" t="s">
        <v>7851</v>
      </c>
    </row>
    <row r="9239" spans="1:3" x14ac:dyDescent="0.3">
      <c r="A9239" t="s">
        <v>6197</v>
      </c>
      <c r="B9239" s="2">
        <v>6</v>
      </c>
      <c r="C9239" t="s">
        <v>1390</v>
      </c>
    </row>
    <row r="9240" spans="1:3" x14ac:dyDescent="0.3">
      <c r="A9240" t="s">
        <v>6197</v>
      </c>
      <c r="B9240" s="2">
        <v>6</v>
      </c>
      <c r="C9240" t="s">
        <v>3705</v>
      </c>
    </row>
    <row r="9241" spans="1:3" x14ac:dyDescent="0.3">
      <c r="A9241" t="s">
        <v>7585</v>
      </c>
      <c r="B9241" s="2">
        <v>6.4</v>
      </c>
      <c r="C9241" t="s">
        <v>7851</v>
      </c>
    </row>
    <row r="9242" spans="1:3" x14ac:dyDescent="0.3">
      <c r="A9242" t="s">
        <v>7585</v>
      </c>
      <c r="B9242" s="2">
        <v>6.4</v>
      </c>
      <c r="C9242" t="s">
        <v>814</v>
      </c>
    </row>
    <row r="9243" spans="1:3" x14ac:dyDescent="0.3">
      <c r="A9243" t="s">
        <v>7585</v>
      </c>
      <c r="B9243" s="2">
        <v>6.4</v>
      </c>
      <c r="C9243" t="s">
        <v>3705</v>
      </c>
    </row>
    <row r="9244" spans="1:3" x14ac:dyDescent="0.3">
      <c r="A9244" t="s">
        <v>6198</v>
      </c>
      <c r="B9244" s="2">
        <v>6.6</v>
      </c>
      <c r="C9244" t="s">
        <v>509</v>
      </c>
    </row>
    <row r="9245" spans="1:3" x14ac:dyDescent="0.3">
      <c r="A9245" t="s">
        <v>6198</v>
      </c>
      <c r="B9245" s="2">
        <v>6.6</v>
      </c>
      <c r="C9245" t="s">
        <v>7851</v>
      </c>
    </row>
    <row r="9246" spans="1:3" x14ac:dyDescent="0.3">
      <c r="A9246" t="s">
        <v>6198</v>
      </c>
      <c r="B9246" s="2">
        <v>6.6</v>
      </c>
      <c r="C9246" t="s">
        <v>814</v>
      </c>
    </row>
    <row r="9247" spans="1:3" x14ac:dyDescent="0.3">
      <c r="A9247" t="s">
        <v>6198</v>
      </c>
      <c r="B9247" s="2">
        <v>6.6</v>
      </c>
      <c r="C9247" t="s">
        <v>3587</v>
      </c>
    </row>
    <row r="9248" spans="1:3" x14ac:dyDescent="0.3">
      <c r="A9248" t="s">
        <v>6199</v>
      </c>
      <c r="B9248" s="2">
        <v>5.3</v>
      </c>
      <c r="C9248" t="s">
        <v>814</v>
      </c>
    </row>
    <row r="9249" spans="1:3" x14ac:dyDescent="0.3">
      <c r="A9249" t="s">
        <v>6200</v>
      </c>
      <c r="B9249" s="2">
        <v>8.1</v>
      </c>
      <c r="C9249" t="s">
        <v>346</v>
      </c>
    </row>
    <row r="9250" spans="1:3" x14ac:dyDescent="0.3">
      <c r="A9250" t="s">
        <v>6200</v>
      </c>
      <c r="B9250" s="2">
        <v>8.1</v>
      </c>
      <c r="C9250" t="s">
        <v>7845</v>
      </c>
    </row>
    <row r="9251" spans="1:3" x14ac:dyDescent="0.3">
      <c r="A9251" t="s">
        <v>6200</v>
      </c>
      <c r="B9251" s="2">
        <v>8.1</v>
      </c>
      <c r="C9251" t="s">
        <v>3878</v>
      </c>
    </row>
    <row r="9252" spans="1:3" x14ac:dyDescent="0.3">
      <c r="A9252" t="s">
        <v>6201</v>
      </c>
      <c r="B9252" s="2">
        <v>6.9</v>
      </c>
      <c r="C9252" t="s">
        <v>509</v>
      </c>
    </row>
    <row r="9253" spans="1:3" x14ac:dyDescent="0.3">
      <c r="A9253" t="s">
        <v>6201</v>
      </c>
      <c r="B9253" s="2">
        <v>6.9</v>
      </c>
      <c r="C9253" t="s">
        <v>814</v>
      </c>
    </row>
    <row r="9254" spans="1:3" x14ac:dyDescent="0.3">
      <c r="A9254" t="s">
        <v>6201</v>
      </c>
      <c r="B9254" s="2">
        <v>6.9</v>
      </c>
      <c r="C9254" t="s">
        <v>3587</v>
      </c>
    </row>
    <row r="9255" spans="1:3" x14ac:dyDescent="0.3">
      <c r="A9255" t="s">
        <v>7586</v>
      </c>
      <c r="B9255" s="2">
        <v>6.5</v>
      </c>
      <c r="C9255" t="s">
        <v>346</v>
      </c>
    </row>
    <row r="9256" spans="1:3" x14ac:dyDescent="0.3">
      <c r="A9256" t="s">
        <v>7586</v>
      </c>
      <c r="B9256" s="2">
        <v>6.5</v>
      </c>
      <c r="C9256" t="s">
        <v>3878</v>
      </c>
    </row>
    <row r="9257" spans="1:3" x14ac:dyDescent="0.3">
      <c r="A9257" t="s">
        <v>7586</v>
      </c>
      <c r="B9257" s="2">
        <v>6.5</v>
      </c>
      <c r="C9257" t="s">
        <v>7850</v>
      </c>
    </row>
    <row r="9258" spans="1:3" x14ac:dyDescent="0.3">
      <c r="A9258" t="s">
        <v>6202</v>
      </c>
      <c r="B9258" s="2">
        <v>7.4</v>
      </c>
      <c r="C9258" t="s">
        <v>509</v>
      </c>
    </row>
    <row r="9259" spans="1:3" x14ac:dyDescent="0.3">
      <c r="A9259" t="s">
        <v>6202</v>
      </c>
      <c r="B9259" s="2">
        <v>7.4</v>
      </c>
      <c r="C9259" t="s">
        <v>814</v>
      </c>
    </row>
    <row r="9260" spans="1:3" x14ac:dyDescent="0.3">
      <c r="A9260" t="s">
        <v>6202</v>
      </c>
      <c r="B9260" s="2">
        <v>7.4</v>
      </c>
      <c r="C9260" t="s">
        <v>7846</v>
      </c>
    </row>
    <row r="9261" spans="1:3" x14ac:dyDescent="0.3">
      <c r="A9261" t="s">
        <v>6203</v>
      </c>
      <c r="B9261" s="2">
        <v>6.9</v>
      </c>
      <c r="C9261" t="s">
        <v>509</v>
      </c>
    </row>
    <row r="9262" spans="1:3" x14ac:dyDescent="0.3">
      <c r="A9262" t="s">
        <v>6203</v>
      </c>
      <c r="B9262" s="2">
        <v>6.9</v>
      </c>
      <c r="C9262" t="s">
        <v>814</v>
      </c>
    </row>
    <row r="9263" spans="1:3" x14ac:dyDescent="0.3">
      <c r="A9263" t="s">
        <v>7587</v>
      </c>
      <c r="B9263" s="2">
        <v>6.7</v>
      </c>
      <c r="C9263" t="s">
        <v>346</v>
      </c>
    </row>
    <row r="9264" spans="1:3" x14ac:dyDescent="0.3">
      <c r="A9264" t="s">
        <v>7587</v>
      </c>
      <c r="B9264" s="2">
        <v>6.7</v>
      </c>
      <c r="C9264" t="s">
        <v>509</v>
      </c>
    </row>
    <row r="9265" spans="1:3" x14ac:dyDescent="0.3">
      <c r="A9265" t="s">
        <v>7588</v>
      </c>
      <c r="B9265" s="2">
        <v>7.6</v>
      </c>
      <c r="C9265" t="s">
        <v>509</v>
      </c>
    </row>
    <row r="9266" spans="1:3" x14ac:dyDescent="0.3">
      <c r="A9266" t="s">
        <v>7588</v>
      </c>
      <c r="B9266" s="2">
        <v>7.6</v>
      </c>
      <c r="C9266" t="s">
        <v>814</v>
      </c>
    </row>
    <row r="9267" spans="1:3" x14ac:dyDescent="0.3">
      <c r="A9267" t="s">
        <v>7589</v>
      </c>
      <c r="B9267" s="2">
        <v>5.4</v>
      </c>
      <c r="C9267" t="s">
        <v>1390</v>
      </c>
    </row>
    <row r="9268" spans="1:3" x14ac:dyDescent="0.3">
      <c r="A9268" t="s">
        <v>6204</v>
      </c>
      <c r="B9268" s="2">
        <v>7.3</v>
      </c>
      <c r="C9268" t="s">
        <v>814</v>
      </c>
    </row>
    <row r="9269" spans="1:3" x14ac:dyDescent="0.3">
      <c r="A9269" t="s">
        <v>6205</v>
      </c>
      <c r="B9269" s="2">
        <v>6</v>
      </c>
      <c r="C9269" t="s">
        <v>509</v>
      </c>
    </row>
    <row r="9270" spans="1:3" x14ac:dyDescent="0.3">
      <c r="A9270" t="s">
        <v>6205</v>
      </c>
      <c r="B9270" s="2">
        <v>6</v>
      </c>
      <c r="C9270" t="s">
        <v>814</v>
      </c>
    </row>
    <row r="9271" spans="1:3" x14ac:dyDescent="0.3">
      <c r="A9271" t="s">
        <v>6205</v>
      </c>
      <c r="B9271" s="2">
        <v>6</v>
      </c>
      <c r="C9271" t="s">
        <v>3587</v>
      </c>
    </row>
    <row r="9272" spans="1:3" x14ac:dyDescent="0.3">
      <c r="A9272" t="s">
        <v>6206</v>
      </c>
      <c r="B9272" s="2">
        <v>7.2</v>
      </c>
      <c r="C9272" t="s">
        <v>7851</v>
      </c>
    </row>
    <row r="9273" spans="1:3" x14ac:dyDescent="0.3">
      <c r="A9273" t="s">
        <v>6206</v>
      </c>
      <c r="B9273" s="2">
        <v>7.2</v>
      </c>
      <c r="C9273" t="s">
        <v>814</v>
      </c>
    </row>
    <row r="9274" spans="1:3" x14ac:dyDescent="0.3">
      <c r="A9274" t="s">
        <v>6206</v>
      </c>
      <c r="B9274" s="2">
        <v>7.2</v>
      </c>
      <c r="C9274" t="s">
        <v>7848</v>
      </c>
    </row>
    <row r="9275" spans="1:3" x14ac:dyDescent="0.3">
      <c r="A9275" t="s">
        <v>6206</v>
      </c>
      <c r="B9275" s="2">
        <v>7.2</v>
      </c>
      <c r="C9275" t="s">
        <v>3705</v>
      </c>
    </row>
    <row r="9276" spans="1:3" x14ac:dyDescent="0.3">
      <c r="A9276" t="s">
        <v>7590</v>
      </c>
      <c r="B9276" s="2">
        <v>6</v>
      </c>
      <c r="C9276" t="s">
        <v>509</v>
      </c>
    </row>
    <row r="9277" spans="1:3" x14ac:dyDescent="0.3">
      <c r="A9277" t="s">
        <v>7590</v>
      </c>
      <c r="B9277" s="2">
        <v>6</v>
      </c>
      <c r="C9277" t="s">
        <v>814</v>
      </c>
    </row>
    <row r="9278" spans="1:3" x14ac:dyDescent="0.3">
      <c r="A9278" t="s">
        <v>7590</v>
      </c>
      <c r="B9278" s="2">
        <v>6</v>
      </c>
      <c r="C9278" t="s">
        <v>3587</v>
      </c>
    </row>
    <row r="9279" spans="1:3" x14ac:dyDescent="0.3">
      <c r="A9279" t="s">
        <v>7590</v>
      </c>
      <c r="B9279" s="2">
        <v>6</v>
      </c>
      <c r="C9279" t="s">
        <v>7850</v>
      </c>
    </row>
    <row r="9280" spans="1:3" x14ac:dyDescent="0.3">
      <c r="A9280" t="s">
        <v>6207</v>
      </c>
      <c r="B9280" s="2">
        <v>3.1</v>
      </c>
      <c r="C9280" t="s">
        <v>509</v>
      </c>
    </row>
    <row r="9281" spans="1:3" x14ac:dyDescent="0.3">
      <c r="A9281" t="s">
        <v>6207</v>
      </c>
      <c r="B9281" s="2">
        <v>3.1</v>
      </c>
      <c r="C9281" t="s">
        <v>7851</v>
      </c>
    </row>
    <row r="9282" spans="1:3" x14ac:dyDescent="0.3">
      <c r="A9282" t="s">
        <v>7591</v>
      </c>
      <c r="B9282" s="2">
        <v>6.9</v>
      </c>
      <c r="C9282" t="s">
        <v>814</v>
      </c>
    </row>
    <row r="9283" spans="1:3" x14ac:dyDescent="0.3">
      <c r="A9283" t="s">
        <v>7591</v>
      </c>
      <c r="B9283" s="2">
        <v>6.9</v>
      </c>
      <c r="C9283" t="s">
        <v>3587</v>
      </c>
    </row>
    <row r="9284" spans="1:3" x14ac:dyDescent="0.3">
      <c r="A9284" t="s">
        <v>6208</v>
      </c>
      <c r="B9284" s="2">
        <v>6.2</v>
      </c>
      <c r="C9284" t="s">
        <v>509</v>
      </c>
    </row>
    <row r="9285" spans="1:3" x14ac:dyDescent="0.3">
      <c r="A9285" t="s">
        <v>6208</v>
      </c>
      <c r="B9285" s="2">
        <v>6.2</v>
      </c>
      <c r="C9285" t="s">
        <v>7851</v>
      </c>
    </row>
    <row r="9286" spans="1:3" x14ac:dyDescent="0.3">
      <c r="A9286" t="s">
        <v>6208</v>
      </c>
      <c r="B9286" s="2">
        <v>6.2</v>
      </c>
      <c r="C9286" t="s">
        <v>3587</v>
      </c>
    </row>
    <row r="9287" spans="1:3" x14ac:dyDescent="0.3">
      <c r="A9287" t="s">
        <v>6209</v>
      </c>
      <c r="B9287" s="2">
        <v>6.9</v>
      </c>
      <c r="C9287" t="s">
        <v>509</v>
      </c>
    </row>
    <row r="9288" spans="1:3" x14ac:dyDescent="0.3">
      <c r="A9288" t="s">
        <v>6209</v>
      </c>
      <c r="B9288" s="2">
        <v>6.9</v>
      </c>
      <c r="C9288" t="s">
        <v>7851</v>
      </c>
    </row>
    <row r="9289" spans="1:3" x14ac:dyDescent="0.3">
      <c r="A9289" t="s">
        <v>6209</v>
      </c>
      <c r="B9289" s="2">
        <v>6.9</v>
      </c>
      <c r="C9289" t="s">
        <v>814</v>
      </c>
    </row>
    <row r="9290" spans="1:3" x14ac:dyDescent="0.3">
      <c r="A9290" t="s">
        <v>6209</v>
      </c>
      <c r="B9290" s="2">
        <v>6.9</v>
      </c>
      <c r="C9290" t="s">
        <v>3587</v>
      </c>
    </row>
    <row r="9291" spans="1:3" x14ac:dyDescent="0.3">
      <c r="A9291" t="s">
        <v>6209</v>
      </c>
      <c r="B9291" s="2">
        <v>6.9</v>
      </c>
      <c r="C9291" t="s">
        <v>3705</v>
      </c>
    </row>
    <row r="9292" spans="1:3" x14ac:dyDescent="0.3">
      <c r="A9292" t="s">
        <v>6210</v>
      </c>
      <c r="B9292" s="2">
        <v>6.3</v>
      </c>
      <c r="C9292" t="s">
        <v>814</v>
      </c>
    </row>
    <row r="9293" spans="1:3" x14ac:dyDescent="0.3">
      <c r="A9293" t="s">
        <v>6210</v>
      </c>
      <c r="B9293" s="2">
        <v>6.3</v>
      </c>
      <c r="C9293" t="s">
        <v>3587</v>
      </c>
    </row>
    <row r="9294" spans="1:3" x14ac:dyDescent="0.3">
      <c r="A9294" t="s">
        <v>6210</v>
      </c>
      <c r="B9294" s="2">
        <v>6.3</v>
      </c>
      <c r="C9294" t="s">
        <v>3878</v>
      </c>
    </row>
    <row r="9295" spans="1:3" x14ac:dyDescent="0.3">
      <c r="A9295" t="s">
        <v>6210</v>
      </c>
      <c r="B9295" s="2">
        <v>6.3</v>
      </c>
      <c r="C9295" t="s">
        <v>3705</v>
      </c>
    </row>
    <row r="9296" spans="1:3" x14ac:dyDescent="0.3">
      <c r="A9296" t="s">
        <v>6211</v>
      </c>
      <c r="B9296" s="2">
        <v>6.7</v>
      </c>
      <c r="C9296" t="s">
        <v>814</v>
      </c>
    </row>
    <row r="9297" spans="1:3" x14ac:dyDescent="0.3">
      <c r="A9297" t="s">
        <v>6212</v>
      </c>
      <c r="B9297" s="2">
        <v>5.4</v>
      </c>
      <c r="C9297" t="s">
        <v>509</v>
      </c>
    </row>
    <row r="9298" spans="1:3" x14ac:dyDescent="0.3">
      <c r="A9298" t="s">
        <v>6212</v>
      </c>
      <c r="B9298" s="2">
        <v>5.4</v>
      </c>
      <c r="C9298" t="s">
        <v>7846</v>
      </c>
    </row>
    <row r="9299" spans="1:3" x14ac:dyDescent="0.3">
      <c r="A9299" t="s">
        <v>6212</v>
      </c>
      <c r="B9299" s="2">
        <v>5.4</v>
      </c>
      <c r="C9299" t="s">
        <v>3587</v>
      </c>
    </row>
    <row r="9300" spans="1:3" x14ac:dyDescent="0.3">
      <c r="A9300" t="s">
        <v>6213</v>
      </c>
      <c r="B9300" s="2">
        <v>8</v>
      </c>
      <c r="C9300" t="s">
        <v>7845</v>
      </c>
    </row>
    <row r="9301" spans="1:3" x14ac:dyDescent="0.3">
      <c r="A9301" t="s">
        <v>6213</v>
      </c>
      <c r="B9301" s="2">
        <v>8</v>
      </c>
      <c r="C9301" t="s">
        <v>7852</v>
      </c>
    </row>
    <row r="9302" spans="1:3" x14ac:dyDescent="0.3">
      <c r="A9302" t="s">
        <v>6213</v>
      </c>
      <c r="B9302" s="2">
        <v>8</v>
      </c>
      <c r="C9302" t="s">
        <v>814</v>
      </c>
    </row>
    <row r="9303" spans="1:3" x14ac:dyDescent="0.3">
      <c r="A9303" t="s">
        <v>6213</v>
      </c>
      <c r="B9303" s="2">
        <v>8</v>
      </c>
      <c r="C9303" t="s">
        <v>5364</v>
      </c>
    </row>
    <row r="9304" spans="1:3" x14ac:dyDescent="0.3">
      <c r="A9304" t="s">
        <v>6214</v>
      </c>
      <c r="B9304" s="2">
        <v>7</v>
      </c>
      <c r="C9304" t="s">
        <v>1390</v>
      </c>
    </row>
    <row r="9305" spans="1:3" x14ac:dyDescent="0.3">
      <c r="A9305" t="s">
        <v>6214</v>
      </c>
      <c r="B9305" s="2">
        <v>7</v>
      </c>
      <c r="C9305" t="s">
        <v>3705</v>
      </c>
    </row>
    <row r="9306" spans="1:3" x14ac:dyDescent="0.3">
      <c r="A9306" t="s">
        <v>6215</v>
      </c>
      <c r="B9306" s="2">
        <v>7.2</v>
      </c>
      <c r="C9306" t="s">
        <v>346</v>
      </c>
    </row>
    <row r="9307" spans="1:3" x14ac:dyDescent="0.3">
      <c r="A9307" t="s">
        <v>6215</v>
      </c>
      <c r="B9307" s="2">
        <v>7.2</v>
      </c>
      <c r="C9307" t="s">
        <v>7851</v>
      </c>
    </row>
    <row r="9308" spans="1:3" x14ac:dyDescent="0.3">
      <c r="A9308" t="s">
        <v>6215</v>
      </c>
      <c r="B9308" s="2">
        <v>7.2</v>
      </c>
      <c r="C9308" t="s">
        <v>814</v>
      </c>
    </row>
    <row r="9309" spans="1:3" x14ac:dyDescent="0.3">
      <c r="A9309" t="s">
        <v>6215</v>
      </c>
      <c r="B9309" s="2">
        <v>7.2</v>
      </c>
      <c r="C9309" t="s">
        <v>3705</v>
      </c>
    </row>
    <row r="9310" spans="1:3" x14ac:dyDescent="0.3">
      <c r="A9310" t="s">
        <v>6216</v>
      </c>
      <c r="B9310" s="2">
        <v>3.5</v>
      </c>
      <c r="C9310" t="s">
        <v>346</v>
      </c>
    </row>
    <row r="9311" spans="1:3" x14ac:dyDescent="0.3">
      <c r="A9311" t="s">
        <v>6216</v>
      </c>
      <c r="B9311" s="2">
        <v>3.5</v>
      </c>
      <c r="C9311" t="s">
        <v>266</v>
      </c>
    </row>
    <row r="9312" spans="1:3" x14ac:dyDescent="0.3">
      <c r="A9312" t="s">
        <v>6216</v>
      </c>
      <c r="B9312" s="2">
        <v>3.5</v>
      </c>
      <c r="C9312" t="s">
        <v>7844</v>
      </c>
    </row>
    <row r="9313" spans="1:3" x14ac:dyDescent="0.3">
      <c r="A9313" t="s">
        <v>6216</v>
      </c>
      <c r="B9313" s="2">
        <v>3.5</v>
      </c>
      <c r="C9313" t="s">
        <v>3878</v>
      </c>
    </row>
    <row r="9314" spans="1:3" x14ac:dyDescent="0.3">
      <c r="A9314" t="s">
        <v>6216</v>
      </c>
      <c r="B9314" s="2">
        <v>3.5</v>
      </c>
      <c r="C9314" t="s">
        <v>3705</v>
      </c>
    </row>
    <row r="9315" spans="1:3" x14ac:dyDescent="0.3">
      <c r="A9315" t="s">
        <v>6217</v>
      </c>
      <c r="B9315" s="2">
        <v>7.5</v>
      </c>
      <c r="C9315" t="s">
        <v>509</v>
      </c>
    </row>
    <row r="9316" spans="1:3" x14ac:dyDescent="0.3">
      <c r="A9316" t="s">
        <v>6217</v>
      </c>
      <c r="B9316" s="2">
        <v>7.5</v>
      </c>
      <c r="C9316" t="s">
        <v>814</v>
      </c>
    </row>
    <row r="9317" spans="1:3" x14ac:dyDescent="0.3">
      <c r="A9317" t="s">
        <v>6217</v>
      </c>
      <c r="B9317" s="2">
        <v>7.5</v>
      </c>
      <c r="C9317" t="s">
        <v>3587</v>
      </c>
    </row>
    <row r="9318" spans="1:3" x14ac:dyDescent="0.3">
      <c r="A9318" t="s">
        <v>6218</v>
      </c>
      <c r="B9318" s="2">
        <v>6.7</v>
      </c>
      <c r="C9318" t="s">
        <v>346</v>
      </c>
    </row>
    <row r="9319" spans="1:3" x14ac:dyDescent="0.3">
      <c r="A9319" t="s">
        <v>6218</v>
      </c>
      <c r="B9319" s="2">
        <v>6.7</v>
      </c>
      <c r="C9319" t="s">
        <v>266</v>
      </c>
    </row>
    <row r="9320" spans="1:3" x14ac:dyDescent="0.3">
      <c r="A9320" t="s">
        <v>6218</v>
      </c>
      <c r="B9320" s="2">
        <v>6.7</v>
      </c>
      <c r="C9320" t="s">
        <v>3705</v>
      </c>
    </row>
    <row r="9321" spans="1:3" x14ac:dyDescent="0.3">
      <c r="A9321" t="s">
        <v>6219</v>
      </c>
      <c r="B9321" s="2">
        <v>9.1999999999999993</v>
      </c>
      <c r="C9321" t="s">
        <v>7851</v>
      </c>
    </row>
    <row r="9322" spans="1:3" x14ac:dyDescent="0.3">
      <c r="A9322" t="s">
        <v>6219</v>
      </c>
      <c r="B9322" s="2">
        <v>9.1999999999999993</v>
      </c>
      <c r="C9322" t="s">
        <v>814</v>
      </c>
    </row>
    <row r="9323" spans="1:3" x14ac:dyDescent="0.3">
      <c r="A9323" t="s">
        <v>6220</v>
      </c>
      <c r="B9323" s="2">
        <v>6.1</v>
      </c>
      <c r="C9323" t="s">
        <v>814</v>
      </c>
    </row>
    <row r="9324" spans="1:3" x14ac:dyDescent="0.3">
      <c r="A9324" t="s">
        <v>6220</v>
      </c>
      <c r="B9324" s="2">
        <v>6.1</v>
      </c>
      <c r="C9324" t="s">
        <v>7853</v>
      </c>
    </row>
    <row r="9325" spans="1:3" x14ac:dyDescent="0.3">
      <c r="A9325" t="s">
        <v>6220</v>
      </c>
      <c r="B9325" s="2">
        <v>6.1</v>
      </c>
      <c r="C9325" t="s">
        <v>3587</v>
      </c>
    </row>
    <row r="9326" spans="1:3" x14ac:dyDescent="0.3">
      <c r="A9326" t="s">
        <v>7592</v>
      </c>
      <c r="B9326" s="2">
        <v>7.7</v>
      </c>
      <c r="C9326" t="s">
        <v>509</v>
      </c>
    </row>
    <row r="9327" spans="1:3" x14ac:dyDescent="0.3">
      <c r="A9327" t="s">
        <v>7592</v>
      </c>
      <c r="B9327" s="2">
        <v>7.7</v>
      </c>
      <c r="C9327" t="s">
        <v>814</v>
      </c>
    </row>
    <row r="9328" spans="1:3" x14ac:dyDescent="0.3">
      <c r="A9328" t="s">
        <v>7592</v>
      </c>
      <c r="B9328" s="2">
        <v>7.7</v>
      </c>
      <c r="C9328" t="s">
        <v>3587</v>
      </c>
    </row>
    <row r="9329" spans="1:3" x14ac:dyDescent="0.3">
      <c r="A9329" t="s">
        <v>6221</v>
      </c>
      <c r="B9329" s="2">
        <v>7.6</v>
      </c>
      <c r="C9329" t="s">
        <v>814</v>
      </c>
    </row>
    <row r="9330" spans="1:3" x14ac:dyDescent="0.3">
      <c r="A9330" t="s">
        <v>6221</v>
      </c>
      <c r="B9330" s="2">
        <v>7.6</v>
      </c>
      <c r="C9330" t="s">
        <v>7853</v>
      </c>
    </row>
    <row r="9331" spans="1:3" x14ac:dyDescent="0.3">
      <c r="A9331" t="s">
        <v>6221</v>
      </c>
      <c r="B9331" s="2">
        <v>7.6</v>
      </c>
      <c r="C9331" t="s">
        <v>3587</v>
      </c>
    </row>
    <row r="9332" spans="1:3" x14ac:dyDescent="0.3">
      <c r="A9332" t="s">
        <v>6222</v>
      </c>
      <c r="B9332" s="2">
        <v>6.1</v>
      </c>
      <c r="C9332" t="s">
        <v>509</v>
      </c>
    </row>
    <row r="9333" spans="1:3" x14ac:dyDescent="0.3">
      <c r="A9333" t="s">
        <v>6222</v>
      </c>
      <c r="B9333" s="2">
        <v>6.1</v>
      </c>
      <c r="C9333" t="s">
        <v>814</v>
      </c>
    </row>
    <row r="9334" spans="1:3" x14ac:dyDescent="0.3">
      <c r="A9334" t="s">
        <v>6223</v>
      </c>
      <c r="B9334" s="2">
        <v>4.9000000000000004</v>
      </c>
      <c r="C9334" t="s">
        <v>1390</v>
      </c>
    </row>
    <row r="9335" spans="1:3" x14ac:dyDescent="0.3">
      <c r="A9335" t="s">
        <v>6223</v>
      </c>
      <c r="B9335" s="2">
        <v>4.9000000000000004</v>
      </c>
      <c r="C9335" t="s">
        <v>7848</v>
      </c>
    </row>
    <row r="9336" spans="1:3" x14ac:dyDescent="0.3">
      <c r="A9336" t="s">
        <v>6223</v>
      </c>
      <c r="B9336" s="2">
        <v>4.9000000000000004</v>
      </c>
      <c r="C9336" t="s">
        <v>3705</v>
      </c>
    </row>
    <row r="9337" spans="1:3" x14ac:dyDescent="0.3">
      <c r="A9337" t="s">
        <v>7593</v>
      </c>
      <c r="B9337" s="2">
        <v>6.8</v>
      </c>
      <c r="C9337" t="s">
        <v>346</v>
      </c>
    </row>
    <row r="9338" spans="1:3" x14ac:dyDescent="0.3">
      <c r="A9338" t="s">
        <v>7593</v>
      </c>
      <c r="B9338" s="2">
        <v>6.8</v>
      </c>
      <c r="C9338" t="s">
        <v>266</v>
      </c>
    </row>
    <row r="9339" spans="1:3" x14ac:dyDescent="0.3">
      <c r="A9339" t="s">
        <v>7593</v>
      </c>
      <c r="B9339" s="2">
        <v>6.8</v>
      </c>
      <c r="C9339" t="s">
        <v>3705</v>
      </c>
    </row>
    <row r="9340" spans="1:3" x14ac:dyDescent="0.3">
      <c r="A9340" t="s">
        <v>6224</v>
      </c>
      <c r="B9340" s="2">
        <v>7</v>
      </c>
      <c r="C9340" t="s">
        <v>814</v>
      </c>
    </row>
    <row r="9341" spans="1:3" x14ac:dyDescent="0.3">
      <c r="A9341" t="s">
        <v>6224</v>
      </c>
      <c r="B9341" s="2">
        <v>7</v>
      </c>
      <c r="C9341" t="s">
        <v>7846</v>
      </c>
    </row>
    <row r="9342" spans="1:3" x14ac:dyDescent="0.3">
      <c r="A9342" t="s">
        <v>6224</v>
      </c>
      <c r="B9342" s="2">
        <v>7</v>
      </c>
      <c r="C9342" t="s">
        <v>7850</v>
      </c>
    </row>
    <row r="9343" spans="1:3" x14ac:dyDescent="0.3">
      <c r="A9343" t="s">
        <v>7594</v>
      </c>
      <c r="B9343" s="2">
        <v>5.7</v>
      </c>
      <c r="C9343" t="s">
        <v>509</v>
      </c>
    </row>
    <row r="9344" spans="1:3" x14ac:dyDescent="0.3">
      <c r="A9344" t="s">
        <v>7594</v>
      </c>
      <c r="B9344" s="2">
        <v>5.7</v>
      </c>
      <c r="C9344" t="s">
        <v>814</v>
      </c>
    </row>
    <row r="9345" spans="1:3" x14ac:dyDescent="0.3">
      <c r="A9345" t="s">
        <v>7595</v>
      </c>
      <c r="B9345" s="2">
        <v>7.5</v>
      </c>
      <c r="C9345" t="s">
        <v>7852</v>
      </c>
    </row>
    <row r="9346" spans="1:3" x14ac:dyDescent="0.3">
      <c r="A9346" t="s">
        <v>7595</v>
      </c>
      <c r="B9346" s="2">
        <v>7.5</v>
      </c>
      <c r="C9346" t="s">
        <v>814</v>
      </c>
    </row>
    <row r="9347" spans="1:3" x14ac:dyDescent="0.3">
      <c r="A9347" t="s">
        <v>7595</v>
      </c>
      <c r="B9347" s="2">
        <v>7.5</v>
      </c>
      <c r="C9347" t="s">
        <v>7849</v>
      </c>
    </row>
    <row r="9348" spans="1:3" x14ac:dyDescent="0.3">
      <c r="A9348" t="s">
        <v>6225</v>
      </c>
      <c r="B9348" s="2">
        <v>7.4</v>
      </c>
      <c r="C9348" t="s">
        <v>7852</v>
      </c>
    </row>
    <row r="9349" spans="1:3" x14ac:dyDescent="0.3">
      <c r="A9349" t="s">
        <v>6225</v>
      </c>
      <c r="B9349" s="2">
        <v>7.4</v>
      </c>
      <c r="C9349" t="s">
        <v>7851</v>
      </c>
    </row>
    <row r="9350" spans="1:3" x14ac:dyDescent="0.3">
      <c r="A9350" t="s">
        <v>6225</v>
      </c>
      <c r="B9350" s="2">
        <v>7.4</v>
      </c>
      <c r="C9350" t="s">
        <v>814</v>
      </c>
    </row>
    <row r="9351" spans="1:3" x14ac:dyDescent="0.3">
      <c r="A9351" t="s">
        <v>6226</v>
      </c>
      <c r="B9351" s="2">
        <v>7.2</v>
      </c>
      <c r="C9351" t="s">
        <v>346</v>
      </c>
    </row>
    <row r="9352" spans="1:3" x14ac:dyDescent="0.3">
      <c r="A9352" t="s">
        <v>6226</v>
      </c>
      <c r="B9352" s="2">
        <v>7.2</v>
      </c>
      <c r="C9352" t="s">
        <v>7851</v>
      </c>
    </row>
    <row r="9353" spans="1:3" x14ac:dyDescent="0.3">
      <c r="A9353" t="s">
        <v>6226</v>
      </c>
      <c r="B9353" s="2">
        <v>7.2</v>
      </c>
      <c r="C9353" t="s">
        <v>3705</v>
      </c>
    </row>
    <row r="9354" spans="1:3" x14ac:dyDescent="0.3">
      <c r="A9354" t="s">
        <v>7596</v>
      </c>
      <c r="B9354" s="2">
        <v>6.8</v>
      </c>
      <c r="C9354" t="s">
        <v>346</v>
      </c>
    </row>
    <row r="9355" spans="1:3" x14ac:dyDescent="0.3">
      <c r="A9355" t="s">
        <v>7596</v>
      </c>
      <c r="B9355" s="2">
        <v>6.8</v>
      </c>
      <c r="C9355" t="s">
        <v>266</v>
      </c>
    </row>
    <row r="9356" spans="1:3" x14ac:dyDescent="0.3">
      <c r="A9356" t="s">
        <v>7596</v>
      </c>
      <c r="B9356" s="2">
        <v>6.8</v>
      </c>
      <c r="C9356" t="s">
        <v>3878</v>
      </c>
    </row>
    <row r="9357" spans="1:3" x14ac:dyDescent="0.3">
      <c r="A9357" t="s">
        <v>7597</v>
      </c>
      <c r="B9357" s="2">
        <v>6.8</v>
      </c>
      <c r="C9357" t="s">
        <v>346</v>
      </c>
    </row>
    <row r="9358" spans="1:3" x14ac:dyDescent="0.3">
      <c r="A9358" t="s">
        <v>7597</v>
      </c>
      <c r="B9358" s="2">
        <v>6.8</v>
      </c>
      <c r="C9358" t="s">
        <v>266</v>
      </c>
    </row>
    <row r="9359" spans="1:3" x14ac:dyDescent="0.3">
      <c r="A9359" t="s">
        <v>7597</v>
      </c>
      <c r="B9359" s="2">
        <v>6.8</v>
      </c>
      <c r="C9359" t="s">
        <v>3705</v>
      </c>
    </row>
    <row r="9360" spans="1:3" x14ac:dyDescent="0.3">
      <c r="A9360" t="s">
        <v>6227</v>
      </c>
      <c r="B9360" s="2">
        <v>5.2</v>
      </c>
      <c r="C9360" t="s">
        <v>346</v>
      </c>
    </row>
    <row r="9361" spans="1:3" x14ac:dyDescent="0.3">
      <c r="A9361" t="s">
        <v>6227</v>
      </c>
      <c r="B9361" s="2">
        <v>5.2</v>
      </c>
      <c r="C9361" t="s">
        <v>509</v>
      </c>
    </row>
    <row r="9362" spans="1:3" x14ac:dyDescent="0.3">
      <c r="A9362" t="s">
        <v>6227</v>
      </c>
      <c r="B9362" s="2">
        <v>5.2</v>
      </c>
      <c r="C9362" t="s">
        <v>7851</v>
      </c>
    </row>
    <row r="9363" spans="1:3" x14ac:dyDescent="0.3">
      <c r="A9363" t="s">
        <v>6227</v>
      </c>
      <c r="B9363" s="2">
        <v>5.2</v>
      </c>
      <c r="C9363" t="s">
        <v>3705</v>
      </c>
    </row>
    <row r="9364" spans="1:3" x14ac:dyDescent="0.3">
      <c r="A9364" t="s">
        <v>6228</v>
      </c>
      <c r="B9364" s="2">
        <v>7.2</v>
      </c>
      <c r="C9364" t="s">
        <v>266</v>
      </c>
    </row>
    <row r="9365" spans="1:3" x14ac:dyDescent="0.3">
      <c r="A9365" t="s">
        <v>6228</v>
      </c>
      <c r="B9365" s="2">
        <v>7.2</v>
      </c>
      <c r="C9365" t="s">
        <v>1390</v>
      </c>
    </row>
    <row r="9366" spans="1:3" x14ac:dyDescent="0.3">
      <c r="A9366" t="s">
        <v>6228</v>
      </c>
      <c r="B9366" s="2">
        <v>7.2</v>
      </c>
      <c r="C9366" t="s">
        <v>3705</v>
      </c>
    </row>
    <row r="9367" spans="1:3" x14ac:dyDescent="0.3">
      <c r="A9367" t="s">
        <v>7598</v>
      </c>
      <c r="B9367" s="2">
        <v>4</v>
      </c>
      <c r="C9367" t="s">
        <v>1390</v>
      </c>
    </row>
    <row r="9368" spans="1:3" x14ac:dyDescent="0.3">
      <c r="A9368" t="s">
        <v>7598</v>
      </c>
      <c r="B9368" s="2">
        <v>4</v>
      </c>
      <c r="C9368" t="s">
        <v>7848</v>
      </c>
    </row>
    <row r="9369" spans="1:3" x14ac:dyDescent="0.3">
      <c r="A9369" t="s">
        <v>7599</v>
      </c>
      <c r="B9369" s="2">
        <v>6.8</v>
      </c>
      <c r="C9369" t="s">
        <v>509</v>
      </c>
    </row>
    <row r="9370" spans="1:3" x14ac:dyDescent="0.3">
      <c r="A9370" t="s">
        <v>7600</v>
      </c>
      <c r="B9370" s="2">
        <v>6.9</v>
      </c>
      <c r="C9370" t="s">
        <v>7851</v>
      </c>
    </row>
    <row r="9371" spans="1:3" x14ac:dyDescent="0.3">
      <c r="A9371" t="s">
        <v>7600</v>
      </c>
      <c r="B9371" s="2">
        <v>6.9</v>
      </c>
      <c r="C9371" t="s">
        <v>1390</v>
      </c>
    </row>
    <row r="9372" spans="1:3" x14ac:dyDescent="0.3">
      <c r="A9372" t="s">
        <v>6229</v>
      </c>
      <c r="B9372" s="2">
        <v>7.3</v>
      </c>
      <c r="C9372" t="s">
        <v>509</v>
      </c>
    </row>
    <row r="9373" spans="1:3" x14ac:dyDescent="0.3">
      <c r="A9373" t="s">
        <v>6229</v>
      </c>
      <c r="B9373" s="2">
        <v>7.3</v>
      </c>
      <c r="C9373" t="s">
        <v>7851</v>
      </c>
    </row>
    <row r="9374" spans="1:3" x14ac:dyDescent="0.3">
      <c r="A9374" t="s">
        <v>6229</v>
      </c>
      <c r="B9374" s="2">
        <v>7.3</v>
      </c>
      <c r="C9374" t="s">
        <v>814</v>
      </c>
    </row>
    <row r="9375" spans="1:3" x14ac:dyDescent="0.3">
      <c r="A9375" t="s">
        <v>6230</v>
      </c>
      <c r="B9375" s="2">
        <v>6.1</v>
      </c>
      <c r="C9375" t="s">
        <v>7851</v>
      </c>
    </row>
    <row r="9376" spans="1:3" x14ac:dyDescent="0.3">
      <c r="A9376" t="s">
        <v>6230</v>
      </c>
      <c r="B9376" s="2">
        <v>6.1</v>
      </c>
      <c r="C9376" t="s">
        <v>814</v>
      </c>
    </row>
    <row r="9377" spans="1:3" x14ac:dyDescent="0.3">
      <c r="A9377" t="s">
        <v>6230</v>
      </c>
      <c r="B9377" s="2">
        <v>6.1</v>
      </c>
      <c r="C9377" t="s">
        <v>3705</v>
      </c>
    </row>
    <row r="9378" spans="1:3" x14ac:dyDescent="0.3">
      <c r="A9378" t="s">
        <v>7601</v>
      </c>
      <c r="B9378" s="2">
        <v>6</v>
      </c>
      <c r="C9378" t="s">
        <v>1390</v>
      </c>
    </row>
    <row r="9379" spans="1:3" x14ac:dyDescent="0.3">
      <c r="A9379" t="s">
        <v>6231</v>
      </c>
      <c r="B9379" s="2">
        <v>7</v>
      </c>
      <c r="C9379" t="s">
        <v>509</v>
      </c>
    </row>
    <row r="9380" spans="1:3" x14ac:dyDescent="0.3">
      <c r="A9380" t="s">
        <v>6231</v>
      </c>
      <c r="B9380" s="2">
        <v>7</v>
      </c>
      <c r="C9380" t="s">
        <v>814</v>
      </c>
    </row>
    <row r="9381" spans="1:3" x14ac:dyDescent="0.3">
      <c r="A9381" t="s">
        <v>6232</v>
      </c>
      <c r="B9381" s="2">
        <v>7.1</v>
      </c>
      <c r="C9381" t="s">
        <v>814</v>
      </c>
    </row>
    <row r="9382" spans="1:3" x14ac:dyDescent="0.3">
      <c r="A9382" t="s">
        <v>6232</v>
      </c>
      <c r="B9382" s="2">
        <v>7.1</v>
      </c>
      <c r="C9382" t="s">
        <v>7848</v>
      </c>
    </row>
    <row r="9383" spans="1:3" x14ac:dyDescent="0.3">
      <c r="A9383" t="s">
        <v>6233</v>
      </c>
      <c r="B9383" s="2">
        <v>6.2</v>
      </c>
      <c r="C9383" t="s">
        <v>346</v>
      </c>
    </row>
    <row r="9384" spans="1:3" x14ac:dyDescent="0.3">
      <c r="A9384" t="s">
        <v>6233</v>
      </c>
      <c r="B9384" s="2">
        <v>6.2</v>
      </c>
      <c r="C9384" t="s">
        <v>7844</v>
      </c>
    </row>
    <row r="9385" spans="1:3" x14ac:dyDescent="0.3">
      <c r="A9385" t="s">
        <v>6233</v>
      </c>
      <c r="B9385" s="2">
        <v>6.2</v>
      </c>
      <c r="C9385" t="s">
        <v>1390</v>
      </c>
    </row>
    <row r="9386" spans="1:3" x14ac:dyDescent="0.3">
      <c r="A9386" t="s">
        <v>6233</v>
      </c>
      <c r="B9386" s="2">
        <v>6.2</v>
      </c>
      <c r="C9386" t="s">
        <v>3705</v>
      </c>
    </row>
    <row r="9387" spans="1:3" x14ac:dyDescent="0.3">
      <c r="A9387" t="s">
        <v>7602</v>
      </c>
      <c r="B9387" s="2">
        <v>6.9</v>
      </c>
      <c r="C9387" t="s">
        <v>814</v>
      </c>
    </row>
    <row r="9388" spans="1:3" x14ac:dyDescent="0.3">
      <c r="A9388" t="s">
        <v>7602</v>
      </c>
      <c r="B9388" s="2">
        <v>6.9</v>
      </c>
      <c r="C9388" t="s">
        <v>7853</v>
      </c>
    </row>
    <row r="9389" spans="1:3" x14ac:dyDescent="0.3">
      <c r="A9389" t="s">
        <v>6234</v>
      </c>
      <c r="B9389" s="2">
        <v>7.6</v>
      </c>
      <c r="C9389" t="s">
        <v>814</v>
      </c>
    </row>
    <row r="9390" spans="1:3" x14ac:dyDescent="0.3">
      <c r="A9390" t="s">
        <v>6234</v>
      </c>
      <c r="B9390" s="2">
        <v>7.6</v>
      </c>
      <c r="C9390" t="s">
        <v>3587</v>
      </c>
    </row>
    <row r="9391" spans="1:3" x14ac:dyDescent="0.3">
      <c r="A9391" t="s">
        <v>7603</v>
      </c>
      <c r="B9391" s="2">
        <v>7.6</v>
      </c>
      <c r="C9391" t="s">
        <v>814</v>
      </c>
    </row>
    <row r="9392" spans="1:3" x14ac:dyDescent="0.3">
      <c r="A9392" t="s">
        <v>6235</v>
      </c>
      <c r="B9392" s="2">
        <v>6.4</v>
      </c>
      <c r="C9392" t="s">
        <v>509</v>
      </c>
    </row>
    <row r="9393" spans="1:3" x14ac:dyDescent="0.3">
      <c r="A9393" t="s">
        <v>6235</v>
      </c>
      <c r="B9393" s="2">
        <v>6.4</v>
      </c>
      <c r="C9393" t="s">
        <v>814</v>
      </c>
    </row>
    <row r="9394" spans="1:3" x14ac:dyDescent="0.3">
      <c r="A9394" t="s">
        <v>6235</v>
      </c>
      <c r="B9394" s="2">
        <v>6.4</v>
      </c>
      <c r="C9394" t="s">
        <v>3587</v>
      </c>
    </row>
    <row r="9395" spans="1:3" x14ac:dyDescent="0.3">
      <c r="A9395" t="s">
        <v>6236</v>
      </c>
      <c r="B9395" s="2">
        <v>6.2</v>
      </c>
      <c r="C9395" t="s">
        <v>509</v>
      </c>
    </row>
    <row r="9396" spans="1:3" x14ac:dyDescent="0.3">
      <c r="A9396" t="s">
        <v>6236</v>
      </c>
      <c r="B9396" s="2">
        <v>6.2</v>
      </c>
      <c r="C9396" t="s">
        <v>814</v>
      </c>
    </row>
    <row r="9397" spans="1:3" x14ac:dyDescent="0.3">
      <c r="A9397" t="s">
        <v>6236</v>
      </c>
      <c r="B9397" s="2">
        <v>6.2</v>
      </c>
      <c r="C9397" t="s">
        <v>7847</v>
      </c>
    </row>
    <row r="9398" spans="1:3" x14ac:dyDescent="0.3">
      <c r="A9398" t="s">
        <v>6236</v>
      </c>
      <c r="B9398" s="2">
        <v>6.2</v>
      </c>
      <c r="C9398" t="s">
        <v>3587</v>
      </c>
    </row>
    <row r="9399" spans="1:3" x14ac:dyDescent="0.3">
      <c r="A9399" t="s">
        <v>6237</v>
      </c>
      <c r="B9399" s="2">
        <v>7.5</v>
      </c>
      <c r="C9399" t="s">
        <v>266</v>
      </c>
    </row>
    <row r="9400" spans="1:3" x14ac:dyDescent="0.3">
      <c r="A9400" t="s">
        <v>6237</v>
      </c>
      <c r="B9400" s="2">
        <v>7.5</v>
      </c>
      <c r="C9400" t="s">
        <v>7852</v>
      </c>
    </row>
    <row r="9401" spans="1:3" x14ac:dyDescent="0.3">
      <c r="A9401" t="s">
        <v>6237</v>
      </c>
      <c r="B9401" s="2">
        <v>7.5</v>
      </c>
      <c r="C9401" t="s">
        <v>814</v>
      </c>
    </row>
    <row r="9402" spans="1:3" x14ac:dyDescent="0.3">
      <c r="A9402" t="s">
        <v>6237</v>
      </c>
      <c r="B9402" s="2">
        <v>7.5</v>
      </c>
      <c r="C9402" t="s">
        <v>7849</v>
      </c>
    </row>
    <row r="9403" spans="1:3" x14ac:dyDescent="0.3">
      <c r="A9403" t="s">
        <v>7604</v>
      </c>
      <c r="B9403" s="2">
        <v>2</v>
      </c>
      <c r="C9403" t="s">
        <v>509</v>
      </c>
    </row>
    <row r="9404" spans="1:3" x14ac:dyDescent="0.3">
      <c r="A9404" t="s">
        <v>7604</v>
      </c>
      <c r="B9404" s="2">
        <v>2</v>
      </c>
      <c r="C9404" t="s">
        <v>7850</v>
      </c>
    </row>
    <row r="9405" spans="1:3" x14ac:dyDescent="0.3">
      <c r="A9405" t="s">
        <v>6238</v>
      </c>
      <c r="B9405" s="2">
        <v>6.2</v>
      </c>
      <c r="C9405" t="s">
        <v>346</v>
      </c>
    </row>
    <row r="9406" spans="1:3" x14ac:dyDescent="0.3">
      <c r="A9406" t="s">
        <v>6238</v>
      </c>
      <c r="B9406" s="2">
        <v>6.2</v>
      </c>
      <c r="C9406" t="s">
        <v>7851</v>
      </c>
    </row>
    <row r="9407" spans="1:3" x14ac:dyDescent="0.3">
      <c r="A9407" t="s">
        <v>6238</v>
      </c>
      <c r="B9407" s="2">
        <v>6.2</v>
      </c>
      <c r="C9407" t="s">
        <v>1390</v>
      </c>
    </row>
    <row r="9408" spans="1:3" x14ac:dyDescent="0.3">
      <c r="A9408" t="s">
        <v>6238</v>
      </c>
      <c r="B9408" s="2">
        <v>6.2</v>
      </c>
      <c r="C9408" t="s">
        <v>3878</v>
      </c>
    </row>
    <row r="9409" spans="1:3" x14ac:dyDescent="0.3">
      <c r="A9409" t="s">
        <v>6238</v>
      </c>
      <c r="B9409" s="2">
        <v>6.2</v>
      </c>
      <c r="C9409" t="s">
        <v>3705</v>
      </c>
    </row>
    <row r="9410" spans="1:3" x14ac:dyDescent="0.3">
      <c r="A9410" t="s">
        <v>7605</v>
      </c>
      <c r="B9410" s="2">
        <v>6.5</v>
      </c>
      <c r="C9410" t="s">
        <v>266</v>
      </c>
    </row>
    <row r="9411" spans="1:3" x14ac:dyDescent="0.3">
      <c r="A9411" t="s">
        <v>7605</v>
      </c>
      <c r="B9411" s="2">
        <v>6.5</v>
      </c>
      <c r="C9411" t="s">
        <v>7852</v>
      </c>
    </row>
    <row r="9412" spans="1:3" x14ac:dyDescent="0.3">
      <c r="A9412" t="s">
        <v>7605</v>
      </c>
      <c r="B9412" s="2">
        <v>6.5</v>
      </c>
      <c r="C9412" t="s">
        <v>814</v>
      </c>
    </row>
    <row r="9413" spans="1:3" x14ac:dyDescent="0.3">
      <c r="A9413" t="s">
        <v>6239</v>
      </c>
      <c r="B9413" s="2">
        <v>7.9</v>
      </c>
      <c r="C9413" t="s">
        <v>814</v>
      </c>
    </row>
    <row r="9414" spans="1:3" x14ac:dyDescent="0.3">
      <c r="A9414" t="s">
        <v>6239</v>
      </c>
      <c r="B9414" s="2">
        <v>7.9</v>
      </c>
      <c r="C9414" t="s">
        <v>7847</v>
      </c>
    </row>
    <row r="9415" spans="1:3" x14ac:dyDescent="0.3">
      <c r="A9415" t="s">
        <v>6239</v>
      </c>
      <c r="B9415" s="2">
        <v>7.9</v>
      </c>
      <c r="C9415" t="s">
        <v>3587</v>
      </c>
    </row>
    <row r="9416" spans="1:3" x14ac:dyDescent="0.3">
      <c r="A9416" t="s">
        <v>6240</v>
      </c>
      <c r="B9416" s="2">
        <v>6.8</v>
      </c>
      <c r="C9416" t="s">
        <v>814</v>
      </c>
    </row>
    <row r="9417" spans="1:3" x14ac:dyDescent="0.3">
      <c r="A9417" t="s">
        <v>6240</v>
      </c>
      <c r="B9417" s="2">
        <v>6.8</v>
      </c>
      <c r="C9417" t="s">
        <v>7850</v>
      </c>
    </row>
    <row r="9418" spans="1:3" x14ac:dyDescent="0.3">
      <c r="A9418" t="s">
        <v>6241</v>
      </c>
      <c r="B9418" s="2">
        <v>6.3</v>
      </c>
      <c r="C9418" t="s">
        <v>509</v>
      </c>
    </row>
    <row r="9419" spans="1:3" x14ac:dyDescent="0.3">
      <c r="A9419" t="s">
        <v>6241</v>
      </c>
      <c r="B9419" s="2">
        <v>6.3</v>
      </c>
      <c r="C9419" t="s">
        <v>814</v>
      </c>
    </row>
    <row r="9420" spans="1:3" x14ac:dyDescent="0.3">
      <c r="A9420" t="s">
        <v>6241</v>
      </c>
      <c r="B9420" s="2">
        <v>6.3</v>
      </c>
      <c r="C9420" t="s">
        <v>3587</v>
      </c>
    </row>
    <row r="9421" spans="1:3" x14ac:dyDescent="0.3">
      <c r="A9421" t="s">
        <v>7606</v>
      </c>
      <c r="B9421" s="2">
        <v>6.3</v>
      </c>
      <c r="C9421" t="s">
        <v>814</v>
      </c>
    </row>
    <row r="9422" spans="1:3" x14ac:dyDescent="0.3">
      <c r="A9422" t="s">
        <v>7606</v>
      </c>
      <c r="B9422" s="2">
        <v>6.3</v>
      </c>
      <c r="C9422" t="s">
        <v>7846</v>
      </c>
    </row>
    <row r="9423" spans="1:3" x14ac:dyDescent="0.3">
      <c r="A9423" t="s">
        <v>6242</v>
      </c>
      <c r="B9423" s="2">
        <v>6.6</v>
      </c>
      <c r="C9423" t="s">
        <v>7852</v>
      </c>
    </row>
    <row r="9424" spans="1:3" x14ac:dyDescent="0.3">
      <c r="A9424" t="s">
        <v>6242</v>
      </c>
      <c r="B9424" s="2">
        <v>6.6</v>
      </c>
      <c r="C9424" t="s">
        <v>7851</v>
      </c>
    </row>
    <row r="9425" spans="1:3" x14ac:dyDescent="0.3">
      <c r="A9425" t="s">
        <v>6242</v>
      </c>
      <c r="B9425" s="2">
        <v>6.6</v>
      </c>
      <c r="C9425" t="s">
        <v>814</v>
      </c>
    </row>
    <row r="9426" spans="1:3" x14ac:dyDescent="0.3">
      <c r="A9426" t="s">
        <v>6243</v>
      </c>
      <c r="B9426" s="2">
        <v>6.4</v>
      </c>
      <c r="C9426" t="s">
        <v>7852</v>
      </c>
    </row>
    <row r="9427" spans="1:3" x14ac:dyDescent="0.3">
      <c r="A9427" t="s">
        <v>6243</v>
      </c>
      <c r="B9427" s="2">
        <v>6.4</v>
      </c>
      <c r="C9427" t="s">
        <v>814</v>
      </c>
    </row>
    <row r="9428" spans="1:3" x14ac:dyDescent="0.3">
      <c r="A9428" t="s">
        <v>7607</v>
      </c>
      <c r="B9428" s="2">
        <v>7.5</v>
      </c>
      <c r="C9428" t="s">
        <v>814</v>
      </c>
    </row>
    <row r="9429" spans="1:3" x14ac:dyDescent="0.3">
      <c r="A9429" t="s">
        <v>7607</v>
      </c>
      <c r="B9429" s="2">
        <v>7.5</v>
      </c>
      <c r="C9429" t="s">
        <v>3705</v>
      </c>
    </row>
    <row r="9430" spans="1:3" x14ac:dyDescent="0.3">
      <c r="A9430" t="s">
        <v>6244</v>
      </c>
      <c r="B9430" s="2">
        <v>6.5</v>
      </c>
      <c r="C9430" t="s">
        <v>814</v>
      </c>
    </row>
    <row r="9431" spans="1:3" x14ac:dyDescent="0.3">
      <c r="A9431" t="s">
        <v>6244</v>
      </c>
      <c r="B9431" s="2">
        <v>6.5</v>
      </c>
      <c r="C9431" t="s">
        <v>7850</v>
      </c>
    </row>
    <row r="9432" spans="1:3" x14ac:dyDescent="0.3">
      <c r="A9432" t="s">
        <v>7608</v>
      </c>
      <c r="B9432" s="2">
        <v>7.2</v>
      </c>
      <c r="C9432" t="s">
        <v>814</v>
      </c>
    </row>
    <row r="9433" spans="1:3" x14ac:dyDescent="0.3">
      <c r="A9433" t="s">
        <v>7608</v>
      </c>
      <c r="B9433" s="2">
        <v>7.2</v>
      </c>
      <c r="C9433" t="s">
        <v>3587</v>
      </c>
    </row>
    <row r="9434" spans="1:3" x14ac:dyDescent="0.3">
      <c r="A9434" t="s">
        <v>7609</v>
      </c>
      <c r="B9434" s="2">
        <v>6.3</v>
      </c>
      <c r="C9434" t="s">
        <v>266</v>
      </c>
    </row>
    <row r="9435" spans="1:3" x14ac:dyDescent="0.3">
      <c r="A9435" t="s">
        <v>7609</v>
      </c>
      <c r="B9435" s="2">
        <v>6.3</v>
      </c>
      <c r="C9435" t="s">
        <v>814</v>
      </c>
    </row>
    <row r="9436" spans="1:3" x14ac:dyDescent="0.3">
      <c r="A9436" t="s">
        <v>7609</v>
      </c>
      <c r="B9436" s="2">
        <v>6.3</v>
      </c>
      <c r="C9436" t="s">
        <v>3587</v>
      </c>
    </row>
    <row r="9437" spans="1:3" x14ac:dyDescent="0.3">
      <c r="A9437" t="s">
        <v>7609</v>
      </c>
      <c r="B9437" s="2">
        <v>6.3</v>
      </c>
      <c r="C9437" t="s">
        <v>5364</v>
      </c>
    </row>
    <row r="9438" spans="1:3" x14ac:dyDescent="0.3">
      <c r="A9438" t="s">
        <v>7610</v>
      </c>
      <c r="B9438" s="2">
        <v>7</v>
      </c>
      <c r="C9438" t="s">
        <v>509</v>
      </c>
    </row>
    <row r="9439" spans="1:3" x14ac:dyDescent="0.3">
      <c r="A9439" t="s">
        <v>7610</v>
      </c>
      <c r="B9439" s="2">
        <v>7</v>
      </c>
      <c r="C9439" t="s">
        <v>7844</v>
      </c>
    </row>
    <row r="9440" spans="1:3" x14ac:dyDescent="0.3">
      <c r="A9440" t="s">
        <v>7610</v>
      </c>
      <c r="B9440" s="2">
        <v>7</v>
      </c>
      <c r="C9440" t="s">
        <v>3878</v>
      </c>
    </row>
    <row r="9441" spans="1:3" x14ac:dyDescent="0.3">
      <c r="A9441" t="s">
        <v>6245</v>
      </c>
      <c r="B9441" s="2">
        <v>6.3</v>
      </c>
      <c r="C9441" t="s">
        <v>509</v>
      </c>
    </row>
    <row r="9442" spans="1:3" x14ac:dyDescent="0.3">
      <c r="A9442" t="s">
        <v>6245</v>
      </c>
      <c r="B9442" s="2">
        <v>6.3</v>
      </c>
      <c r="C9442" t="s">
        <v>814</v>
      </c>
    </row>
    <row r="9443" spans="1:3" x14ac:dyDescent="0.3">
      <c r="A9443" t="s">
        <v>7611</v>
      </c>
      <c r="B9443" s="2">
        <v>2.2999999999999998</v>
      </c>
      <c r="C9443" t="s">
        <v>509</v>
      </c>
    </row>
    <row r="9444" spans="1:3" x14ac:dyDescent="0.3">
      <c r="A9444" t="s">
        <v>6246</v>
      </c>
      <c r="B9444" s="2">
        <v>7.1</v>
      </c>
      <c r="C9444" t="s">
        <v>814</v>
      </c>
    </row>
    <row r="9445" spans="1:3" x14ac:dyDescent="0.3">
      <c r="A9445" t="s">
        <v>6247</v>
      </c>
      <c r="B9445" s="2">
        <v>6.2</v>
      </c>
      <c r="C9445" t="s">
        <v>266</v>
      </c>
    </row>
    <row r="9446" spans="1:3" x14ac:dyDescent="0.3">
      <c r="A9446" t="s">
        <v>6247</v>
      </c>
      <c r="B9446" s="2">
        <v>6.2</v>
      </c>
      <c r="C9446" t="s">
        <v>814</v>
      </c>
    </row>
    <row r="9447" spans="1:3" x14ac:dyDescent="0.3">
      <c r="A9447" t="s">
        <v>6247</v>
      </c>
      <c r="B9447" s="2">
        <v>6.2</v>
      </c>
      <c r="C9447" t="s">
        <v>7848</v>
      </c>
    </row>
    <row r="9448" spans="1:3" x14ac:dyDescent="0.3">
      <c r="A9448" t="s">
        <v>7612</v>
      </c>
      <c r="B9448" s="2">
        <v>6.7</v>
      </c>
      <c r="C9448" t="s">
        <v>814</v>
      </c>
    </row>
    <row r="9449" spans="1:3" x14ac:dyDescent="0.3">
      <c r="A9449" t="s">
        <v>7612</v>
      </c>
      <c r="B9449" s="2">
        <v>6.7</v>
      </c>
      <c r="C9449" t="s">
        <v>3587</v>
      </c>
    </row>
    <row r="9450" spans="1:3" x14ac:dyDescent="0.3">
      <c r="A9450" t="s">
        <v>6248</v>
      </c>
      <c r="B9450" s="2">
        <v>6.5</v>
      </c>
      <c r="C9450" t="s">
        <v>7852</v>
      </c>
    </row>
    <row r="9451" spans="1:3" x14ac:dyDescent="0.3">
      <c r="A9451" t="s">
        <v>6248</v>
      </c>
      <c r="B9451" s="2">
        <v>6.5</v>
      </c>
      <c r="C9451" t="s">
        <v>814</v>
      </c>
    </row>
    <row r="9452" spans="1:3" x14ac:dyDescent="0.3">
      <c r="A9452" t="s">
        <v>6248</v>
      </c>
      <c r="B9452" s="2">
        <v>6.5</v>
      </c>
      <c r="C9452" t="s">
        <v>3587</v>
      </c>
    </row>
    <row r="9453" spans="1:3" x14ac:dyDescent="0.3">
      <c r="A9453" t="s">
        <v>6249</v>
      </c>
      <c r="B9453" s="2">
        <v>5.9</v>
      </c>
      <c r="C9453" t="s">
        <v>509</v>
      </c>
    </row>
    <row r="9454" spans="1:3" x14ac:dyDescent="0.3">
      <c r="A9454" t="s">
        <v>7613</v>
      </c>
      <c r="B9454" s="2">
        <v>6</v>
      </c>
      <c r="C9454" t="s">
        <v>509</v>
      </c>
    </row>
    <row r="9455" spans="1:3" x14ac:dyDescent="0.3">
      <c r="A9455" t="s">
        <v>7613</v>
      </c>
      <c r="B9455" s="2">
        <v>6</v>
      </c>
      <c r="C9455" t="s">
        <v>7851</v>
      </c>
    </row>
    <row r="9456" spans="1:3" x14ac:dyDescent="0.3">
      <c r="A9456" t="s">
        <v>7613</v>
      </c>
      <c r="B9456" s="2">
        <v>6</v>
      </c>
      <c r="C9456" t="s">
        <v>3705</v>
      </c>
    </row>
    <row r="9457" spans="1:3" x14ac:dyDescent="0.3">
      <c r="A9457" t="s">
        <v>6250</v>
      </c>
      <c r="B9457" s="2">
        <v>6.9</v>
      </c>
      <c r="C9457" t="s">
        <v>814</v>
      </c>
    </row>
    <row r="9458" spans="1:3" x14ac:dyDescent="0.3">
      <c r="A9458" t="s">
        <v>6251</v>
      </c>
      <c r="B9458" s="2">
        <v>7.3</v>
      </c>
      <c r="C9458" t="s">
        <v>3084</v>
      </c>
    </row>
    <row r="9459" spans="1:3" x14ac:dyDescent="0.3">
      <c r="A9459" t="s">
        <v>7614</v>
      </c>
      <c r="B9459" s="2">
        <v>7.7</v>
      </c>
      <c r="C9459" t="s">
        <v>509</v>
      </c>
    </row>
    <row r="9460" spans="1:3" x14ac:dyDescent="0.3">
      <c r="A9460" t="s">
        <v>6252</v>
      </c>
      <c r="B9460" s="2">
        <v>7.3</v>
      </c>
      <c r="C9460" t="s">
        <v>7852</v>
      </c>
    </row>
    <row r="9461" spans="1:3" x14ac:dyDescent="0.3">
      <c r="A9461" t="s">
        <v>6252</v>
      </c>
      <c r="B9461" s="2">
        <v>7.3</v>
      </c>
      <c r="C9461" t="s">
        <v>814</v>
      </c>
    </row>
    <row r="9462" spans="1:3" x14ac:dyDescent="0.3">
      <c r="A9462" t="s">
        <v>6252</v>
      </c>
      <c r="B9462" s="2">
        <v>7.3</v>
      </c>
      <c r="C9462" t="s">
        <v>3587</v>
      </c>
    </row>
    <row r="9463" spans="1:3" x14ac:dyDescent="0.3">
      <c r="A9463" t="s">
        <v>6252</v>
      </c>
      <c r="B9463" s="2">
        <v>7.3</v>
      </c>
      <c r="C9463" t="s">
        <v>5364</v>
      </c>
    </row>
    <row r="9464" spans="1:3" x14ac:dyDescent="0.3">
      <c r="A9464" t="s">
        <v>6253</v>
      </c>
      <c r="B9464" s="2">
        <v>7</v>
      </c>
      <c r="C9464" t="s">
        <v>509</v>
      </c>
    </row>
    <row r="9465" spans="1:3" x14ac:dyDescent="0.3">
      <c r="A9465" t="s">
        <v>6253</v>
      </c>
      <c r="B9465" s="2">
        <v>7</v>
      </c>
      <c r="C9465" t="s">
        <v>814</v>
      </c>
    </row>
    <row r="9466" spans="1:3" x14ac:dyDescent="0.3">
      <c r="A9466" t="s">
        <v>6254</v>
      </c>
      <c r="B9466" s="2">
        <v>6.4</v>
      </c>
      <c r="C9466" t="s">
        <v>7851</v>
      </c>
    </row>
    <row r="9467" spans="1:3" x14ac:dyDescent="0.3">
      <c r="A9467" t="s">
        <v>6254</v>
      </c>
      <c r="B9467" s="2">
        <v>6.4</v>
      </c>
      <c r="C9467" t="s">
        <v>3705</v>
      </c>
    </row>
    <row r="9468" spans="1:3" x14ac:dyDescent="0.3">
      <c r="A9468" t="s">
        <v>7615</v>
      </c>
      <c r="B9468" s="2">
        <v>5.6</v>
      </c>
      <c r="C9468" t="s">
        <v>814</v>
      </c>
    </row>
    <row r="9469" spans="1:3" x14ac:dyDescent="0.3">
      <c r="A9469" t="s">
        <v>7615</v>
      </c>
      <c r="B9469" s="2">
        <v>5.6</v>
      </c>
      <c r="C9469" t="s">
        <v>1390</v>
      </c>
    </row>
    <row r="9470" spans="1:3" x14ac:dyDescent="0.3">
      <c r="A9470" t="s">
        <v>7615</v>
      </c>
      <c r="B9470" s="2">
        <v>5.6</v>
      </c>
      <c r="C9470" t="s">
        <v>3705</v>
      </c>
    </row>
    <row r="9471" spans="1:3" x14ac:dyDescent="0.3">
      <c r="A9471" t="s">
        <v>6255</v>
      </c>
      <c r="B9471" s="2">
        <v>8.1999999999999993</v>
      </c>
      <c r="C9471" t="s">
        <v>814</v>
      </c>
    </row>
    <row r="9472" spans="1:3" x14ac:dyDescent="0.3">
      <c r="A9472" t="s">
        <v>6255</v>
      </c>
      <c r="B9472" s="2">
        <v>8.1999999999999993</v>
      </c>
      <c r="C9472" t="s">
        <v>7848</v>
      </c>
    </row>
    <row r="9473" spans="1:3" x14ac:dyDescent="0.3">
      <c r="A9473" t="s">
        <v>6255</v>
      </c>
      <c r="B9473" s="2">
        <v>8.1999999999999993</v>
      </c>
      <c r="C9473" t="s">
        <v>5364</v>
      </c>
    </row>
    <row r="9474" spans="1:3" x14ac:dyDescent="0.3">
      <c r="A9474" t="s">
        <v>6256</v>
      </c>
      <c r="B9474" s="2">
        <v>6.5</v>
      </c>
      <c r="C9474" t="s">
        <v>509</v>
      </c>
    </row>
    <row r="9475" spans="1:3" x14ac:dyDescent="0.3">
      <c r="A9475" t="s">
        <v>6256</v>
      </c>
      <c r="B9475" s="2">
        <v>6.5</v>
      </c>
      <c r="C9475" t="s">
        <v>814</v>
      </c>
    </row>
    <row r="9476" spans="1:3" x14ac:dyDescent="0.3">
      <c r="A9476" t="s">
        <v>6256</v>
      </c>
      <c r="B9476" s="2">
        <v>6.5</v>
      </c>
      <c r="C9476" t="s">
        <v>3587</v>
      </c>
    </row>
    <row r="9477" spans="1:3" x14ac:dyDescent="0.3">
      <c r="A9477" t="s">
        <v>6257</v>
      </c>
      <c r="B9477" s="2">
        <v>8.1</v>
      </c>
      <c r="C9477" t="s">
        <v>346</v>
      </c>
    </row>
    <row r="9478" spans="1:3" x14ac:dyDescent="0.3">
      <c r="A9478" t="s">
        <v>6257</v>
      </c>
      <c r="B9478" s="2">
        <v>8.1</v>
      </c>
      <c r="C9478" t="s">
        <v>7851</v>
      </c>
    </row>
    <row r="9479" spans="1:3" x14ac:dyDescent="0.3">
      <c r="A9479" t="s">
        <v>6257</v>
      </c>
      <c r="B9479" s="2">
        <v>8.1</v>
      </c>
      <c r="C9479" t="s">
        <v>814</v>
      </c>
    </row>
    <row r="9480" spans="1:3" x14ac:dyDescent="0.3">
      <c r="A9480" t="s">
        <v>6257</v>
      </c>
      <c r="B9480" s="2">
        <v>8.1</v>
      </c>
      <c r="C9480" t="s">
        <v>3705</v>
      </c>
    </row>
    <row r="9481" spans="1:3" x14ac:dyDescent="0.3">
      <c r="A9481" t="s">
        <v>6258</v>
      </c>
      <c r="B9481" s="2">
        <v>5.4</v>
      </c>
      <c r="C9481" t="s">
        <v>1390</v>
      </c>
    </row>
    <row r="9482" spans="1:3" x14ac:dyDescent="0.3">
      <c r="A9482" t="s">
        <v>6258</v>
      </c>
      <c r="B9482" s="2">
        <v>5.4</v>
      </c>
      <c r="C9482" t="s">
        <v>7848</v>
      </c>
    </row>
    <row r="9483" spans="1:3" x14ac:dyDescent="0.3">
      <c r="A9483" t="s">
        <v>6259</v>
      </c>
      <c r="B9483" s="2">
        <v>6.3</v>
      </c>
      <c r="C9483" t="s">
        <v>509</v>
      </c>
    </row>
    <row r="9484" spans="1:3" x14ac:dyDescent="0.3">
      <c r="A9484" t="s">
        <v>6259</v>
      </c>
      <c r="B9484" s="2">
        <v>6.3</v>
      </c>
      <c r="C9484" t="s">
        <v>814</v>
      </c>
    </row>
    <row r="9485" spans="1:3" x14ac:dyDescent="0.3">
      <c r="A9485" t="s">
        <v>6259</v>
      </c>
      <c r="B9485" s="2">
        <v>6.3</v>
      </c>
      <c r="C9485" t="s">
        <v>7847</v>
      </c>
    </row>
    <row r="9486" spans="1:3" x14ac:dyDescent="0.3">
      <c r="A9486" t="s">
        <v>7616</v>
      </c>
      <c r="B9486" s="2">
        <v>7.8</v>
      </c>
      <c r="C9486" t="s">
        <v>7851</v>
      </c>
    </row>
    <row r="9487" spans="1:3" x14ac:dyDescent="0.3">
      <c r="A9487" t="s">
        <v>7616</v>
      </c>
      <c r="B9487" s="2">
        <v>7.8</v>
      </c>
      <c r="C9487" t="s">
        <v>814</v>
      </c>
    </row>
    <row r="9488" spans="1:3" x14ac:dyDescent="0.3">
      <c r="A9488" t="s">
        <v>6260</v>
      </c>
      <c r="B9488" s="2">
        <v>6.8</v>
      </c>
      <c r="C9488" t="s">
        <v>7852</v>
      </c>
    </row>
    <row r="9489" spans="1:3" x14ac:dyDescent="0.3">
      <c r="A9489" t="s">
        <v>6260</v>
      </c>
      <c r="B9489" s="2">
        <v>6.8</v>
      </c>
      <c r="C9489" t="s">
        <v>814</v>
      </c>
    </row>
    <row r="9490" spans="1:3" x14ac:dyDescent="0.3">
      <c r="A9490" t="s">
        <v>6260</v>
      </c>
      <c r="B9490" s="2">
        <v>6.8</v>
      </c>
      <c r="C9490" t="s">
        <v>7853</v>
      </c>
    </row>
    <row r="9491" spans="1:3" x14ac:dyDescent="0.3">
      <c r="A9491" t="s">
        <v>7617</v>
      </c>
      <c r="B9491" s="2">
        <v>7.1</v>
      </c>
      <c r="C9491" t="s">
        <v>7848</v>
      </c>
    </row>
    <row r="9492" spans="1:3" x14ac:dyDescent="0.3">
      <c r="A9492" t="s">
        <v>7617</v>
      </c>
      <c r="B9492" s="2">
        <v>7.1</v>
      </c>
      <c r="C9492" t="s">
        <v>3587</v>
      </c>
    </row>
    <row r="9493" spans="1:3" x14ac:dyDescent="0.3">
      <c r="A9493" t="s">
        <v>7617</v>
      </c>
      <c r="B9493" s="2">
        <v>7.1</v>
      </c>
      <c r="C9493" t="s">
        <v>3705</v>
      </c>
    </row>
    <row r="9494" spans="1:3" x14ac:dyDescent="0.3">
      <c r="A9494" t="s">
        <v>7618</v>
      </c>
      <c r="B9494" s="2">
        <v>6.2</v>
      </c>
      <c r="C9494" t="s">
        <v>266</v>
      </c>
    </row>
    <row r="9495" spans="1:3" x14ac:dyDescent="0.3">
      <c r="A9495" t="s">
        <v>7618</v>
      </c>
      <c r="B9495" s="2">
        <v>6.2</v>
      </c>
      <c r="C9495" t="s">
        <v>509</v>
      </c>
    </row>
    <row r="9496" spans="1:3" x14ac:dyDescent="0.3">
      <c r="A9496" t="s">
        <v>7618</v>
      </c>
      <c r="B9496" s="2">
        <v>6.2</v>
      </c>
      <c r="C9496" t="s">
        <v>814</v>
      </c>
    </row>
    <row r="9497" spans="1:3" x14ac:dyDescent="0.3">
      <c r="A9497" t="s">
        <v>7618</v>
      </c>
      <c r="B9497" s="2">
        <v>6.2</v>
      </c>
      <c r="C9497" t="s">
        <v>7846</v>
      </c>
    </row>
    <row r="9498" spans="1:3" x14ac:dyDescent="0.3">
      <c r="A9498" t="s">
        <v>6261</v>
      </c>
      <c r="B9498" s="2">
        <v>7.3</v>
      </c>
      <c r="C9498" t="s">
        <v>509</v>
      </c>
    </row>
    <row r="9499" spans="1:3" x14ac:dyDescent="0.3">
      <c r="A9499" t="s">
        <v>6261</v>
      </c>
      <c r="B9499" s="2">
        <v>7.3</v>
      </c>
      <c r="C9499" t="s">
        <v>7851</v>
      </c>
    </row>
    <row r="9500" spans="1:3" x14ac:dyDescent="0.3">
      <c r="A9500" t="s">
        <v>7619</v>
      </c>
      <c r="B9500" s="2">
        <v>5.9</v>
      </c>
      <c r="C9500" t="s">
        <v>509</v>
      </c>
    </row>
    <row r="9501" spans="1:3" x14ac:dyDescent="0.3">
      <c r="A9501" t="s">
        <v>7619</v>
      </c>
      <c r="B9501" s="2">
        <v>5.9</v>
      </c>
      <c r="C9501" t="s">
        <v>814</v>
      </c>
    </row>
    <row r="9502" spans="1:3" x14ac:dyDescent="0.3">
      <c r="A9502" t="s">
        <v>7619</v>
      </c>
      <c r="B9502" s="2">
        <v>5.9</v>
      </c>
      <c r="C9502" t="s">
        <v>3587</v>
      </c>
    </row>
    <row r="9503" spans="1:3" x14ac:dyDescent="0.3">
      <c r="A9503" t="s">
        <v>6262</v>
      </c>
      <c r="B9503" s="2">
        <v>3.6</v>
      </c>
      <c r="C9503" t="s">
        <v>1390</v>
      </c>
    </row>
    <row r="9504" spans="1:3" x14ac:dyDescent="0.3">
      <c r="A9504" t="s">
        <v>6262</v>
      </c>
      <c r="B9504" s="2">
        <v>3.6</v>
      </c>
      <c r="C9504" t="s">
        <v>3878</v>
      </c>
    </row>
    <row r="9505" spans="1:3" x14ac:dyDescent="0.3">
      <c r="A9505" t="s">
        <v>6262</v>
      </c>
      <c r="B9505" s="2">
        <v>3.6</v>
      </c>
      <c r="C9505" t="s">
        <v>3705</v>
      </c>
    </row>
    <row r="9506" spans="1:3" x14ac:dyDescent="0.3">
      <c r="A9506" t="s">
        <v>7620</v>
      </c>
      <c r="B9506" s="2">
        <v>7.7</v>
      </c>
      <c r="C9506" t="s">
        <v>7852</v>
      </c>
    </row>
    <row r="9507" spans="1:3" x14ac:dyDescent="0.3">
      <c r="A9507" t="s">
        <v>7620</v>
      </c>
      <c r="B9507" s="2">
        <v>7.7</v>
      </c>
      <c r="C9507" t="s">
        <v>814</v>
      </c>
    </row>
    <row r="9508" spans="1:3" x14ac:dyDescent="0.3">
      <c r="A9508" t="s">
        <v>6263</v>
      </c>
      <c r="B9508" s="2">
        <v>7.3</v>
      </c>
      <c r="C9508" t="s">
        <v>814</v>
      </c>
    </row>
    <row r="9509" spans="1:3" x14ac:dyDescent="0.3">
      <c r="A9509" t="s">
        <v>6264</v>
      </c>
      <c r="B9509" s="2">
        <v>7.4</v>
      </c>
      <c r="C9509" t="s">
        <v>7851</v>
      </c>
    </row>
    <row r="9510" spans="1:3" x14ac:dyDescent="0.3">
      <c r="A9510" t="s">
        <v>6264</v>
      </c>
      <c r="B9510" s="2">
        <v>7.4</v>
      </c>
      <c r="C9510" t="s">
        <v>814</v>
      </c>
    </row>
    <row r="9511" spans="1:3" x14ac:dyDescent="0.3">
      <c r="A9511" t="s">
        <v>6264</v>
      </c>
      <c r="B9511" s="2">
        <v>7.4</v>
      </c>
      <c r="C9511" t="s">
        <v>3705</v>
      </c>
    </row>
    <row r="9512" spans="1:3" x14ac:dyDescent="0.3">
      <c r="A9512" t="s">
        <v>7621</v>
      </c>
      <c r="B9512" s="2">
        <v>6.6</v>
      </c>
      <c r="C9512" t="s">
        <v>814</v>
      </c>
    </row>
    <row r="9513" spans="1:3" x14ac:dyDescent="0.3">
      <c r="A9513" t="s">
        <v>7621</v>
      </c>
      <c r="B9513" s="2">
        <v>6.6</v>
      </c>
      <c r="C9513" t="s">
        <v>3084</v>
      </c>
    </row>
    <row r="9514" spans="1:3" x14ac:dyDescent="0.3">
      <c r="A9514" t="s">
        <v>6265</v>
      </c>
      <c r="B9514" s="2">
        <v>6.9</v>
      </c>
      <c r="C9514" t="s">
        <v>814</v>
      </c>
    </row>
    <row r="9515" spans="1:3" x14ac:dyDescent="0.3">
      <c r="A9515" t="s">
        <v>6265</v>
      </c>
      <c r="B9515" s="2">
        <v>6.9</v>
      </c>
      <c r="C9515" t="s">
        <v>3705</v>
      </c>
    </row>
    <row r="9516" spans="1:3" x14ac:dyDescent="0.3">
      <c r="A9516" t="s">
        <v>7622</v>
      </c>
      <c r="B9516" s="2">
        <v>6.8</v>
      </c>
      <c r="C9516" t="s">
        <v>814</v>
      </c>
    </row>
    <row r="9517" spans="1:3" x14ac:dyDescent="0.3">
      <c r="A9517" t="s">
        <v>7622</v>
      </c>
      <c r="B9517" s="2">
        <v>6.8</v>
      </c>
      <c r="C9517" t="s">
        <v>3587</v>
      </c>
    </row>
    <row r="9518" spans="1:3" x14ac:dyDescent="0.3">
      <c r="A9518" t="s">
        <v>6266</v>
      </c>
      <c r="B9518" s="2">
        <v>7.3</v>
      </c>
      <c r="C9518" t="s">
        <v>814</v>
      </c>
    </row>
    <row r="9519" spans="1:3" x14ac:dyDescent="0.3">
      <c r="A9519" t="s">
        <v>6267</v>
      </c>
      <c r="B9519" s="2">
        <v>7.2</v>
      </c>
      <c r="C9519" t="s">
        <v>814</v>
      </c>
    </row>
    <row r="9520" spans="1:3" x14ac:dyDescent="0.3">
      <c r="A9520" t="s">
        <v>6267</v>
      </c>
      <c r="B9520" s="2">
        <v>7.2</v>
      </c>
      <c r="C9520" t="s">
        <v>3587</v>
      </c>
    </row>
    <row r="9521" spans="1:3" x14ac:dyDescent="0.3">
      <c r="A9521" t="s">
        <v>6267</v>
      </c>
      <c r="B9521" s="2">
        <v>7.2</v>
      </c>
      <c r="C9521" t="s">
        <v>5364</v>
      </c>
    </row>
    <row r="9522" spans="1:3" x14ac:dyDescent="0.3">
      <c r="A9522" t="s">
        <v>6268</v>
      </c>
      <c r="B9522" s="2">
        <v>7.7</v>
      </c>
      <c r="C9522" t="s">
        <v>7852</v>
      </c>
    </row>
    <row r="9523" spans="1:3" x14ac:dyDescent="0.3">
      <c r="A9523" t="s">
        <v>6268</v>
      </c>
      <c r="B9523" s="2">
        <v>7.7</v>
      </c>
      <c r="C9523" t="s">
        <v>814</v>
      </c>
    </row>
    <row r="9524" spans="1:3" x14ac:dyDescent="0.3">
      <c r="A9524" t="s">
        <v>6268</v>
      </c>
      <c r="B9524" s="2">
        <v>7.7</v>
      </c>
      <c r="C9524" t="s">
        <v>7853</v>
      </c>
    </row>
    <row r="9525" spans="1:3" x14ac:dyDescent="0.3">
      <c r="A9525" t="s">
        <v>6269</v>
      </c>
      <c r="B9525" s="2">
        <v>8.1</v>
      </c>
      <c r="C9525" t="s">
        <v>346</v>
      </c>
    </row>
    <row r="9526" spans="1:3" x14ac:dyDescent="0.3">
      <c r="A9526" t="s">
        <v>6269</v>
      </c>
      <c r="B9526" s="2">
        <v>8.1</v>
      </c>
      <c r="C9526" t="s">
        <v>3878</v>
      </c>
    </row>
    <row r="9527" spans="1:3" x14ac:dyDescent="0.3">
      <c r="A9527" t="s">
        <v>6270</v>
      </c>
      <c r="B9527" s="2">
        <v>7.7</v>
      </c>
      <c r="C9527" t="s">
        <v>814</v>
      </c>
    </row>
    <row r="9528" spans="1:3" x14ac:dyDescent="0.3">
      <c r="A9528" t="s">
        <v>6270</v>
      </c>
      <c r="B9528" s="2">
        <v>7.7</v>
      </c>
      <c r="C9528" t="s">
        <v>3587</v>
      </c>
    </row>
    <row r="9529" spans="1:3" x14ac:dyDescent="0.3">
      <c r="A9529" t="s">
        <v>6271</v>
      </c>
      <c r="B9529" s="2">
        <v>7.6</v>
      </c>
      <c r="C9529" t="s">
        <v>7852</v>
      </c>
    </row>
    <row r="9530" spans="1:3" x14ac:dyDescent="0.3">
      <c r="A9530" t="s">
        <v>6271</v>
      </c>
      <c r="B9530" s="2">
        <v>7.6</v>
      </c>
      <c r="C9530" t="s">
        <v>814</v>
      </c>
    </row>
    <row r="9531" spans="1:3" x14ac:dyDescent="0.3">
      <c r="A9531" t="s">
        <v>6271</v>
      </c>
      <c r="B9531" s="2">
        <v>7.6</v>
      </c>
      <c r="C9531" t="s">
        <v>7850</v>
      </c>
    </row>
    <row r="9532" spans="1:3" x14ac:dyDescent="0.3">
      <c r="A9532" t="s">
        <v>6272</v>
      </c>
      <c r="B9532" s="2">
        <v>7.2</v>
      </c>
      <c r="C9532" t="s">
        <v>509</v>
      </c>
    </row>
    <row r="9533" spans="1:3" x14ac:dyDescent="0.3">
      <c r="A9533" t="s">
        <v>6272</v>
      </c>
      <c r="B9533" s="2">
        <v>7.2</v>
      </c>
      <c r="C9533" t="s">
        <v>3587</v>
      </c>
    </row>
    <row r="9534" spans="1:3" x14ac:dyDescent="0.3">
      <c r="A9534" t="s">
        <v>6273</v>
      </c>
      <c r="B9534" s="2">
        <v>7.2</v>
      </c>
      <c r="C9534" t="s">
        <v>7847</v>
      </c>
    </row>
    <row r="9535" spans="1:3" x14ac:dyDescent="0.3">
      <c r="A9535" t="s">
        <v>6273</v>
      </c>
      <c r="B9535" s="2">
        <v>7.2</v>
      </c>
      <c r="C9535" t="s">
        <v>3587</v>
      </c>
    </row>
    <row r="9536" spans="1:3" x14ac:dyDescent="0.3">
      <c r="A9536" t="s">
        <v>6274</v>
      </c>
      <c r="B9536" s="2">
        <v>8.1</v>
      </c>
      <c r="C9536" t="s">
        <v>814</v>
      </c>
    </row>
    <row r="9537" spans="1:3" x14ac:dyDescent="0.3">
      <c r="A9537" t="s">
        <v>6274</v>
      </c>
      <c r="B9537" s="2">
        <v>8.1</v>
      </c>
      <c r="C9537" t="s">
        <v>5364</v>
      </c>
    </row>
    <row r="9538" spans="1:3" x14ac:dyDescent="0.3">
      <c r="A9538" t="s">
        <v>6275</v>
      </c>
      <c r="B9538" s="2">
        <v>7.5</v>
      </c>
      <c r="C9538" t="s">
        <v>1852</v>
      </c>
    </row>
    <row r="9539" spans="1:3" x14ac:dyDescent="0.3">
      <c r="A9539" t="s">
        <v>6275</v>
      </c>
      <c r="B9539" s="2">
        <v>7.5</v>
      </c>
      <c r="C9539" t="s">
        <v>814</v>
      </c>
    </row>
    <row r="9540" spans="1:3" x14ac:dyDescent="0.3">
      <c r="A9540" t="s">
        <v>6275</v>
      </c>
      <c r="B9540" s="2">
        <v>7.5</v>
      </c>
      <c r="C9540" t="s">
        <v>5364</v>
      </c>
    </row>
    <row r="9541" spans="1:3" x14ac:dyDescent="0.3">
      <c r="A9541" t="s">
        <v>7623</v>
      </c>
      <c r="B9541" s="2">
        <v>8.1</v>
      </c>
      <c r="C9541" t="s">
        <v>7852</v>
      </c>
    </row>
    <row r="9542" spans="1:3" x14ac:dyDescent="0.3">
      <c r="A9542" t="s">
        <v>7623</v>
      </c>
      <c r="B9542" s="2">
        <v>8.1</v>
      </c>
      <c r="C9542" t="s">
        <v>7851</v>
      </c>
    </row>
    <row r="9543" spans="1:3" x14ac:dyDescent="0.3">
      <c r="A9543" t="s">
        <v>7623</v>
      </c>
      <c r="B9543" s="2">
        <v>8.1</v>
      </c>
      <c r="C9543" t="s">
        <v>814</v>
      </c>
    </row>
    <row r="9544" spans="1:3" x14ac:dyDescent="0.3">
      <c r="A9544" t="s">
        <v>7623</v>
      </c>
      <c r="B9544" s="2">
        <v>8.1</v>
      </c>
      <c r="C9544" t="s">
        <v>3084</v>
      </c>
    </row>
    <row r="9545" spans="1:3" x14ac:dyDescent="0.3">
      <c r="A9545" t="s">
        <v>6276</v>
      </c>
      <c r="B9545" s="2">
        <v>7.8</v>
      </c>
      <c r="C9545" t="s">
        <v>509</v>
      </c>
    </row>
    <row r="9546" spans="1:3" x14ac:dyDescent="0.3">
      <c r="A9546" t="s">
        <v>6276</v>
      </c>
      <c r="B9546" s="2">
        <v>7.8</v>
      </c>
      <c r="C9546" t="s">
        <v>7846</v>
      </c>
    </row>
    <row r="9547" spans="1:3" x14ac:dyDescent="0.3">
      <c r="A9547" t="s">
        <v>6276</v>
      </c>
      <c r="B9547" s="2">
        <v>7.8</v>
      </c>
      <c r="C9547" t="s">
        <v>7844</v>
      </c>
    </row>
    <row r="9548" spans="1:3" x14ac:dyDescent="0.3">
      <c r="A9548" t="s">
        <v>6276</v>
      </c>
      <c r="B9548" s="2">
        <v>7.8</v>
      </c>
      <c r="C9548" t="s">
        <v>7847</v>
      </c>
    </row>
    <row r="9549" spans="1:3" x14ac:dyDescent="0.3">
      <c r="A9549" t="s">
        <v>6277</v>
      </c>
      <c r="B9549" s="2">
        <v>7.8</v>
      </c>
      <c r="C9549" t="s">
        <v>814</v>
      </c>
    </row>
    <row r="9550" spans="1:3" x14ac:dyDescent="0.3">
      <c r="A9550" t="s">
        <v>6278</v>
      </c>
      <c r="B9550" s="2">
        <v>7.6</v>
      </c>
      <c r="C9550" t="s">
        <v>7851</v>
      </c>
    </row>
    <row r="9551" spans="1:3" x14ac:dyDescent="0.3">
      <c r="A9551" t="s">
        <v>6278</v>
      </c>
      <c r="B9551" s="2">
        <v>7.6</v>
      </c>
      <c r="C9551" t="s">
        <v>814</v>
      </c>
    </row>
    <row r="9552" spans="1:3" x14ac:dyDescent="0.3">
      <c r="A9552" t="s">
        <v>6278</v>
      </c>
      <c r="B9552" s="2">
        <v>7.6</v>
      </c>
      <c r="C9552" t="s">
        <v>7847</v>
      </c>
    </row>
    <row r="9553" spans="1:3" x14ac:dyDescent="0.3">
      <c r="A9553" t="s">
        <v>6278</v>
      </c>
      <c r="B9553" s="2">
        <v>7.6</v>
      </c>
      <c r="C9553" t="s">
        <v>3587</v>
      </c>
    </row>
    <row r="9554" spans="1:3" x14ac:dyDescent="0.3">
      <c r="A9554" t="s">
        <v>6278</v>
      </c>
      <c r="B9554" s="2">
        <v>7.6</v>
      </c>
      <c r="C9554" t="s">
        <v>3705</v>
      </c>
    </row>
    <row r="9555" spans="1:3" x14ac:dyDescent="0.3">
      <c r="A9555" t="s">
        <v>6279</v>
      </c>
      <c r="B9555" s="2">
        <v>7.4</v>
      </c>
      <c r="C9555" t="s">
        <v>509</v>
      </c>
    </row>
    <row r="9556" spans="1:3" x14ac:dyDescent="0.3">
      <c r="A9556" t="s">
        <v>6279</v>
      </c>
      <c r="B9556" s="2">
        <v>7.4</v>
      </c>
      <c r="C9556" t="s">
        <v>7850</v>
      </c>
    </row>
    <row r="9557" spans="1:3" x14ac:dyDescent="0.3">
      <c r="A9557" t="s">
        <v>6280</v>
      </c>
      <c r="B9557" s="2">
        <v>6.3</v>
      </c>
      <c r="C9557" t="s">
        <v>509</v>
      </c>
    </row>
    <row r="9558" spans="1:3" x14ac:dyDescent="0.3">
      <c r="A9558" t="s">
        <v>6280</v>
      </c>
      <c r="B9558" s="2">
        <v>6.3</v>
      </c>
      <c r="C9558" t="s">
        <v>814</v>
      </c>
    </row>
    <row r="9559" spans="1:3" x14ac:dyDescent="0.3">
      <c r="A9559" t="s">
        <v>6281</v>
      </c>
      <c r="B9559" s="2">
        <v>6.9</v>
      </c>
      <c r="C9559" t="s">
        <v>509</v>
      </c>
    </row>
    <row r="9560" spans="1:3" x14ac:dyDescent="0.3">
      <c r="A9560" t="s">
        <v>6281</v>
      </c>
      <c r="B9560" s="2">
        <v>6.9</v>
      </c>
      <c r="C9560" t="s">
        <v>814</v>
      </c>
    </row>
    <row r="9561" spans="1:3" x14ac:dyDescent="0.3">
      <c r="A9561" t="s">
        <v>6281</v>
      </c>
      <c r="B9561" s="2">
        <v>6.9</v>
      </c>
      <c r="C9561" t="s">
        <v>3587</v>
      </c>
    </row>
    <row r="9562" spans="1:3" x14ac:dyDescent="0.3">
      <c r="A9562" t="s">
        <v>6282</v>
      </c>
      <c r="B9562" s="2">
        <v>8.6</v>
      </c>
      <c r="C9562" t="s">
        <v>7851</v>
      </c>
    </row>
    <row r="9563" spans="1:3" x14ac:dyDescent="0.3">
      <c r="A9563" t="s">
        <v>6282</v>
      </c>
      <c r="B9563" s="2">
        <v>8.6</v>
      </c>
      <c r="C9563" t="s">
        <v>814</v>
      </c>
    </row>
    <row r="9564" spans="1:3" x14ac:dyDescent="0.3">
      <c r="A9564" t="s">
        <v>6282</v>
      </c>
      <c r="B9564" s="2">
        <v>8.6</v>
      </c>
      <c r="C9564" t="s">
        <v>7848</v>
      </c>
    </row>
    <row r="9565" spans="1:3" x14ac:dyDescent="0.3">
      <c r="A9565" t="s">
        <v>6282</v>
      </c>
      <c r="B9565" s="2">
        <v>8.6</v>
      </c>
      <c r="C9565" t="s">
        <v>3705</v>
      </c>
    </row>
    <row r="9566" spans="1:3" x14ac:dyDescent="0.3">
      <c r="A9566" t="s">
        <v>7624</v>
      </c>
      <c r="B9566" s="2">
        <v>5.0999999999999996</v>
      </c>
      <c r="C9566" t="s">
        <v>7844</v>
      </c>
    </row>
    <row r="9567" spans="1:3" x14ac:dyDescent="0.3">
      <c r="A9567" t="s">
        <v>7624</v>
      </c>
      <c r="B9567" s="2">
        <v>5.0999999999999996</v>
      </c>
      <c r="C9567" t="s">
        <v>1390</v>
      </c>
    </row>
    <row r="9568" spans="1:3" x14ac:dyDescent="0.3">
      <c r="A9568" t="s">
        <v>7624</v>
      </c>
      <c r="B9568" s="2">
        <v>5.0999999999999996</v>
      </c>
      <c r="C9568" t="s">
        <v>3587</v>
      </c>
    </row>
    <row r="9569" spans="1:3" x14ac:dyDescent="0.3">
      <c r="A9569" t="s">
        <v>7624</v>
      </c>
      <c r="B9569" s="2">
        <v>5.0999999999999996</v>
      </c>
      <c r="C9569" t="s">
        <v>3705</v>
      </c>
    </row>
    <row r="9570" spans="1:3" x14ac:dyDescent="0.3">
      <c r="A9570" t="s">
        <v>6283</v>
      </c>
      <c r="B9570" s="2">
        <v>6.4</v>
      </c>
      <c r="C9570" t="s">
        <v>509</v>
      </c>
    </row>
    <row r="9571" spans="1:3" x14ac:dyDescent="0.3">
      <c r="A9571" t="s">
        <v>6283</v>
      </c>
      <c r="B9571" s="2">
        <v>6.4</v>
      </c>
      <c r="C9571" t="s">
        <v>3587</v>
      </c>
    </row>
    <row r="9572" spans="1:3" x14ac:dyDescent="0.3">
      <c r="A9572" t="s">
        <v>6284</v>
      </c>
      <c r="B9572" s="2">
        <v>7.9</v>
      </c>
      <c r="C9572" t="s">
        <v>814</v>
      </c>
    </row>
    <row r="9573" spans="1:3" x14ac:dyDescent="0.3">
      <c r="A9573" t="s">
        <v>6284</v>
      </c>
      <c r="B9573" s="2">
        <v>7.9</v>
      </c>
      <c r="C9573" t="s">
        <v>7850</v>
      </c>
    </row>
    <row r="9574" spans="1:3" x14ac:dyDescent="0.3">
      <c r="A9574" t="s">
        <v>7625</v>
      </c>
      <c r="B9574" s="2">
        <v>6.9</v>
      </c>
      <c r="C9574" t="s">
        <v>814</v>
      </c>
    </row>
    <row r="9575" spans="1:3" x14ac:dyDescent="0.3">
      <c r="A9575" t="s">
        <v>7625</v>
      </c>
      <c r="B9575" s="2">
        <v>6.9</v>
      </c>
      <c r="C9575" t="s">
        <v>3587</v>
      </c>
    </row>
    <row r="9576" spans="1:3" x14ac:dyDescent="0.3">
      <c r="A9576" t="s">
        <v>7625</v>
      </c>
      <c r="B9576" s="2">
        <v>6.9</v>
      </c>
      <c r="C9576" t="s">
        <v>3084</v>
      </c>
    </row>
    <row r="9577" spans="1:3" x14ac:dyDescent="0.3">
      <c r="A9577" t="s">
        <v>7626</v>
      </c>
      <c r="B9577" s="2">
        <v>7.5</v>
      </c>
      <c r="C9577" t="s">
        <v>509</v>
      </c>
    </row>
    <row r="9578" spans="1:3" x14ac:dyDescent="0.3">
      <c r="A9578" t="s">
        <v>7627</v>
      </c>
      <c r="B9578" s="2">
        <v>7.2</v>
      </c>
      <c r="C9578" t="s">
        <v>346</v>
      </c>
    </row>
    <row r="9579" spans="1:3" x14ac:dyDescent="0.3">
      <c r="A9579" t="s">
        <v>7627</v>
      </c>
      <c r="B9579" s="2">
        <v>7.2</v>
      </c>
      <c r="C9579" t="s">
        <v>3878</v>
      </c>
    </row>
    <row r="9580" spans="1:3" x14ac:dyDescent="0.3">
      <c r="A9580" t="s">
        <v>6285</v>
      </c>
      <c r="B9580" s="2">
        <v>5.8</v>
      </c>
      <c r="C9580" t="s">
        <v>509</v>
      </c>
    </row>
    <row r="9581" spans="1:3" x14ac:dyDescent="0.3">
      <c r="A9581" t="s">
        <v>6285</v>
      </c>
      <c r="B9581" s="2">
        <v>5.8</v>
      </c>
      <c r="C9581" t="s">
        <v>814</v>
      </c>
    </row>
    <row r="9582" spans="1:3" x14ac:dyDescent="0.3">
      <c r="A9582" t="s">
        <v>6285</v>
      </c>
      <c r="B9582" s="2">
        <v>5.8</v>
      </c>
      <c r="C9582" t="s">
        <v>7847</v>
      </c>
    </row>
    <row r="9583" spans="1:3" x14ac:dyDescent="0.3">
      <c r="A9583" t="s">
        <v>6286</v>
      </c>
      <c r="B9583" s="2">
        <v>2.9</v>
      </c>
      <c r="C9583" t="s">
        <v>509</v>
      </c>
    </row>
    <row r="9584" spans="1:3" x14ac:dyDescent="0.3">
      <c r="A9584" t="s">
        <v>6286</v>
      </c>
      <c r="B9584" s="2">
        <v>2.9</v>
      </c>
      <c r="C9584" t="s">
        <v>7846</v>
      </c>
    </row>
    <row r="9585" spans="1:3" x14ac:dyDescent="0.3">
      <c r="A9585" t="s">
        <v>6287</v>
      </c>
      <c r="B9585" s="2">
        <v>6.2</v>
      </c>
      <c r="C9585" t="s">
        <v>509</v>
      </c>
    </row>
    <row r="9586" spans="1:3" x14ac:dyDescent="0.3">
      <c r="A9586" t="s">
        <v>6287</v>
      </c>
      <c r="B9586" s="2">
        <v>6.2</v>
      </c>
      <c r="C9586" t="s">
        <v>814</v>
      </c>
    </row>
    <row r="9587" spans="1:3" x14ac:dyDescent="0.3">
      <c r="A9587" t="s">
        <v>6287</v>
      </c>
      <c r="B9587" s="2">
        <v>6.2</v>
      </c>
      <c r="C9587" t="s">
        <v>3587</v>
      </c>
    </row>
    <row r="9588" spans="1:3" x14ac:dyDescent="0.3">
      <c r="A9588" t="s">
        <v>6288</v>
      </c>
      <c r="B9588" s="2">
        <v>6.8</v>
      </c>
      <c r="C9588" t="s">
        <v>509</v>
      </c>
    </row>
    <row r="9589" spans="1:3" x14ac:dyDescent="0.3">
      <c r="A9589" t="s">
        <v>6288</v>
      </c>
      <c r="B9589" s="2">
        <v>6.8</v>
      </c>
      <c r="C9589" t="s">
        <v>814</v>
      </c>
    </row>
    <row r="9590" spans="1:3" x14ac:dyDescent="0.3">
      <c r="A9590" t="s">
        <v>6288</v>
      </c>
      <c r="B9590" s="2">
        <v>6.8</v>
      </c>
      <c r="C9590" t="s">
        <v>7844</v>
      </c>
    </row>
    <row r="9591" spans="1:3" x14ac:dyDescent="0.3">
      <c r="A9591" t="s">
        <v>6288</v>
      </c>
      <c r="B9591" s="2">
        <v>6.8</v>
      </c>
      <c r="C9591" t="s">
        <v>3587</v>
      </c>
    </row>
    <row r="9592" spans="1:3" x14ac:dyDescent="0.3">
      <c r="A9592" t="s">
        <v>7628</v>
      </c>
      <c r="B9592" s="2">
        <v>6.1</v>
      </c>
      <c r="C9592" t="s">
        <v>509</v>
      </c>
    </row>
    <row r="9593" spans="1:3" x14ac:dyDescent="0.3">
      <c r="A9593" t="s">
        <v>7628</v>
      </c>
      <c r="B9593" s="2">
        <v>6.1</v>
      </c>
      <c r="C9593" t="s">
        <v>1390</v>
      </c>
    </row>
    <row r="9594" spans="1:3" x14ac:dyDescent="0.3">
      <c r="A9594" t="s">
        <v>7628</v>
      </c>
      <c r="B9594" s="2">
        <v>6.1</v>
      </c>
      <c r="C9594" t="s">
        <v>3705</v>
      </c>
    </row>
    <row r="9595" spans="1:3" x14ac:dyDescent="0.3">
      <c r="A9595" t="s">
        <v>7629</v>
      </c>
      <c r="B9595" s="2">
        <v>7.7</v>
      </c>
      <c r="C9595" t="s">
        <v>7852</v>
      </c>
    </row>
    <row r="9596" spans="1:3" x14ac:dyDescent="0.3">
      <c r="A9596" t="s">
        <v>7629</v>
      </c>
      <c r="B9596" s="2">
        <v>7.7</v>
      </c>
      <c r="C9596" t="s">
        <v>814</v>
      </c>
    </row>
    <row r="9597" spans="1:3" x14ac:dyDescent="0.3">
      <c r="A9597" t="s">
        <v>7629</v>
      </c>
      <c r="B9597" s="2">
        <v>7.7</v>
      </c>
      <c r="C9597" t="s">
        <v>7849</v>
      </c>
    </row>
    <row r="9598" spans="1:3" x14ac:dyDescent="0.3">
      <c r="A9598" t="s">
        <v>7629</v>
      </c>
      <c r="B9598" s="2">
        <v>7.7</v>
      </c>
      <c r="C9598" t="s">
        <v>3705</v>
      </c>
    </row>
    <row r="9599" spans="1:3" x14ac:dyDescent="0.3">
      <c r="A9599" t="s">
        <v>6289</v>
      </c>
      <c r="B9599" s="2">
        <v>5.2</v>
      </c>
      <c r="C9599" t="s">
        <v>1390</v>
      </c>
    </row>
    <row r="9600" spans="1:3" x14ac:dyDescent="0.3">
      <c r="A9600" t="s">
        <v>6289</v>
      </c>
      <c r="B9600" s="2">
        <v>5.2</v>
      </c>
      <c r="C9600" t="s">
        <v>3705</v>
      </c>
    </row>
    <row r="9601" spans="1:3" x14ac:dyDescent="0.3">
      <c r="A9601" t="s">
        <v>6290</v>
      </c>
      <c r="B9601" s="2">
        <v>6.8</v>
      </c>
      <c r="C9601" t="s">
        <v>509</v>
      </c>
    </row>
    <row r="9602" spans="1:3" x14ac:dyDescent="0.3">
      <c r="A9602" t="s">
        <v>6290</v>
      </c>
      <c r="B9602" s="2">
        <v>6.8</v>
      </c>
      <c r="C9602" t="s">
        <v>7851</v>
      </c>
    </row>
    <row r="9603" spans="1:3" x14ac:dyDescent="0.3">
      <c r="A9603" t="s">
        <v>6290</v>
      </c>
      <c r="B9603" s="2">
        <v>6.8</v>
      </c>
      <c r="C9603" t="s">
        <v>814</v>
      </c>
    </row>
    <row r="9604" spans="1:3" x14ac:dyDescent="0.3">
      <c r="A9604" t="s">
        <v>7630</v>
      </c>
      <c r="B9604" s="2">
        <v>6.5</v>
      </c>
      <c r="C9604" t="s">
        <v>266</v>
      </c>
    </row>
    <row r="9605" spans="1:3" x14ac:dyDescent="0.3">
      <c r="A9605" t="s">
        <v>7630</v>
      </c>
      <c r="B9605" s="2">
        <v>6.5</v>
      </c>
      <c r="C9605" t="s">
        <v>1852</v>
      </c>
    </row>
    <row r="9606" spans="1:3" x14ac:dyDescent="0.3">
      <c r="A9606" t="s">
        <v>7630</v>
      </c>
      <c r="B9606" s="2">
        <v>6.5</v>
      </c>
      <c r="C9606" t="s">
        <v>7854</v>
      </c>
    </row>
    <row r="9607" spans="1:3" x14ac:dyDescent="0.3">
      <c r="A9607" t="s">
        <v>6291</v>
      </c>
      <c r="B9607" s="2">
        <v>7</v>
      </c>
      <c r="C9607" t="s">
        <v>7852</v>
      </c>
    </row>
    <row r="9608" spans="1:3" x14ac:dyDescent="0.3">
      <c r="A9608" t="s">
        <v>6291</v>
      </c>
      <c r="B9608" s="2">
        <v>7</v>
      </c>
      <c r="C9608" t="s">
        <v>814</v>
      </c>
    </row>
    <row r="9609" spans="1:3" x14ac:dyDescent="0.3">
      <c r="A9609" t="s">
        <v>6292</v>
      </c>
      <c r="B9609" s="2">
        <v>5.9</v>
      </c>
      <c r="C9609" t="s">
        <v>509</v>
      </c>
    </row>
    <row r="9610" spans="1:3" x14ac:dyDescent="0.3">
      <c r="A9610" t="s">
        <v>6292</v>
      </c>
      <c r="B9610" s="2">
        <v>5.9</v>
      </c>
      <c r="C9610" t="s">
        <v>814</v>
      </c>
    </row>
    <row r="9611" spans="1:3" x14ac:dyDescent="0.3">
      <c r="A9611" t="s">
        <v>6292</v>
      </c>
      <c r="B9611" s="2">
        <v>5.9</v>
      </c>
      <c r="C9611" t="s">
        <v>3587</v>
      </c>
    </row>
    <row r="9612" spans="1:3" x14ac:dyDescent="0.3">
      <c r="A9612" t="s">
        <v>6293</v>
      </c>
      <c r="B9612" s="2">
        <v>7.1</v>
      </c>
      <c r="C9612" t="s">
        <v>814</v>
      </c>
    </row>
    <row r="9613" spans="1:3" x14ac:dyDescent="0.3">
      <c r="A9613" t="s">
        <v>6293</v>
      </c>
      <c r="B9613" s="2">
        <v>7.1</v>
      </c>
      <c r="C9613" t="s">
        <v>7848</v>
      </c>
    </row>
    <row r="9614" spans="1:3" x14ac:dyDescent="0.3">
      <c r="A9614" t="s">
        <v>6293</v>
      </c>
      <c r="B9614" s="2">
        <v>7.1</v>
      </c>
      <c r="C9614" t="s">
        <v>3587</v>
      </c>
    </row>
    <row r="9615" spans="1:3" x14ac:dyDescent="0.3">
      <c r="A9615" t="s">
        <v>6293</v>
      </c>
      <c r="B9615" s="2">
        <v>7.1</v>
      </c>
      <c r="C9615" t="s">
        <v>3705</v>
      </c>
    </row>
    <row r="9616" spans="1:3" x14ac:dyDescent="0.3">
      <c r="A9616" t="s">
        <v>7631</v>
      </c>
      <c r="B9616" s="2">
        <v>5.5</v>
      </c>
      <c r="C9616" t="s">
        <v>509</v>
      </c>
    </row>
    <row r="9617" spans="1:3" x14ac:dyDescent="0.3">
      <c r="A9617" t="s">
        <v>7631</v>
      </c>
      <c r="B9617" s="2">
        <v>5.5</v>
      </c>
      <c r="C9617" t="s">
        <v>3084</v>
      </c>
    </row>
    <row r="9618" spans="1:3" x14ac:dyDescent="0.3">
      <c r="A9618" t="s">
        <v>6294</v>
      </c>
      <c r="B9618" s="2">
        <v>7.4</v>
      </c>
      <c r="C9618" t="s">
        <v>509</v>
      </c>
    </row>
    <row r="9619" spans="1:3" x14ac:dyDescent="0.3">
      <c r="A9619" t="s">
        <v>6294</v>
      </c>
      <c r="B9619" s="2">
        <v>7.4</v>
      </c>
      <c r="C9619" t="s">
        <v>814</v>
      </c>
    </row>
    <row r="9620" spans="1:3" x14ac:dyDescent="0.3">
      <c r="A9620" t="s">
        <v>6295</v>
      </c>
      <c r="B9620" s="2">
        <v>7.3</v>
      </c>
      <c r="C9620" t="s">
        <v>509</v>
      </c>
    </row>
    <row r="9621" spans="1:3" x14ac:dyDescent="0.3">
      <c r="A9621" t="s">
        <v>6295</v>
      </c>
      <c r="B9621" s="2">
        <v>7.3</v>
      </c>
      <c r="C9621" t="s">
        <v>7851</v>
      </c>
    </row>
    <row r="9622" spans="1:3" x14ac:dyDescent="0.3">
      <c r="A9622" t="s">
        <v>6295</v>
      </c>
      <c r="B9622" s="2">
        <v>7.3</v>
      </c>
      <c r="C9622" t="s">
        <v>3705</v>
      </c>
    </row>
    <row r="9623" spans="1:3" x14ac:dyDescent="0.3">
      <c r="A9623" t="s">
        <v>6296</v>
      </c>
      <c r="B9623" s="2">
        <v>4.5999999999999996</v>
      </c>
      <c r="C9623" t="s">
        <v>509</v>
      </c>
    </row>
    <row r="9624" spans="1:3" x14ac:dyDescent="0.3">
      <c r="A9624" t="s">
        <v>6297</v>
      </c>
      <c r="B9624" s="2">
        <v>7.2</v>
      </c>
      <c r="C9624" t="s">
        <v>814</v>
      </c>
    </row>
    <row r="9625" spans="1:3" x14ac:dyDescent="0.3">
      <c r="A9625" t="s">
        <v>6297</v>
      </c>
      <c r="B9625" s="2">
        <v>7.2</v>
      </c>
      <c r="C9625" t="s">
        <v>3587</v>
      </c>
    </row>
    <row r="9626" spans="1:3" x14ac:dyDescent="0.3">
      <c r="A9626" t="s">
        <v>6298</v>
      </c>
      <c r="B9626" s="2">
        <v>5.0999999999999996</v>
      </c>
      <c r="C9626" t="s">
        <v>509</v>
      </c>
    </row>
    <row r="9627" spans="1:3" x14ac:dyDescent="0.3">
      <c r="A9627" t="s">
        <v>6298</v>
      </c>
      <c r="B9627" s="2">
        <v>5.0999999999999996</v>
      </c>
      <c r="C9627" t="s">
        <v>3587</v>
      </c>
    </row>
    <row r="9628" spans="1:3" x14ac:dyDescent="0.3">
      <c r="A9628" t="s">
        <v>6299</v>
      </c>
      <c r="B9628" s="2">
        <v>6.7</v>
      </c>
      <c r="C9628" t="s">
        <v>509</v>
      </c>
    </row>
    <row r="9629" spans="1:3" x14ac:dyDescent="0.3">
      <c r="A9629" t="s">
        <v>6299</v>
      </c>
      <c r="B9629" s="2">
        <v>6.7</v>
      </c>
      <c r="C9629" t="s">
        <v>814</v>
      </c>
    </row>
    <row r="9630" spans="1:3" x14ac:dyDescent="0.3">
      <c r="A9630" t="s">
        <v>6300</v>
      </c>
      <c r="B9630" s="2">
        <v>5.3</v>
      </c>
      <c r="C9630" t="s">
        <v>509</v>
      </c>
    </row>
    <row r="9631" spans="1:3" x14ac:dyDescent="0.3">
      <c r="A9631" t="s">
        <v>6300</v>
      </c>
      <c r="B9631" s="2">
        <v>5.3</v>
      </c>
      <c r="C9631" t="s">
        <v>814</v>
      </c>
    </row>
    <row r="9632" spans="1:3" x14ac:dyDescent="0.3">
      <c r="A9632" t="s">
        <v>6300</v>
      </c>
      <c r="B9632" s="2">
        <v>5.3</v>
      </c>
      <c r="C9632" t="s">
        <v>7844</v>
      </c>
    </row>
    <row r="9633" spans="1:3" x14ac:dyDescent="0.3">
      <c r="A9633" t="s">
        <v>6300</v>
      </c>
      <c r="B9633" s="2">
        <v>5.3</v>
      </c>
      <c r="C9633" t="s">
        <v>3587</v>
      </c>
    </row>
    <row r="9634" spans="1:3" x14ac:dyDescent="0.3">
      <c r="A9634" t="s">
        <v>7632</v>
      </c>
      <c r="B9634" s="2">
        <v>7.8</v>
      </c>
      <c r="C9634" t="s">
        <v>509</v>
      </c>
    </row>
    <row r="9635" spans="1:3" x14ac:dyDescent="0.3">
      <c r="A9635" t="s">
        <v>7632</v>
      </c>
      <c r="B9635" s="2">
        <v>7.8</v>
      </c>
      <c r="C9635" t="s">
        <v>814</v>
      </c>
    </row>
    <row r="9636" spans="1:3" x14ac:dyDescent="0.3">
      <c r="A9636" t="s">
        <v>7632</v>
      </c>
      <c r="B9636" s="2">
        <v>7.8</v>
      </c>
      <c r="C9636" t="s">
        <v>7853</v>
      </c>
    </row>
    <row r="9637" spans="1:3" x14ac:dyDescent="0.3">
      <c r="A9637" t="s">
        <v>7632</v>
      </c>
      <c r="B9637" s="2">
        <v>7.8</v>
      </c>
      <c r="C9637" t="s">
        <v>7847</v>
      </c>
    </row>
    <row r="9638" spans="1:3" x14ac:dyDescent="0.3">
      <c r="A9638" t="s">
        <v>7633</v>
      </c>
      <c r="B9638" s="2">
        <v>6.7</v>
      </c>
      <c r="C9638" t="s">
        <v>346</v>
      </c>
    </row>
    <row r="9639" spans="1:3" x14ac:dyDescent="0.3">
      <c r="A9639" t="s">
        <v>7633</v>
      </c>
      <c r="B9639" s="2">
        <v>6.7</v>
      </c>
      <c r="C9639" t="s">
        <v>814</v>
      </c>
    </row>
    <row r="9640" spans="1:3" x14ac:dyDescent="0.3">
      <c r="A9640" t="s">
        <v>6301</v>
      </c>
      <c r="B9640" s="2">
        <v>7.2</v>
      </c>
      <c r="C9640" t="s">
        <v>814</v>
      </c>
    </row>
    <row r="9641" spans="1:3" x14ac:dyDescent="0.3">
      <c r="A9641" t="s">
        <v>6301</v>
      </c>
      <c r="B9641" s="2">
        <v>7.2</v>
      </c>
      <c r="C9641" t="s">
        <v>7849</v>
      </c>
    </row>
    <row r="9642" spans="1:3" x14ac:dyDescent="0.3">
      <c r="A9642" t="s">
        <v>6302</v>
      </c>
      <c r="B9642" s="2">
        <v>5.8</v>
      </c>
      <c r="C9642" t="s">
        <v>509</v>
      </c>
    </row>
    <row r="9643" spans="1:3" x14ac:dyDescent="0.3">
      <c r="A9643" t="s">
        <v>6302</v>
      </c>
      <c r="B9643" s="2">
        <v>5.8</v>
      </c>
      <c r="C9643" t="s">
        <v>7851</v>
      </c>
    </row>
    <row r="9644" spans="1:3" x14ac:dyDescent="0.3">
      <c r="A9644" t="s">
        <v>6302</v>
      </c>
      <c r="B9644" s="2">
        <v>5.8</v>
      </c>
      <c r="C9644" t="s">
        <v>814</v>
      </c>
    </row>
    <row r="9645" spans="1:3" x14ac:dyDescent="0.3">
      <c r="A9645" t="s">
        <v>6302</v>
      </c>
      <c r="B9645" s="2">
        <v>5.8</v>
      </c>
      <c r="C9645" t="s">
        <v>3705</v>
      </c>
    </row>
    <row r="9646" spans="1:3" x14ac:dyDescent="0.3">
      <c r="A9646" t="s">
        <v>6303</v>
      </c>
      <c r="B9646" s="2">
        <v>7</v>
      </c>
      <c r="C9646" t="s">
        <v>509</v>
      </c>
    </row>
    <row r="9647" spans="1:3" x14ac:dyDescent="0.3">
      <c r="A9647" t="s">
        <v>6303</v>
      </c>
      <c r="B9647" s="2">
        <v>7</v>
      </c>
      <c r="C9647" t="s">
        <v>814</v>
      </c>
    </row>
    <row r="9648" spans="1:3" x14ac:dyDescent="0.3">
      <c r="A9648" t="s">
        <v>6303</v>
      </c>
      <c r="B9648" s="2">
        <v>7</v>
      </c>
      <c r="C9648" t="s">
        <v>3587</v>
      </c>
    </row>
    <row r="9649" spans="1:3" x14ac:dyDescent="0.3">
      <c r="A9649" t="s">
        <v>7634</v>
      </c>
      <c r="B9649" s="2">
        <v>3.8</v>
      </c>
      <c r="C9649" t="s">
        <v>346</v>
      </c>
    </row>
    <row r="9650" spans="1:3" x14ac:dyDescent="0.3">
      <c r="A9650" t="s">
        <v>7634</v>
      </c>
      <c r="B9650" s="2">
        <v>3.8</v>
      </c>
      <c r="C9650" t="s">
        <v>266</v>
      </c>
    </row>
    <row r="9651" spans="1:3" x14ac:dyDescent="0.3">
      <c r="A9651" t="s">
        <v>7634</v>
      </c>
      <c r="B9651" s="2">
        <v>3.8</v>
      </c>
      <c r="C9651" t="s">
        <v>7844</v>
      </c>
    </row>
    <row r="9652" spans="1:3" x14ac:dyDescent="0.3">
      <c r="A9652" t="s">
        <v>7634</v>
      </c>
      <c r="B9652" s="2">
        <v>3.8</v>
      </c>
      <c r="C9652" t="s">
        <v>3878</v>
      </c>
    </row>
    <row r="9653" spans="1:3" x14ac:dyDescent="0.3">
      <c r="A9653" t="s">
        <v>7635</v>
      </c>
      <c r="B9653" s="2">
        <v>5.7</v>
      </c>
      <c r="C9653" t="s">
        <v>7852</v>
      </c>
    </row>
    <row r="9654" spans="1:3" x14ac:dyDescent="0.3">
      <c r="A9654" t="s">
        <v>7635</v>
      </c>
      <c r="B9654" s="2">
        <v>5.7</v>
      </c>
      <c r="C9654" t="s">
        <v>814</v>
      </c>
    </row>
    <row r="9655" spans="1:3" x14ac:dyDescent="0.3">
      <c r="A9655" t="s">
        <v>7635</v>
      </c>
      <c r="B9655" s="2">
        <v>5.7</v>
      </c>
      <c r="C9655" t="s">
        <v>7850</v>
      </c>
    </row>
    <row r="9656" spans="1:3" x14ac:dyDescent="0.3">
      <c r="A9656" t="s">
        <v>6304</v>
      </c>
      <c r="B9656" s="2">
        <v>6.7</v>
      </c>
      <c r="C9656" t="s">
        <v>814</v>
      </c>
    </row>
    <row r="9657" spans="1:3" x14ac:dyDescent="0.3">
      <c r="A9657" t="s">
        <v>6304</v>
      </c>
      <c r="B9657" s="2">
        <v>6.7</v>
      </c>
      <c r="C9657" t="s">
        <v>3587</v>
      </c>
    </row>
    <row r="9658" spans="1:3" x14ac:dyDescent="0.3">
      <c r="A9658" t="s">
        <v>7636</v>
      </c>
      <c r="B9658" s="2">
        <v>6.1</v>
      </c>
      <c r="C9658" t="s">
        <v>814</v>
      </c>
    </row>
    <row r="9659" spans="1:3" x14ac:dyDescent="0.3">
      <c r="A9659" t="s">
        <v>7636</v>
      </c>
      <c r="B9659" s="2">
        <v>6.1</v>
      </c>
      <c r="C9659" t="s">
        <v>7849</v>
      </c>
    </row>
    <row r="9660" spans="1:3" x14ac:dyDescent="0.3">
      <c r="A9660" t="s">
        <v>6305</v>
      </c>
      <c r="B9660" s="2">
        <v>6.2</v>
      </c>
      <c r="C9660" t="s">
        <v>814</v>
      </c>
    </row>
    <row r="9661" spans="1:3" x14ac:dyDescent="0.3">
      <c r="A9661" t="s">
        <v>6305</v>
      </c>
      <c r="B9661" s="2">
        <v>6.2</v>
      </c>
      <c r="C9661" t="s">
        <v>3587</v>
      </c>
    </row>
    <row r="9662" spans="1:3" x14ac:dyDescent="0.3">
      <c r="A9662" t="s">
        <v>6306</v>
      </c>
      <c r="B9662" s="2">
        <v>6.2</v>
      </c>
      <c r="C9662" t="s">
        <v>509</v>
      </c>
    </row>
    <row r="9663" spans="1:3" x14ac:dyDescent="0.3">
      <c r="A9663" t="s">
        <v>6306</v>
      </c>
      <c r="B9663" s="2">
        <v>6.2</v>
      </c>
      <c r="C9663" t="s">
        <v>7851</v>
      </c>
    </row>
    <row r="9664" spans="1:3" x14ac:dyDescent="0.3">
      <c r="A9664" t="s">
        <v>6306</v>
      </c>
      <c r="B9664" s="2">
        <v>6.2</v>
      </c>
      <c r="C9664" t="s">
        <v>3587</v>
      </c>
    </row>
    <row r="9665" spans="1:3" x14ac:dyDescent="0.3">
      <c r="A9665" t="s">
        <v>6307</v>
      </c>
      <c r="B9665" s="2">
        <v>4.7</v>
      </c>
      <c r="C9665" t="s">
        <v>509</v>
      </c>
    </row>
    <row r="9666" spans="1:3" x14ac:dyDescent="0.3">
      <c r="A9666" t="s">
        <v>6308</v>
      </c>
      <c r="B9666" s="2">
        <v>6.3</v>
      </c>
      <c r="C9666" t="s">
        <v>7851</v>
      </c>
    </row>
    <row r="9667" spans="1:3" x14ac:dyDescent="0.3">
      <c r="A9667" t="s">
        <v>6308</v>
      </c>
      <c r="B9667" s="2">
        <v>6.3</v>
      </c>
      <c r="C9667" t="s">
        <v>814</v>
      </c>
    </row>
    <row r="9668" spans="1:3" x14ac:dyDescent="0.3">
      <c r="A9668" t="s">
        <v>6308</v>
      </c>
      <c r="B9668" s="2">
        <v>6.3</v>
      </c>
      <c r="C9668" t="s">
        <v>3705</v>
      </c>
    </row>
    <row r="9669" spans="1:3" x14ac:dyDescent="0.3">
      <c r="A9669" t="s">
        <v>7637</v>
      </c>
      <c r="B9669" s="2">
        <v>7.3</v>
      </c>
      <c r="C9669" t="s">
        <v>509</v>
      </c>
    </row>
    <row r="9670" spans="1:3" x14ac:dyDescent="0.3">
      <c r="A9670" t="s">
        <v>7637</v>
      </c>
      <c r="B9670" s="2">
        <v>7.3</v>
      </c>
      <c r="C9670" t="s">
        <v>814</v>
      </c>
    </row>
    <row r="9671" spans="1:3" x14ac:dyDescent="0.3">
      <c r="A9671" t="s">
        <v>6309</v>
      </c>
      <c r="B9671" s="2">
        <v>5.8</v>
      </c>
      <c r="C9671" t="s">
        <v>814</v>
      </c>
    </row>
    <row r="9672" spans="1:3" x14ac:dyDescent="0.3">
      <c r="A9672" t="s">
        <v>6309</v>
      </c>
      <c r="B9672" s="2">
        <v>5.8</v>
      </c>
      <c r="C9672" t="s">
        <v>7853</v>
      </c>
    </row>
    <row r="9673" spans="1:3" x14ac:dyDescent="0.3">
      <c r="A9673" t="s">
        <v>7638</v>
      </c>
      <c r="B9673" s="2">
        <v>7.1</v>
      </c>
      <c r="C9673" t="s">
        <v>814</v>
      </c>
    </row>
    <row r="9674" spans="1:3" x14ac:dyDescent="0.3">
      <c r="A9674" t="s">
        <v>7638</v>
      </c>
      <c r="B9674" s="2">
        <v>7.1</v>
      </c>
      <c r="C9674" t="s">
        <v>7849</v>
      </c>
    </row>
    <row r="9675" spans="1:3" x14ac:dyDescent="0.3">
      <c r="A9675" t="s">
        <v>7638</v>
      </c>
      <c r="B9675" s="2">
        <v>7.1</v>
      </c>
      <c r="C9675" t="s">
        <v>5364</v>
      </c>
    </row>
    <row r="9676" spans="1:3" x14ac:dyDescent="0.3">
      <c r="A9676" t="s">
        <v>6310</v>
      </c>
      <c r="B9676" s="2">
        <v>7.1</v>
      </c>
      <c r="C9676" t="s">
        <v>346</v>
      </c>
    </row>
    <row r="9677" spans="1:3" x14ac:dyDescent="0.3">
      <c r="A9677" t="s">
        <v>6310</v>
      </c>
      <c r="B9677" s="2">
        <v>7.1</v>
      </c>
      <c r="C9677" t="s">
        <v>7851</v>
      </c>
    </row>
    <row r="9678" spans="1:3" x14ac:dyDescent="0.3">
      <c r="A9678" t="s">
        <v>6310</v>
      </c>
      <c r="B9678" s="2">
        <v>7.1</v>
      </c>
      <c r="C9678" t="s">
        <v>814</v>
      </c>
    </row>
    <row r="9679" spans="1:3" x14ac:dyDescent="0.3">
      <c r="A9679" t="s">
        <v>6310</v>
      </c>
      <c r="B9679" s="2">
        <v>7.1</v>
      </c>
      <c r="C9679" t="s">
        <v>3705</v>
      </c>
    </row>
    <row r="9680" spans="1:3" x14ac:dyDescent="0.3">
      <c r="A9680" t="s">
        <v>6311</v>
      </c>
      <c r="B9680" s="2">
        <v>6.7</v>
      </c>
      <c r="C9680" t="s">
        <v>509</v>
      </c>
    </row>
    <row r="9681" spans="1:3" x14ac:dyDescent="0.3">
      <c r="A9681" t="s">
        <v>6311</v>
      </c>
      <c r="B9681" s="2">
        <v>6.7</v>
      </c>
      <c r="C9681" t="s">
        <v>814</v>
      </c>
    </row>
    <row r="9682" spans="1:3" x14ac:dyDescent="0.3">
      <c r="A9682" t="s">
        <v>6311</v>
      </c>
      <c r="B9682" s="2">
        <v>6.7</v>
      </c>
      <c r="C9682" t="s">
        <v>3587</v>
      </c>
    </row>
    <row r="9683" spans="1:3" x14ac:dyDescent="0.3">
      <c r="A9683" t="s">
        <v>6311</v>
      </c>
      <c r="B9683" s="2">
        <v>6.7</v>
      </c>
      <c r="C9683" t="s">
        <v>7850</v>
      </c>
    </row>
    <row r="9684" spans="1:3" x14ac:dyDescent="0.3">
      <c r="A9684" t="s">
        <v>6312</v>
      </c>
      <c r="B9684" s="2">
        <v>6.9</v>
      </c>
      <c r="C9684" t="s">
        <v>814</v>
      </c>
    </row>
    <row r="9685" spans="1:3" x14ac:dyDescent="0.3">
      <c r="A9685" t="s">
        <v>6312</v>
      </c>
      <c r="B9685" s="2">
        <v>6.9</v>
      </c>
      <c r="C9685" t="s">
        <v>3587</v>
      </c>
    </row>
    <row r="9686" spans="1:3" x14ac:dyDescent="0.3">
      <c r="A9686" t="s">
        <v>6313</v>
      </c>
      <c r="B9686" s="2">
        <v>2.1</v>
      </c>
      <c r="C9686" t="s">
        <v>346</v>
      </c>
    </row>
    <row r="9687" spans="1:3" x14ac:dyDescent="0.3">
      <c r="A9687" t="s">
        <v>6313</v>
      </c>
      <c r="B9687" s="2">
        <v>2.1</v>
      </c>
      <c r="C9687" t="s">
        <v>7850</v>
      </c>
    </row>
    <row r="9688" spans="1:3" x14ac:dyDescent="0.3">
      <c r="A9688" t="s">
        <v>6314</v>
      </c>
      <c r="B9688" s="2">
        <v>6.6</v>
      </c>
      <c r="C9688" t="s">
        <v>1390</v>
      </c>
    </row>
    <row r="9689" spans="1:3" x14ac:dyDescent="0.3">
      <c r="A9689" t="s">
        <v>6315</v>
      </c>
      <c r="B9689" s="2">
        <v>8.3000000000000007</v>
      </c>
      <c r="C9689" t="s">
        <v>509</v>
      </c>
    </row>
    <row r="9690" spans="1:3" x14ac:dyDescent="0.3">
      <c r="A9690" t="s">
        <v>6315</v>
      </c>
      <c r="B9690" s="2">
        <v>8.3000000000000007</v>
      </c>
      <c r="C9690" t="s">
        <v>7851</v>
      </c>
    </row>
    <row r="9691" spans="1:3" x14ac:dyDescent="0.3">
      <c r="A9691" t="s">
        <v>6315</v>
      </c>
      <c r="B9691" s="2">
        <v>8.3000000000000007</v>
      </c>
      <c r="C9691" t="s">
        <v>814</v>
      </c>
    </row>
    <row r="9692" spans="1:3" x14ac:dyDescent="0.3">
      <c r="A9692" t="s">
        <v>7639</v>
      </c>
      <c r="B9692" s="2">
        <v>7.2</v>
      </c>
      <c r="C9692" t="s">
        <v>7852</v>
      </c>
    </row>
    <row r="9693" spans="1:3" x14ac:dyDescent="0.3">
      <c r="A9693" t="s">
        <v>7639</v>
      </c>
      <c r="B9693" s="2">
        <v>7.2</v>
      </c>
      <c r="C9693" t="s">
        <v>814</v>
      </c>
    </row>
    <row r="9694" spans="1:3" x14ac:dyDescent="0.3">
      <c r="A9694" t="s">
        <v>7639</v>
      </c>
      <c r="B9694" s="2">
        <v>7.2</v>
      </c>
      <c r="C9694" t="s">
        <v>7850</v>
      </c>
    </row>
    <row r="9695" spans="1:3" x14ac:dyDescent="0.3">
      <c r="A9695" t="s">
        <v>7640</v>
      </c>
      <c r="B9695" s="2">
        <v>5.6</v>
      </c>
      <c r="C9695" t="s">
        <v>509</v>
      </c>
    </row>
    <row r="9696" spans="1:3" x14ac:dyDescent="0.3">
      <c r="A9696" t="s">
        <v>7640</v>
      </c>
      <c r="B9696" s="2">
        <v>5.6</v>
      </c>
      <c r="C9696" t="s">
        <v>814</v>
      </c>
    </row>
    <row r="9697" spans="1:3" x14ac:dyDescent="0.3">
      <c r="A9697" t="s">
        <v>7640</v>
      </c>
      <c r="B9697" s="2">
        <v>5.6</v>
      </c>
      <c r="C9697" t="s">
        <v>3587</v>
      </c>
    </row>
    <row r="9698" spans="1:3" x14ac:dyDescent="0.3">
      <c r="A9698" t="s">
        <v>6316</v>
      </c>
      <c r="B9698" s="2">
        <v>7.7</v>
      </c>
      <c r="C9698" t="s">
        <v>7852</v>
      </c>
    </row>
    <row r="9699" spans="1:3" x14ac:dyDescent="0.3">
      <c r="A9699" t="s">
        <v>6316</v>
      </c>
      <c r="B9699" s="2">
        <v>7.7</v>
      </c>
      <c r="C9699" t="s">
        <v>814</v>
      </c>
    </row>
    <row r="9700" spans="1:3" x14ac:dyDescent="0.3">
      <c r="A9700" t="s">
        <v>6316</v>
      </c>
      <c r="B9700" s="2">
        <v>7.7</v>
      </c>
      <c r="C9700" t="s">
        <v>7853</v>
      </c>
    </row>
    <row r="9701" spans="1:3" x14ac:dyDescent="0.3">
      <c r="A9701" t="s">
        <v>6316</v>
      </c>
      <c r="B9701" s="2">
        <v>7.7</v>
      </c>
      <c r="C9701" t="s">
        <v>3587</v>
      </c>
    </row>
    <row r="9702" spans="1:3" x14ac:dyDescent="0.3">
      <c r="A9702" t="s">
        <v>6317</v>
      </c>
      <c r="B9702" s="2">
        <v>6.6</v>
      </c>
      <c r="C9702" t="s">
        <v>509</v>
      </c>
    </row>
    <row r="9703" spans="1:3" x14ac:dyDescent="0.3">
      <c r="A9703" t="s">
        <v>6317</v>
      </c>
      <c r="B9703" s="2">
        <v>6.6</v>
      </c>
      <c r="C9703" t="s">
        <v>814</v>
      </c>
    </row>
    <row r="9704" spans="1:3" x14ac:dyDescent="0.3">
      <c r="A9704" t="s">
        <v>6317</v>
      </c>
      <c r="B9704" s="2">
        <v>6.6</v>
      </c>
      <c r="C9704" t="s">
        <v>3587</v>
      </c>
    </row>
    <row r="9705" spans="1:3" x14ac:dyDescent="0.3">
      <c r="A9705" t="s">
        <v>6318</v>
      </c>
      <c r="B9705" s="2">
        <v>7.4</v>
      </c>
      <c r="C9705" t="s">
        <v>509</v>
      </c>
    </row>
    <row r="9706" spans="1:3" x14ac:dyDescent="0.3">
      <c r="A9706" t="s">
        <v>6318</v>
      </c>
      <c r="B9706" s="2">
        <v>7.4</v>
      </c>
      <c r="C9706" t="s">
        <v>814</v>
      </c>
    </row>
    <row r="9707" spans="1:3" x14ac:dyDescent="0.3">
      <c r="A9707" t="s">
        <v>6319</v>
      </c>
      <c r="B9707" s="2">
        <v>7.1</v>
      </c>
      <c r="C9707" t="s">
        <v>7852</v>
      </c>
    </row>
    <row r="9708" spans="1:3" x14ac:dyDescent="0.3">
      <c r="A9708" t="s">
        <v>6319</v>
      </c>
      <c r="B9708" s="2">
        <v>7.1</v>
      </c>
      <c r="C9708" t="s">
        <v>814</v>
      </c>
    </row>
    <row r="9709" spans="1:3" x14ac:dyDescent="0.3">
      <c r="A9709" t="s">
        <v>6319</v>
      </c>
      <c r="B9709" s="2">
        <v>7.1</v>
      </c>
      <c r="C9709" t="s">
        <v>3587</v>
      </c>
    </row>
    <row r="9710" spans="1:3" x14ac:dyDescent="0.3">
      <c r="A9710" t="s">
        <v>6320</v>
      </c>
      <c r="B9710" s="2">
        <v>7.9</v>
      </c>
      <c r="C9710" t="s">
        <v>814</v>
      </c>
    </row>
    <row r="9711" spans="1:3" x14ac:dyDescent="0.3">
      <c r="A9711" t="s">
        <v>6320</v>
      </c>
      <c r="B9711" s="2">
        <v>7.9</v>
      </c>
      <c r="C9711" t="s">
        <v>7853</v>
      </c>
    </row>
    <row r="9712" spans="1:3" x14ac:dyDescent="0.3">
      <c r="A9712" t="s">
        <v>6321</v>
      </c>
      <c r="B9712" s="2">
        <v>6.7</v>
      </c>
      <c r="C9712" t="s">
        <v>509</v>
      </c>
    </row>
    <row r="9713" spans="1:3" x14ac:dyDescent="0.3">
      <c r="A9713" t="s">
        <v>6321</v>
      </c>
      <c r="B9713" s="2">
        <v>6.7</v>
      </c>
      <c r="C9713" t="s">
        <v>814</v>
      </c>
    </row>
    <row r="9714" spans="1:3" x14ac:dyDescent="0.3">
      <c r="A9714" t="s">
        <v>6322</v>
      </c>
      <c r="B9714" s="2">
        <v>6.6</v>
      </c>
      <c r="C9714" t="s">
        <v>7851</v>
      </c>
    </row>
    <row r="9715" spans="1:3" x14ac:dyDescent="0.3">
      <c r="A9715" t="s">
        <v>6322</v>
      </c>
      <c r="B9715" s="2">
        <v>6.6</v>
      </c>
      <c r="C9715" t="s">
        <v>814</v>
      </c>
    </row>
    <row r="9716" spans="1:3" x14ac:dyDescent="0.3">
      <c r="A9716" t="s">
        <v>6322</v>
      </c>
      <c r="B9716" s="2">
        <v>6.6</v>
      </c>
      <c r="C9716" t="s">
        <v>7848</v>
      </c>
    </row>
    <row r="9717" spans="1:3" x14ac:dyDescent="0.3">
      <c r="A9717" t="s">
        <v>6322</v>
      </c>
      <c r="B9717" s="2">
        <v>6.6</v>
      </c>
      <c r="C9717" t="s">
        <v>3705</v>
      </c>
    </row>
    <row r="9718" spans="1:3" x14ac:dyDescent="0.3">
      <c r="A9718" t="s">
        <v>7641</v>
      </c>
      <c r="B9718" s="2">
        <v>7.9</v>
      </c>
      <c r="C9718" t="s">
        <v>814</v>
      </c>
    </row>
    <row r="9719" spans="1:3" x14ac:dyDescent="0.3">
      <c r="A9719" t="s">
        <v>6323</v>
      </c>
      <c r="B9719" s="2">
        <v>4.9000000000000004</v>
      </c>
      <c r="C9719" t="s">
        <v>509</v>
      </c>
    </row>
    <row r="9720" spans="1:3" x14ac:dyDescent="0.3">
      <c r="A9720" t="s">
        <v>6323</v>
      </c>
      <c r="B9720" s="2">
        <v>4.9000000000000004</v>
      </c>
      <c r="C9720" t="s">
        <v>7851</v>
      </c>
    </row>
    <row r="9721" spans="1:3" x14ac:dyDescent="0.3">
      <c r="A9721" t="s">
        <v>6323</v>
      </c>
      <c r="B9721" s="2">
        <v>4.9000000000000004</v>
      </c>
      <c r="C9721" t="s">
        <v>814</v>
      </c>
    </row>
    <row r="9722" spans="1:3" x14ac:dyDescent="0.3">
      <c r="A9722" t="s">
        <v>6323</v>
      </c>
      <c r="B9722" s="2">
        <v>4.9000000000000004</v>
      </c>
      <c r="C9722" t="s">
        <v>3587</v>
      </c>
    </row>
    <row r="9723" spans="1:3" x14ac:dyDescent="0.3">
      <c r="A9723" t="s">
        <v>6323</v>
      </c>
      <c r="B9723" s="2">
        <v>4.9000000000000004</v>
      </c>
      <c r="C9723" t="s">
        <v>3705</v>
      </c>
    </row>
    <row r="9724" spans="1:3" x14ac:dyDescent="0.3">
      <c r="A9724" t="s">
        <v>6324</v>
      </c>
      <c r="B9724" s="2">
        <v>7.2</v>
      </c>
      <c r="C9724" t="s">
        <v>509</v>
      </c>
    </row>
    <row r="9725" spans="1:3" x14ac:dyDescent="0.3">
      <c r="A9725" t="s">
        <v>6324</v>
      </c>
      <c r="B9725" s="2">
        <v>7.2</v>
      </c>
      <c r="C9725" t="s">
        <v>814</v>
      </c>
    </row>
    <row r="9726" spans="1:3" x14ac:dyDescent="0.3">
      <c r="A9726" t="s">
        <v>6325</v>
      </c>
      <c r="B9726" s="2">
        <v>6.1</v>
      </c>
      <c r="C9726" t="s">
        <v>509</v>
      </c>
    </row>
    <row r="9727" spans="1:3" x14ac:dyDescent="0.3">
      <c r="A9727" t="s">
        <v>6325</v>
      </c>
      <c r="B9727" s="2">
        <v>6.1</v>
      </c>
      <c r="C9727" t="s">
        <v>814</v>
      </c>
    </row>
    <row r="9728" spans="1:3" x14ac:dyDescent="0.3">
      <c r="A9728" t="s">
        <v>6326</v>
      </c>
      <c r="B9728" s="2">
        <v>5.3</v>
      </c>
      <c r="C9728" t="s">
        <v>346</v>
      </c>
    </row>
    <row r="9729" spans="1:3" x14ac:dyDescent="0.3">
      <c r="A9729" t="s">
        <v>6326</v>
      </c>
      <c r="B9729" s="2">
        <v>5.3</v>
      </c>
      <c r="C9729" t="s">
        <v>509</v>
      </c>
    </row>
    <row r="9730" spans="1:3" x14ac:dyDescent="0.3">
      <c r="A9730" t="s">
        <v>6326</v>
      </c>
      <c r="B9730" s="2">
        <v>5.3</v>
      </c>
      <c r="C9730" t="s">
        <v>814</v>
      </c>
    </row>
    <row r="9731" spans="1:3" x14ac:dyDescent="0.3">
      <c r="A9731" t="s">
        <v>6326</v>
      </c>
      <c r="B9731" s="2">
        <v>5.3</v>
      </c>
      <c r="C9731" t="s">
        <v>3705</v>
      </c>
    </row>
    <row r="9732" spans="1:3" x14ac:dyDescent="0.3">
      <c r="A9732" t="s">
        <v>6327</v>
      </c>
      <c r="B9732" s="2">
        <v>5</v>
      </c>
      <c r="C9732" t="s">
        <v>509</v>
      </c>
    </row>
    <row r="9733" spans="1:3" x14ac:dyDescent="0.3">
      <c r="A9733" t="s">
        <v>6327</v>
      </c>
      <c r="B9733" s="2">
        <v>5</v>
      </c>
      <c r="C9733" t="s">
        <v>3587</v>
      </c>
    </row>
    <row r="9734" spans="1:3" x14ac:dyDescent="0.3">
      <c r="A9734" t="s">
        <v>6328</v>
      </c>
      <c r="B9734" s="2">
        <v>7.6</v>
      </c>
      <c r="C9734" t="s">
        <v>7851</v>
      </c>
    </row>
    <row r="9735" spans="1:3" x14ac:dyDescent="0.3">
      <c r="A9735" t="s">
        <v>6328</v>
      </c>
      <c r="B9735" s="2">
        <v>7.6</v>
      </c>
      <c r="C9735" t="s">
        <v>814</v>
      </c>
    </row>
    <row r="9736" spans="1:3" x14ac:dyDescent="0.3">
      <c r="A9736" t="s">
        <v>6328</v>
      </c>
      <c r="B9736" s="2">
        <v>7.6</v>
      </c>
      <c r="C9736" t="s">
        <v>3705</v>
      </c>
    </row>
    <row r="9737" spans="1:3" x14ac:dyDescent="0.3">
      <c r="A9737" t="s">
        <v>6329</v>
      </c>
      <c r="B9737" s="2">
        <v>7.6</v>
      </c>
      <c r="C9737" t="s">
        <v>509</v>
      </c>
    </row>
    <row r="9738" spans="1:3" x14ac:dyDescent="0.3">
      <c r="A9738" t="s">
        <v>6329</v>
      </c>
      <c r="B9738" s="2">
        <v>7.6</v>
      </c>
      <c r="C9738" t="s">
        <v>814</v>
      </c>
    </row>
    <row r="9739" spans="1:3" x14ac:dyDescent="0.3">
      <c r="A9739" t="s">
        <v>6329</v>
      </c>
      <c r="B9739" s="2">
        <v>7.6</v>
      </c>
      <c r="C9739" t="s">
        <v>7850</v>
      </c>
    </row>
    <row r="9740" spans="1:3" x14ac:dyDescent="0.3">
      <c r="A9740" t="s">
        <v>6330</v>
      </c>
      <c r="B9740" s="2">
        <v>6.6</v>
      </c>
      <c r="C9740" t="s">
        <v>7844</v>
      </c>
    </row>
    <row r="9741" spans="1:3" x14ac:dyDescent="0.3">
      <c r="A9741" t="s">
        <v>6330</v>
      </c>
      <c r="B9741" s="2">
        <v>6.6</v>
      </c>
      <c r="C9741" t="s">
        <v>1390</v>
      </c>
    </row>
    <row r="9742" spans="1:3" x14ac:dyDescent="0.3">
      <c r="A9742" t="s">
        <v>6330</v>
      </c>
      <c r="B9742" s="2">
        <v>6.6</v>
      </c>
      <c r="C9742" t="s">
        <v>3705</v>
      </c>
    </row>
    <row r="9743" spans="1:3" x14ac:dyDescent="0.3">
      <c r="A9743" t="s">
        <v>7642</v>
      </c>
      <c r="B9743" s="2">
        <v>6.6</v>
      </c>
      <c r="C9743" t="s">
        <v>1390</v>
      </c>
    </row>
    <row r="9744" spans="1:3" x14ac:dyDescent="0.3">
      <c r="A9744" t="s">
        <v>7642</v>
      </c>
      <c r="B9744" s="2">
        <v>6.6</v>
      </c>
      <c r="C9744" t="s">
        <v>7848</v>
      </c>
    </row>
    <row r="9745" spans="1:3" x14ac:dyDescent="0.3">
      <c r="A9745" t="s">
        <v>6331</v>
      </c>
      <c r="B9745" s="2">
        <v>7.3</v>
      </c>
      <c r="C9745" t="s">
        <v>814</v>
      </c>
    </row>
    <row r="9746" spans="1:3" x14ac:dyDescent="0.3">
      <c r="A9746" t="s">
        <v>6331</v>
      </c>
      <c r="B9746" s="2">
        <v>7.3</v>
      </c>
      <c r="C9746" t="s">
        <v>1390</v>
      </c>
    </row>
    <row r="9747" spans="1:3" x14ac:dyDescent="0.3">
      <c r="A9747" t="s">
        <v>6331</v>
      </c>
      <c r="B9747" s="2">
        <v>7.3</v>
      </c>
      <c r="C9747" t="s">
        <v>7848</v>
      </c>
    </row>
    <row r="9748" spans="1:3" x14ac:dyDescent="0.3">
      <c r="A9748" t="s">
        <v>6331</v>
      </c>
      <c r="B9748" s="2">
        <v>7.3</v>
      </c>
      <c r="C9748" t="s">
        <v>3878</v>
      </c>
    </row>
    <row r="9749" spans="1:3" x14ac:dyDescent="0.3">
      <c r="A9749" t="s">
        <v>6331</v>
      </c>
      <c r="B9749" s="2">
        <v>7.3</v>
      </c>
      <c r="C9749" t="s">
        <v>3705</v>
      </c>
    </row>
    <row r="9750" spans="1:3" x14ac:dyDescent="0.3">
      <c r="A9750" t="s">
        <v>6332</v>
      </c>
      <c r="B9750" s="2">
        <v>6.6</v>
      </c>
      <c r="C9750" t="s">
        <v>509</v>
      </c>
    </row>
    <row r="9751" spans="1:3" x14ac:dyDescent="0.3">
      <c r="A9751" t="s">
        <v>6332</v>
      </c>
      <c r="B9751" s="2">
        <v>6.6</v>
      </c>
      <c r="C9751" t="s">
        <v>1852</v>
      </c>
    </row>
    <row r="9752" spans="1:3" x14ac:dyDescent="0.3">
      <c r="A9752" t="s">
        <v>6333</v>
      </c>
      <c r="B9752" s="2">
        <v>6.9</v>
      </c>
      <c r="C9752" t="s">
        <v>1390</v>
      </c>
    </row>
    <row r="9753" spans="1:3" x14ac:dyDescent="0.3">
      <c r="A9753" t="s">
        <v>6334</v>
      </c>
      <c r="B9753" s="2">
        <v>5.8</v>
      </c>
      <c r="C9753" t="s">
        <v>1390</v>
      </c>
    </row>
    <row r="9754" spans="1:3" x14ac:dyDescent="0.3">
      <c r="A9754" t="s">
        <v>6335</v>
      </c>
      <c r="B9754" s="2">
        <v>4.4000000000000004</v>
      </c>
      <c r="C9754" t="s">
        <v>7844</v>
      </c>
    </row>
    <row r="9755" spans="1:3" x14ac:dyDescent="0.3">
      <c r="A9755" t="s">
        <v>6335</v>
      </c>
      <c r="B9755" s="2">
        <v>4.4000000000000004</v>
      </c>
      <c r="C9755" t="s">
        <v>1390</v>
      </c>
    </row>
    <row r="9756" spans="1:3" x14ac:dyDescent="0.3">
      <c r="A9756" t="s">
        <v>7643</v>
      </c>
      <c r="B9756" s="2">
        <v>6.6</v>
      </c>
      <c r="C9756" t="s">
        <v>346</v>
      </c>
    </row>
    <row r="9757" spans="1:3" x14ac:dyDescent="0.3">
      <c r="A9757" t="s">
        <v>7643</v>
      </c>
      <c r="B9757" s="2">
        <v>6.6</v>
      </c>
      <c r="C9757" t="s">
        <v>7844</v>
      </c>
    </row>
    <row r="9758" spans="1:3" x14ac:dyDescent="0.3">
      <c r="A9758" t="s">
        <v>7643</v>
      </c>
      <c r="B9758" s="2">
        <v>6.6</v>
      </c>
      <c r="C9758" t="s">
        <v>1390</v>
      </c>
    </row>
    <row r="9759" spans="1:3" x14ac:dyDescent="0.3">
      <c r="A9759" t="s">
        <v>7643</v>
      </c>
      <c r="B9759" s="2">
        <v>6.6</v>
      </c>
      <c r="C9759" t="s">
        <v>3705</v>
      </c>
    </row>
    <row r="9760" spans="1:3" x14ac:dyDescent="0.3">
      <c r="A9760" t="s">
        <v>6336</v>
      </c>
      <c r="B9760" s="2">
        <v>7.6</v>
      </c>
      <c r="C9760" t="s">
        <v>509</v>
      </c>
    </row>
    <row r="9761" spans="1:3" x14ac:dyDescent="0.3">
      <c r="A9761" t="s">
        <v>6336</v>
      </c>
      <c r="B9761" s="2">
        <v>7.6</v>
      </c>
      <c r="C9761" t="s">
        <v>814</v>
      </c>
    </row>
    <row r="9762" spans="1:3" x14ac:dyDescent="0.3">
      <c r="A9762" t="s">
        <v>6337</v>
      </c>
      <c r="B9762" s="2">
        <v>4.5999999999999996</v>
      </c>
      <c r="C9762" t="s">
        <v>1390</v>
      </c>
    </row>
    <row r="9763" spans="1:3" x14ac:dyDescent="0.3">
      <c r="A9763" t="s">
        <v>6338</v>
      </c>
      <c r="B9763" s="2">
        <v>6.8</v>
      </c>
      <c r="C9763" t="s">
        <v>814</v>
      </c>
    </row>
    <row r="9764" spans="1:3" x14ac:dyDescent="0.3">
      <c r="A9764" t="s">
        <v>6338</v>
      </c>
      <c r="B9764" s="2">
        <v>6.8</v>
      </c>
      <c r="C9764" t="s">
        <v>7849</v>
      </c>
    </row>
    <row r="9765" spans="1:3" x14ac:dyDescent="0.3">
      <c r="A9765" t="s">
        <v>7644</v>
      </c>
      <c r="B9765" s="2">
        <v>4.9000000000000004</v>
      </c>
      <c r="C9765" t="s">
        <v>509</v>
      </c>
    </row>
    <row r="9766" spans="1:3" x14ac:dyDescent="0.3">
      <c r="A9766" t="s">
        <v>7644</v>
      </c>
      <c r="B9766" s="2">
        <v>4.9000000000000004</v>
      </c>
      <c r="C9766" t="s">
        <v>7844</v>
      </c>
    </row>
    <row r="9767" spans="1:3" x14ac:dyDescent="0.3">
      <c r="A9767" t="s">
        <v>7644</v>
      </c>
      <c r="B9767" s="2">
        <v>4.9000000000000004</v>
      </c>
      <c r="C9767" t="s">
        <v>1390</v>
      </c>
    </row>
    <row r="9768" spans="1:3" x14ac:dyDescent="0.3">
      <c r="A9768" t="s">
        <v>7644</v>
      </c>
      <c r="B9768" s="2">
        <v>4.9000000000000004</v>
      </c>
      <c r="C9768" t="s">
        <v>3705</v>
      </c>
    </row>
    <row r="9769" spans="1:3" x14ac:dyDescent="0.3">
      <c r="A9769" t="s">
        <v>6339</v>
      </c>
      <c r="B9769" s="2">
        <v>7.3</v>
      </c>
      <c r="C9769" t="s">
        <v>7852</v>
      </c>
    </row>
    <row r="9770" spans="1:3" x14ac:dyDescent="0.3">
      <c r="A9770" t="s">
        <v>6339</v>
      </c>
      <c r="B9770" s="2">
        <v>7.3</v>
      </c>
      <c r="C9770" t="s">
        <v>7851</v>
      </c>
    </row>
    <row r="9771" spans="1:3" x14ac:dyDescent="0.3">
      <c r="A9771" t="s">
        <v>6339</v>
      </c>
      <c r="B9771" s="2">
        <v>7.3</v>
      </c>
      <c r="C9771" t="s">
        <v>814</v>
      </c>
    </row>
    <row r="9772" spans="1:3" x14ac:dyDescent="0.3">
      <c r="A9772" t="s">
        <v>6339</v>
      </c>
      <c r="B9772" s="2">
        <v>7.3</v>
      </c>
      <c r="C9772" t="s">
        <v>3705</v>
      </c>
    </row>
    <row r="9773" spans="1:3" x14ac:dyDescent="0.3">
      <c r="A9773" t="s">
        <v>6340</v>
      </c>
      <c r="B9773" s="2">
        <v>5</v>
      </c>
      <c r="C9773" t="s">
        <v>7844</v>
      </c>
    </row>
    <row r="9774" spans="1:3" x14ac:dyDescent="0.3">
      <c r="A9774" t="s">
        <v>6340</v>
      </c>
      <c r="B9774" s="2">
        <v>5</v>
      </c>
      <c r="C9774" t="s">
        <v>1390</v>
      </c>
    </row>
    <row r="9775" spans="1:3" x14ac:dyDescent="0.3">
      <c r="A9775" t="s">
        <v>6340</v>
      </c>
      <c r="B9775" s="2">
        <v>5</v>
      </c>
      <c r="C9775" t="s">
        <v>3705</v>
      </c>
    </row>
    <row r="9776" spans="1:3" x14ac:dyDescent="0.3">
      <c r="A9776" t="s">
        <v>6341</v>
      </c>
      <c r="B9776" s="2">
        <v>8</v>
      </c>
      <c r="C9776" t="s">
        <v>7852</v>
      </c>
    </row>
    <row r="9777" spans="1:3" x14ac:dyDescent="0.3">
      <c r="A9777" t="s">
        <v>6341</v>
      </c>
      <c r="B9777" s="2">
        <v>8</v>
      </c>
      <c r="C9777" t="s">
        <v>814</v>
      </c>
    </row>
    <row r="9778" spans="1:3" x14ac:dyDescent="0.3">
      <c r="A9778" t="s">
        <v>6342</v>
      </c>
      <c r="B9778" s="2">
        <v>5.2</v>
      </c>
      <c r="C9778" t="s">
        <v>1390</v>
      </c>
    </row>
    <row r="9779" spans="1:3" x14ac:dyDescent="0.3">
      <c r="A9779" t="s">
        <v>6342</v>
      </c>
      <c r="B9779" s="2">
        <v>5.2</v>
      </c>
      <c r="C9779" t="s">
        <v>3878</v>
      </c>
    </row>
    <row r="9780" spans="1:3" x14ac:dyDescent="0.3">
      <c r="A9780" t="s">
        <v>6342</v>
      </c>
      <c r="B9780" s="2">
        <v>5.2</v>
      </c>
      <c r="C9780" t="s">
        <v>3705</v>
      </c>
    </row>
    <row r="9781" spans="1:3" x14ac:dyDescent="0.3">
      <c r="A9781" t="s">
        <v>6343</v>
      </c>
      <c r="B9781" s="2">
        <v>8.5</v>
      </c>
      <c r="C9781" t="s">
        <v>7848</v>
      </c>
    </row>
    <row r="9782" spans="1:3" x14ac:dyDescent="0.3">
      <c r="A9782" t="s">
        <v>6343</v>
      </c>
      <c r="B9782" s="2">
        <v>8.5</v>
      </c>
      <c r="C9782" t="s">
        <v>3705</v>
      </c>
    </row>
    <row r="9783" spans="1:3" x14ac:dyDescent="0.3">
      <c r="A9783" t="s">
        <v>6344</v>
      </c>
      <c r="B9783" s="2">
        <v>6.5</v>
      </c>
      <c r="C9783" t="s">
        <v>1390</v>
      </c>
    </row>
    <row r="9784" spans="1:3" x14ac:dyDescent="0.3">
      <c r="A9784" t="s">
        <v>6344</v>
      </c>
      <c r="B9784" s="2">
        <v>6.5</v>
      </c>
      <c r="C9784" t="s">
        <v>7848</v>
      </c>
    </row>
    <row r="9785" spans="1:3" x14ac:dyDescent="0.3">
      <c r="A9785" t="s">
        <v>7645</v>
      </c>
      <c r="B9785" s="2">
        <v>7.4</v>
      </c>
      <c r="C9785" t="s">
        <v>509</v>
      </c>
    </row>
    <row r="9786" spans="1:3" x14ac:dyDescent="0.3">
      <c r="A9786" t="s">
        <v>6345</v>
      </c>
      <c r="B9786" s="2">
        <v>7.7</v>
      </c>
      <c r="C9786" t="s">
        <v>814</v>
      </c>
    </row>
    <row r="9787" spans="1:3" x14ac:dyDescent="0.3">
      <c r="A9787" t="s">
        <v>6345</v>
      </c>
      <c r="B9787" s="2">
        <v>7.7</v>
      </c>
      <c r="C9787" t="s">
        <v>7853</v>
      </c>
    </row>
    <row r="9788" spans="1:3" x14ac:dyDescent="0.3">
      <c r="A9788" t="s">
        <v>6346</v>
      </c>
      <c r="B9788" s="2">
        <v>7.4</v>
      </c>
      <c r="C9788" t="s">
        <v>509</v>
      </c>
    </row>
    <row r="9789" spans="1:3" x14ac:dyDescent="0.3">
      <c r="A9789" t="s">
        <v>6346</v>
      </c>
      <c r="B9789" s="2">
        <v>7.4</v>
      </c>
      <c r="C9789" t="s">
        <v>814</v>
      </c>
    </row>
    <row r="9790" spans="1:3" x14ac:dyDescent="0.3">
      <c r="A9790" t="s">
        <v>6347</v>
      </c>
      <c r="B9790" s="2">
        <v>5.0999999999999996</v>
      </c>
      <c r="C9790" t="s">
        <v>509</v>
      </c>
    </row>
    <row r="9791" spans="1:3" x14ac:dyDescent="0.3">
      <c r="A9791" t="s">
        <v>6347</v>
      </c>
      <c r="B9791" s="2">
        <v>5.0999999999999996</v>
      </c>
      <c r="C9791" t="s">
        <v>814</v>
      </c>
    </row>
    <row r="9792" spans="1:3" x14ac:dyDescent="0.3">
      <c r="A9792" t="s">
        <v>6347</v>
      </c>
      <c r="B9792" s="2">
        <v>5.0999999999999996</v>
      </c>
      <c r="C9792" t="s">
        <v>7853</v>
      </c>
    </row>
    <row r="9793" spans="1:3" x14ac:dyDescent="0.3">
      <c r="A9793" t="s">
        <v>6347</v>
      </c>
      <c r="B9793" s="2">
        <v>5.0999999999999996</v>
      </c>
      <c r="C9793" t="s">
        <v>3587</v>
      </c>
    </row>
    <row r="9794" spans="1:3" x14ac:dyDescent="0.3">
      <c r="A9794" t="s">
        <v>7646</v>
      </c>
      <c r="B9794" s="2">
        <v>5</v>
      </c>
      <c r="C9794" t="s">
        <v>7845</v>
      </c>
    </row>
    <row r="9795" spans="1:3" x14ac:dyDescent="0.3">
      <c r="A9795" t="s">
        <v>7646</v>
      </c>
      <c r="B9795" s="2">
        <v>5</v>
      </c>
      <c r="C9795" t="s">
        <v>509</v>
      </c>
    </row>
    <row r="9796" spans="1:3" x14ac:dyDescent="0.3">
      <c r="A9796" t="s">
        <v>7646</v>
      </c>
      <c r="B9796" s="2">
        <v>5</v>
      </c>
      <c r="C9796" t="s">
        <v>7846</v>
      </c>
    </row>
    <row r="9797" spans="1:3" x14ac:dyDescent="0.3">
      <c r="A9797" t="s">
        <v>6348</v>
      </c>
      <c r="B9797" s="2">
        <v>7.2</v>
      </c>
      <c r="C9797" t="s">
        <v>814</v>
      </c>
    </row>
    <row r="9798" spans="1:3" x14ac:dyDescent="0.3">
      <c r="A9798" t="s">
        <v>6349</v>
      </c>
      <c r="B9798" s="2">
        <v>6.4</v>
      </c>
      <c r="C9798" t="s">
        <v>509</v>
      </c>
    </row>
    <row r="9799" spans="1:3" x14ac:dyDescent="0.3">
      <c r="A9799" t="s">
        <v>6349</v>
      </c>
      <c r="B9799" s="2">
        <v>6.4</v>
      </c>
      <c r="C9799" t="s">
        <v>814</v>
      </c>
    </row>
    <row r="9800" spans="1:3" x14ac:dyDescent="0.3">
      <c r="A9800" t="s">
        <v>6350</v>
      </c>
      <c r="B9800" s="2">
        <v>5.6</v>
      </c>
      <c r="C9800" t="s">
        <v>509</v>
      </c>
    </row>
    <row r="9801" spans="1:3" x14ac:dyDescent="0.3">
      <c r="A9801" t="s">
        <v>6350</v>
      </c>
      <c r="B9801" s="2">
        <v>5.6</v>
      </c>
      <c r="C9801" t="s">
        <v>814</v>
      </c>
    </row>
    <row r="9802" spans="1:3" x14ac:dyDescent="0.3">
      <c r="A9802" t="s">
        <v>6351</v>
      </c>
      <c r="B9802" s="2">
        <v>6.1</v>
      </c>
      <c r="C9802" t="s">
        <v>1390</v>
      </c>
    </row>
    <row r="9803" spans="1:3" x14ac:dyDescent="0.3">
      <c r="A9803" t="s">
        <v>6351</v>
      </c>
      <c r="B9803" s="2">
        <v>6.1</v>
      </c>
      <c r="C9803" t="s">
        <v>7848</v>
      </c>
    </row>
    <row r="9804" spans="1:3" x14ac:dyDescent="0.3">
      <c r="A9804" t="s">
        <v>6351</v>
      </c>
      <c r="B9804" s="2">
        <v>6.1</v>
      </c>
      <c r="C9804" t="s">
        <v>3705</v>
      </c>
    </row>
    <row r="9805" spans="1:3" x14ac:dyDescent="0.3">
      <c r="A9805" t="s">
        <v>6352</v>
      </c>
      <c r="B9805" s="2">
        <v>5.2</v>
      </c>
      <c r="C9805" t="s">
        <v>814</v>
      </c>
    </row>
    <row r="9806" spans="1:3" x14ac:dyDescent="0.3">
      <c r="A9806" t="s">
        <v>6352</v>
      </c>
      <c r="B9806" s="2">
        <v>5.2</v>
      </c>
      <c r="C9806" t="s">
        <v>3705</v>
      </c>
    </row>
    <row r="9807" spans="1:3" x14ac:dyDescent="0.3">
      <c r="A9807" t="s">
        <v>7647</v>
      </c>
      <c r="B9807" s="2">
        <v>7.3</v>
      </c>
      <c r="C9807" t="s">
        <v>814</v>
      </c>
    </row>
    <row r="9808" spans="1:3" x14ac:dyDescent="0.3">
      <c r="A9808" t="s">
        <v>6353</v>
      </c>
      <c r="B9808" s="2">
        <v>7.5</v>
      </c>
      <c r="C9808" t="s">
        <v>814</v>
      </c>
    </row>
    <row r="9809" spans="1:3" x14ac:dyDescent="0.3">
      <c r="A9809" t="s">
        <v>7648</v>
      </c>
      <c r="B9809" s="2">
        <v>4.5</v>
      </c>
      <c r="C9809" t="s">
        <v>266</v>
      </c>
    </row>
    <row r="9810" spans="1:3" x14ac:dyDescent="0.3">
      <c r="A9810" t="s">
        <v>7648</v>
      </c>
      <c r="B9810" s="2">
        <v>4.5</v>
      </c>
      <c r="C9810" t="s">
        <v>1390</v>
      </c>
    </row>
    <row r="9811" spans="1:3" x14ac:dyDescent="0.3">
      <c r="A9811" t="s">
        <v>6354</v>
      </c>
      <c r="B9811" s="2">
        <v>6.6</v>
      </c>
      <c r="C9811" t="s">
        <v>509</v>
      </c>
    </row>
    <row r="9812" spans="1:3" x14ac:dyDescent="0.3">
      <c r="A9812" t="s">
        <v>6354</v>
      </c>
      <c r="B9812" s="2">
        <v>6.6</v>
      </c>
      <c r="C9812" t="s">
        <v>7846</v>
      </c>
    </row>
    <row r="9813" spans="1:3" x14ac:dyDescent="0.3">
      <c r="A9813" t="s">
        <v>6354</v>
      </c>
      <c r="B9813" s="2">
        <v>6.6</v>
      </c>
      <c r="C9813" t="s">
        <v>3587</v>
      </c>
    </row>
    <row r="9814" spans="1:3" x14ac:dyDescent="0.3">
      <c r="A9814" t="s">
        <v>6355</v>
      </c>
      <c r="B9814" s="2">
        <v>5.3</v>
      </c>
      <c r="C9814" t="s">
        <v>7851</v>
      </c>
    </row>
    <row r="9815" spans="1:3" x14ac:dyDescent="0.3">
      <c r="A9815" t="s">
        <v>6355</v>
      </c>
      <c r="B9815" s="2">
        <v>5.3</v>
      </c>
      <c r="C9815" t="s">
        <v>814</v>
      </c>
    </row>
    <row r="9816" spans="1:3" x14ac:dyDescent="0.3">
      <c r="A9816" t="s">
        <v>7649</v>
      </c>
      <c r="B9816" s="2">
        <v>4.9000000000000004</v>
      </c>
      <c r="C9816" t="s">
        <v>1390</v>
      </c>
    </row>
    <row r="9817" spans="1:3" x14ac:dyDescent="0.3">
      <c r="A9817" t="s">
        <v>7649</v>
      </c>
      <c r="B9817" s="2">
        <v>4.9000000000000004</v>
      </c>
      <c r="C9817" t="s">
        <v>3705</v>
      </c>
    </row>
    <row r="9818" spans="1:3" x14ac:dyDescent="0.3">
      <c r="A9818" t="s">
        <v>7650</v>
      </c>
      <c r="B9818" s="2">
        <v>7.7</v>
      </c>
      <c r="C9818" t="s">
        <v>266</v>
      </c>
    </row>
    <row r="9819" spans="1:3" x14ac:dyDescent="0.3">
      <c r="A9819" t="s">
        <v>7650</v>
      </c>
      <c r="B9819" s="2">
        <v>7.7</v>
      </c>
      <c r="C9819" t="s">
        <v>509</v>
      </c>
    </row>
    <row r="9820" spans="1:3" x14ac:dyDescent="0.3">
      <c r="A9820" t="s">
        <v>7650</v>
      </c>
      <c r="B9820" s="2">
        <v>7.7</v>
      </c>
      <c r="C9820" t="s">
        <v>814</v>
      </c>
    </row>
    <row r="9821" spans="1:3" x14ac:dyDescent="0.3">
      <c r="A9821" t="s">
        <v>7650</v>
      </c>
      <c r="B9821" s="2">
        <v>7.7</v>
      </c>
      <c r="C9821" t="s">
        <v>3587</v>
      </c>
    </row>
    <row r="9822" spans="1:3" x14ac:dyDescent="0.3">
      <c r="A9822" t="s">
        <v>7651</v>
      </c>
      <c r="B9822" s="2">
        <v>8</v>
      </c>
      <c r="C9822" t="s">
        <v>509</v>
      </c>
    </row>
    <row r="9823" spans="1:3" x14ac:dyDescent="0.3">
      <c r="A9823" t="s">
        <v>7651</v>
      </c>
      <c r="B9823" s="2">
        <v>8</v>
      </c>
      <c r="C9823" t="s">
        <v>1390</v>
      </c>
    </row>
    <row r="9824" spans="1:3" x14ac:dyDescent="0.3">
      <c r="A9824" t="s">
        <v>7652</v>
      </c>
      <c r="B9824" s="2">
        <v>3.8</v>
      </c>
      <c r="C9824" t="s">
        <v>814</v>
      </c>
    </row>
    <row r="9825" spans="1:3" x14ac:dyDescent="0.3">
      <c r="A9825" t="s">
        <v>7652</v>
      </c>
      <c r="B9825" s="2">
        <v>3.8</v>
      </c>
      <c r="C9825" t="s">
        <v>1390</v>
      </c>
    </row>
    <row r="9826" spans="1:3" x14ac:dyDescent="0.3">
      <c r="A9826" t="s">
        <v>7652</v>
      </c>
      <c r="B9826" s="2">
        <v>3.8</v>
      </c>
      <c r="C9826" t="s">
        <v>3705</v>
      </c>
    </row>
    <row r="9827" spans="1:3" x14ac:dyDescent="0.3">
      <c r="A9827" t="s">
        <v>6356</v>
      </c>
      <c r="B9827" s="2">
        <v>7.6</v>
      </c>
      <c r="C9827" t="s">
        <v>814</v>
      </c>
    </row>
    <row r="9828" spans="1:3" x14ac:dyDescent="0.3">
      <c r="A9828" t="s">
        <v>6356</v>
      </c>
      <c r="B9828" s="2">
        <v>7.6</v>
      </c>
      <c r="C9828" t="s">
        <v>7848</v>
      </c>
    </row>
    <row r="9829" spans="1:3" x14ac:dyDescent="0.3">
      <c r="A9829" t="s">
        <v>7653</v>
      </c>
      <c r="B9829" s="2">
        <v>5.9</v>
      </c>
      <c r="C9829" t="s">
        <v>1390</v>
      </c>
    </row>
    <row r="9830" spans="1:3" x14ac:dyDescent="0.3">
      <c r="A9830" t="s">
        <v>7653</v>
      </c>
      <c r="B9830" s="2">
        <v>5.9</v>
      </c>
      <c r="C9830" t="s">
        <v>3705</v>
      </c>
    </row>
    <row r="9831" spans="1:3" x14ac:dyDescent="0.3">
      <c r="A9831" t="s">
        <v>7654</v>
      </c>
      <c r="B9831" s="2">
        <v>6.2</v>
      </c>
      <c r="C9831" t="s">
        <v>1390</v>
      </c>
    </row>
    <row r="9832" spans="1:3" x14ac:dyDescent="0.3">
      <c r="A9832" t="s">
        <v>7654</v>
      </c>
      <c r="B9832" s="2">
        <v>6.2</v>
      </c>
      <c r="C9832" t="s">
        <v>7848</v>
      </c>
    </row>
    <row r="9833" spans="1:3" x14ac:dyDescent="0.3">
      <c r="A9833" t="s">
        <v>6357</v>
      </c>
      <c r="B9833" s="2">
        <v>7.2</v>
      </c>
      <c r="C9833" t="s">
        <v>509</v>
      </c>
    </row>
    <row r="9834" spans="1:3" x14ac:dyDescent="0.3">
      <c r="A9834" t="s">
        <v>6357</v>
      </c>
      <c r="B9834" s="2">
        <v>7.2</v>
      </c>
      <c r="C9834" t="s">
        <v>814</v>
      </c>
    </row>
    <row r="9835" spans="1:3" x14ac:dyDescent="0.3">
      <c r="A9835" t="s">
        <v>7655</v>
      </c>
      <c r="B9835" s="2">
        <v>6.3</v>
      </c>
      <c r="C9835" t="s">
        <v>346</v>
      </c>
    </row>
    <row r="9836" spans="1:3" x14ac:dyDescent="0.3">
      <c r="A9836" t="s">
        <v>7655</v>
      </c>
      <c r="B9836" s="2">
        <v>6.3</v>
      </c>
      <c r="C9836" t="s">
        <v>7851</v>
      </c>
    </row>
    <row r="9837" spans="1:3" x14ac:dyDescent="0.3">
      <c r="A9837" t="s">
        <v>7655</v>
      </c>
      <c r="B9837" s="2">
        <v>6.3</v>
      </c>
      <c r="C9837" t="s">
        <v>814</v>
      </c>
    </row>
    <row r="9838" spans="1:3" x14ac:dyDescent="0.3">
      <c r="A9838" t="s">
        <v>7655</v>
      </c>
      <c r="B9838" s="2">
        <v>6.3</v>
      </c>
      <c r="C9838" t="s">
        <v>3705</v>
      </c>
    </row>
    <row r="9839" spans="1:3" x14ac:dyDescent="0.3">
      <c r="A9839" t="s">
        <v>7655</v>
      </c>
      <c r="B9839" s="2">
        <v>6.3</v>
      </c>
      <c r="C9839" t="s">
        <v>3084</v>
      </c>
    </row>
    <row r="9840" spans="1:3" x14ac:dyDescent="0.3">
      <c r="A9840" t="s">
        <v>6358</v>
      </c>
      <c r="B9840" s="2">
        <v>5.2</v>
      </c>
      <c r="C9840" t="s">
        <v>1390</v>
      </c>
    </row>
    <row r="9841" spans="1:3" x14ac:dyDescent="0.3">
      <c r="A9841" t="s">
        <v>6358</v>
      </c>
      <c r="B9841" s="2">
        <v>5.2</v>
      </c>
      <c r="C9841" t="s">
        <v>7848</v>
      </c>
    </row>
    <row r="9842" spans="1:3" x14ac:dyDescent="0.3">
      <c r="A9842" t="s">
        <v>6358</v>
      </c>
      <c r="B9842" s="2">
        <v>5.2</v>
      </c>
      <c r="C9842" t="s">
        <v>3878</v>
      </c>
    </row>
    <row r="9843" spans="1:3" x14ac:dyDescent="0.3">
      <c r="A9843" t="s">
        <v>6358</v>
      </c>
      <c r="B9843" s="2">
        <v>5.2</v>
      </c>
      <c r="C9843" t="s">
        <v>3705</v>
      </c>
    </row>
    <row r="9844" spans="1:3" x14ac:dyDescent="0.3">
      <c r="A9844" t="s">
        <v>6359</v>
      </c>
      <c r="B9844" s="2">
        <v>6.9</v>
      </c>
      <c r="C9844" t="s">
        <v>509</v>
      </c>
    </row>
    <row r="9845" spans="1:3" x14ac:dyDescent="0.3">
      <c r="A9845" t="s">
        <v>6359</v>
      </c>
      <c r="B9845" s="2">
        <v>6.9</v>
      </c>
      <c r="C9845" t="s">
        <v>814</v>
      </c>
    </row>
    <row r="9846" spans="1:3" x14ac:dyDescent="0.3">
      <c r="A9846" t="s">
        <v>6360</v>
      </c>
      <c r="B9846" s="2">
        <v>6.8</v>
      </c>
      <c r="C9846" t="s">
        <v>346</v>
      </c>
    </row>
    <row r="9847" spans="1:3" x14ac:dyDescent="0.3">
      <c r="A9847" t="s">
        <v>6360</v>
      </c>
      <c r="B9847" s="2">
        <v>6.8</v>
      </c>
      <c r="C9847" t="s">
        <v>3705</v>
      </c>
    </row>
    <row r="9848" spans="1:3" x14ac:dyDescent="0.3">
      <c r="A9848" t="s">
        <v>7656</v>
      </c>
      <c r="B9848" s="2">
        <v>3.5</v>
      </c>
      <c r="C9848" t="s">
        <v>509</v>
      </c>
    </row>
    <row r="9849" spans="1:3" x14ac:dyDescent="0.3">
      <c r="A9849" t="s">
        <v>6361</v>
      </c>
      <c r="B9849" s="2">
        <v>6.1</v>
      </c>
      <c r="C9849" t="s">
        <v>814</v>
      </c>
    </row>
    <row r="9850" spans="1:3" x14ac:dyDescent="0.3">
      <c r="A9850" t="s">
        <v>6361</v>
      </c>
      <c r="B9850" s="2">
        <v>6.1</v>
      </c>
      <c r="C9850" t="s">
        <v>3587</v>
      </c>
    </row>
    <row r="9851" spans="1:3" x14ac:dyDescent="0.3">
      <c r="A9851" t="s">
        <v>6362</v>
      </c>
      <c r="B9851" s="2">
        <v>4.5</v>
      </c>
      <c r="C9851" t="s">
        <v>509</v>
      </c>
    </row>
    <row r="9852" spans="1:3" x14ac:dyDescent="0.3">
      <c r="A9852" t="s">
        <v>6362</v>
      </c>
      <c r="B9852" s="2">
        <v>4.5</v>
      </c>
      <c r="C9852" t="s">
        <v>3587</v>
      </c>
    </row>
    <row r="9853" spans="1:3" x14ac:dyDescent="0.3">
      <c r="A9853" t="s">
        <v>6363</v>
      </c>
      <c r="B9853" s="2">
        <v>5.9</v>
      </c>
      <c r="C9853" t="s">
        <v>346</v>
      </c>
    </row>
    <row r="9854" spans="1:3" x14ac:dyDescent="0.3">
      <c r="A9854" t="s">
        <v>6363</v>
      </c>
      <c r="B9854" s="2">
        <v>5.9</v>
      </c>
      <c r="C9854" t="s">
        <v>266</v>
      </c>
    </row>
    <row r="9855" spans="1:3" x14ac:dyDescent="0.3">
      <c r="A9855" t="s">
        <v>6363</v>
      </c>
      <c r="B9855" s="2">
        <v>5.9</v>
      </c>
      <c r="C9855" t="s">
        <v>7845</v>
      </c>
    </row>
    <row r="9856" spans="1:3" x14ac:dyDescent="0.3">
      <c r="A9856" t="s">
        <v>6363</v>
      </c>
      <c r="B9856" s="2">
        <v>5.9</v>
      </c>
      <c r="C9856" t="s">
        <v>7846</v>
      </c>
    </row>
    <row r="9857" spans="1:3" x14ac:dyDescent="0.3">
      <c r="A9857" t="s">
        <v>6363</v>
      </c>
      <c r="B9857" s="2">
        <v>5.9</v>
      </c>
      <c r="C9857" t="s">
        <v>3878</v>
      </c>
    </row>
    <row r="9858" spans="1:3" x14ac:dyDescent="0.3">
      <c r="A9858" t="s">
        <v>6364</v>
      </c>
      <c r="B9858" s="2">
        <v>6.9</v>
      </c>
      <c r="C9858" t="s">
        <v>509</v>
      </c>
    </row>
    <row r="9859" spans="1:3" x14ac:dyDescent="0.3">
      <c r="A9859" t="s">
        <v>6364</v>
      </c>
      <c r="B9859" s="2">
        <v>6.9</v>
      </c>
      <c r="C9859" t="s">
        <v>814</v>
      </c>
    </row>
    <row r="9860" spans="1:3" x14ac:dyDescent="0.3">
      <c r="A9860" t="s">
        <v>6365</v>
      </c>
      <c r="B9860" s="2">
        <v>7.7</v>
      </c>
      <c r="C9860" t="s">
        <v>509</v>
      </c>
    </row>
    <row r="9861" spans="1:3" x14ac:dyDescent="0.3">
      <c r="A9861" t="s">
        <v>6365</v>
      </c>
      <c r="B9861" s="2">
        <v>7.7</v>
      </c>
      <c r="C9861" t="s">
        <v>7851</v>
      </c>
    </row>
    <row r="9862" spans="1:3" x14ac:dyDescent="0.3">
      <c r="A9862" t="s">
        <v>6365</v>
      </c>
      <c r="B9862" s="2">
        <v>7.7</v>
      </c>
      <c r="C9862" t="s">
        <v>814</v>
      </c>
    </row>
    <row r="9863" spans="1:3" x14ac:dyDescent="0.3">
      <c r="A9863" t="s">
        <v>6365</v>
      </c>
      <c r="B9863" s="2">
        <v>7.7</v>
      </c>
      <c r="C9863" t="s">
        <v>7848</v>
      </c>
    </row>
    <row r="9864" spans="1:3" x14ac:dyDescent="0.3">
      <c r="A9864" t="s">
        <v>6365</v>
      </c>
      <c r="B9864" s="2">
        <v>7.7</v>
      </c>
      <c r="C9864" t="s">
        <v>3587</v>
      </c>
    </row>
    <row r="9865" spans="1:3" x14ac:dyDescent="0.3">
      <c r="A9865" t="s">
        <v>6366</v>
      </c>
      <c r="B9865" s="2">
        <v>5.3</v>
      </c>
      <c r="C9865" t="s">
        <v>1390</v>
      </c>
    </row>
    <row r="9866" spans="1:3" x14ac:dyDescent="0.3">
      <c r="A9866" t="s">
        <v>6366</v>
      </c>
      <c r="B9866" s="2">
        <v>5.3</v>
      </c>
      <c r="C9866" t="s">
        <v>3705</v>
      </c>
    </row>
    <row r="9867" spans="1:3" x14ac:dyDescent="0.3">
      <c r="A9867" t="s">
        <v>7657</v>
      </c>
      <c r="B9867" s="2">
        <v>7</v>
      </c>
      <c r="C9867" t="s">
        <v>509</v>
      </c>
    </row>
    <row r="9868" spans="1:3" x14ac:dyDescent="0.3">
      <c r="A9868" t="s">
        <v>7657</v>
      </c>
      <c r="B9868" s="2">
        <v>7</v>
      </c>
      <c r="C9868" t="s">
        <v>814</v>
      </c>
    </row>
    <row r="9869" spans="1:3" x14ac:dyDescent="0.3">
      <c r="A9869" t="s">
        <v>7658</v>
      </c>
      <c r="B9869" s="2">
        <v>6.6</v>
      </c>
      <c r="C9869" t="s">
        <v>509</v>
      </c>
    </row>
    <row r="9870" spans="1:3" x14ac:dyDescent="0.3">
      <c r="A9870" t="s">
        <v>7658</v>
      </c>
      <c r="B9870" s="2">
        <v>6.6</v>
      </c>
      <c r="C9870" t="s">
        <v>814</v>
      </c>
    </row>
    <row r="9871" spans="1:3" x14ac:dyDescent="0.3">
      <c r="A9871" t="s">
        <v>6367</v>
      </c>
      <c r="B9871" s="2">
        <v>6.4</v>
      </c>
      <c r="C9871" t="s">
        <v>509</v>
      </c>
    </row>
    <row r="9872" spans="1:3" x14ac:dyDescent="0.3">
      <c r="A9872" t="s">
        <v>6367</v>
      </c>
      <c r="B9872" s="2">
        <v>6.4</v>
      </c>
      <c r="C9872" t="s">
        <v>7851</v>
      </c>
    </row>
    <row r="9873" spans="1:3" x14ac:dyDescent="0.3">
      <c r="A9873" t="s">
        <v>6367</v>
      </c>
      <c r="B9873" s="2">
        <v>6.4</v>
      </c>
      <c r="C9873" t="s">
        <v>814</v>
      </c>
    </row>
    <row r="9874" spans="1:3" x14ac:dyDescent="0.3">
      <c r="A9874" t="s">
        <v>6367</v>
      </c>
      <c r="B9874" s="2">
        <v>6.4</v>
      </c>
      <c r="C9874" t="s">
        <v>3705</v>
      </c>
    </row>
    <row r="9875" spans="1:3" x14ac:dyDescent="0.3">
      <c r="A9875" t="s">
        <v>6368</v>
      </c>
      <c r="B9875" s="2">
        <v>7.9</v>
      </c>
      <c r="C9875" t="s">
        <v>814</v>
      </c>
    </row>
    <row r="9876" spans="1:3" x14ac:dyDescent="0.3">
      <c r="A9876" t="s">
        <v>6368</v>
      </c>
      <c r="B9876" s="2">
        <v>7.9</v>
      </c>
      <c r="C9876" t="s">
        <v>7848</v>
      </c>
    </row>
    <row r="9877" spans="1:3" x14ac:dyDescent="0.3">
      <c r="A9877" t="s">
        <v>6368</v>
      </c>
      <c r="B9877" s="2">
        <v>7.9</v>
      </c>
      <c r="C9877" t="s">
        <v>3878</v>
      </c>
    </row>
    <row r="9878" spans="1:3" x14ac:dyDescent="0.3">
      <c r="A9878" t="s">
        <v>7659</v>
      </c>
      <c r="B9878" s="2">
        <v>6.9</v>
      </c>
      <c r="C9878" t="s">
        <v>1852</v>
      </c>
    </row>
    <row r="9879" spans="1:3" x14ac:dyDescent="0.3">
      <c r="A9879" t="s">
        <v>6369</v>
      </c>
      <c r="B9879" s="2">
        <v>7.7</v>
      </c>
      <c r="C9879" t="s">
        <v>814</v>
      </c>
    </row>
    <row r="9880" spans="1:3" x14ac:dyDescent="0.3">
      <c r="A9880" t="s">
        <v>7660</v>
      </c>
      <c r="B9880" s="2">
        <v>7.2</v>
      </c>
      <c r="C9880" t="s">
        <v>814</v>
      </c>
    </row>
    <row r="9881" spans="1:3" x14ac:dyDescent="0.3">
      <c r="A9881" t="s">
        <v>6370</v>
      </c>
      <c r="B9881" s="2">
        <v>6.8</v>
      </c>
      <c r="C9881" t="s">
        <v>509</v>
      </c>
    </row>
    <row r="9882" spans="1:3" x14ac:dyDescent="0.3">
      <c r="A9882" t="s">
        <v>6370</v>
      </c>
      <c r="B9882" s="2">
        <v>6.8</v>
      </c>
      <c r="C9882" t="s">
        <v>814</v>
      </c>
    </row>
    <row r="9883" spans="1:3" x14ac:dyDescent="0.3">
      <c r="A9883" t="s">
        <v>6371</v>
      </c>
      <c r="B9883" s="2">
        <v>7.4</v>
      </c>
      <c r="C9883" t="s">
        <v>7852</v>
      </c>
    </row>
    <row r="9884" spans="1:3" x14ac:dyDescent="0.3">
      <c r="A9884" t="s">
        <v>6371</v>
      </c>
      <c r="B9884" s="2">
        <v>7.4</v>
      </c>
      <c r="C9884" t="s">
        <v>7851</v>
      </c>
    </row>
    <row r="9885" spans="1:3" x14ac:dyDescent="0.3">
      <c r="A9885" t="s">
        <v>6371</v>
      </c>
      <c r="B9885" s="2">
        <v>7.4</v>
      </c>
      <c r="C9885" t="s">
        <v>814</v>
      </c>
    </row>
    <row r="9886" spans="1:3" x14ac:dyDescent="0.3">
      <c r="A9886" t="s">
        <v>6371</v>
      </c>
      <c r="B9886" s="2">
        <v>7.4</v>
      </c>
      <c r="C9886" t="s">
        <v>3587</v>
      </c>
    </row>
    <row r="9887" spans="1:3" x14ac:dyDescent="0.3">
      <c r="A9887" t="s">
        <v>6371</v>
      </c>
      <c r="B9887" s="2">
        <v>7.4</v>
      </c>
      <c r="C9887" t="s">
        <v>3705</v>
      </c>
    </row>
    <row r="9888" spans="1:3" x14ac:dyDescent="0.3">
      <c r="A9888" t="s">
        <v>7661</v>
      </c>
      <c r="B9888" s="2">
        <v>4.5999999999999996</v>
      </c>
      <c r="C9888" t="s">
        <v>814</v>
      </c>
    </row>
    <row r="9889" spans="1:3" x14ac:dyDescent="0.3">
      <c r="A9889" t="s">
        <v>6372</v>
      </c>
      <c r="B9889" s="2">
        <v>6.4</v>
      </c>
      <c r="C9889" t="s">
        <v>509</v>
      </c>
    </row>
    <row r="9890" spans="1:3" x14ac:dyDescent="0.3">
      <c r="A9890" t="s">
        <v>6372</v>
      </c>
      <c r="B9890" s="2">
        <v>6.4</v>
      </c>
      <c r="C9890" t="s">
        <v>814</v>
      </c>
    </row>
    <row r="9891" spans="1:3" x14ac:dyDescent="0.3">
      <c r="A9891" t="s">
        <v>6373</v>
      </c>
      <c r="B9891" s="2">
        <v>7</v>
      </c>
      <c r="C9891" t="s">
        <v>509</v>
      </c>
    </row>
    <row r="9892" spans="1:3" x14ac:dyDescent="0.3">
      <c r="A9892" t="s">
        <v>6373</v>
      </c>
      <c r="B9892" s="2">
        <v>7</v>
      </c>
      <c r="C9892" t="s">
        <v>7851</v>
      </c>
    </row>
    <row r="9893" spans="1:3" x14ac:dyDescent="0.3">
      <c r="A9893" t="s">
        <v>6373</v>
      </c>
      <c r="B9893" s="2">
        <v>7</v>
      </c>
      <c r="C9893" t="s">
        <v>814</v>
      </c>
    </row>
    <row r="9894" spans="1:3" x14ac:dyDescent="0.3">
      <c r="A9894" t="s">
        <v>6373</v>
      </c>
      <c r="B9894" s="2">
        <v>7</v>
      </c>
      <c r="C9894" t="s">
        <v>7848</v>
      </c>
    </row>
    <row r="9895" spans="1:3" x14ac:dyDescent="0.3">
      <c r="A9895" t="s">
        <v>6373</v>
      </c>
      <c r="B9895" s="2">
        <v>7</v>
      </c>
      <c r="C9895" t="s">
        <v>3705</v>
      </c>
    </row>
    <row r="9896" spans="1:3" x14ac:dyDescent="0.3">
      <c r="A9896" t="s">
        <v>6374</v>
      </c>
      <c r="B9896" s="2">
        <v>7.7</v>
      </c>
      <c r="C9896" t="s">
        <v>814</v>
      </c>
    </row>
    <row r="9897" spans="1:3" x14ac:dyDescent="0.3">
      <c r="A9897" t="s">
        <v>6374</v>
      </c>
      <c r="B9897" s="2">
        <v>7.7</v>
      </c>
      <c r="C9897" t="s">
        <v>3705</v>
      </c>
    </row>
    <row r="9898" spans="1:3" x14ac:dyDescent="0.3">
      <c r="A9898" t="s">
        <v>6375</v>
      </c>
      <c r="B9898" s="2">
        <v>6.8</v>
      </c>
      <c r="C9898" t="s">
        <v>7851</v>
      </c>
    </row>
    <row r="9899" spans="1:3" x14ac:dyDescent="0.3">
      <c r="A9899" t="s">
        <v>6375</v>
      </c>
      <c r="B9899" s="2">
        <v>6.8</v>
      </c>
      <c r="C9899" t="s">
        <v>814</v>
      </c>
    </row>
    <row r="9900" spans="1:3" x14ac:dyDescent="0.3">
      <c r="A9900" t="s">
        <v>7662</v>
      </c>
      <c r="B9900" s="2">
        <v>7</v>
      </c>
      <c r="C9900" t="s">
        <v>7852</v>
      </c>
    </row>
    <row r="9901" spans="1:3" x14ac:dyDescent="0.3">
      <c r="A9901" t="s">
        <v>7662</v>
      </c>
      <c r="B9901" s="2">
        <v>7</v>
      </c>
      <c r="C9901" t="s">
        <v>7851</v>
      </c>
    </row>
    <row r="9902" spans="1:3" x14ac:dyDescent="0.3">
      <c r="A9902" t="s">
        <v>7662</v>
      </c>
      <c r="B9902" s="2">
        <v>7</v>
      </c>
      <c r="C9902" t="s">
        <v>814</v>
      </c>
    </row>
    <row r="9903" spans="1:3" x14ac:dyDescent="0.3">
      <c r="A9903" t="s">
        <v>7662</v>
      </c>
      <c r="B9903" s="2">
        <v>7</v>
      </c>
      <c r="C9903" t="s">
        <v>7848</v>
      </c>
    </row>
    <row r="9904" spans="1:3" x14ac:dyDescent="0.3">
      <c r="A9904" t="s">
        <v>7662</v>
      </c>
      <c r="B9904" s="2">
        <v>7</v>
      </c>
      <c r="C9904" t="s">
        <v>3705</v>
      </c>
    </row>
    <row r="9905" spans="1:3" x14ac:dyDescent="0.3">
      <c r="A9905" t="s">
        <v>6376</v>
      </c>
      <c r="B9905" s="2">
        <v>7</v>
      </c>
      <c r="C9905" t="s">
        <v>814</v>
      </c>
    </row>
    <row r="9906" spans="1:3" x14ac:dyDescent="0.3">
      <c r="A9906" t="s">
        <v>6377</v>
      </c>
      <c r="B9906" s="2">
        <v>6.3</v>
      </c>
      <c r="C9906" t="s">
        <v>7852</v>
      </c>
    </row>
    <row r="9907" spans="1:3" x14ac:dyDescent="0.3">
      <c r="A9907" t="s">
        <v>6377</v>
      </c>
      <c r="B9907" s="2">
        <v>6.3</v>
      </c>
      <c r="C9907" t="s">
        <v>7851</v>
      </c>
    </row>
    <row r="9908" spans="1:3" x14ac:dyDescent="0.3">
      <c r="A9908" t="s">
        <v>6377</v>
      </c>
      <c r="B9908" s="2">
        <v>6.3</v>
      </c>
      <c r="C9908" t="s">
        <v>814</v>
      </c>
    </row>
    <row r="9909" spans="1:3" x14ac:dyDescent="0.3">
      <c r="A9909" t="s">
        <v>6377</v>
      </c>
      <c r="B9909" s="2">
        <v>6.3</v>
      </c>
      <c r="C9909" t="s">
        <v>3705</v>
      </c>
    </row>
    <row r="9910" spans="1:3" x14ac:dyDescent="0.3">
      <c r="A9910" t="s">
        <v>6378</v>
      </c>
      <c r="B9910" s="2">
        <v>7.1</v>
      </c>
      <c r="C9910" t="s">
        <v>7851</v>
      </c>
    </row>
    <row r="9911" spans="1:3" x14ac:dyDescent="0.3">
      <c r="A9911" t="s">
        <v>6378</v>
      </c>
      <c r="B9911" s="2">
        <v>7.1</v>
      </c>
      <c r="C9911" t="s">
        <v>1390</v>
      </c>
    </row>
    <row r="9912" spans="1:3" x14ac:dyDescent="0.3">
      <c r="A9912" t="s">
        <v>6378</v>
      </c>
      <c r="B9912" s="2">
        <v>7.1</v>
      </c>
      <c r="C9912" t="s">
        <v>7853</v>
      </c>
    </row>
    <row r="9913" spans="1:3" x14ac:dyDescent="0.3">
      <c r="A9913" t="s">
        <v>6378</v>
      </c>
      <c r="B9913" s="2">
        <v>7.1</v>
      </c>
      <c r="C9913" t="s">
        <v>3705</v>
      </c>
    </row>
    <row r="9914" spans="1:3" x14ac:dyDescent="0.3">
      <c r="A9914" t="s">
        <v>6379</v>
      </c>
      <c r="B9914" s="2">
        <v>4.4000000000000004</v>
      </c>
      <c r="C9914" t="s">
        <v>814</v>
      </c>
    </row>
    <row r="9915" spans="1:3" x14ac:dyDescent="0.3">
      <c r="A9915" t="s">
        <v>6379</v>
      </c>
      <c r="B9915" s="2">
        <v>4.4000000000000004</v>
      </c>
      <c r="C9915" t="s">
        <v>7848</v>
      </c>
    </row>
    <row r="9916" spans="1:3" x14ac:dyDescent="0.3">
      <c r="A9916" t="s">
        <v>6379</v>
      </c>
      <c r="B9916" s="2">
        <v>4.4000000000000004</v>
      </c>
      <c r="C9916" t="s">
        <v>3878</v>
      </c>
    </row>
    <row r="9917" spans="1:3" x14ac:dyDescent="0.3">
      <c r="A9917" t="s">
        <v>6380</v>
      </c>
      <c r="B9917" s="2">
        <v>7.1</v>
      </c>
      <c r="C9917" t="s">
        <v>509</v>
      </c>
    </row>
    <row r="9918" spans="1:3" x14ac:dyDescent="0.3">
      <c r="A9918" t="s">
        <v>6380</v>
      </c>
      <c r="B9918" s="2">
        <v>7.1</v>
      </c>
      <c r="C9918" t="s">
        <v>7851</v>
      </c>
    </row>
    <row r="9919" spans="1:3" x14ac:dyDescent="0.3">
      <c r="A9919" t="s">
        <v>6380</v>
      </c>
      <c r="B9919" s="2">
        <v>7.1</v>
      </c>
      <c r="C9919" t="s">
        <v>814</v>
      </c>
    </row>
    <row r="9920" spans="1:3" x14ac:dyDescent="0.3">
      <c r="A9920" t="s">
        <v>6381</v>
      </c>
      <c r="B9920" s="2">
        <v>6.1</v>
      </c>
      <c r="C9920" t="s">
        <v>7851</v>
      </c>
    </row>
    <row r="9921" spans="1:3" x14ac:dyDescent="0.3">
      <c r="A9921" t="s">
        <v>6381</v>
      </c>
      <c r="B9921" s="2">
        <v>6.1</v>
      </c>
      <c r="C9921" t="s">
        <v>814</v>
      </c>
    </row>
    <row r="9922" spans="1:3" x14ac:dyDescent="0.3">
      <c r="A9922" t="s">
        <v>6381</v>
      </c>
      <c r="B9922" s="2">
        <v>6.1</v>
      </c>
      <c r="C9922" t="s">
        <v>3705</v>
      </c>
    </row>
    <row r="9923" spans="1:3" x14ac:dyDescent="0.3">
      <c r="A9923" t="s">
        <v>6382</v>
      </c>
      <c r="B9923" s="2">
        <v>7.3</v>
      </c>
      <c r="C9923" t="s">
        <v>814</v>
      </c>
    </row>
    <row r="9924" spans="1:3" x14ac:dyDescent="0.3">
      <c r="A9924" t="s">
        <v>6382</v>
      </c>
      <c r="B9924" s="2">
        <v>7.3</v>
      </c>
      <c r="C9924" t="s">
        <v>3587</v>
      </c>
    </row>
    <row r="9925" spans="1:3" x14ac:dyDescent="0.3">
      <c r="A9925" t="s">
        <v>6383</v>
      </c>
      <c r="B9925" s="2">
        <v>6.2</v>
      </c>
      <c r="C9925" t="s">
        <v>814</v>
      </c>
    </row>
    <row r="9926" spans="1:3" x14ac:dyDescent="0.3">
      <c r="A9926" t="s">
        <v>6384</v>
      </c>
      <c r="B9926" s="2">
        <v>6.2</v>
      </c>
      <c r="C9926" t="s">
        <v>1390</v>
      </c>
    </row>
    <row r="9927" spans="1:3" x14ac:dyDescent="0.3">
      <c r="A9927" t="s">
        <v>6384</v>
      </c>
      <c r="B9927" s="2">
        <v>6.2</v>
      </c>
      <c r="C9927" t="s">
        <v>3705</v>
      </c>
    </row>
    <row r="9928" spans="1:3" x14ac:dyDescent="0.3">
      <c r="A9928" t="s">
        <v>6385</v>
      </c>
      <c r="B9928" s="2">
        <v>6.2</v>
      </c>
      <c r="C9928" t="s">
        <v>7851</v>
      </c>
    </row>
    <row r="9929" spans="1:3" x14ac:dyDescent="0.3">
      <c r="A9929" t="s">
        <v>6385</v>
      </c>
      <c r="B9929" s="2">
        <v>6.2</v>
      </c>
      <c r="C9929" t="s">
        <v>3705</v>
      </c>
    </row>
    <row r="9930" spans="1:3" x14ac:dyDescent="0.3">
      <c r="A9930" t="s">
        <v>6385</v>
      </c>
      <c r="B9930" s="2">
        <v>6.2</v>
      </c>
      <c r="C9930" t="s">
        <v>5364</v>
      </c>
    </row>
    <row r="9931" spans="1:3" x14ac:dyDescent="0.3">
      <c r="A9931" t="s">
        <v>6386</v>
      </c>
      <c r="B9931" s="2">
        <v>3.3</v>
      </c>
      <c r="C9931" t="s">
        <v>7848</v>
      </c>
    </row>
    <row r="9932" spans="1:3" x14ac:dyDescent="0.3">
      <c r="A9932" t="s">
        <v>6386</v>
      </c>
      <c r="B9932" s="2">
        <v>3.3</v>
      </c>
      <c r="C9932" t="s">
        <v>3587</v>
      </c>
    </row>
    <row r="9933" spans="1:3" x14ac:dyDescent="0.3">
      <c r="A9933" t="s">
        <v>6386</v>
      </c>
      <c r="B9933" s="2">
        <v>3.3</v>
      </c>
      <c r="C9933" t="s">
        <v>3705</v>
      </c>
    </row>
    <row r="9934" spans="1:3" x14ac:dyDescent="0.3">
      <c r="A9934" t="s">
        <v>6387</v>
      </c>
      <c r="B9934" s="2">
        <v>7.5</v>
      </c>
      <c r="C9934" t="s">
        <v>509</v>
      </c>
    </row>
    <row r="9935" spans="1:3" x14ac:dyDescent="0.3">
      <c r="A9935" t="s">
        <v>6387</v>
      </c>
      <c r="B9935" s="2">
        <v>7.5</v>
      </c>
      <c r="C9935" t="s">
        <v>814</v>
      </c>
    </row>
    <row r="9936" spans="1:3" x14ac:dyDescent="0.3">
      <c r="A9936" t="s">
        <v>6387</v>
      </c>
      <c r="B9936" s="2">
        <v>7.5</v>
      </c>
      <c r="C9936" t="s">
        <v>7853</v>
      </c>
    </row>
    <row r="9937" spans="1:3" x14ac:dyDescent="0.3">
      <c r="A9937" t="s">
        <v>7663</v>
      </c>
      <c r="B9937" s="2">
        <v>7.4</v>
      </c>
      <c r="C9937" t="s">
        <v>509</v>
      </c>
    </row>
    <row r="9938" spans="1:3" x14ac:dyDescent="0.3">
      <c r="A9938" t="s">
        <v>7663</v>
      </c>
      <c r="B9938" s="2">
        <v>7.4</v>
      </c>
      <c r="C9938" t="s">
        <v>814</v>
      </c>
    </row>
    <row r="9939" spans="1:3" x14ac:dyDescent="0.3">
      <c r="A9939" t="s">
        <v>7663</v>
      </c>
      <c r="B9939" s="2">
        <v>7.4</v>
      </c>
      <c r="C9939" t="s">
        <v>3587</v>
      </c>
    </row>
    <row r="9940" spans="1:3" x14ac:dyDescent="0.3">
      <c r="A9940" t="s">
        <v>7663</v>
      </c>
      <c r="B9940" s="2">
        <v>7.4</v>
      </c>
      <c r="C9940" t="s">
        <v>5364</v>
      </c>
    </row>
    <row r="9941" spans="1:3" x14ac:dyDescent="0.3">
      <c r="A9941" t="s">
        <v>6388</v>
      </c>
      <c r="B9941" s="2">
        <v>7.3</v>
      </c>
      <c r="C9941" t="s">
        <v>509</v>
      </c>
    </row>
    <row r="9942" spans="1:3" x14ac:dyDescent="0.3">
      <c r="A9942" t="s">
        <v>6388</v>
      </c>
      <c r="B9942" s="2">
        <v>7.3</v>
      </c>
      <c r="C9942" t="s">
        <v>814</v>
      </c>
    </row>
    <row r="9943" spans="1:3" x14ac:dyDescent="0.3">
      <c r="A9943" t="s">
        <v>6389</v>
      </c>
      <c r="B9943" s="2">
        <v>8</v>
      </c>
      <c r="C9943" t="s">
        <v>814</v>
      </c>
    </row>
    <row r="9944" spans="1:3" x14ac:dyDescent="0.3">
      <c r="A9944" t="s">
        <v>6390</v>
      </c>
      <c r="B9944" s="2">
        <v>5.9</v>
      </c>
      <c r="C9944" t="s">
        <v>1390</v>
      </c>
    </row>
    <row r="9945" spans="1:3" x14ac:dyDescent="0.3">
      <c r="A9945" t="s">
        <v>7664</v>
      </c>
      <c r="B9945" s="2">
        <v>6.8</v>
      </c>
      <c r="C9945" t="s">
        <v>509</v>
      </c>
    </row>
    <row r="9946" spans="1:3" x14ac:dyDescent="0.3">
      <c r="A9946" t="s">
        <v>7664</v>
      </c>
      <c r="B9946" s="2">
        <v>6.8</v>
      </c>
      <c r="C9946" t="s">
        <v>814</v>
      </c>
    </row>
    <row r="9947" spans="1:3" x14ac:dyDescent="0.3">
      <c r="A9947" t="s">
        <v>6391</v>
      </c>
      <c r="B9947" s="2">
        <v>7.4</v>
      </c>
      <c r="C9947" t="s">
        <v>814</v>
      </c>
    </row>
    <row r="9948" spans="1:3" x14ac:dyDescent="0.3">
      <c r="A9948" t="s">
        <v>6391</v>
      </c>
      <c r="B9948" s="2">
        <v>7.4</v>
      </c>
      <c r="C9948" t="s">
        <v>3705</v>
      </c>
    </row>
    <row r="9949" spans="1:3" x14ac:dyDescent="0.3">
      <c r="A9949" t="s">
        <v>7665</v>
      </c>
      <c r="B9949" s="2">
        <v>6.7</v>
      </c>
      <c r="C9949" t="s">
        <v>7844</v>
      </c>
    </row>
    <row r="9950" spans="1:3" x14ac:dyDescent="0.3">
      <c r="A9950" t="s">
        <v>7665</v>
      </c>
      <c r="B9950" s="2">
        <v>6.7</v>
      </c>
      <c r="C9950" t="s">
        <v>1390</v>
      </c>
    </row>
    <row r="9951" spans="1:3" x14ac:dyDescent="0.3">
      <c r="A9951" t="s">
        <v>7665</v>
      </c>
      <c r="B9951" s="2">
        <v>6.7</v>
      </c>
      <c r="C9951" t="s">
        <v>7848</v>
      </c>
    </row>
    <row r="9952" spans="1:3" x14ac:dyDescent="0.3">
      <c r="A9952" t="s">
        <v>7665</v>
      </c>
      <c r="B9952" s="2">
        <v>6.7</v>
      </c>
      <c r="C9952" t="s">
        <v>3705</v>
      </c>
    </row>
    <row r="9953" spans="1:3" x14ac:dyDescent="0.3">
      <c r="A9953" t="s">
        <v>6392</v>
      </c>
      <c r="B9953" s="2">
        <v>5.5</v>
      </c>
      <c r="C9953" t="s">
        <v>509</v>
      </c>
    </row>
    <row r="9954" spans="1:3" x14ac:dyDescent="0.3">
      <c r="A9954" t="s">
        <v>6392</v>
      </c>
      <c r="B9954" s="2">
        <v>5.5</v>
      </c>
      <c r="C9954" t="s">
        <v>1390</v>
      </c>
    </row>
    <row r="9955" spans="1:3" x14ac:dyDescent="0.3">
      <c r="A9955" t="s">
        <v>6393</v>
      </c>
      <c r="B9955" s="2">
        <v>5.7</v>
      </c>
      <c r="C9955" t="s">
        <v>7851</v>
      </c>
    </row>
    <row r="9956" spans="1:3" x14ac:dyDescent="0.3">
      <c r="A9956" t="s">
        <v>6393</v>
      </c>
      <c r="B9956" s="2">
        <v>5.7</v>
      </c>
      <c r="C9956" t="s">
        <v>814</v>
      </c>
    </row>
    <row r="9957" spans="1:3" x14ac:dyDescent="0.3">
      <c r="A9957" t="s">
        <v>7666</v>
      </c>
      <c r="B9957" s="2">
        <v>7.2</v>
      </c>
      <c r="C9957" t="s">
        <v>509</v>
      </c>
    </row>
    <row r="9958" spans="1:3" x14ac:dyDescent="0.3">
      <c r="A9958" t="s">
        <v>7666</v>
      </c>
      <c r="B9958" s="2">
        <v>7.2</v>
      </c>
      <c r="C9958" t="s">
        <v>814</v>
      </c>
    </row>
    <row r="9959" spans="1:3" x14ac:dyDescent="0.3">
      <c r="A9959" t="s">
        <v>7666</v>
      </c>
      <c r="B9959" s="2">
        <v>7.2</v>
      </c>
      <c r="C9959" t="s">
        <v>3587</v>
      </c>
    </row>
    <row r="9960" spans="1:3" x14ac:dyDescent="0.3">
      <c r="A9960" t="s">
        <v>6394</v>
      </c>
      <c r="B9960" s="2">
        <v>5.9</v>
      </c>
      <c r="C9960" t="s">
        <v>814</v>
      </c>
    </row>
    <row r="9961" spans="1:3" x14ac:dyDescent="0.3">
      <c r="A9961" t="s">
        <v>6395</v>
      </c>
      <c r="B9961" s="2">
        <v>6.7</v>
      </c>
      <c r="C9961" t="s">
        <v>509</v>
      </c>
    </row>
    <row r="9962" spans="1:3" x14ac:dyDescent="0.3">
      <c r="A9962" t="s">
        <v>7667</v>
      </c>
      <c r="B9962" s="2">
        <v>7.1</v>
      </c>
      <c r="C9962" t="s">
        <v>509</v>
      </c>
    </row>
    <row r="9963" spans="1:3" x14ac:dyDescent="0.3">
      <c r="A9963" t="s">
        <v>7667</v>
      </c>
      <c r="B9963" s="2">
        <v>7.1</v>
      </c>
      <c r="C9963" t="s">
        <v>814</v>
      </c>
    </row>
    <row r="9964" spans="1:3" x14ac:dyDescent="0.3">
      <c r="A9964" t="s">
        <v>7667</v>
      </c>
      <c r="B9964" s="2">
        <v>7.1</v>
      </c>
      <c r="C9964" t="s">
        <v>3587</v>
      </c>
    </row>
    <row r="9965" spans="1:3" x14ac:dyDescent="0.3">
      <c r="A9965" t="s">
        <v>7668</v>
      </c>
      <c r="B9965" s="2">
        <v>7.7</v>
      </c>
      <c r="C9965" t="s">
        <v>814</v>
      </c>
    </row>
    <row r="9966" spans="1:3" x14ac:dyDescent="0.3">
      <c r="A9966" t="s">
        <v>6396</v>
      </c>
      <c r="B9966" s="2">
        <v>7.4</v>
      </c>
      <c r="C9966" t="s">
        <v>7851</v>
      </c>
    </row>
    <row r="9967" spans="1:3" x14ac:dyDescent="0.3">
      <c r="A9967" t="s">
        <v>6396</v>
      </c>
      <c r="B9967" s="2">
        <v>7.4</v>
      </c>
      <c r="C9967" t="s">
        <v>814</v>
      </c>
    </row>
    <row r="9968" spans="1:3" x14ac:dyDescent="0.3">
      <c r="A9968" t="s">
        <v>6396</v>
      </c>
      <c r="B9968" s="2">
        <v>7.4</v>
      </c>
      <c r="C9968" t="s">
        <v>3587</v>
      </c>
    </row>
    <row r="9969" spans="1:3" x14ac:dyDescent="0.3">
      <c r="A9969" t="s">
        <v>6396</v>
      </c>
      <c r="B9969" s="2">
        <v>7.4</v>
      </c>
      <c r="C9969" t="s">
        <v>3705</v>
      </c>
    </row>
    <row r="9970" spans="1:3" x14ac:dyDescent="0.3">
      <c r="A9970" t="s">
        <v>7669</v>
      </c>
      <c r="B9970" s="2">
        <v>8.4</v>
      </c>
      <c r="C9970" t="s">
        <v>814</v>
      </c>
    </row>
    <row r="9971" spans="1:3" x14ac:dyDescent="0.3">
      <c r="A9971" t="s">
        <v>6397</v>
      </c>
      <c r="B9971" s="2">
        <v>7.2</v>
      </c>
      <c r="C9971" t="s">
        <v>814</v>
      </c>
    </row>
    <row r="9972" spans="1:3" x14ac:dyDescent="0.3">
      <c r="A9972" t="s">
        <v>6397</v>
      </c>
      <c r="B9972" s="2">
        <v>7.2</v>
      </c>
      <c r="C9972" t="s">
        <v>7847</v>
      </c>
    </row>
    <row r="9973" spans="1:3" x14ac:dyDescent="0.3">
      <c r="A9973" t="s">
        <v>6398</v>
      </c>
      <c r="B9973" s="2">
        <v>5.4</v>
      </c>
      <c r="C9973" t="s">
        <v>509</v>
      </c>
    </row>
    <row r="9974" spans="1:3" x14ac:dyDescent="0.3">
      <c r="A9974" t="s">
        <v>6399</v>
      </c>
      <c r="B9974" s="2">
        <v>8.1</v>
      </c>
      <c r="C9974" t="s">
        <v>814</v>
      </c>
    </row>
    <row r="9975" spans="1:3" x14ac:dyDescent="0.3">
      <c r="A9975" t="s">
        <v>6399</v>
      </c>
      <c r="B9975" s="2">
        <v>8.1</v>
      </c>
      <c r="C9975" t="s">
        <v>3878</v>
      </c>
    </row>
    <row r="9976" spans="1:3" x14ac:dyDescent="0.3">
      <c r="A9976" t="s">
        <v>6399</v>
      </c>
      <c r="B9976" s="2">
        <v>8.1</v>
      </c>
      <c r="C9976" t="s">
        <v>3705</v>
      </c>
    </row>
    <row r="9977" spans="1:3" x14ac:dyDescent="0.3">
      <c r="A9977" t="s">
        <v>6400</v>
      </c>
      <c r="B9977" s="2">
        <v>7.8</v>
      </c>
      <c r="C9977" t="s">
        <v>7851</v>
      </c>
    </row>
    <row r="9978" spans="1:3" x14ac:dyDescent="0.3">
      <c r="A9978" t="s">
        <v>6400</v>
      </c>
      <c r="B9978" s="2">
        <v>7.8</v>
      </c>
      <c r="C9978" t="s">
        <v>814</v>
      </c>
    </row>
    <row r="9979" spans="1:3" x14ac:dyDescent="0.3">
      <c r="A9979" t="s">
        <v>6400</v>
      </c>
      <c r="B9979" s="2">
        <v>7.8</v>
      </c>
      <c r="C9979" t="s">
        <v>7848</v>
      </c>
    </row>
    <row r="9980" spans="1:3" x14ac:dyDescent="0.3">
      <c r="A9980" t="s">
        <v>6401</v>
      </c>
      <c r="B9980" s="2">
        <v>6.8</v>
      </c>
      <c r="C9980" t="s">
        <v>509</v>
      </c>
    </row>
    <row r="9981" spans="1:3" x14ac:dyDescent="0.3">
      <c r="A9981" t="s">
        <v>6401</v>
      </c>
      <c r="B9981" s="2">
        <v>6.8</v>
      </c>
      <c r="C9981" t="s">
        <v>7851</v>
      </c>
    </row>
    <row r="9982" spans="1:3" x14ac:dyDescent="0.3">
      <c r="A9982" t="s">
        <v>6401</v>
      </c>
      <c r="B9982" s="2">
        <v>6.8</v>
      </c>
      <c r="C9982" t="s">
        <v>814</v>
      </c>
    </row>
    <row r="9983" spans="1:3" x14ac:dyDescent="0.3">
      <c r="A9983" t="s">
        <v>6402</v>
      </c>
      <c r="B9983" s="2">
        <v>7.7</v>
      </c>
      <c r="C9983" t="s">
        <v>7851</v>
      </c>
    </row>
    <row r="9984" spans="1:3" x14ac:dyDescent="0.3">
      <c r="A9984" t="s">
        <v>6402</v>
      </c>
      <c r="B9984" s="2">
        <v>7.7</v>
      </c>
      <c r="C9984" t="s">
        <v>814</v>
      </c>
    </row>
    <row r="9985" spans="1:3" x14ac:dyDescent="0.3">
      <c r="A9985" t="s">
        <v>6403</v>
      </c>
      <c r="B9985" s="2">
        <v>6.5</v>
      </c>
      <c r="C9985" t="s">
        <v>509</v>
      </c>
    </row>
    <row r="9986" spans="1:3" x14ac:dyDescent="0.3">
      <c r="A9986" t="s">
        <v>6403</v>
      </c>
      <c r="B9986" s="2">
        <v>6.5</v>
      </c>
      <c r="C9986" t="s">
        <v>814</v>
      </c>
    </row>
    <row r="9987" spans="1:3" x14ac:dyDescent="0.3">
      <c r="A9987" t="s">
        <v>6403</v>
      </c>
      <c r="B9987" s="2">
        <v>6.5</v>
      </c>
      <c r="C9987" t="s">
        <v>7850</v>
      </c>
    </row>
    <row r="9988" spans="1:3" x14ac:dyDescent="0.3">
      <c r="A9988" t="s">
        <v>6404</v>
      </c>
      <c r="B9988" s="2">
        <v>7.3</v>
      </c>
      <c r="C9988" t="s">
        <v>346</v>
      </c>
    </row>
    <row r="9989" spans="1:3" x14ac:dyDescent="0.3">
      <c r="A9989" t="s">
        <v>6404</v>
      </c>
      <c r="B9989" s="2">
        <v>7.3</v>
      </c>
      <c r="C9989" t="s">
        <v>7851</v>
      </c>
    </row>
    <row r="9990" spans="1:3" x14ac:dyDescent="0.3">
      <c r="A9990" t="s">
        <v>6404</v>
      </c>
      <c r="B9990" s="2">
        <v>7.3</v>
      </c>
      <c r="C9990" t="s">
        <v>3705</v>
      </c>
    </row>
    <row r="9991" spans="1:3" x14ac:dyDescent="0.3">
      <c r="A9991" t="s">
        <v>6405</v>
      </c>
      <c r="B9991" s="2">
        <v>5.9</v>
      </c>
      <c r="C9991" t="s">
        <v>814</v>
      </c>
    </row>
    <row r="9992" spans="1:3" x14ac:dyDescent="0.3">
      <c r="A9992" t="s">
        <v>6405</v>
      </c>
      <c r="B9992" s="2">
        <v>5.9</v>
      </c>
      <c r="C9992" t="s">
        <v>1390</v>
      </c>
    </row>
    <row r="9993" spans="1:3" x14ac:dyDescent="0.3">
      <c r="A9993" t="s">
        <v>6405</v>
      </c>
      <c r="B9993" s="2">
        <v>5.9</v>
      </c>
      <c r="C9993" t="s">
        <v>7848</v>
      </c>
    </row>
    <row r="9994" spans="1:3" x14ac:dyDescent="0.3">
      <c r="A9994" t="s">
        <v>6405</v>
      </c>
      <c r="B9994" s="2">
        <v>5.9</v>
      </c>
      <c r="C9994" t="s">
        <v>3705</v>
      </c>
    </row>
    <row r="9995" spans="1:3" x14ac:dyDescent="0.3">
      <c r="A9995" t="s">
        <v>7670</v>
      </c>
      <c r="B9995" s="2">
        <v>8.6999999999999993</v>
      </c>
      <c r="C9995" t="s">
        <v>814</v>
      </c>
    </row>
    <row r="9996" spans="1:3" x14ac:dyDescent="0.3">
      <c r="A9996" t="s">
        <v>6406</v>
      </c>
      <c r="B9996" s="2">
        <v>5.8</v>
      </c>
      <c r="C9996" t="s">
        <v>346</v>
      </c>
    </row>
    <row r="9997" spans="1:3" x14ac:dyDescent="0.3">
      <c r="A9997" t="s">
        <v>6406</v>
      </c>
      <c r="B9997" s="2">
        <v>5.8</v>
      </c>
      <c r="C9997" t="s">
        <v>266</v>
      </c>
    </row>
    <row r="9998" spans="1:3" x14ac:dyDescent="0.3">
      <c r="A9998" t="s">
        <v>6407</v>
      </c>
      <c r="B9998" s="2">
        <v>6.1</v>
      </c>
      <c r="C9998" t="s">
        <v>346</v>
      </c>
    </row>
    <row r="9999" spans="1:3" x14ac:dyDescent="0.3">
      <c r="A9999" t="s">
        <v>6407</v>
      </c>
      <c r="B9999" s="2">
        <v>6.1</v>
      </c>
      <c r="C9999" t="s">
        <v>7851</v>
      </c>
    </row>
    <row r="10000" spans="1:3" x14ac:dyDescent="0.3">
      <c r="A10000" t="s">
        <v>6407</v>
      </c>
      <c r="B10000" s="2">
        <v>6.1</v>
      </c>
      <c r="C10000" t="s">
        <v>814</v>
      </c>
    </row>
    <row r="10001" spans="1:3" x14ac:dyDescent="0.3">
      <c r="A10001" t="s">
        <v>6408</v>
      </c>
      <c r="B10001" s="2">
        <v>7.6</v>
      </c>
      <c r="C10001" t="s">
        <v>814</v>
      </c>
    </row>
    <row r="10002" spans="1:3" x14ac:dyDescent="0.3">
      <c r="A10002" t="s">
        <v>6408</v>
      </c>
      <c r="B10002" s="2">
        <v>7.6</v>
      </c>
      <c r="C10002" t="s">
        <v>7846</v>
      </c>
    </row>
    <row r="10003" spans="1:3" x14ac:dyDescent="0.3">
      <c r="A10003" t="s">
        <v>6409</v>
      </c>
      <c r="B10003" s="2">
        <v>7.2</v>
      </c>
      <c r="C10003" t="s">
        <v>509</v>
      </c>
    </row>
    <row r="10004" spans="1:3" x14ac:dyDescent="0.3">
      <c r="A10004" t="s">
        <v>6409</v>
      </c>
      <c r="B10004" s="2">
        <v>7.2</v>
      </c>
      <c r="C10004" t="s">
        <v>814</v>
      </c>
    </row>
    <row r="10005" spans="1:3" x14ac:dyDescent="0.3">
      <c r="A10005" t="s">
        <v>6410</v>
      </c>
      <c r="B10005" s="2">
        <v>6.5</v>
      </c>
      <c r="C10005" t="s">
        <v>7844</v>
      </c>
    </row>
    <row r="10006" spans="1:3" x14ac:dyDescent="0.3">
      <c r="A10006" t="s">
        <v>6410</v>
      </c>
      <c r="B10006" s="2">
        <v>6.5</v>
      </c>
      <c r="C10006" t="s">
        <v>3705</v>
      </c>
    </row>
    <row r="10007" spans="1:3" x14ac:dyDescent="0.3">
      <c r="A10007" t="s">
        <v>6411</v>
      </c>
      <c r="B10007" s="2">
        <v>7.3</v>
      </c>
      <c r="C10007" t="s">
        <v>7851</v>
      </c>
    </row>
    <row r="10008" spans="1:3" x14ac:dyDescent="0.3">
      <c r="A10008" t="s">
        <v>6411</v>
      </c>
      <c r="B10008" s="2">
        <v>7.3</v>
      </c>
      <c r="C10008" t="s">
        <v>814</v>
      </c>
    </row>
    <row r="10009" spans="1:3" x14ac:dyDescent="0.3">
      <c r="A10009" t="s">
        <v>6411</v>
      </c>
      <c r="B10009" s="2">
        <v>7.3</v>
      </c>
      <c r="C10009" t="s">
        <v>3587</v>
      </c>
    </row>
    <row r="10010" spans="1:3" x14ac:dyDescent="0.3">
      <c r="A10010" t="s">
        <v>6411</v>
      </c>
      <c r="B10010" s="2">
        <v>7.3</v>
      </c>
      <c r="C10010" t="s">
        <v>3705</v>
      </c>
    </row>
    <row r="10011" spans="1:3" x14ac:dyDescent="0.3">
      <c r="A10011" t="s">
        <v>7671</v>
      </c>
      <c r="B10011" s="2">
        <v>6.2</v>
      </c>
      <c r="C10011" t="s">
        <v>509</v>
      </c>
    </row>
    <row r="10012" spans="1:3" x14ac:dyDescent="0.3">
      <c r="A10012" t="s">
        <v>7672</v>
      </c>
      <c r="B10012" s="2">
        <v>5</v>
      </c>
      <c r="C10012" t="s">
        <v>1390</v>
      </c>
    </row>
    <row r="10013" spans="1:3" x14ac:dyDescent="0.3">
      <c r="A10013" t="s">
        <v>7673</v>
      </c>
      <c r="B10013" s="2">
        <v>7.8</v>
      </c>
      <c r="C10013" t="s">
        <v>814</v>
      </c>
    </row>
    <row r="10014" spans="1:3" x14ac:dyDescent="0.3">
      <c r="A10014" t="s">
        <v>6412</v>
      </c>
      <c r="B10014" s="2">
        <v>8.1</v>
      </c>
      <c r="C10014" t="s">
        <v>509</v>
      </c>
    </row>
    <row r="10015" spans="1:3" x14ac:dyDescent="0.3">
      <c r="A10015" t="s">
        <v>6412</v>
      </c>
      <c r="B10015" s="2">
        <v>8.1</v>
      </c>
      <c r="C10015" t="s">
        <v>3587</v>
      </c>
    </row>
    <row r="10016" spans="1:3" x14ac:dyDescent="0.3">
      <c r="A10016" t="s">
        <v>7674</v>
      </c>
      <c r="B10016" s="2">
        <v>6.7</v>
      </c>
      <c r="C10016" t="s">
        <v>814</v>
      </c>
    </row>
    <row r="10017" spans="1:3" x14ac:dyDescent="0.3">
      <c r="A10017" t="s">
        <v>7674</v>
      </c>
      <c r="B10017" s="2">
        <v>6.7</v>
      </c>
      <c r="C10017" t="s">
        <v>7846</v>
      </c>
    </row>
    <row r="10018" spans="1:3" x14ac:dyDescent="0.3">
      <c r="A10018" t="s">
        <v>7674</v>
      </c>
      <c r="B10018" s="2">
        <v>6.7</v>
      </c>
      <c r="C10018" t="s">
        <v>3587</v>
      </c>
    </row>
    <row r="10019" spans="1:3" x14ac:dyDescent="0.3">
      <c r="A10019" t="s">
        <v>7675</v>
      </c>
      <c r="B10019" s="2">
        <v>7.1</v>
      </c>
      <c r="C10019" t="s">
        <v>814</v>
      </c>
    </row>
    <row r="10020" spans="1:3" x14ac:dyDescent="0.3">
      <c r="A10020" t="s">
        <v>7675</v>
      </c>
      <c r="B10020" s="2">
        <v>7.1</v>
      </c>
      <c r="C10020" t="s">
        <v>3587</v>
      </c>
    </row>
    <row r="10021" spans="1:3" x14ac:dyDescent="0.3">
      <c r="A10021" t="s">
        <v>6413</v>
      </c>
      <c r="B10021" s="2">
        <v>5.6</v>
      </c>
      <c r="C10021" t="s">
        <v>814</v>
      </c>
    </row>
    <row r="10022" spans="1:3" x14ac:dyDescent="0.3">
      <c r="A10022" t="s">
        <v>6413</v>
      </c>
      <c r="B10022" s="2">
        <v>5.6</v>
      </c>
      <c r="C10022" t="s">
        <v>1390</v>
      </c>
    </row>
    <row r="10023" spans="1:3" x14ac:dyDescent="0.3">
      <c r="A10023" t="s">
        <v>6414</v>
      </c>
      <c r="B10023" s="2">
        <v>7.6</v>
      </c>
      <c r="C10023" t="s">
        <v>814</v>
      </c>
    </row>
    <row r="10024" spans="1:3" x14ac:dyDescent="0.3">
      <c r="A10024" t="s">
        <v>6414</v>
      </c>
      <c r="B10024" s="2">
        <v>7.6</v>
      </c>
      <c r="C10024" t="s">
        <v>3587</v>
      </c>
    </row>
    <row r="10025" spans="1:3" x14ac:dyDescent="0.3">
      <c r="A10025" t="s">
        <v>6415</v>
      </c>
      <c r="B10025" s="2">
        <v>4.5999999999999996</v>
      </c>
      <c r="C10025" t="s">
        <v>7848</v>
      </c>
    </row>
    <row r="10026" spans="1:3" x14ac:dyDescent="0.3">
      <c r="A10026" t="s">
        <v>6415</v>
      </c>
      <c r="B10026" s="2">
        <v>4.5999999999999996</v>
      </c>
      <c r="C10026" t="s">
        <v>3705</v>
      </c>
    </row>
    <row r="10027" spans="1:3" x14ac:dyDescent="0.3">
      <c r="A10027" t="s">
        <v>6416</v>
      </c>
      <c r="B10027" s="2">
        <v>7.1</v>
      </c>
      <c r="C10027" t="s">
        <v>509</v>
      </c>
    </row>
    <row r="10028" spans="1:3" x14ac:dyDescent="0.3">
      <c r="A10028" t="s">
        <v>6416</v>
      </c>
      <c r="B10028" s="2">
        <v>7.1</v>
      </c>
      <c r="C10028" t="s">
        <v>814</v>
      </c>
    </row>
    <row r="10029" spans="1:3" x14ac:dyDescent="0.3">
      <c r="A10029" t="s">
        <v>6417</v>
      </c>
      <c r="B10029" s="2">
        <v>7.3</v>
      </c>
      <c r="C10029" t="s">
        <v>1390</v>
      </c>
    </row>
    <row r="10030" spans="1:3" x14ac:dyDescent="0.3">
      <c r="A10030" t="s">
        <v>6417</v>
      </c>
      <c r="B10030" s="2">
        <v>7.3</v>
      </c>
      <c r="C10030" t="s">
        <v>3878</v>
      </c>
    </row>
    <row r="10031" spans="1:3" x14ac:dyDescent="0.3">
      <c r="A10031" t="s">
        <v>6417</v>
      </c>
      <c r="B10031" s="2">
        <v>7.3</v>
      </c>
      <c r="C10031" t="s">
        <v>3705</v>
      </c>
    </row>
    <row r="10032" spans="1:3" x14ac:dyDescent="0.3">
      <c r="A10032" t="s">
        <v>7676</v>
      </c>
      <c r="B10032" s="2">
        <v>4</v>
      </c>
      <c r="C10032" t="s">
        <v>814</v>
      </c>
    </row>
    <row r="10033" spans="1:3" x14ac:dyDescent="0.3">
      <c r="A10033" t="s">
        <v>7676</v>
      </c>
      <c r="B10033" s="2">
        <v>4</v>
      </c>
      <c r="C10033" t="s">
        <v>1390</v>
      </c>
    </row>
    <row r="10034" spans="1:3" x14ac:dyDescent="0.3">
      <c r="A10034" t="s">
        <v>7676</v>
      </c>
      <c r="B10034" s="2">
        <v>4</v>
      </c>
      <c r="C10034" t="s">
        <v>3705</v>
      </c>
    </row>
    <row r="10035" spans="1:3" x14ac:dyDescent="0.3">
      <c r="A10035" t="s">
        <v>6418</v>
      </c>
      <c r="B10035" s="2">
        <v>8</v>
      </c>
      <c r="C10035" t="s">
        <v>814</v>
      </c>
    </row>
    <row r="10036" spans="1:3" x14ac:dyDescent="0.3">
      <c r="A10036" t="s">
        <v>6419</v>
      </c>
      <c r="B10036" s="2">
        <v>6.7</v>
      </c>
      <c r="C10036" t="s">
        <v>509</v>
      </c>
    </row>
    <row r="10037" spans="1:3" x14ac:dyDescent="0.3">
      <c r="A10037" t="s">
        <v>6419</v>
      </c>
      <c r="B10037" s="2">
        <v>6.7</v>
      </c>
      <c r="C10037" t="s">
        <v>7851</v>
      </c>
    </row>
    <row r="10038" spans="1:3" x14ac:dyDescent="0.3">
      <c r="A10038" t="s">
        <v>6419</v>
      </c>
      <c r="B10038" s="2">
        <v>6.7</v>
      </c>
      <c r="C10038" t="s">
        <v>7848</v>
      </c>
    </row>
    <row r="10039" spans="1:3" x14ac:dyDescent="0.3">
      <c r="A10039" t="s">
        <v>6420</v>
      </c>
      <c r="B10039" s="2">
        <v>4.5999999999999996</v>
      </c>
      <c r="C10039" t="s">
        <v>509</v>
      </c>
    </row>
    <row r="10040" spans="1:3" x14ac:dyDescent="0.3">
      <c r="A10040" t="s">
        <v>6421</v>
      </c>
      <c r="B10040" s="2">
        <v>4</v>
      </c>
      <c r="C10040" t="s">
        <v>509</v>
      </c>
    </row>
    <row r="10041" spans="1:3" x14ac:dyDescent="0.3">
      <c r="A10041" t="s">
        <v>6422</v>
      </c>
      <c r="B10041" s="2">
        <v>7</v>
      </c>
      <c r="C10041" t="s">
        <v>7851</v>
      </c>
    </row>
    <row r="10042" spans="1:3" x14ac:dyDescent="0.3">
      <c r="A10042" t="s">
        <v>6422</v>
      </c>
      <c r="B10042" s="2">
        <v>7</v>
      </c>
      <c r="C10042" t="s">
        <v>814</v>
      </c>
    </row>
    <row r="10043" spans="1:3" x14ac:dyDescent="0.3">
      <c r="A10043" t="s">
        <v>6422</v>
      </c>
      <c r="B10043" s="2">
        <v>7</v>
      </c>
      <c r="C10043" t="s">
        <v>7844</v>
      </c>
    </row>
    <row r="10044" spans="1:3" x14ac:dyDescent="0.3">
      <c r="A10044" t="s">
        <v>6422</v>
      </c>
      <c r="B10044" s="2">
        <v>7</v>
      </c>
      <c r="C10044" t="s">
        <v>3587</v>
      </c>
    </row>
    <row r="10045" spans="1:3" x14ac:dyDescent="0.3">
      <c r="A10045" t="s">
        <v>6423</v>
      </c>
      <c r="B10045" s="2">
        <v>5.9</v>
      </c>
      <c r="C10045" t="s">
        <v>7851</v>
      </c>
    </row>
    <row r="10046" spans="1:3" x14ac:dyDescent="0.3">
      <c r="A10046" t="s">
        <v>6423</v>
      </c>
      <c r="B10046" s="2">
        <v>5.9</v>
      </c>
      <c r="C10046" t="s">
        <v>7848</v>
      </c>
    </row>
    <row r="10047" spans="1:3" x14ac:dyDescent="0.3">
      <c r="A10047" t="s">
        <v>6423</v>
      </c>
      <c r="B10047" s="2">
        <v>5.9</v>
      </c>
      <c r="C10047" t="s">
        <v>3705</v>
      </c>
    </row>
    <row r="10048" spans="1:3" x14ac:dyDescent="0.3">
      <c r="A10048" t="s">
        <v>6424</v>
      </c>
      <c r="B10048" s="2">
        <v>7.5</v>
      </c>
      <c r="C10048" t="s">
        <v>814</v>
      </c>
    </row>
    <row r="10049" spans="1:3" x14ac:dyDescent="0.3">
      <c r="A10049" t="s">
        <v>6424</v>
      </c>
      <c r="B10049" s="2">
        <v>7.5</v>
      </c>
      <c r="C10049" t="s">
        <v>7848</v>
      </c>
    </row>
    <row r="10050" spans="1:3" x14ac:dyDescent="0.3">
      <c r="A10050" t="s">
        <v>6424</v>
      </c>
      <c r="B10050" s="2">
        <v>7.5</v>
      </c>
      <c r="C10050" t="s">
        <v>3705</v>
      </c>
    </row>
    <row r="10051" spans="1:3" x14ac:dyDescent="0.3">
      <c r="A10051" t="s">
        <v>6425</v>
      </c>
      <c r="B10051" s="2">
        <v>4.7</v>
      </c>
      <c r="C10051" t="s">
        <v>509</v>
      </c>
    </row>
    <row r="10052" spans="1:3" x14ac:dyDescent="0.3">
      <c r="A10052" t="s">
        <v>6425</v>
      </c>
      <c r="B10052" s="2">
        <v>4.7</v>
      </c>
      <c r="C10052" t="s">
        <v>7844</v>
      </c>
    </row>
    <row r="10053" spans="1:3" x14ac:dyDescent="0.3">
      <c r="A10053" t="s">
        <v>7677</v>
      </c>
      <c r="B10053" s="2">
        <v>6.7</v>
      </c>
      <c r="C10053" t="s">
        <v>509</v>
      </c>
    </row>
    <row r="10054" spans="1:3" x14ac:dyDescent="0.3">
      <c r="A10054" t="s">
        <v>7677</v>
      </c>
      <c r="B10054" s="2">
        <v>6.7</v>
      </c>
      <c r="C10054" t="s">
        <v>814</v>
      </c>
    </row>
    <row r="10055" spans="1:3" x14ac:dyDescent="0.3">
      <c r="A10055" t="s">
        <v>7677</v>
      </c>
      <c r="B10055" s="2">
        <v>6.7</v>
      </c>
      <c r="C10055" t="s">
        <v>3587</v>
      </c>
    </row>
    <row r="10056" spans="1:3" x14ac:dyDescent="0.3">
      <c r="A10056" t="s">
        <v>6426</v>
      </c>
      <c r="B10056" s="2">
        <v>6.7</v>
      </c>
      <c r="C10056" t="s">
        <v>509</v>
      </c>
    </row>
    <row r="10057" spans="1:3" x14ac:dyDescent="0.3">
      <c r="A10057" t="s">
        <v>6426</v>
      </c>
      <c r="B10057" s="2">
        <v>6.7</v>
      </c>
      <c r="C10057" t="s">
        <v>7844</v>
      </c>
    </row>
    <row r="10058" spans="1:3" x14ac:dyDescent="0.3">
      <c r="A10058" t="s">
        <v>6427</v>
      </c>
      <c r="B10058" s="2">
        <v>7.1</v>
      </c>
      <c r="C10058" t="s">
        <v>509</v>
      </c>
    </row>
    <row r="10059" spans="1:3" x14ac:dyDescent="0.3">
      <c r="A10059" t="s">
        <v>6427</v>
      </c>
      <c r="B10059" s="2">
        <v>7.1</v>
      </c>
      <c r="C10059" t="s">
        <v>814</v>
      </c>
    </row>
    <row r="10060" spans="1:3" x14ac:dyDescent="0.3">
      <c r="A10060" t="s">
        <v>6427</v>
      </c>
      <c r="B10060" s="2">
        <v>7.1</v>
      </c>
      <c r="C10060" t="s">
        <v>3587</v>
      </c>
    </row>
    <row r="10061" spans="1:3" x14ac:dyDescent="0.3">
      <c r="A10061" t="s">
        <v>6428</v>
      </c>
      <c r="B10061" s="2">
        <v>2.7</v>
      </c>
      <c r="C10061" t="s">
        <v>1852</v>
      </c>
    </row>
    <row r="10062" spans="1:3" x14ac:dyDescent="0.3">
      <c r="A10062" t="s">
        <v>6429</v>
      </c>
      <c r="B10062" s="2">
        <v>7.3</v>
      </c>
      <c r="C10062" t="s">
        <v>814</v>
      </c>
    </row>
    <row r="10063" spans="1:3" x14ac:dyDescent="0.3">
      <c r="A10063" t="s">
        <v>7678</v>
      </c>
      <c r="B10063" s="2">
        <v>7.6</v>
      </c>
      <c r="C10063" t="s">
        <v>509</v>
      </c>
    </row>
    <row r="10064" spans="1:3" x14ac:dyDescent="0.3">
      <c r="A10064" t="s">
        <v>6430</v>
      </c>
      <c r="B10064" s="2">
        <v>5.8</v>
      </c>
      <c r="C10064" t="s">
        <v>509</v>
      </c>
    </row>
    <row r="10065" spans="1:3" x14ac:dyDescent="0.3">
      <c r="A10065" t="s">
        <v>6431</v>
      </c>
      <c r="B10065" s="2">
        <v>6.5</v>
      </c>
      <c r="C10065" t="s">
        <v>509</v>
      </c>
    </row>
    <row r="10066" spans="1:3" x14ac:dyDescent="0.3">
      <c r="A10066" t="s">
        <v>6431</v>
      </c>
      <c r="B10066" s="2">
        <v>6.5</v>
      </c>
      <c r="C10066" t="s">
        <v>7851</v>
      </c>
    </row>
    <row r="10067" spans="1:3" x14ac:dyDescent="0.3">
      <c r="A10067" t="s">
        <v>6431</v>
      </c>
      <c r="B10067" s="2">
        <v>6.5</v>
      </c>
      <c r="C10067" t="s">
        <v>3587</v>
      </c>
    </row>
    <row r="10068" spans="1:3" x14ac:dyDescent="0.3">
      <c r="A10068" t="s">
        <v>6431</v>
      </c>
      <c r="B10068" s="2">
        <v>6.5</v>
      </c>
      <c r="C10068" t="s">
        <v>3705</v>
      </c>
    </row>
    <row r="10069" spans="1:3" x14ac:dyDescent="0.3">
      <c r="A10069" t="s">
        <v>6432</v>
      </c>
      <c r="B10069" s="2">
        <v>6.6</v>
      </c>
      <c r="C10069" t="s">
        <v>509</v>
      </c>
    </row>
    <row r="10070" spans="1:3" x14ac:dyDescent="0.3">
      <c r="A10070" t="s">
        <v>6432</v>
      </c>
      <c r="B10070" s="2">
        <v>6.6</v>
      </c>
      <c r="C10070" t="s">
        <v>814</v>
      </c>
    </row>
    <row r="10071" spans="1:3" x14ac:dyDescent="0.3">
      <c r="A10071" t="s">
        <v>6433</v>
      </c>
      <c r="B10071" s="2">
        <v>6.9</v>
      </c>
      <c r="C10071" t="s">
        <v>266</v>
      </c>
    </row>
    <row r="10072" spans="1:3" x14ac:dyDescent="0.3">
      <c r="A10072" t="s">
        <v>6433</v>
      </c>
      <c r="B10072" s="2">
        <v>6.9</v>
      </c>
      <c r="C10072" t="s">
        <v>7844</v>
      </c>
    </row>
    <row r="10073" spans="1:3" x14ac:dyDescent="0.3">
      <c r="A10073" t="s">
        <v>6434</v>
      </c>
      <c r="B10073" s="2">
        <v>8.5</v>
      </c>
      <c r="C10073" t="s">
        <v>1852</v>
      </c>
    </row>
    <row r="10074" spans="1:3" x14ac:dyDescent="0.3">
      <c r="A10074" t="s">
        <v>6434</v>
      </c>
      <c r="B10074" s="2">
        <v>8.5</v>
      </c>
      <c r="C10074" t="s">
        <v>7853</v>
      </c>
    </row>
    <row r="10075" spans="1:3" x14ac:dyDescent="0.3">
      <c r="A10075" t="s">
        <v>6435</v>
      </c>
      <c r="B10075" s="2">
        <v>4.8</v>
      </c>
      <c r="C10075" t="s">
        <v>266</v>
      </c>
    </row>
    <row r="10076" spans="1:3" x14ac:dyDescent="0.3">
      <c r="A10076" t="s">
        <v>6435</v>
      </c>
      <c r="B10076" s="2">
        <v>4.8</v>
      </c>
      <c r="C10076" t="s">
        <v>7844</v>
      </c>
    </row>
    <row r="10077" spans="1:3" x14ac:dyDescent="0.3">
      <c r="A10077" t="s">
        <v>6436</v>
      </c>
      <c r="B10077" s="2">
        <v>7</v>
      </c>
      <c r="C10077" t="s">
        <v>814</v>
      </c>
    </row>
    <row r="10078" spans="1:3" x14ac:dyDescent="0.3">
      <c r="A10078" t="s">
        <v>6436</v>
      </c>
      <c r="B10078" s="2">
        <v>7</v>
      </c>
      <c r="C10078" t="s">
        <v>3705</v>
      </c>
    </row>
    <row r="10079" spans="1:3" x14ac:dyDescent="0.3">
      <c r="A10079" t="s">
        <v>7679</v>
      </c>
      <c r="B10079" s="2">
        <v>5.4</v>
      </c>
      <c r="C10079" t="s">
        <v>814</v>
      </c>
    </row>
    <row r="10080" spans="1:3" x14ac:dyDescent="0.3">
      <c r="A10080" t="s">
        <v>6437</v>
      </c>
      <c r="B10080" s="2">
        <v>6.9</v>
      </c>
      <c r="C10080" t="s">
        <v>814</v>
      </c>
    </row>
    <row r="10081" spans="1:3" x14ac:dyDescent="0.3">
      <c r="A10081" t="s">
        <v>6438</v>
      </c>
      <c r="B10081" s="2">
        <v>6.6</v>
      </c>
      <c r="C10081" t="s">
        <v>509</v>
      </c>
    </row>
    <row r="10082" spans="1:3" x14ac:dyDescent="0.3">
      <c r="A10082" t="s">
        <v>6438</v>
      </c>
      <c r="B10082" s="2">
        <v>6.6</v>
      </c>
      <c r="C10082" t="s">
        <v>7851</v>
      </c>
    </row>
    <row r="10083" spans="1:3" x14ac:dyDescent="0.3">
      <c r="A10083" t="s">
        <v>6438</v>
      </c>
      <c r="B10083" s="2">
        <v>6.6</v>
      </c>
      <c r="C10083" t="s">
        <v>3587</v>
      </c>
    </row>
    <row r="10084" spans="1:3" x14ac:dyDescent="0.3">
      <c r="A10084" t="s">
        <v>6439</v>
      </c>
      <c r="B10084" s="2">
        <v>5.9</v>
      </c>
      <c r="C10084" t="s">
        <v>7851</v>
      </c>
    </row>
    <row r="10085" spans="1:3" x14ac:dyDescent="0.3">
      <c r="A10085" t="s">
        <v>6439</v>
      </c>
      <c r="B10085" s="2">
        <v>5.9</v>
      </c>
      <c r="C10085" t="s">
        <v>814</v>
      </c>
    </row>
    <row r="10086" spans="1:3" x14ac:dyDescent="0.3">
      <c r="A10086" t="s">
        <v>6439</v>
      </c>
      <c r="B10086" s="2">
        <v>5.9</v>
      </c>
      <c r="C10086" t="s">
        <v>1390</v>
      </c>
    </row>
    <row r="10087" spans="1:3" x14ac:dyDescent="0.3">
      <c r="A10087" t="s">
        <v>6439</v>
      </c>
      <c r="B10087" s="2">
        <v>5.9</v>
      </c>
      <c r="C10087" t="s">
        <v>3705</v>
      </c>
    </row>
    <row r="10088" spans="1:3" x14ac:dyDescent="0.3">
      <c r="A10088" t="s">
        <v>6440</v>
      </c>
      <c r="B10088" s="2">
        <v>6.3</v>
      </c>
      <c r="C10088" t="s">
        <v>509</v>
      </c>
    </row>
    <row r="10089" spans="1:3" x14ac:dyDescent="0.3">
      <c r="A10089" t="s">
        <v>6440</v>
      </c>
      <c r="B10089" s="2">
        <v>6.3</v>
      </c>
      <c r="C10089" t="s">
        <v>1390</v>
      </c>
    </row>
    <row r="10090" spans="1:3" x14ac:dyDescent="0.3">
      <c r="A10090" t="s">
        <v>6440</v>
      </c>
      <c r="B10090" s="2">
        <v>6.3</v>
      </c>
      <c r="C10090" t="s">
        <v>7848</v>
      </c>
    </row>
    <row r="10091" spans="1:3" x14ac:dyDescent="0.3">
      <c r="A10091" t="s">
        <v>6441</v>
      </c>
      <c r="B10091" s="2">
        <v>6.3</v>
      </c>
      <c r="C10091" t="s">
        <v>509</v>
      </c>
    </row>
    <row r="10092" spans="1:3" x14ac:dyDescent="0.3">
      <c r="A10092" t="s">
        <v>7680</v>
      </c>
      <c r="B10092" s="2">
        <v>7.7</v>
      </c>
      <c r="C10092" t="s">
        <v>814</v>
      </c>
    </row>
    <row r="10093" spans="1:3" x14ac:dyDescent="0.3">
      <c r="A10093" t="s">
        <v>6442</v>
      </c>
      <c r="B10093" s="2">
        <v>7</v>
      </c>
      <c r="C10093" t="s">
        <v>7851</v>
      </c>
    </row>
    <row r="10094" spans="1:3" x14ac:dyDescent="0.3">
      <c r="A10094" t="s">
        <v>6442</v>
      </c>
      <c r="B10094" s="2">
        <v>7</v>
      </c>
      <c r="C10094" t="s">
        <v>814</v>
      </c>
    </row>
    <row r="10095" spans="1:3" x14ac:dyDescent="0.3">
      <c r="A10095" t="s">
        <v>6442</v>
      </c>
      <c r="B10095" s="2">
        <v>7</v>
      </c>
      <c r="C10095" t="s">
        <v>3705</v>
      </c>
    </row>
    <row r="10096" spans="1:3" x14ac:dyDescent="0.3">
      <c r="A10096" t="s">
        <v>6443</v>
      </c>
      <c r="B10096" s="2">
        <v>6.3</v>
      </c>
      <c r="C10096" t="s">
        <v>509</v>
      </c>
    </row>
    <row r="10097" spans="1:3" x14ac:dyDescent="0.3">
      <c r="A10097" t="s">
        <v>6444</v>
      </c>
      <c r="B10097" s="2">
        <v>5.9</v>
      </c>
      <c r="C10097" t="s">
        <v>509</v>
      </c>
    </row>
    <row r="10098" spans="1:3" x14ac:dyDescent="0.3">
      <c r="A10098" t="s">
        <v>6444</v>
      </c>
      <c r="B10098" s="2">
        <v>5.9</v>
      </c>
      <c r="C10098" t="s">
        <v>3587</v>
      </c>
    </row>
    <row r="10099" spans="1:3" x14ac:dyDescent="0.3">
      <c r="A10099" t="s">
        <v>6445</v>
      </c>
      <c r="B10099" s="2">
        <v>6.2</v>
      </c>
      <c r="C10099" t="s">
        <v>814</v>
      </c>
    </row>
    <row r="10100" spans="1:3" x14ac:dyDescent="0.3">
      <c r="A10100" t="s">
        <v>6445</v>
      </c>
      <c r="B10100" s="2">
        <v>6.2</v>
      </c>
      <c r="C10100" t="s">
        <v>3587</v>
      </c>
    </row>
    <row r="10101" spans="1:3" x14ac:dyDescent="0.3">
      <c r="A10101" t="s">
        <v>7681</v>
      </c>
      <c r="B10101" s="2">
        <v>7.7</v>
      </c>
      <c r="C10101" t="s">
        <v>509</v>
      </c>
    </row>
    <row r="10102" spans="1:3" x14ac:dyDescent="0.3">
      <c r="A10102" t="s">
        <v>7681</v>
      </c>
      <c r="B10102" s="2">
        <v>7.7</v>
      </c>
      <c r="C10102" t="s">
        <v>814</v>
      </c>
    </row>
    <row r="10103" spans="1:3" x14ac:dyDescent="0.3">
      <c r="A10103" t="s">
        <v>6446</v>
      </c>
      <c r="B10103" s="2">
        <v>6.5</v>
      </c>
      <c r="C10103" t="s">
        <v>814</v>
      </c>
    </row>
    <row r="10104" spans="1:3" x14ac:dyDescent="0.3">
      <c r="A10104" t="s">
        <v>6446</v>
      </c>
      <c r="B10104" s="2">
        <v>6.5</v>
      </c>
      <c r="C10104" t="s">
        <v>1390</v>
      </c>
    </row>
    <row r="10105" spans="1:3" x14ac:dyDescent="0.3">
      <c r="A10105" t="s">
        <v>6446</v>
      </c>
      <c r="B10105" s="2">
        <v>6.5</v>
      </c>
      <c r="C10105" t="s">
        <v>3878</v>
      </c>
    </row>
    <row r="10106" spans="1:3" x14ac:dyDescent="0.3">
      <c r="A10106" t="s">
        <v>6447</v>
      </c>
      <c r="B10106" s="2">
        <v>5.8</v>
      </c>
      <c r="C10106" t="s">
        <v>7852</v>
      </c>
    </row>
    <row r="10107" spans="1:3" x14ac:dyDescent="0.3">
      <c r="A10107" t="s">
        <v>6447</v>
      </c>
      <c r="B10107" s="2">
        <v>5.8</v>
      </c>
      <c r="C10107" t="s">
        <v>814</v>
      </c>
    </row>
    <row r="10108" spans="1:3" x14ac:dyDescent="0.3">
      <c r="A10108" t="s">
        <v>6448</v>
      </c>
      <c r="B10108" s="2">
        <v>6.1</v>
      </c>
      <c r="C10108" t="s">
        <v>814</v>
      </c>
    </row>
    <row r="10109" spans="1:3" x14ac:dyDescent="0.3">
      <c r="A10109" t="s">
        <v>6449</v>
      </c>
      <c r="B10109" s="2">
        <v>5.2</v>
      </c>
      <c r="C10109" t="s">
        <v>814</v>
      </c>
    </row>
    <row r="10110" spans="1:3" x14ac:dyDescent="0.3">
      <c r="A10110" t="s">
        <v>6449</v>
      </c>
      <c r="B10110" s="2">
        <v>5.2</v>
      </c>
      <c r="C10110" t="s">
        <v>7848</v>
      </c>
    </row>
    <row r="10111" spans="1:3" x14ac:dyDescent="0.3">
      <c r="A10111" t="s">
        <v>6449</v>
      </c>
      <c r="B10111" s="2">
        <v>5.2</v>
      </c>
      <c r="C10111" t="s">
        <v>3587</v>
      </c>
    </row>
    <row r="10112" spans="1:3" x14ac:dyDescent="0.3">
      <c r="A10112" t="s">
        <v>6449</v>
      </c>
      <c r="B10112" s="2">
        <v>5.2</v>
      </c>
      <c r="C10112" t="s">
        <v>3705</v>
      </c>
    </row>
    <row r="10113" spans="1:3" x14ac:dyDescent="0.3">
      <c r="A10113" t="s">
        <v>7682</v>
      </c>
      <c r="B10113" s="2">
        <v>8.1999999999999993</v>
      </c>
      <c r="C10113" t="s">
        <v>814</v>
      </c>
    </row>
    <row r="10114" spans="1:3" x14ac:dyDescent="0.3">
      <c r="A10114" t="s">
        <v>7682</v>
      </c>
      <c r="B10114" s="2">
        <v>8.1999999999999993</v>
      </c>
      <c r="C10114" t="s">
        <v>7849</v>
      </c>
    </row>
    <row r="10115" spans="1:3" x14ac:dyDescent="0.3">
      <c r="A10115" t="s">
        <v>7682</v>
      </c>
      <c r="B10115" s="2">
        <v>8.1999999999999993</v>
      </c>
      <c r="C10115" t="s">
        <v>3587</v>
      </c>
    </row>
    <row r="10116" spans="1:3" x14ac:dyDescent="0.3">
      <c r="A10116" t="s">
        <v>7682</v>
      </c>
      <c r="B10116" s="2">
        <v>8.1999999999999993</v>
      </c>
      <c r="C10116" t="s">
        <v>5364</v>
      </c>
    </row>
    <row r="10117" spans="1:3" x14ac:dyDescent="0.3">
      <c r="A10117" t="s">
        <v>6450</v>
      </c>
      <c r="B10117" s="2">
        <v>6</v>
      </c>
      <c r="C10117" t="s">
        <v>7852</v>
      </c>
    </row>
    <row r="10118" spans="1:3" x14ac:dyDescent="0.3">
      <c r="A10118" t="s">
        <v>6450</v>
      </c>
      <c r="B10118" s="2">
        <v>6</v>
      </c>
      <c r="C10118" t="s">
        <v>814</v>
      </c>
    </row>
    <row r="10119" spans="1:3" x14ac:dyDescent="0.3">
      <c r="A10119" t="s">
        <v>6451</v>
      </c>
      <c r="B10119" s="2">
        <v>6.8</v>
      </c>
      <c r="C10119" t="s">
        <v>266</v>
      </c>
    </row>
    <row r="10120" spans="1:3" x14ac:dyDescent="0.3">
      <c r="A10120" t="s">
        <v>6451</v>
      </c>
      <c r="B10120" s="2">
        <v>6.8</v>
      </c>
      <c r="C10120" t="s">
        <v>5364</v>
      </c>
    </row>
    <row r="10121" spans="1:3" x14ac:dyDescent="0.3">
      <c r="A10121" t="s">
        <v>6451</v>
      </c>
      <c r="B10121" s="2">
        <v>6.8</v>
      </c>
      <c r="C10121" t="s">
        <v>3084</v>
      </c>
    </row>
    <row r="10122" spans="1:3" x14ac:dyDescent="0.3">
      <c r="A10122" t="s">
        <v>6452</v>
      </c>
      <c r="B10122" s="2">
        <v>7</v>
      </c>
      <c r="C10122" t="s">
        <v>7852</v>
      </c>
    </row>
    <row r="10123" spans="1:3" x14ac:dyDescent="0.3">
      <c r="A10123" t="s">
        <v>6452</v>
      </c>
      <c r="B10123" s="2">
        <v>7</v>
      </c>
      <c r="C10123" t="s">
        <v>509</v>
      </c>
    </row>
    <row r="10124" spans="1:3" x14ac:dyDescent="0.3">
      <c r="A10124" t="s">
        <v>6452</v>
      </c>
      <c r="B10124" s="2">
        <v>7</v>
      </c>
      <c r="C10124" t="s">
        <v>7847</v>
      </c>
    </row>
    <row r="10125" spans="1:3" x14ac:dyDescent="0.3">
      <c r="A10125" t="s">
        <v>6452</v>
      </c>
      <c r="B10125" s="2">
        <v>7</v>
      </c>
      <c r="C10125" t="s">
        <v>3587</v>
      </c>
    </row>
    <row r="10126" spans="1:3" x14ac:dyDescent="0.3">
      <c r="A10126" t="s">
        <v>6452</v>
      </c>
      <c r="B10126" s="2">
        <v>7</v>
      </c>
      <c r="C10126" t="s">
        <v>3084</v>
      </c>
    </row>
    <row r="10127" spans="1:3" x14ac:dyDescent="0.3">
      <c r="A10127" t="s">
        <v>6453</v>
      </c>
      <c r="B10127" s="2">
        <v>6.8</v>
      </c>
      <c r="C10127" t="s">
        <v>509</v>
      </c>
    </row>
    <row r="10128" spans="1:3" x14ac:dyDescent="0.3">
      <c r="A10128" t="s">
        <v>6453</v>
      </c>
      <c r="B10128" s="2">
        <v>6.8</v>
      </c>
      <c r="C10128" t="s">
        <v>7851</v>
      </c>
    </row>
    <row r="10129" spans="1:3" x14ac:dyDescent="0.3">
      <c r="A10129" t="s">
        <v>6453</v>
      </c>
      <c r="B10129" s="2">
        <v>6.8</v>
      </c>
      <c r="C10129" t="s">
        <v>814</v>
      </c>
    </row>
    <row r="10130" spans="1:3" x14ac:dyDescent="0.3">
      <c r="A10130" t="s">
        <v>6454</v>
      </c>
      <c r="B10130" s="2">
        <v>7.1</v>
      </c>
      <c r="C10130" t="s">
        <v>266</v>
      </c>
    </row>
    <row r="10131" spans="1:3" x14ac:dyDescent="0.3">
      <c r="A10131" t="s">
        <v>6454</v>
      </c>
      <c r="B10131" s="2">
        <v>7.1</v>
      </c>
      <c r="C10131" t="s">
        <v>509</v>
      </c>
    </row>
    <row r="10132" spans="1:3" x14ac:dyDescent="0.3">
      <c r="A10132" t="s">
        <v>6454</v>
      </c>
      <c r="B10132" s="2">
        <v>7.1</v>
      </c>
      <c r="C10132" t="s">
        <v>7847</v>
      </c>
    </row>
    <row r="10133" spans="1:3" x14ac:dyDescent="0.3">
      <c r="A10133" t="s">
        <v>6454</v>
      </c>
      <c r="B10133" s="2">
        <v>7.1</v>
      </c>
      <c r="C10133" t="s">
        <v>3587</v>
      </c>
    </row>
    <row r="10134" spans="1:3" x14ac:dyDescent="0.3">
      <c r="A10134" t="s">
        <v>6455</v>
      </c>
      <c r="B10134" s="2">
        <v>6.9</v>
      </c>
      <c r="C10134" t="s">
        <v>814</v>
      </c>
    </row>
    <row r="10135" spans="1:3" x14ac:dyDescent="0.3">
      <c r="A10135" t="s">
        <v>6456</v>
      </c>
      <c r="B10135" s="2">
        <v>6.9</v>
      </c>
      <c r="C10135" t="s">
        <v>509</v>
      </c>
    </row>
    <row r="10136" spans="1:3" x14ac:dyDescent="0.3">
      <c r="A10136" t="s">
        <v>6456</v>
      </c>
      <c r="B10136" s="2">
        <v>6.9</v>
      </c>
      <c r="C10136" t="s">
        <v>814</v>
      </c>
    </row>
    <row r="10137" spans="1:3" x14ac:dyDescent="0.3">
      <c r="A10137" t="s">
        <v>6457</v>
      </c>
      <c r="B10137" s="2">
        <v>7.2</v>
      </c>
      <c r="C10137" t="s">
        <v>509</v>
      </c>
    </row>
    <row r="10138" spans="1:3" x14ac:dyDescent="0.3">
      <c r="A10138" t="s">
        <v>6457</v>
      </c>
      <c r="B10138" s="2">
        <v>7.2</v>
      </c>
      <c r="C10138" t="s">
        <v>814</v>
      </c>
    </row>
    <row r="10139" spans="1:3" x14ac:dyDescent="0.3">
      <c r="A10139" t="s">
        <v>6457</v>
      </c>
      <c r="B10139" s="2">
        <v>7.2</v>
      </c>
      <c r="C10139" t="s">
        <v>7853</v>
      </c>
    </row>
    <row r="10140" spans="1:3" x14ac:dyDescent="0.3">
      <c r="A10140" t="s">
        <v>6458</v>
      </c>
      <c r="B10140" s="2">
        <v>7.8</v>
      </c>
      <c r="C10140" t="s">
        <v>509</v>
      </c>
    </row>
    <row r="10141" spans="1:3" x14ac:dyDescent="0.3">
      <c r="A10141" t="s">
        <v>6459</v>
      </c>
      <c r="B10141" s="2">
        <v>7.3</v>
      </c>
      <c r="C10141" t="s">
        <v>509</v>
      </c>
    </row>
    <row r="10142" spans="1:3" x14ac:dyDescent="0.3">
      <c r="A10142" t="s">
        <v>6459</v>
      </c>
      <c r="B10142" s="2">
        <v>7.3</v>
      </c>
      <c r="C10142" t="s">
        <v>814</v>
      </c>
    </row>
    <row r="10143" spans="1:3" x14ac:dyDescent="0.3">
      <c r="A10143" t="s">
        <v>7683</v>
      </c>
      <c r="B10143" s="2">
        <v>7.5</v>
      </c>
      <c r="C10143" t="s">
        <v>7851</v>
      </c>
    </row>
    <row r="10144" spans="1:3" x14ac:dyDescent="0.3">
      <c r="A10144" t="s">
        <v>7683</v>
      </c>
      <c r="B10144" s="2">
        <v>7.5</v>
      </c>
      <c r="C10144" t="s">
        <v>814</v>
      </c>
    </row>
    <row r="10145" spans="1:3" x14ac:dyDescent="0.3">
      <c r="A10145" t="s">
        <v>7683</v>
      </c>
      <c r="B10145" s="2">
        <v>7.5</v>
      </c>
      <c r="C10145" t="s">
        <v>3705</v>
      </c>
    </row>
    <row r="10146" spans="1:3" x14ac:dyDescent="0.3">
      <c r="A10146" t="s">
        <v>6460</v>
      </c>
      <c r="B10146" s="2">
        <v>6</v>
      </c>
      <c r="C10146" t="s">
        <v>509</v>
      </c>
    </row>
    <row r="10147" spans="1:3" x14ac:dyDescent="0.3">
      <c r="A10147" t="s">
        <v>6460</v>
      </c>
      <c r="B10147" s="2">
        <v>6</v>
      </c>
      <c r="C10147" t="s">
        <v>7844</v>
      </c>
    </row>
    <row r="10148" spans="1:3" x14ac:dyDescent="0.3">
      <c r="A10148" t="s">
        <v>6460</v>
      </c>
      <c r="B10148" s="2">
        <v>6</v>
      </c>
      <c r="C10148" t="s">
        <v>1390</v>
      </c>
    </row>
    <row r="10149" spans="1:3" x14ac:dyDescent="0.3">
      <c r="A10149" t="s">
        <v>6460</v>
      </c>
      <c r="B10149" s="2">
        <v>6</v>
      </c>
      <c r="C10149" t="s">
        <v>3705</v>
      </c>
    </row>
    <row r="10150" spans="1:3" x14ac:dyDescent="0.3">
      <c r="A10150" t="s">
        <v>6461</v>
      </c>
      <c r="B10150" s="2">
        <v>6.8</v>
      </c>
      <c r="C10150" t="s">
        <v>1390</v>
      </c>
    </row>
    <row r="10151" spans="1:3" x14ac:dyDescent="0.3">
      <c r="A10151" t="s">
        <v>6461</v>
      </c>
      <c r="B10151" s="2">
        <v>6.8</v>
      </c>
      <c r="C10151" t="s">
        <v>7848</v>
      </c>
    </row>
    <row r="10152" spans="1:3" x14ac:dyDescent="0.3">
      <c r="A10152" t="s">
        <v>7684</v>
      </c>
      <c r="B10152" s="2">
        <v>3.9</v>
      </c>
      <c r="C10152" t="s">
        <v>509</v>
      </c>
    </row>
    <row r="10153" spans="1:3" x14ac:dyDescent="0.3">
      <c r="A10153" t="s">
        <v>7685</v>
      </c>
      <c r="B10153" s="2">
        <v>6.1</v>
      </c>
      <c r="C10153" t="s">
        <v>509</v>
      </c>
    </row>
    <row r="10154" spans="1:3" x14ac:dyDescent="0.3">
      <c r="A10154" t="s">
        <v>7685</v>
      </c>
      <c r="B10154" s="2">
        <v>6.1</v>
      </c>
      <c r="C10154" t="s">
        <v>814</v>
      </c>
    </row>
    <row r="10155" spans="1:3" x14ac:dyDescent="0.3">
      <c r="A10155" t="s">
        <v>7685</v>
      </c>
      <c r="B10155" s="2">
        <v>6.1</v>
      </c>
      <c r="C10155" t="s">
        <v>3587</v>
      </c>
    </row>
    <row r="10156" spans="1:3" x14ac:dyDescent="0.3">
      <c r="A10156" t="s">
        <v>7686</v>
      </c>
      <c r="B10156" s="2">
        <v>7.5</v>
      </c>
      <c r="C10156" t="s">
        <v>7852</v>
      </c>
    </row>
    <row r="10157" spans="1:3" x14ac:dyDescent="0.3">
      <c r="A10157" t="s">
        <v>7686</v>
      </c>
      <c r="B10157" s="2">
        <v>7.5</v>
      </c>
      <c r="C10157" t="s">
        <v>814</v>
      </c>
    </row>
    <row r="10158" spans="1:3" x14ac:dyDescent="0.3">
      <c r="A10158" t="s">
        <v>7687</v>
      </c>
      <c r="B10158" s="2">
        <v>8.1999999999999993</v>
      </c>
      <c r="C10158" t="s">
        <v>814</v>
      </c>
    </row>
    <row r="10159" spans="1:3" x14ac:dyDescent="0.3">
      <c r="A10159" t="s">
        <v>7687</v>
      </c>
      <c r="B10159" s="2">
        <v>8.1999999999999993</v>
      </c>
      <c r="C10159" t="s">
        <v>7848</v>
      </c>
    </row>
    <row r="10160" spans="1:3" x14ac:dyDescent="0.3">
      <c r="A10160" t="s">
        <v>7687</v>
      </c>
      <c r="B10160" s="2">
        <v>8.1999999999999993</v>
      </c>
      <c r="C10160" t="s">
        <v>3705</v>
      </c>
    </row>
    <row r="10161" spans="1:3" x14ac:dyDescent="0.3">
      <c r="A10161" t="s">
        <v>7688</v>
      </c>
      <c r="B10161" s="2">
        <v>7.8</v>
      </c>
      <c r="C10161" t="s">
        <v>509</v>
      </c>
    </row>
    <row r="10162" spans="1:3" x14ac:dyDescent="0.3">
      <c r="A10162" t="s">
        <v>7688</v>
      </c>
      <c r="B10162" s="2">
        <v>7.8</v>
      </c>
      <c r="C10162" t="s">
        <v>7844</v>
      </c>
    </row>
    <row r="10163" spans="1:3" x14ac:dyDescent="0.3">
      <c r="A10163" t="s">
        <v>7688</v>
      </c>
      <c r="B10163" s="2">
        <v>7.8</v>
      </c>
      <c r="C10163" t="s">
        <v>1390</v>
      </c>
    </row>
    <row r="10164" spans="1:3" x14ac:dyDescent="0.3">
      <c r="A10164" t="s">
        <v>7688</v>
      </c>
      <c r="B10164" s="2">
        <v>7.8</v>
      </c>
      <c r="C10164" t="s">
        <v>3705</v>
      </c>
    </row>
    <row r="10165" spans="1:3" x14ac:dyDescent="0.3">
      <c r="A10165" t="s">
        <v>6462</v>
      </c>
      <c r="B10165" s="2">
        <v>5.2</v>
      </c>
      <c r="C10165" t="s">
        <v>346</v>
      </c>
    </row>
    <row r="10166" spans="1:3" x14ac:dyDescent="0.3">
      <c r="A10166" t="s">
        <v>6462</v>
      </c>
      <c r="B10166" s="2">
        <v>5.2</v>
      </c>
      <c r="C10166" t="s">
        <v>266</v>
      </c>
    </row>
    <row r="10167" spans="1:3" x14ac:dyDescent="0.3">
      <c r="A10167" t="s">
        <v>6462</v>
      </c>
      <c r="B10167" s="2">
        <v>5.2</v>
      </c>
      <c r="C10167" t="s">
        <v>509</v>
      </c>
    </row>
    <row r="10168" spans="1:3" x14ac:dyDescent="0.3">
      <c r="A10168" t="s">
        <v>6462</v>
      </c>
      <c r="B10168" s="2">
        <v>5.2</v>
      </c>
      <c r="C10168" t="s">
        <v>7847</v>
      </c>
    </row>
    <row r="10169" spans="1:3" x14ac:dyDescent="0.3">
      <c r="A10169" t="s">
        <v>7689</v>
      </c>
      <c r="B10169" s="2">
        <v>6.8</v>
      </c>
      <c r="C10169" t="s">
        <v>814</v>
      </c>
    </row>
    <row r="10170" spans="1:3" x14ac:dyDescent="0.3">
      <c r="A10170" t="s">
        <v>7689</v>
      </c>
      <c r="B10170" s="2">
        <v>6.8</v>
      </c>
      <c r="C10170" t="s">
        <v>7849</v>
      </c>
    </row>
    <row r="10171" spans="1:3" x14ac:dyDescent="0.3">
      <c r="A10171" t="s">
        <v>6463</v>
      </c>
      <c r="B10171" s="2">
        <v>7</v>
      </c>
      <c r="C10171" t="s">
        <v>509</v>
      </c>
    </row>
    <row r="10172" spans="1:3" x14ac:dyDescent="0.3">
      <c r="A10172" t="s">
        <v>6463</v>
      </c>
      <c r="B10172" s="2">
        <v>7</v>
      </c>
      <c r="C10172" t="s">
        <v>814</v>
      </c>
    </row>
    <row r="10173" spans="1:3" x14ac:dyDescent="0.3">
      <c r="A10173" t="s">
        <v>6463</v>
      </c>
      <c r="B10173" s="2">
        <v>7</v>
      </c>
      <c r="C10173" t="s">
        <v>7844</v>
      </c>
    </row>
    <row r="10174" spans="1:3" x14ac:dyDescent="0.3">
      <c r="A10174" t="s">
        <v>6463</v>
      </c>
      <c r="B10174" s="2">
        <v>7</v>
      </c>
      <c r="C10174" t="s">
        <v>1390</v>
      </c>
    </row>
    <row r="10175" spans="1:3" x14ac:dyDescent="0.3">
      <c r="A10175" t="s">
        <v>6464</v>
      </c>
      <c r="B10175" s="2">
        <v>6.5</v>
      </c>
      <c r="C10175" t="s">
        <v>509</v>
      </c>
    </row>
    <row r="10176" spans="1:3" x14ac:dyDescent="0.3">
      <c r="A10176" t="s">
        <v>6464</v>
      </c>
      <c r="B10176" s="2">
        <v>6.5</v>
      </c>
      <c r="C10176" t="s">
        <v>3587</v>
      </c>
    </row>
    <row r="10177" spans="1:3" x14ac:dyDescent="0.3">
      <c r="A10177" t="s">
        <v>6465</v>
      </c>
      <c r="B10177" s="2">
        <v>6.4</v>
      </c>
      <c r="C10177" t="s">
        <v>509</v>
      </c>
    </row>
    <row r="10178" spans="1:3" x14ac:dyDescent="0.3">
      <c r="A10178" t="s">
        <v>6465</v>
      </c>
      <c r="B10178" s="2">
        <v>6.4</v>
      </c>
      <c r="C10178" t="s">
        <v>814</v>
      </c>
    </row>
    <row r="10179" spans="1:3" x14ac:dyDescent="0.3">
      <c r="A10179" t="s">
        <v>6466</v>
      </c>
      <c r="B10179" s="2">
        <v>5.3</v>
      </c>
      <c r="C10179" t="s">
        <v>346</v>
      </c>
    </row>
    <row r="10180" spans="1:3" x14ac:dyDescent="0.3">
      <c r="A10180" t="s">
        <v>6466</v>
      </c>
      <c r="B10180" s="2">
        <v>5.3</v>
      </c>
      <c r="C10180" t="s">
        <v>509</v>
      </c>
    </row>
    <row r="10181" spans="1:3" x14ac:dyDescent="0.3">
      <c r="A10181" t="s">
        <v>6466</v>
      </c>
      <c r="B10181" s="2">
        <v>5.3</v>
      </c>
      <c r="C10181" t="s">
        <v>3587</v>
      </c>
    </row>
    <row r="10182" spans="1:3" x14ac:dyDescent="0.3">
      <c r="A10182" t="s">
        <v>6467</v>
      </c>
      <c r="B10182" s="2">
        <v>4.7</v>
      </c>
      <c r="C10182" t="s">
        <v>346</v>
      </c>
    </row>
    <row r="10183" spans="1:3" x14ac:dyDescent="0.3">
      <c r="A10183" t="s">
        <v>6467</v>
      </c>
      <c r="B10183" s="2">
        <v>4.7</v>
      </c>
      <c r="C10183" t="s">
        <v>7852</v>
      </c>
    </row>
    <row r="10184" spans="1:3" x14ac:dyDescent="0.3">
      <c r="A10184" t="s">
        <v>6467</v>
      </c>
      <c r="B10184" s="2">
        <v>4.7</v>
      </c>
      <c r="C10184" t="s">
        <v>7851</v>
      </c>
    </row>
    <row r="10185" spans="1:3" x14ac:dyDescent="0.3">
      <c r="A10185" t="s">
        <v>6467</v>
      </c>
      <c r="B10185" s="2">
        <v>4.7</v>
      </c>
      <c r="C10185" t="s">
        <v>814</v>
      </c>
    </row>
    <row r="10186" spans="1:3" x14ac:dyDescent="0.3">
      <c r="A10186" t="s">
        <v>6467</v>
      </c>
      <c r="B10186" s="2">
        <v>4.7</v>
      </c>
      <c r="C10186" t="s">
        <v>7846</v>
      </c>
    </row>
    <row r="10187" spans="1:3" x14ac:dyDescent="0.3">
      <c r="A10187" t="s">
        <v>6467</v>
      </c>
      <c r="B10187" s="2">
        <v>4.7</v>
      </c>
      <c r="C10187" t="s">
        <v>7844</v>
      </c>
    </row>
    <row r="10188" spans="1:3" x14ac:dyDescent="0.3">
      <c r="A10188" t="s">
        <v>7690</v>
      </c>
      <c r="B10188" s="2">
        <v>7</v>
      </c>
      <c r="C10188" t="s">
        <v>1852</v>
      </c>
    </row>
    <row r="10189" spans="1:3" x14ac:dyDescent="0.3">
      <c r="A10189" t="s">
        <v>7691</v>
      </c>
      <c r="B10189" s="2">
        <v>7.6</v>
      </c>
      <c r="C10189" t="s">
        <v>1852</v>
      </c>
    </row>
    <row r="10190" spans="1:3" x14ac:dyDescent="0.3">
      <c r="A10190" t="s">
        <v>6468</v>
      </c>
      <c r="B10190" s="2">
        <v>7.1</v>
      </c>
      <c r="C10190" t="s">
        <v>7852</v>
      </c>
    </row>
    <row r="10191" spans="1:3" x14ac:dyDescent="0.3">
      <c r="A10191" t="s">
        <v>6468</v>
      </c>
      <c r="B10191" s="2">
        <v>7.1</v>
      </c>
      <c r="C10191" t="s">
        <v>814</v>
      </c>
    </row>
    <row r="10192" spans="1:3" x14ac:dyDescent="0.3">
      <c r="A10192" t="s">
        <v>6468</v>
      </c>
      <c r="B10192" s="2">
        <v>7.1</v>
      </c>
      <c r="C10192" t="s">
        <v>3705</v>
      </c>
    </row>
    <row r="10193" spans="1:3" x14ac:dyDescent="0.3">
      <c r="A10193" t="s">
        <v>6469</v>
      </c>
      <c r="B10193" s="2">
        <v>6.5</v>
      </c>
      <c r="C10193" t="s">
        <v>509</v>
      </c>
    </row>
    <row r="10194" spans="1:3" x14ac:dyDescent="0.3">
      <c r="A10194" t="s">
        <v>6469</v>
      </c>
      <c r="B10194" s="2">
        <v>6.5</v>
      </c>
      <c r="C10194" t="s">
        <v>814</v>
      </c>
    </row>
    <row r="10195" spans="1:3" x14ac:dyDescent="0.3">
      <c r="A10195" t="s">
        <v>6470</v>
      </c>
      <c r="B10195" s="2">
        <v>8.5</v>
      </c>
      <c r="C10195" t="s">
        <v>814</v>
      </c>
    </row>
    <row r="10196" spans="1:3" x14ac:dyDescent="0.3">
      <c r="A10196" t="s">
        <v>6470</v>
      </c>
      <c r="B10196" s="2">
        <v>8.5</v>
      </c>
      <c r="C10196" t="s">
        <v>7853</v>
      </c>
    </row>
    <row r="10197" spans="1:3" x14ac:dyDescent="0.3">
      <c r="A10197" t="s">
        <v>7692</v>
      </c>
      <c r="B10197" s="2">
        <v>8.6999999999999993</v>
      </c>
      <c r="C10197" t="s">
        <v>7851</v>
      </c>
    </row>
    <row r="10198" spans="1:3" x14ac:dyDescent="0.3">
      <c r="A10198" t="s">
        <v>7692</v>
      </c>
      <c r="B10198" s="2">
        <v>8.6999999999999993</v>
      </c>
      <c r="C10198" t="s">
        <v>814</v>
      </c>
    </row>
    <row r="10199" spans="1:3" x14ac:dyDescent="0.3">
      <c r="A10199" t="s">
        <v>6471</v>
      </c>
      <c r="B10199" s="2">
        <v>7.1</v>
      </c>
      <c r="C10199" t="s">
        <v>509</v>
      </c>
    </row>
    <row r="10200" spans="1:3" x14ac:dyDescent="0.3">
      <c r="A10200" t="s">
        <v>6471</v>
      </c>
      <c r="B10200" s="2">
        <v>7.1</v>
      </c>
      <c r="C10200" t="s">
        <v>7853</v>
      </c>
    </row>
    <row r="10201" spans="1:3" x14ac:dyDescent="0.3">
      <c r="A10201" t="s">
        <v>6472</v>
      </c>
      <c r="B10201" s="2">
        <v>8.3000000000000007</v>
      </c>
      <c r="C10201" t="s">
        <v>814</v>
      </c>
    </row>
    <row r="10202" spans="1:3" x14ac:dyDescent="0.3">
      <c r="A10202" t="s">
        <v>6473</v>
      </c>
      <c r="B10202" s="2">
        <v>7.4</v>
      </c>
      <c r="C10202" t="s">
        <v>814</v>
      </c>
    </row>
    <row r="10203" spans="1:3" x14ac:dyDescent="0.3">
      <c r="A10203" t="s">
        <v>6473</v>
      </c>
      <c r="B10203" s="2">
        <v>7.4</v>
      </c>
      <c r="C10203" t="s">
        <v>3587</v>
      </c>
    </row>
    <row r="10204" spans="1:3" x14ac:dyDescent="0.3">
      <c r="A10204" t="s">
        <v>7693</v>
      </c>
      <c r="B10204" s="2">
        <v>6.4</v>
      </c>
      <c r="C10204" t="s">
        <v>814</v>
      </c>
    </row>
    <row r="10205" spans="1:3" x14ac:dyDescent="0.3">
      <c r="A10205" t="s">
        <v>7693</v>
      </c>
      <c r="B10205" s="2">
        <v>6.4</v>
      </c>
      <c r="C10205" t="s">
        <v>3587</v>
      </c>
    </row>
    <row r="10206" spans="1:3" x14ac:dyDescent="0.3">
      <c r="A10206" t="s">
        <v>7694</v>
      </c>
      <c r="B10206" s="2">
        <v>7.5</v>
      </c>
      <c r="C10206" t="s">
        <v>7851</v>
      </c>
    </row>
    <row r="10207" spans="1:3" x14ac:dyDescent="0.3">
      <c r="A10207" t="s">
        <v>7694</v>
      </c>
      <c r="B10207" s="2">
        <v>7.5</v>
      </c>
      <c r="C10207" t="s">
        <v>814</v>
      </c>
    </row>
    <row r="10208" spans="1:3" x14ac:dyDescent="0.3">
      <c r="A10208" t="s">
        <v>6474</v>
      </c>
      <c r="B10208" s="2">
        <v>7.2</v>
      </c>
      <c r="C10208" t="s">
        <v>509</v>
      </c>
    </row>
    <row r="10209" spans="1:3" x14ac:dyDescent="0.3">
      <c r="A10209" t="s">
        <v>6474</v>
      </c>
      <c r="B10209" s="2">
        <v>7.2</v>
      </c>
      <c r="C10209" t="s">
        <v>814</v>
      </c>
    </row>
    <row r="10210" spans="1:3" x14ac:dyDescent="0.3">
      <c r="A10210" t="s">
        <v>6474</v>
      </c>
      <c r="B10210" s="2">
        <v>7.2</v>
      </c>
      <c r="C10210" t="s">
        <v>3587</v>
      </c>
    </row>
    <row r="10211" spans="1:3" x14ac:dyDescent="0.3">
      <c r="A10211" t="s">
        <v>6475</v>
      </c>
      <c r="B10211" s="2">
        <v>7.6</v>
      </c>
      <c r="C10211" t="s">
        <v>509</v>
      </c>
    </row>
    <row r="10212" spans="1:3" x14ac:dyDescent="0.3">
      <c r="A10212" t="s">
        <v>6476</v>
      </c>
      <c r="B10212" s="2">
        <v>7.8</v>
      </c>
      <c r="C10212" t="s">
        <v>346</v>
      </c>
    </row>
    <row r="10213" spans="1:3" x14ac:dyDescent="0.3">
      <c r="A10213" t="s">
        <v>6476</v>
      </c>
      <c r="B10213" s="2">
        <v>7.8</v>
      </c>
      <c r="C10213" t="s">
        <v>266</v>
      </c>
    </row>
    <row r="10214" spans="1:3" x14ac:dyDescent="0.3">
      <c r="A10214" t="s">
        <v>6476</v>
      </c>
      <c r="B10214" s="2">
        <v>7.8</v>
      </c>
      <c r="C10214" t="s">
        <v>3705</v>
      </c>
    </row>
    <row r="10215" spans="1:3" x14ac:dyDescent="0.3">
      <c r="A10215" t="s">
        <v>6477</v>
      </c>
      <c r="B10215" s="2">
        <v>8.1999999999999993</v>
      </c>
      <c r="C10215" t="s">
        <v>814</v>
      </c>
    </row>
    <row r="10216" spans="1:3" x14ac:dyDescent="0.3">
      <c r="A10216" t="s">
        <v>7695</v>
      </c>
      <c r="B10216" s="2">
        <v>6.6</v>
      </c>
      <c r="C10216" t="s">
        <v>509</v>
      </c>
    </row>
    <row r="10217" spans="1:3" x14ac:dyDescent="0.3">
      <c r="A10217" t="s">
        <v>7695</v>
      </c>
      <c r="B10217" s="2">
        <v>6.6</v>
      </c>
      <c r="C10217" t="s">
        <v>1852</v>
      </c>
    </row>
    <row r="10218" spans="1:3" x14ac:dyDescent="0.3">
      <c r="A10218" t="s">
        <v>6478</v>
      </c>
      <c r="B10218" s="2">
        <v>5.7</v>
      </c>
      <c r="C10218" t="s">
        <v>1390</v>
      </c>
    </row>
    <row r="10219" spans="1:3" x14ac:dyDescent="0.3">
      <c r="A10219" t="s">
        <v>6479</v>
      </c>
      <c r="B10219" s="2">
        <v>7.4</v>
      </c>
      <c r="C10219" t="s">
        <v>509</v>
      </c>
    </row>
    <row r="10220" spans="1:3" x14ac:dyDescent="0.3">
      <c r="A10220" t="s">
        <v>7696</v>
      </c>
      <c r="B10220" s="2">
        <v>8</v>
      </c>
      <c r="C10220" t="s">
        <v>7851</v>
      </c>
    </row>
    <row r="10221" spans="1:3" x14ac:dyDescent="0.3">
      <c r="A10221" t="s">
        <v>7696</v>
      </c>
      <c r="B10221" s="2">
        <v>8</v>
      </c>
      <c r="C10221" t="s">
        <v>1852</v>
      </c>
    </row>
    <row r="10222" spans="1:3" x14ac:dyDescent="0.3">
      <c r="A10222" t="s">
        <v>7696</v>
      </c>
      <c r="B10222" s="2">
        <v>8</v>
      </c>
      <c r="C10222" t="s">
        <v>814</v>
      </c>
    </row>
    <row r="10223" spans="1:3" x14ac:dyDescent="0.3">
      <c r="A10223" t="s">
        <v>7697</v>
      </c>
      <c r="B10223" s="2">
        <v>5.4</v>
      </c>
      <c r="C10223" t="s">
        <v>7844</v>
      </c>
    </row>
    <row r="10224" spans="1:3" x14ac:dyDescent="0.3">
      <c r="A10224" t="s">
        <v>7697</v>
      </c>
      <c r="B10224" s="2">
        <v>5.4</v>
      </c>
      <c r="C10224" t="s">
        <v>1390</v>
      </c>
    </row>
    <row r="10225" spans="1:3" x14ac:dyDescent="0.3">
      <c r="A10225" t="s">
        <v>7698</v>
      </c>
      <c r="B10225" s="2">
        <v>7.4</v>
      </c>
      <c r="C10225" t="s">
        <v>814</v>
      </c>
    </row>
    <row r="10226" spans="1:3" x14ac:dyDescent="0.3">
      <c r="A10226" t="s">
        <v>7698</v>
      </c>
      <c r="B10226" s="2">
        <v>7.4</v>
      </c>
      <c r="C10226" t="s">
        <v>3587</v>
      </c>
    </row>
    <row r="10227" spans="1:3" x14ac:dyDescent="0.3">
      <c r="A10227" t="s">
        <v>6480</v>
      </c>
      <c r="B10227" s="2">
        <v>5.7</v>
      </c>
      <c r="C10227" t="s">
        <v>1390</v>
      </c>
    </row>
    <row r="10228" spans="1:3" x14ac:dyDescent="0.3">
      <c r="A10228" t="s">
        <v>6480</v>
      </c>
      <c r="B10228" s="2">
        <v>5.7</v>
      </c>
      <c r="C10228" t="s">
        <v>3878</v>
      </c>
    </row>
    <row r="10229" spans="1:3" x14ac:dyDescent="0.3">
      <c r="A10229" t="s">
        <v>6480</v>
      </c>
      <c r="B10229" s="2">
        <v>5.7</v>
      </c>
      <c r="C10229" t="s">
        <v>3705</v>
      </c>
    </row>
    <row r="10230" spans="1:3" x14ac:dyDescent="0.3">
      <c r="A10230" t="s">
        <v>6481</v>
      </c>
      <c r="B10230" s="2">
        <v>6.8</v>
      </c>
      <c r="C10230" t="s">
        <v>1390</v>
      </c>
    </row>
    <row r="10231" spans="1:3" x14ac:dyDescent="0.3">
      <c r="A10231" t="s">
        <v>6481</v>
      </c>
      <c r="B10231" s="2">
        <v>6.8</v>
      </c>
      <c r="C10231" t="s">
        <v>7848</v>
      </c>
    </row>
    <row r="10232" spans="1:3" x14ac:dyDescent="0.3">
      <c r="A10232" t="s">
        <v>6482</v>
      </c>
      <c r="B10232" s="2">
        <v>5.4</v>
      </c>
      <c r="C10232" t="s">
        <v>7852</v>
      </c>
    </row>
    <row r="10233" spans="1:3" x14ac:dyDescent="0.3">
      <c r="A10233" t="s">
        <v>6482</v>
      </c>
      <c r="B10233" s="2">
        <v>5.4</v>
      </c>
      <c r="C10233" t="s">
        <v>509</v>
      </c>
    </row>
    <row r="10234" spans="1:3" x14ac:dyDescent="0.3">
      <c r="A10234" t="s">
        <v>6482</v>
      </c>
      <c r="B10234" s="2">
        <v>5.4</v>
      </c>
      <c r="C10234" t="s">
        <v>1852</v>
      </c>
    </row>
    <row r="10235" spans="1:3" x14ac:dyDescent="0.3">
      <c r="A10235" t="s">
        <v>6483</v>
      </c>
      <c r="B10235" s="2">
        <v>5.0999999999999996</v>
      </c>
      <c r="C10235" t="s">
        <v>509</v>
      </c>
    </row>
    <row r="10236" spans="1:3" x14ac:dyDescent="0.3">
      <c r="A10236" t="s">
        <v>6483</v>
      </c>
      <c r="B10236" s="2">
        <v>5.0999999999999996</v>
      </c>
      <c r="C10236" t="s">
        <v>814</v>
      </c>
    </row>
    <row r="10237" spans="1:3" x14ac:dyDescent="0.3">
      <c r="A10237" t="s">
        <v>6483</v>
      </c>
      <c r="B10237" s="2">
        <v>5.0999999999999996</v>
      </c>
      <c r="C10237" t="s">
        <v>7846</v>
      </c>
    </row>
    <row r="10238" spans="1:3" x14ac:dyDescent="0.3">
      <c r="A10238" t="s">
        <v>6483</v>
      </c>
      <c r="B10238" s="2">
        <v>5.0999999999999996</v>
      </c>
      <c r="C10238" t="s">
        <v>7850</v>
      </c>
    </row>
    <row r="10239" spans="1:3" x14ac:dyDescent="0.3">
      <c r="A10239" t="s">
        <v>7699</v>
      </c>
      <c r="B10239" s="2">
        <v>5.9</v>
      </c>
      <c r="C10239" t="s">
        <v>1390</v>
      </c>
    </row>
    <row r="10240" spans="1:3" x14ac:dyDescent="0.3">
      <c r="A10240" t="s">
        <v>7699</v>
      </c>
      <c r="B10240" s="2">
        <v>5.9</v>
      </c>
      <c r="C10240" t="s">
        <v>3705</v>
      </c>
    </row>
    <row r="10241" spans="1:3" x14ac:dyDescent="0.3">
      <c r="A10241" t="s">
        <v>7700</v>
      </c>
      <c r="B10241" s="2">
        <v>8.1999999999999993</v>
      </c>
      <c r="C10241" t="s">
        <v>266</v>
      </c>
    </row>
    <row r="10242" spans="1:3" x14ac:dyDescent="0.3">
      <c r="A10242" t="s">
        <v>7700</v>
      </c>
      <c r="B10242" s="2">
        <v>8.1999999999999993</v>
      </c>
      <c r="C10242" t="s">
        <v>814</v>
      </c>
    </row>
    <row r="10243" spans="1:3" x14ac:dyDescent="0.3">
      <c r="A10243" t="s">
        <v>7700</v>
      </c>
      <c r="B10243" s="2">
        <v>8.1999999999999993</v>
      </c>
      <c r="C10243" t="s">
        <v>5364</v>
      </c>
    </row>
    <row r="10244" spans="1:3" x14ac:dyDescent="0.3">
      <c r="A10244" t="s">
        <v>6484</v>
      </c>
      <c r="B10244" s="2">
        <v>5.3</v>
      </c>
      <c r="C10244" t="s">
        <v>266</v>
      </c>
    </row>
    <row r="10245" spans="1:3" x14ac:dyDescent="0.3">
      <c r="A10245" t="s">
        <v>6484</v>
      </c>
      <c r="B10245" s="2">
        <v>5.3</v>
      </c>
      <c r="C10245" t="s">
        <v>509</v>
      </c>
    </row>
    <row r="10246" spans="1:3" x14ac:dyDescent="0.3">
      <c r="A10246" t="s">
        <v>6484</v>
      </c>
      <c r="B10246" s="2">
        <v>5.3</v>
      </c>
      <c r="C10246" t="s">
        <v>3878</v>
      </c>
    </row>
    <row r="10247" spans="1:3" x14ac:dyDescent="0.3">
      <c r="A10247" t="s">
        <v>7701</v>
      </c>
      <c r="B10247" s="2">
        <v>4.3</v>
      </c>
      <c r="C10247" t="s">
        <v>7844</v>
      </c>
    </row>
    <row r="10248" spans="1:3" x14ac:dyDescent="0.3">
      <c r="A10248" t="s">
        <v>7701</v>
      </c>
      <c r="B10248" s="2">
        <v>4.3</v>
      </c>
      <c r="C10248" t="s">
        <v>1390</v>
      </c>
    </row>
    <row r="10249" spans="1:3" x14ac:dyDescent="0.3">
      <c r="A10249" t="s">
        <v>7701</v>
      </c>
      <c r="B10249" s="2">
        <v>4.3</v>
      </c>
      <c r="C10249" t="s">
        <v>3705</v>
      </c>
    </row>
    <row r="10250" spans="1:3" x14ac:dyDescent="0.3">
      <c r="A10250" t="s">
        <v>7702</v>
      </c>
      <c r="B10250" s="2">
        <v>7.2</v>
      </c>
      <c r="C10250" t="s">
        <v>509</v>
      </c>
    </row>
    <row r="10251" spans="1:3" x14ac:dyDescent="0.3">
      <c r="A10251" t="s">
        <v>7702</v>
      </c>
      <c r="B10251" s="2">
        <v>7.2</v>
      </c>
      <c r="C10251" t="s">
        <v>1852</v>
      </c>
    </row>
    <row r="10252" spans="1:3" x14ac:dyDescent="0.3">
      <c r="A10252" t="s">
        <v>7702</v>
      </c>
      <c r="B10252" s="2">
        <v>7.2</v>
      </c>
      <c r="C10252" t="s">
        <v>7853</v>
      </c>
    </row>
    <row r="10253" spans="1:3" x14ac:dyDescent="0.3">
      <c r="A10253" t="s">
        <v>6485</v>
      </c>
      <c r="B10253" s="2">
        <v>5.9</v>
      </c>
      <c r="C10253" t="s">
        <v>346</v>
      </c>
    </row>
    <row r="10254" spans="1:3" x14ac:dyDescent="0.3">
      <c r="A10254" t="s">
        <v>6485</v>
      </c>
      <c r="B10254" s="2">
        <v>5.9</v>
      </c>
      <c r="C10254" t="s">
        <v>509</v>
      </c>
    </row>
    <row r="10255" spans="1:3" x14ac:dyDescent="0.3">
      <c r="A10255" t="s">
        <v>6485</v>
      </c>
      <c r="B10255" s="2">
        <v>5.9</v>
      </c>
      <c r="C10255" t="s">
        <v>7851</v>
      </c>
    </row>
    <row r="10256" spans="1:3" x14ac:dyDescent="0.3">
      <c r="A10256" t="s">
        <v>6486</v>
      </c>
      <c r="B10256" s="2">
        <v>3</v>
      </c>
      <c r="C10256" t="s">
        <v>509</v>
      </c>
    </row>
    <row r="10257" spans="1:3" x14ac:dyDescent="0.3">
      <c r="A10257" t="s">
        <v>6487</v>
      </c>
      <c r="B10257" s="2">
        <v>7.9</v>
      </c>
      <c r="C10257" t="s">
        <v>814</v>
      </c>
    </row>
    <row r="10258" spans="1:3" x14ac:dyDescent="0.3">
      <c r="A10258" t="s">
        <v>6487</v>
      </c>
      <c r="B10258" s="2">
        <v>7.9</v>
      </c>
      <c r="C10258" t="s">
        <v>3587</v>
      </c>
    </row>
    <row r="10259" spans="1:3" x14ac:dyDescent="0.3">
      <c r="A10259" t="s">
        <v>6488</v>
      </c>
      <c r="B10259" s="2">
        <v>3.2</v>
      </c>
      <c r="C10259" t="s">
        <v>509</v>
      </c>
    </row>
    <row r="10260" spans="1:3" x14ac:dyDescent="0.3">
      <c r="A10260" t="s">
        <v>6488</v>
      </c>
      <c r="B10260" s="2">
        <v>3.2</v>
      </c>
      <c r="C10260" t="s">
        <v>7844</v>
      </c>
    </row>
    <row r="10261" spans="1:3" x14ac:dyDescent="0.3">
      <c r="A10261" t="s">
        <v>7703</v>
      </c>
      <c r="B10261" s="2">
        <v>6.5</v>
      </c>
      <c r="C10261" t="s">
        <v>346</v>
      </c>
    </row>
    <row r="10262" spans="1:3" x14ac:dyDescent="0.3">
      <c r="A10262" t="s">
        <v>7703</v>
      </c>
      <c r="B10262" s="2">
        <v>6.5</v>
      </c>
      <c r="C10262" t="s">
        <v>7844</v>
      </c>
    </row>
    <row r="10263" spans="1:3" x14ac:dyDescent="0.3">
      <c r="A10263" t="s">
        <v>7703</v>
      </c>
      <c r="B10263" s="2">
        <v>6.5</v>
      </c>
      <c r="C10263" t="s">
        <v>1390</v>
      </c>
    </row>
    <row r="10264" spans="1:3" x14ac:dyDescent="0.3">
      <c r="A10264" t="s">
        <v>7703</v>
      </c>
      <c r="B10264" s="2">
        <v>6.5</v>
      </c>
      <c r="C10264" t="s">
        <v>3878</v>
      </c>
    </row>
    <row r="10265" spans="1:3" x14ac:dyDescent="0.3">
      <c r="A10265" t="s">
        <v>7703</v>
      </c>
      <c r="B10265" s="2">
        <v>6.5</v>
      </c>
      <c r="C10265" t="s">
        <v>3705</v>
      </c>
    </row>
    <row r="10266" spans="1:3" x14ac:dyDescent="0.3">
      <c r="A10266" t="s">
        <v>6489</v>
      </c>
      <c r="B10266" s="2">
        <v>7</v>
      </c>
      <c r="C10266" t="s">
        <v>509</v>
      </c>
    </row>
    <row r="10267" spans="1:3" x14ac:dyDescent="0.3">
      <c r="A10267" t="s">
        <v>6489</v>
      </c>
      <c r="B10267" s="2">
        <v>7</v>
      </c>
      <c r="C10267" t="s">
        <v>814</v>
      </c>
    </row>
    <row r="10268" spans="1:3" x14ac:dyDescent="0.3">
      <c r="A10268" t="s">
        <v>6490</v>
      </c>
      <c r="B10268" s="2">
        <v>6.9</v>
      </c>
      <c r="C10268" t="s">
        <v>509</v>
      </c>
    </row>
    <row r="10269" spans="1:3" x14ac:dyDescent="0.3">
      <c r="A10269" t="s">
        <v>6490</v>
      </c>
      <c r="B10269" s="2">
        <v>6.9</v>
      </c>
      <c r="C10269" t="s">
        <v>814</v>
      </c>
    </row>
    <row r="10270" spans="1:3" x14ac:dyDescent="0.3">
      <c r="A10270" t="s">
        <v>6491</v>
      </c>
      <c r="B10270" s="2">
        <v>4.4000000000000004</v>
      </c>
      <c r="C10270" t="s">
        <v>509</v>
      </c>
    </row>
    <row r="10271" spans="1:3" x14ac:dyDescent="0.3">
      <c r="A10271" t="s">
        <v>6491</v>
      </c>
      <c r="B10271" s="2">
        <v>4.4000000000000004</v>
      </c>
      <c r="C10271" t="s">
        <v>3587</v>
      </c>
    </row>
    <row r="10272" spans="1:3" x14ac:dyDescent="0.3">
      <c r="A10272" t="s">
        <v>7704</v>
      </c>
      <c r="B10272" s="2">
        <v>6</v>
      </c>
      <c r="C10272" t="s">
        <v>7851</v>
      </c>
    </row>
    <row r="10273" spans="1:3" x14ac:dyDescent="0.3">
      <c r="A10273" t="s">
        <v>7704</v>
      </c>
      <c r="B10273" s="2">
        <v>6</v>
      </c>
      <c r="C10273" t="s">
        <v>814</v>
      </c>
    </row>
    <row r="10274" spans="1:3" x14ac:dyDescent="0.3">
      <c r="A10274" t="s">
        <v>7704</v>
      </c>
      <c r="B10274" s="2">
        <v>6</v>
      </c>
      <c r="C10274" t="s">
        <v>7849</v>
      </c>
    </row>
    <row r="10275" spans="1:3" x14ac:dyDescent="0.3">
      <c r="A10275" t="s">
        <v>7704</v>
      </c>
      <c r="B10275" s="2">
        <v>6</v>
      </c>
      <c r="C10275" t="s">
        <v>3587</v>
      </c>
    </row>
    <row r="10276" spans="1:3" x14ac:dyDescent="0.3">
      <c r="A10276" t="s">
        <v>6492</v>
      </c>
      <c r="B10276" s="2">
        <v>5.3</v>
      </c>
      <c r="C10276" t="s">
        <v>7844</v>
      </c>
    </row>
    <row r="10277" spans="1:3" x14ac:dyDescent="0.3">
      <c r="A10277" t="s">
        <v>6492</v>
      </c>
      <c r="B10277" s="2">
        <v>5.3</v>
      </c>
      <c r="C10277" t="s">
        <v>1390</v>
      </c>
    </row>
    <row r="10278" spans="1:3" x14ac:dyDescent="0.3">
      <c r="A10278" t="s">
        <v>7705</v>
      </c>
      <c r="B10278" s="2">
        <v>5.3</v>
      </c>
      <c r="C10278" t="s">
        <v>509</v>
      </c>
    </row>
    <row r="10279" spans="1:3" x14ac:dyDescent="0.3">
      <c r="A10279" t="s">
        <v>7705</v>
      </c>
      <c r="B10279" s="2">
        <v>5.3</v>
      </c>
      <c r="C10279" t="s">
        <v>7851</v>
      </c>
    </row>
    <row r="10280" spans="1:3" x14ac:dyDescent="0.3">
      <c r="A10280" t="s">
        <v>6493</v>
      </c>
      <c r="B10280" s="2">
        <v>7.1</v>
      </c>
      <c r="C10280" t="s">
        <v>814</v>
      </c>
    </row>
    <row r="10281" spans="1:3" x14ac:dyDescent="0.3">
      <c r="A10281" t="s">
        <v>6494</v>
      </c>
      <c r="B10281" s="2">
        <v>5.4</v>
      </c>
      <c r="C10281" t="s">
        <v>509</v>
      </c>
    </row>
    <row r="10282" spans="1:3" x14ac:dyDescent="0.3">
      <c r="A10282" t="s">
        <v>6494</v>
      </c>
      <c r="B10282" s="2">
        <v>5.4</v>
      </c>
      <c r="C10282" t="s">
        <v>7851</v>
      </c>
    </row>
    <row r="10283" spans="1:3" x14ac:dyDescent="0.3">
      <c r="A10283" t="s">
        <v>6494</v>
      </c>
      <c r="B10283" s="2">
        <v>5.4</v>
      </c>
      <c r="C10283" t="s">
        <v>3705</v>
      </c>
    </row>
    <row r="10284" spans="1:3" x14ac:dyDescent="0.3">
      <c r="A10284" t="s">
        <v>6495</v>
      </c>
      <c r="B10284" s="2">
        <v>6.9</v>
      </c>
      <c r="C10284" t="s">
        <v>7852</v>
      </c>
    </row>
    <row r="10285" spans="1:3" x14ac:dyDescent="0.3">
      <c r="A10285" t="s">
        <v>6495</v>
      </c>
      <c r="B10285" s="2">
        <v>6.9</v>
      </c>
      <c r="C10285" t="s">
        <v>814</v>
      </c>
    </row>
    <row r="10286" spans="1:3" x14ac:dyDescent="0.3">
      <c r="A10286" t="s">
        <v>6496</v>
      </c>
      <c r="B10286" s="2">
        <v>7.3</v>
      </c>
      <c r="C10286" t="s">
        <v>7851</v>
      </c>
    </row>
    <row r="10287" spans="1:3" x14ac:dyDescent="0.3">
      <c r="A10287" t="s">
        <v>6496</v>
      </c>
      <c r="B10287" s="2">
        <v>7.3</v>
      </c>
      <c r="C10287" t="s">
        <v>814</v>
      </c>
    </row>
    <row r="10288" spans="1:3" x14ac:dyDescent="0.3">
      <c r="A10288" t="s">
        <v>6497</v>
      </c>
      <c r="B10288" s="2">
        <v>7.8</v>
      </c>
      <c r="C10288" t="s">
        <v>509</v>
      </c>
    </row>
    <row r="10289" spans="1:3" x14ac:dyDescent="0.3">
      <c r="A10289" t="s">
        <v>6497</v>
      </c>
      <c r="B10289" s="2">
        <v>7.8</v>
      </c>
      <c r="C10289" t="s">
        <v>814</v>
      </c>
    </row>
    <row r="10290" spans="1:3" x14ac:dyDescent="0.3">
      <c r="A10290" t="s">
        <v>7706</v>
      </c>
      <c r="B10290" s="2">
        <v>6.6</v>
      </c>
      <c r="C10290" t="s">
        <v>509</v>
      </c>
    </row>
    <row r="10291" spans="1:3" x14ac:dyDescent="0.3">
      <c r="A10291" t="s">
        <v>7706</v>
      </c>
      <c r="B10291" s="2">
        <v>6.6</v>
      </c>
      <c r="C10291" t="s">
        <v>1852</v>
      </c>
    </row>
    <row r="10292" spans="1:3" x14ac:dyDescent="0.3">
      <c r="A10292" t="s">
        <v>6498</v>
      </c>
      <c r="B10292" s="2">
        <v>5.4</v>
      </c>
      <c r="C10292" t="s">
        <v>509</v>
      </c>
    </row>
    <row r="10293" spans="1:3" x14ac:dyDescent="0.3">
      <c r="A10293" t="s">
        <v>6498</v>
      </c>
      <c r="B10293" s="2">
        <v>5.4</v>
      </c>
      <c r="C10293" t="s">
        <v>814</v>
      </c>
    </row>
    <row r="10294" spans="1:3" x14ac:dyDescent="0.3">
      <c r="A10294" t="s">
        <v>6498</v>
      </c>
      <c r="B10294" s="2">
        <v>5.4</v>
      </c>
      <c r="C10294" t="s">
        <v>1390</v>
      </c>
    </row>
    <row r="10295" spans="1:3" x14ac:dyDescent="0.3">
      <c r="A10295" t="s">
        <v>6499</v>
      </c>
      <c r="B10295" s="2">
        <v>8.4</v>
      </c>
      <c r="C10295" t="s">
        <v>814</v>
      </c>
    </row>
    <row r="10296" spans="1:3" x14ac:dyDescent="0.3">
      <c r="A10296" t="s">
        <v>6499</v>
      </c>
      <c r="B10296" s="2">
        <v>8.4</v>
      </c>
      <c r="C10296" t="s">
        <v>7848</v>
      </c>
    </row>
    <row r="10297" spans="1:3" x14ac:dyDescent="0.3">
      <c r="A10297" t="s">
        <v>6499</v>
      </c>
      <c r="B10297" s="2">
        <v>8.4</v>
      </c>
      <c r="C10297" t="s">
        <v>3705</v>
      </c>
    </row>
    <row r="10298" spans="1:3" x14ac:dyDescent="0.3">
      <c r="A10298" t="s">
        <v>7707</v>
      </c>
      <c r="B10298" s="2">
        <v>6.3</v>
      </c>
      <c r="C10298" t="s">
        <v>814</v>
      </c>
    </row>
    <row r="10299" spans="1:3" x14ac:dyDescent="0.3">
      <c r="A10299" t="s">
        <v>7707</v>
      </c>
      <c r="B10299" s="2">
        <v>6.3</v>
      </c>
      <c r="C10299" t="s">
        <v>7846</v>
      </c>
    </row>
    <row r="10300" spans="1:3" x14ac:dyDescent="0.3">
      <c r="A10300" t="s">
        <v>7708</v>
      </c>
      <c r="B10300" s="2">
        <v>6.1</v>
      </c>
      <c r="C10300" t="s">
        <v>346</v>
      </c>
    </row>
    <row r="10301" spans="1:3" x14ac:dyDescent="0.3">
      <c r="A10301" t="s">
        <v>7708</v>
      </c>
      <c r="B10301" s="2">
        <v>6.1</v>
      </c>
      <c r="C10301" t="s">
        <v>509</v>
      </c>
    </row>
    <row r="10302" spans="1:3" x14ac:dyDescent="0.3">
      <c r="A10302" t="s">
        <v>7708</v>
      </c>
      <c r="B10302" s="2">
        <v>6.1</v>
      </c>
      <c r="C10302" t="s">
        <v>3705</v>
      </c>
    </row>
    <row r="10303" spans="1:3" x14ac:dyDescent="0.3">
      <c r="A10303" t="s">
        <v>6500</v>
      </c>
      <c r="B10303" s="2">
        <v>5</v>
      </c>
      <c r="C10303" t="s">
        <v>346</v>
      </c>
    </row>
    <row r="10304" spans="1:3" x14ac:dyDescent="0.3">
      <c r="A10304" t="s">
        <v>6500</v>
      </c>
      <c r="B10304" s="2">
        <v>5</v>
      </c>
      <c r="C10304" t="s">
        <v>509</v>
      </c>
    </row>
    <row r="10305" spans="1:3" x14ac:dyDescent="0.3">
      <c r="A10305" t="s">
        <v>6501</v>
      </c>
      <c r="B10305" s="2">
        <v>5.3</v>
      </c>
      <c r="C10305" t="s">
        <v>509</v>
      </c>
    </row>
    <row r="10306" spans="1:3" x14ac:dyDescent="0.3">
      <c r="A10306" t="s">
        <v>6501</v>
      </c>
      <c r="B10306" s="2">
        <v>5.3</v>
      </c>
      <c r="C10306" t="s">
        <v>3587</v>
      </c>
    </row>
    <row r="10307" spans="1:3" x14ac:dyDescent="0.3">
      <c r="A10307" t="s">
        <v>7709</v>
      </c>
      <c r="B10307" s="2">
        <v>5.3</v>
      </c>
      <c r="C10307" t="s">
        <v>509</v>
      </c>
    </row>
    <row r="10308" spans="1:3" x14ac:dyDescent="0.3">
      <c r="A10308" t="s">
        <v>6502</v>
      </c>
      <c r="B10308" s="2">
        <v>7.4</v>
      </c>
      <c r="C10308" t="s">
        <v>509</v>
      </c>
    </row>
    <row r="10309" spans="1:3" x14ac:dyDescent="0.3">
      <c r="A10309" t="s">
        <v>6502</v>
      </c>
      <c r="B10309" s="2">
        <v>7.4</v>
      </c>
      <c r="C10309" t="s">
        <v>814</v>
      </c>
    </row>
    <row r="10310" spans="1:3" x14ac:dyDescent="0.3">
      <c r="A10310" t="s">
        <v>6502</v>
      </c>
      <c r="B10310" s="2">
        <v>7.4</v>
      </c>
      <c r="C10310" t="s">
        <v>3587</v>
      </c>
    </row>
    <row r="10311" spans="1:3" x14ac:dyDescent="0.3">
      <c r="A10311" t="s">
        <v>6502</v>
      </c>
      <c r="B10311" s="2">
        <v>7.4</v>
      </c>
      <c r="C10311" t="s">
        <v>7850</v>
      </c>
    </row>
    <row r="10312" spans="1:3" x14ac:dyDescent="0.3">
      <c r="A10312" t="s">
        <v>7710</v>
      </c>
      <c r="B10312" s="2">
        <v>5.9</v>
      </c>
      <c r="C10312" t="s">
        <v>814</v>
      </c>
    </row>
    <row r="10313" spans="1:3" x14ac:dyDescent="0.3">
      <c r="A10313" t="s">
        <v>7710</v>
      </c>
      <c r="B10313" s="2">
        <v>5.9</v>
      </c>
      <c r="C10313" t="s">
        <v>7849</v>
      </c>
    </row>
    <row r="10314" spans="1:3" x14ac:dyDescent="0.3">
      <c r="A10314" t="s">
        <v>7710</v>
      </c>
      <c r="B10314" s="2">
        <v>5.9</v>
      </c>
      <c r="C10314" t="s">
        <v>5364</v>
      </c>
    </row>
    <row r="10315" spans="1:3" x14ac:dyDescent="0.3">
      <c r="A10315" t="s">
        <v>6503</v>
      </c>
      <c r="B10315" s="2">
        <v>4.0999999999999996</v>
      </c>
      <c r="C10315" t="s">
        <v>1390</v>
      </c>
    </row>
    <row r="10316" spans="1:3" x14ac:dyDescent="0.3">
      <c r="A10316" t="s">
        <v>6503</v>
      </c>
      <c r="B10316" s="2">
        <v>4.0999999999999996</v>
      </c>
      <c r="C10316" t="s">
        <v>3705</v>
      </c>
    </row>
    <row r="10317" spans="1:3" x14ac:dyDescent="0.3">
      <c r="A10317" t="s">
        <v>6504</v>
      </c>
      <c r="B10317" s="2">
        <v>6.7</v>
      </c>
      <c r="C10317" t="s">
        <v>509</v>
      </c>
    </row>
    <row r="10318" spans="1:3" x14ac:dyDescent="0.3">
      <c r="A10318" t="s">
        <v>6504</v>
      </c>
      <c r="B10318" s="2">
        <v>6.7</v>
      </c>
      <c r="C10318" t="s">
        <v>814</v>
      </c>
    </row>
    <row r="10319" spans="1:3" x14ac:dyDescent="0.3">
      <c r="A10319" t="s">
        <v>6505</v>
      </c>
      <c r="B10319" s="2">
        <v>5.8</v>
      </c>
      <c r="C10319" t="s">
        <v>814</v>
      </c>
    </row>
    <row r="10320" spans="1:3" x14ac:dyDescent="0.3">
      <c r="A10320" t="s">
        <v>6505</v>
      </c>
      <c r="B10320" s="2">
        <v>5.8</v>
      </c>
      <c r="C10320" t="s">
        <v>3878</v>
      </c>
    </row>
    <row r="10321" spans="1:3" x14ac:dyDescent="0.3">
      <c r="A10321" t="s">
        <v>6505</v>
      </c>
      <c r="B10321" s="2">
        <v>5.8</v>
      </c>
      <c r="C10321" t="s">
        <v>3705</v>
      </c>
    </row>
    <row r="10322" spans="1:3" x14ac:dyDescent="0.3">
      <c r="A10322" t="s">
        <v>6506</v>
      </c>
      <c r="B10322" s="2">
        <v>5.9</v>
      </c>
      <c r="C10322" t="s">
        <v>814</v>
      </c>
    </row>
    <row r="10323" spans="1:3" x14ac:dyDescent="0.3">
      <c r="A10323" t="s">
        <v>6507</v>
      </c>
      <c r="B10323" s="2">
        <v>8</v>
      </c>
      <c r="C10323" t="s">
        <v>814</v>
      </c>
    </row>
    <row r="10324" spans="1:3" x14ac:dyDescent="0.3">
      <c r="A10324" t="s">
        <v>6508</v>
      </c>
      <c r="B10324" s="2">
        <v>6.5</v>
      </c>
      <c r="C10324" t="s">
        <v>509</v>
      </c>
    </row>
    <row r="10325" spans="1:3" x14ac:dyDescent="0.3">
      <c r="A10325" t="s">
        <v>6508</v>
      </c>
      <c r="B10325" s="2">
        <v>6.5</v>
      </c>
      <c r="C10325" t="s">
        <v>3587</v>
      </c>
    </row>
    <row r="10326" spans="1:3" x14ac:dyDescent="0.3">
      <c r="A10326" t="s">
        <v>6509</v>
      </c>
      <c r="B10326" s="2">
        <v>6.4</v>
      </c>
      <c r="C10326" t="s">
        <v>1852</v>
      </c>
    </row>
    <row r="10327" spans="1:3" x14ac:dyDescent="0.3">
      <c r="A10327" t="s">
        <v>6510</v>
      </c>
      <c r="B10327" s="2">
        <v>6.8</v>
      </c>
      <c r="C10327" t="s">
        <v>1390</v>
      </c>
    </row>
    <row r="10328" spans="1:3" x14ac:dyDescent="0.3">
      <c r="A10328" t="s">
        <v>6511</v>
      </c>
      <c r="B10328" s="2">
        <v>7.4</v>
      </c>
      <c r="C10328" t="s">
        <v>7851</v>
      </c>
    </row>
    <row r="10329" spans="1:3" x14ac:dyDescent="0.3">
      <c r="A10329" t="s">
        <v>6511</v>
      </c>
      <c r="B10329" s="2">
        <v>7.4</v>
      </c>
      <c r="C10329" t="s">
        <v>814</v>
      </c>
    </row>
    <row r="10330" spans="1:3" x14ac:dyDescent="0.3">
      <c r="A10330" t="s">
        <v>6511</v>
      </c>
      <c r="B10330" s="2">
        <v>7.4</v>
      </c>
      <c r="C10330" t="s">
        <v>7853</v>
      </c>
    </row>
    <row r="10331" spans="1:3" x14ac:dyDescent="0.3">
      <c r="A10331" t="s">
        <v>6512</v>
      </c>
      <c r="B10331" s="2">
        <v>8.3000000000000007</v>
      </c>
      <c r="C10331" t="s">
        <v>509</v>
      </c>
    </row>
    <row r="10332" spans="1:3" x14ac:dyDescent="0.3">
      <c r="A10332" t="s">
        <v>6512</v>
      </c>
      <c r="B10332" s="2">
        <v>8.3000000000000007</v>
      </c>
      <c r="C10332" t="s">
        <v>7853</v>
      </c>
    </row>
    <row r="10333" spans="1:3" x14ac:dyDescent="0.3">
      <c r="A10333" t="s">
        <v>6512</v>
      </c>
      <c r="B10333" s="2">
        <v>8.3000000000000007</v>
      </c>
      <c r="C10333" t="s">
        <v>3587</v>
      </c>
    </row>
    <row r="10334" spans="1:3" x14ac:dyDescent="0.3">
      <c r="A10334" t="s">
        <v>7711</v>
      </c>
      <c r="B10334" s="2">
        <v>5.3</v>
      </c>
      <c r="C10334" t="s">
        <v>1390</v>
      </c>
    </row>
    <row r="10335" spans="1:3" x14ac:dyDescent="0.3">
      <c r="A10335" t="s">
        <v>7712</v>
      </c>
      <c r="B10335" s="2">
        <v>8.1</v>
      </c>
      <c r="C10335" t="s">
        <v>266</v>
      </c>
    </row>
    <row r="10336" spans="1:3" x14ac:dyDescent="0.3">
      <c r="A10336" t="s">
        <v>7712</v>
      </c>
      <c r="B10336" s="2">
        <v>8.1</v>
      </c>
      <c r="C10336" t="s">
        <v>7846</v>
      </c>
    </row>
    <row r="10337" spans="1:3" x14ac:dyDescent="0.3">
      <c r="A10337" t="s">
        <v>7712</v>
      </c>
      <c r="B10337" s="2">
        <v>8.1</v>
      </c>
      <c r="C10337" t="s">
        <v>7844</v>
      </c>
    </row>
    <row r="10338" spans="1:3" x14ac:dyDescent="0.3">
      <c r="A10338" t="s">
        <v>7712</v>
      </c>
      <c r="B10338" s="2">
        <v>8.1</v>
      </c>
      <c r="C10338" t="s">
        <v>7847</v>
      </c>
    </row>
    <row r="10339" spans="1:3" x14ac:dyDescent="0.3">
      <c r="A10339" t="s">
        <v>6513</v>
      </c>
      <c r="B10339" s="2">
        <v>8</v>
      </c>
      <c r="C10339" t="s">
        <v>509</v>
      </c>
    </row>
    <row r="10340" spans="1:3" x14ac:dyDescent="0.3">
      <c r="A10340" t="s">
        <v>7713</v>
      </c>
      <c r="B10340" s="2">
        <v>5.7</v>
      </c>
      <c r="C10340" t="s">
        <v>1390</v>
      </c>
    </row>
    <row r="10341" spans="1:3" x14ac:dyDescent="0.3">
      <c r="A10341" t="s">
        <v>7714</v>
      </c>
      <c r="B10341" s="2">
        <v>7.1</v>
      </c>
      <c r="C10341" t="s">
        <v>814</v>
      </c>
    </row>
    <row r="10342" spans="1:3" x14ac:dyDescent="0.3">
      <c r="A10342" t="s">
        <v>6514</v>
      </c>
      <c r="B10342" s="2">
        <v>7.8</v>
      </c>
      <c r="C10342" t="s">
        <v>509</v>
      </c>
    </row>
    <row r="10343" spans="1:3" x14ac:dyDescent="0.3">
      <c r="A10343" t="s">
        <v>6514</v>
      </c>
      <c r="B10343" s="2">
        <v>7.8</v>
      </c>
      <c r="C10343" t="s">
        <v>3084</v>
      </c>
    </row>
    <row r="10344" spans="1:3" x14ac:dyDescent="0.3">
      <c r="A10344" t="s">
        <v>7715</v>
      </c>
      <c r="B10344" s="2">
        <v>5.9</v>
      </c>
      <c r="C10344" t="s">
        <v>1390</v>
      </c>
    </row>
    <row r="10345" spans="1:3" x14ac:dyDescent="0.3">
      <c r="A10345" t="s">
        <v>7715</v>
      </c>
      <c r="B10345" s="2">
        <v>5.9</v>
      </c>
      <c r="C10345" t="s">
        <v>3705</v>
      </c>
    </row>
    <row r="10346" spans="1:3" x14ac:dyDescent="0.3">
      <c r="A10346" t="s">
        <v>6515</v>
      </c>
      <c r="B10346" s="2">
        <v>7.8</v>
      </c>
      <c r="C10346" t="s">
        <v>814</v>
      </c>
    </row>
    <row r="10347" spans="1:3" x14ac:dyDescent="0.3">
      <c r="A10347" t="s">
        <v>6515</v>
      </c>
      <c r="B10347" s="2">
        <v>7.8</v>
      </c>
      <c r="C10347" t="s">
        <v>3587</v>
      </c>
    </row>
    <row r="10348" spans="1:3" x14ac:dyDescent="0.3">
      <c r="A10348" t="s">
        <v>6516</v>
      </c>
      <c r="B10348" s="2">
        <v>6</v>
      </c>
      <c r="C10348" t="s">
        <v>509</v>
      </c>
    </row>
    <row r="10349" spans="1:3" x14ac:dyDescent="0.3">
      <c r="A10349" t="s">
        <v>6516</v>
      </c>
      <c r="B10349" s="2">
        <v>6</v>
      </c>
      <c r="C10349" t="s">
        <v>7850</v>
      </c>
    </row>
    <row r="10350" spans="1:3" x14ac:dyDescent="0.3">
      <c r="A10350" t="s">
        <v>6517</v>
      </c>
      <c r="B10350" s="2">
        <v>7.2</v>
      </c>
      <c r="C10350" t="s">
        <v>1390</v>
      </c>
    </row>
    <row r="10351" spans="1:3" x14ac:dyDescent="0.3">
      <c r="A10351" t="s">
        <v>6517</v>
      </c>
      <c r="B10351" s="2">
        <v>7.2</v>
      </c>
      <c r="C10351" t="s">
        <v>7848</v>
      </c>
    </row>
    <row r="10352" spans="1:3" x14ac:dyDescent="0.3">
      <c r="A10352" t="s">
        <v>6517</v>
      </c>
      <c r="B10352" s="2">
        <v>7.2</v>
      </c>
      <c r="C10352" t="s">
        <v>3878</v>
      </c>
    </row>
    <row r="10353" spans="1:3" x14ac:dyDescent="0.3">
      <c r="A10353" t="s">
        <v>6517</v>
      </c>
      <c r="B10353" s="2">
        <v>7.2</v>
      </c>
      <c r="C10353" t="s">
        <v>3705</v>
      </c>
    </row>
    <row r="10354" spans="1:3" x14ac:dyDescent="0.3">
      <c r="A10354" t="s">
        <v>6518</v>
      </c>
      <c r="B10354" s="2">
        <v>5.0999999999999996</v>
      </c>
      <c r="C10354" t="s">
        <v>509</v>
      </c>
    </row>
    <row r="10355" spans="1:3" x14ac:dyDescent="0.3">
      <c r="A10355" t="s">
        <v>6518</v>
      </c>
      <c r="B10355" s="2">
        <v>5.0999999999999996</v>
      </c>
      <c r="C10355" t="s">
        <v>7844</v>
      </c>
    </row>
    <row r="10356" spans="1:3" x14ac:dyDescent="0.3">
      <c r="A10356" t="s">
        <v>7716</v>
      </c>
      <c r="B10356" s="2">
        <v>5.0999999999999996</v>
      </c>
      <c r="C10356" t="s">
        <v>1852</v>
      </c>
    </row>
    <row r="10357" spans="1:3" x14ac:dyDescent="0.3">
      <c r="A10357" t="s">
        <v>6519</v>
      </c>
      <c r="B10357" s="2">
        <v>6.9</v>
      </c>
      <c r="C10357" t="s">
        <v>509</v>
      </c>
    </row>
    <row r="10358" spans="1:3" x14ac:dyDescent="0.3">
      <c r="A10358" t="s">
        <v>6519</v>
      </c>
      <c r="B10358" s="2">
        <v>6.9</v>
      </c>
      <c r="C10358" t="s">
        <v>814</v>
      </c>
    </row>
    <row r="10359" spans="1:3" x14ac:dyDescent="0.3">
      <c r="A10359" t="s">
        <v>6519</v>
      </c>
      <c r="B10359" s="2">
        <v>6.9</v>
      </c>
      <c r="C10359" t="s">
        <v>7853</v>
      </c>
    </row>
    <row r="10360" spans="1:3" x14ac:dyDescent="0.3">
      <c r="A10360" t="s">
        <v>7717</v>
      </c>
      <c r="B10360" s="2">
        <v>4.5999999999999996</v>
      </c>
      <c r="C10360" t="s">
        <v>1390</v>
      </c>
    </row>
    <row r="10361" spans="1:3" x14ac:dyDescent="0.3">
      <c r="A10361" t="s">
        <v>7717</v>
      </c>
      <c r="B10361" s="2">
        <v>4.5999999999999996</v>
      </c>
      <c r="C10361" t="s">
        <v>7848</v>
      </c>
    </row>
    <row r="10362" spans="1:3" x14ac:dyDescent="0.3">
      <c r="A10362" t="s">
        <v>7717</v>
      </c>
      <c r="B10362" s="2">
        <v>4.5999999999999996</v>
      </c>
      <c r="C10362" t="s">
        <v>3878</v>
      </c>
    </row>
    <row r="10363" spans="1:3" x14ac:dyDescent="0.3">
      <c r="A10363" t="s">
        <v>6520</v>
      </c>
      <c r="B10363" s="2">
        <v>6.7</v>
      </c>
      <c r="C10363" t="s">
        <v>509</v>
      </c>
    </row>
    <row r="10364" spans="1:3" x14ac:dyDescent="0.3">
      <c r="A10364" t="s">
        <v>6520</v>
      </c>
      <c r="B10364" s="2">
        <v>6.7</v>
      </c>
      <c r="C10364" t="s">
        <v>1852</v>
      </c>
    </row>
    <row r="10365" spans="1:3" x14ac:dyDescent="0.3">
      <c r="A10365" t="s">
        <v>6521</v>
      </c>
      <c r="B10365" s="2">
        <v>7.1</v>
      </c>
      <c r="C10365" t="s">
        <v>814</v>
      </c>
    </row>
    <row r="10366" spans="1:3" x14ac:dyDescent="0.3">
      <c r="A10366" t="s">
        <v>6522</v>
      </c>
      <c r="B10366" s="2">
        <v>7.6</v>
      </c>
      <c r="C10366" t="s">
        <v>509</v>
      </c>
    </row>
    <row r="10367" spans="1:3" x14ac:dyDescent="0.3">
      <c r="A10367" t="s">
        <v>6522</v>
      </c>
      <c r="B10367" s="2">
        <v>7.6</v>
      </c>
      <c r="C10367" t="s">
        <v>814</v>
      </c>
    </row>
    <row r="10368" spans="1:3" x14ac:dyDescent="0.3">
      <c r="A10368" t="s">
        <v>6522</v>
      </c>
      <c r="B10368" s="2">
        <v>7.6</v>
      </c>
      <c r="C10368" t="s">
        <v>3587</v>
      </c>
    </row>
    <row r="10369" spans="1:3" x14ac:dyDescent="0.3">
      <c r="A10369" t="s">
        <v>6523</v>
      </c>
      <c r="B10369" s="2">
        <v>8.1</v>
      </c>
      <c r="C10369" t="s">
        <v>814</v>
      </c>
    </row>
    <row r="10370" spans="1:3" x14ac:dyDescent="0.3">
      <c r="A10370" t="s">
        <v>6523</v>
      </c>
      <c r="B10370" s="2">
        <v>8.1</v>
      </c>
      <c r="C10370" t="s">
        <v>3587</v>
      </c>
    </row>
    <row r="10371" spans="1:3" x14ac:dyDescent="0.3">
      <c r="A10371" t="s">
        <v>6524</v>
      </c>
      <c r="B10371" s="2">
        <v>7</v>
      </c>
      <c r="C10371" t="s">
        <v>814</v>
      </c>
    </row>
    <row r="10372" spans="1:3" x14ac:dyDescent="0.3">
      <c r="A10372" t="s">
        <v>6525</v>
      </c>
      <c r="B10372" s="2">
        <v>7.1</v>
      </c>
      <c r="C10372" t="s">
        <v>509</v>
      </c>
    </row>
    <row r="10373" spans="1:3" x14ac:dyDescent="0.3">
      <c r="A10373" t="s">
        <v>6525</v>
      </c>
      <c r="B10373" s="2">
        <v>7.1</v>
      </c>
      <c r="C10373" t="s">
        <v>7851</v>
      </c>
    </row>
    <row r="10374" spans="1:3" x14ac:dyDescent="0.3">
      <c r="A10374" t="s">
        <v>6525</v>
      </c>
      <c r="B10374" s="2">
        <v>7.1</v>
      </c>
      <c r="C10374" t="s">
        <v>814</v>
      </c>
    </row>
    <row r="10375" spans="1:3" x14ac:dyDescent="0.3">
      <c r="A10375" t="s">
        <v>6525</v>
      </c>
      <c r="B10375" s="2">
        <v>7.1</v>
      </c>
      <c r="C10375" t="s">
        <v>3878</v>
      </c>
    </row>
    <row r="10376" spans="1:3" x14ac:dyDescent="0.3">
      <c r="A10376" t="s">
        <v>6526</v>
      </c>
      <c r="B10376" s="2">
        <v>7.6</v>
      </c>
      <c r="C10376" t="s">
        <v>814</v>
      </c>
    </row>
    <row r="10377" spans="1:3" x14ac:dyDescent="0.3">
      <c r="A10377" t="s">
        <v>6526</v>
      </c>
      <c r="B10377" s="2">
        <v>7.6</v>
      </c>
      <c r="C10377" t="s">
        <v>3587</v>
      </c>
    </row>
    <row r="10378" spans="1:3" x14ac:dyDescent="0.3">
      <c r="A10378" t="s">
        <v>6527</v>
      </c>
      <c r="B10378" s="2">
        <v>7.1</v>
      </c>
      <c r="C10378" t="s">
        <v>509</v>
      </c>
    </row>
    <row r="10379" spans="1:3" x14ac:dyDescent="0.3">
      <c r="A10379" t="s">
        <v>6527</v>
      </c>
      <c r="B10379" s="2">
        <v>7.1</v>
      </c>
      <c r="C10379" t="s">
        <v>814</v>
      </c>
    </row>
    <row r="10380" spans="1:3" x14ac:dyDescent="0.3">
      <c r="A10380" t="s">
        <v>6527</v>
      </c>
      <c r="B10380" s="2">
        <v>7.1</v>
      </c>
      <c r="C10380" t="s">
        <v>3587</v>
      </c>
    </row>
    <row r="10381" spans="1:3" x14ac:dyDescent="0.3">
      <c r="A10381" t="s">
        <v>7718</v>
      </c>
      <c r="B10381" s="2">
        <v>7.1</v>
      </c>
      <c r="C10381" t="s">
        <v>509</v>
      </c>
    </row>
    <row r="10382" spans="1:3" x14ac:dyDescent="0.3">
      <c r="A10382" t="s">
        <v>7718</v>
      </c>
      <c r="B10382" s="2">
        <v>7.1</v>
      </c>
      <c r="C10382" t="s">
        <v>7846</v>
      </c>
    </row>
    <row r="10383" spans="1:3" x14ac:dyDescent="0.3">
      <c r="A10383" t="s">
        <v>7718</v>
      </c>
      <c r="B10383" s="2">
        <v>7.1</v>
      </c>
      <c r="C10383" t="s">
        <v>7847</v>
      </c>
    </row>
    <row r="10384" spans="1:3" x14ac:dyDescent="0.3">
      <c r="A10384" t="s">
        <v>7718</v>
      </c>
      <c r="B10384" s="2">
        <v>7.1</v>
      </c>
      <c r="C10384" t="s">
        <v>3587</v>
      </c>
    </row>
    <row r="10385" spans="1:3" x14ac:dyDescent="0.3">
      <c r="A10385" t="s">
        <v>7718</v>
      </c>
      <c r="B10385" s="2">
        <v>7.1</v>
      </c>
      <c r="C10385" t="s">
        <v>7854</v>
      </c>
    </row>
    <row r="10386" spans="1:3" x14ac:dyDescent="0.3">
      <c r="A10386" t="s">
        <v>6528</v>
      </c>
      <c r="B10386" s="2">
        <v>7.7</v>
      </c>
      <c r="C10386" t="s">
        <v>509</v>
      </c>
    </row>
    <row r="10387" spans="1:3" x14ac:dyDescent="0.3">
      <c r="A10387" t="s">
        <v>6528</v>
      </c>
      <c r="B10387" s="2">
        <v>7.7</v>
      </c>
      <c r="C10387" t="s">
        <v>1852</v>
      </c>
    </row>
    <row r="10388" spans="1:3" x14ac:dyDescent="0.3">
      <c r="A10388" t="s">
        <v>6528</v>
      </c>
      <c r="B10388" s="2">
        <v>7.7</v>
      </c>
      <c r="C10388" t="s">
        <v>5364</v>
      </c>
    </row>
    <row r="10389" spans="1:3" x14ac:dyDescent="0.3">
      <c r="A10389" t="s">
        <v>6529</v>
      </c>
      <c r="B10389" s="2">
        <v>7.6</v>
      </c>
      <c r="C10389" t="s">
        <v>1852</v>
      </c>
    </row>
    <row r="10390" spans="1:3" x14ac:dyDescent="0.3">
      <c r="A10390" t="s">
        <v>7719</v>
      </c>
      <c r="B10390" s="2">
        <v>6.6</v>
      </c>
      <c r="C10390" t="s">
        <v>814</v>
      </c>
    </row>
    <row r="10391" spans="1:3" x14ac:dyDescent="0.3">
      <c r="A10391" t="s">
        <v>7720</v>
      </c>
      <c r="B10391" s="2">
        <v>5.7</v>
      </c>
      <c r="C10391" t="s">
        <v>509</v>
      </c>
    </row>
    <row r="10392" spans="1:3" x14ac:dyDescent="0.3">
      <c r="A10392" t="s">
        <v>7720</v>
      </c>
      <c r="B10392" s="2">
        <v>5.7</v>
      </c>
      <c r="C10392" t="s">
        <v>814</v>
      </c>
    </row>
    <row r="10393" spans="1:3" x14ac:dyDescent="0.3">
      <c r="A10393" t="s">
        <v>7720</v>
      </c>
      <c r="B10393" s="2">
        <v>5.7</v>
      </c>
      <c r="C10393" t="s">
        <v>7846</v>
      </c>
    </row>
    <row r="10394" spans="1:3" x14ac:dyDescent="0.3">
      <c r="A10394" t="s">
        <v>6530</v>
      </c>
      <c r="B10394" s="2">
        <v>7.1</v>
      </c>
      <c r="C10394" t="s">
        <v>1852</v>
      </c>
    </row>
    <row r="10395" spans="1:3" x14ac:dyDescent="0.3">
      <c r="A10395" t="s">
        <v>7721</v>
      </c>
      <c r="B10395" s="2">
        <v>6.2</v>
      </c>
      <c r="C10395" t="s">
        <v>509</v>
      </c>
    </row>
    <row r="10396" spans="1:3" x14ac:dyDescent="0.3">
      <c r="A10396" t="s">
        <v>7721</v>
      </c>
      <c r="B10396" s="2">
        <v>6.2</v>
      </c>
      <c r="C10396" t="s">
        <v>814</v>
      </c>
    </row>
    <row r="10397" spans="1:3" x14ac:dyDescent="0.3">
      <c r="A10397" t="s">
        <v>7721</v>
      </c>
      <c r="B10397" s="2">
        <v>6.2</v>
      </c>
      <c r="C10397" t="s">
        <v>3587</v>
      </c>
    </row>
    <row r="10398" spans="1:3" x14ac:dyDescent="0.3">
      <c r="A10398" t="s">
        <v>6531</v>
      </c>
      <c r="B10398" s="2">
        <v>6.1</v>
      </c>
      <c r="C10398" t="s">
        <v>1390</v>
      </c>
    </row>
    <row r="10399" spans="1:3" x14ac:dyDescent="0.3">
      <c r="A10399" t="s">
        <v>6531</v>
      </c>
      <c r="B10399" s="2">
        <v>6.1</v>
      </c>
      <c r="C10399" t="s">
        <v>3705</v>
      </c>
    </row>
    <row r="10400" spans="1:3" x14ac:dyDescent="0.3">
      <c r="A10400" t="s">
        <v>6532</v>
      </c>
      <c r="B10400" s="2">
        <v>5.9</v>
      </c>
      <c r="C10400" t="s">
        <v>814</v>
      </c>
    </row>
    <row r="10401" spans="1:3" x14ac:dyDescent="0.3">
      <c r="A10401" t="s">
        <v>6532</v>
      </c>
      <c r="B10401" s="2">
        <v>5.9</v>
      </c>
      <c r="C10401" t="s">
        <v>3587</v>
      </c>
    </row>
    <row r="10402" spans="1:3" x14ac:dyDescent="0.3">
      <c r="A10402" t="s">
        <v>6532</v>
      </c>
      <c r="B10402" s="2">
        <v>5.9</v>
      </c>
      <c r="C10402" t="s">
        <v>3878</v>
      </c>
    </row>
    <row r="10403" spans="1:3" x14ac:dyDescent="0.3">
      <c r="A10403" t="s">
        <v>6532</v>
      </c>
      <c r="B10403" s="2">
        <v>5.9</v>
      </c>
      <c r="C10403" t="s">
        <v>3705</v>
      </c>
    </row>
    <row r="10404" spans="1:3" x14ac:dyDescent="0.3">
      <c r="A10404" t="s">
        <v>6533</v>
      </c>
      <c r="B10404" s="2">
        <v>6.8</v>
      </c>
      <c r="C10404" t="s">
        <v>509</v>
      </c>
    </row>
    <row r="10405" spans="1:3" x14ac:dyDescent="0.3">
      <c r="A10405" t="s">
        <v>6533</v>
      </c>
      <c r="B10405" s="2">
        <v>6.8</v>
      </c>
      <c r="C10405" t="s">
        <v>7851</v>
      </c>
    </row>
    <row r="10406" spans="1:3" x14ac:dyDescent="0.3">
      <c r="A10406" t="s">
        <v>6533</v>
      </c>
      <c r="B10406" s="2">
        <v>6.8</v>
      </c>
      <c r="C10406" t="s">
        <v>814</v>
      </c>
    </row>
    <row r="10407" spans="1:3" x14ac:dyDescent="0.3">
      <c r="A10407" t="s">
        <v>7722</v>
      </c>
      <c r="B10407" s="2">
        <v>6.8</v>
      </c>
      <c r="C10407" t="s">
        <v>814</v>
      </c>
    </row>
    <row r="10408" spans="1:3" x14ac:dyDescent="0.3">
      <c r="A10408" t="s">
        <v>7722</v>
      </c>
      <c r="B10408" s="2">
        <v>6.8</v>
      </c>
      <c r="C10408" t="s">
        <v>7849</v>
      </c>
    </row>
    <row r="10409" spans="1:3" x14ac:dyDescent="0.3">
      <c r="A10409" t="s">
        <v>7723</v>
      </c>
      <c r="B10409" s="2">
        <v>5.0999999999999996</v>
      </c>
      <c r="C10409" t="s">
        <v>814</v>
      </c>
    </row>
    <row r="10410" spans="1:3" x14ac:dyDescent="0.3">
      <c r="A10410" t="s">
        <v>7723</v>
      </c>
      <c r="B10410" s="2">
        <v>5.0999999999999996</v>
      </c>
      <c r="C10410" t="s">
        <v>1390</v>
      </c>
    </row>
    <row r="10411" spans="1:3" x14ac:dyDescent="0.3">
      <c r="A10411" t="s">
        <v>7723</v>
      </c>
      <c r="B10411" s="2">
        <v>5.0999999999999996</v>
      </c>
      <c r="C10411" t="s">
        <v>7848</v>
      </c>
    </row>
    <row r="10412" spans="1:3" x14ac:dyDescent="0.3">
      <c r="A10412" t="s">
        <v>7723</v>
      </c>
      <c r="B10412" s="2">
        <v>5.0999999999999996</v>
      </c>
      <c r="C10412" t="s">
        <v>3705</v>
      </c>
    </row>
    <row r="10413" spans="1:3" x14ac:dyDescent="0.3">
      <c r="A10413" t="s">
        <v>6534</v>
      </c>
      <c r="B10413" s="2">
        <v>7.7</v>
      </c>
      <c r="C10413" t="s">
        <v>7851</v>
      </c>
    </row>
    <row r="10414" spans="1:3" x14ac:dyDescent="0.3">
      <c r="A10414" t="s">
        <v>6534</v>
      </c>
      <c r="B10414" s="2">
        <v>7.7</v>
      </c>
      <c r="C10414" t="s">
        <v>814</v>
      </c>
    </row>
    <row r="10415" spans="1:3" x14ac:dyDescent="0.3">
      <c r="A10415" t="s">
        <v>7724</v>
      </c>
      <c r="B10415" s="2">
        <v>3.9</v>
      </c>
      <c r="C10415" t="s">
        <v>814</v>
      </c>
    </row>
    <row r="10416" spans="1:3" x14ac:dyDescent="0.3">
      <c r="A10416" t="s">
        <v>7724</v>
      </c>
      <c r="B10416" s="2">
        <v>3.9</v>
      </c>
      <c r="C10416" t="s">
        <v>7847</v>
      </c>
    </row>
    <row r="10417" spans="1:3" x14ac:dyDescent="0.3">
      <c r="A10417" t="s">
        <v>6535</v>
      </c>
      <c r="B10417" s="2">
        <v>7.8</v>
      </c>
      <c r="C10417" t="s">
        <v>7845</v>
      </c>
    </row>
    <row r="10418" spans="1:3" x14ac:dyDescent="0.3">
      <c r="A10418" t="s">
        <v>6535</v>
      </c>
      <c r="B10418" s="2">
        <v>7.8</v>
      </c>
      <c r="C10418" t="s">
        <v>7846</v>
      </c>
    </row>
    <row r="10419" spans="1:3" x14ac:dyDescent="0.3">
      <c r="A10419" t="s">
        <v>6535</v>
      </c>
      <c r="B10419" s="2">
        <v>7.8</v>
      </c>
      <c r="C10419" t="s">
        <v>7844</v>
      </c>
    </row>
    <row r="10420" spans="1:3" x14ac:dyDescent="0.3">
      <c r="A10420" t="s">
        <v>6535</v>
      </c>
      <c r="B10420" s="2">
        <v>7.8</v>
      </c>
      <c r="C10420" t="s">
        <v>7853</v>
      </c>
    </row>
    <row r="10421" spans="1:3" x14ac:dyDescent="0.3">
      <c r="A10421" t="s">
        <v>7725</v>
      </c>
      <c r="B10421" s="2">
        <v>5.7</v>
      </c>
      <c r="C10421" t="s">
        <v>1390</v>
      </c>
    </row>
    <row r="10422" spans="1:3" x14ac:dyDescent="0.3">
      <c r="A10422" t="s">
        <v>7725</v>
      </c>
      <c r="B10422" s="2">
        <v>5.7</v>
      </c>
      <c r="C10422" t="s">
        <v>3705</v>
      </c>
    </row>
    <row r="10423" spans="1:3" x14ac:dyDescent="0.3">
      <c r="A10423" t="s">
        <v>7726</v>
      </c>
      <c r="B10423" s="2">
        <v>4.7</v>
      </c>
      <c r="C10423" t="s">
        <v>1390</v>
      </c>
    </row>
    <row r="10424" spans="1:3" x14ac:dyDescent="0.3">
      <c r="A10424" t="s">
        <v>7726</v>
      </c>
      <c r="B10424" s="2">
        <v>4.7</v>
      </c>
      <c r="C10424" t="s">
        <v>7848</v>
      </c>
    </row>
    <row r="10425" spans="1:3" x14ac:dyDescent="0.3">
      <c r="A10425" t="s">
        <v>7726</v>
      </c>
      <c r="B10425" s="2">
        <v>4.7</v>
      </c>
      <c r="C10425" t="s">
        <v>3705</v>
      </c>
    </row>
    <row r="10426" spans="1:3" x14ac:dyDescent="0.3">
      <c r="A10426" t="s">
        <v>6536</v>
      </c>
      <c r="B10426" s="2">
        <v>5.9</v>
      </c>
      <c r="C10426" t="s">
        <v>814</v>
      </c>
    </row>
    <row r="10427" spans="1:3" x14ac:dyDescent="0.3">
      <c r="A10427" t="s">
        <v>6537</v>
      </c>
      <c r="B10427" s="2">
        <v>5.9</v>
      </c>
      <c r="C10427" t="s">
        <v>814</v>
      </c>
    </row>
    <row r="10428" spans="1:3" x14ac:dyDescent="0.3">
      <c r="A10428" t="s">
        <v>7727</v>
      </c>
      <c r="B10428" s="2">
        <v>8.1</v>
      </c>
      <c r="C10428" t="s">
        <v>814</v>
      </c>
    </row>
    <row r="10429" spans="1:3" x14ac:dyDescent="0.3">
      <c r="A10429" t="s">
        <v>7727</v>
      </c>
      <c r="B10429" s="2">
        <v>8.1</v>
      </c>
      <c r="C10429" t="s">
        <v>3587</v>
      </c>
    </row>
    <row r="10430" spans="1:3" x14ac:dyDescent="0.3">
      <c r="A10430" t="s">
        <v>7727</v>
      </c>
      <c r="B10430" s="2">
        <v>8.1</v>
      </c>
      <c r="C10430" t="s">
        <v>5364</v>
      </c>
    </row>
    <row r="10431" spans="1:3" x14ac:dyDescent="0.3">
      <c r="A10431" t="s">
        <v>6538</v>
      </c>
      <c r="B10431" s="2">
        <v>7.6</v>
      </c>
      <c r="C10431" t="s">
        <v>509</v>
      </c>
    </row>
    <row r="10432" spans="1:3" x14ac:dyDescent="0.3">
      <c r="A10432" t="s">
        <v>6538</v>
      </c>
      <c r="B10432" s="2">
        <v>7.6</v>
      </c>
      <c r="C10432" t="s">
        <v>814</v>
      </c>
    </row>
    <row r="10433" spans="1:3" x14ac:dyDescent="0.3">
      <c r="A10433" t="s">
        <v>6539</v>
      </c>
      <c r="B10433" s="2">
        <v>7.2</v>
      </c>
      <c r="C10433" t="s">
        <v>7851</v>
      </c>
    </row>
    <row r="10434" spans="1:3" x14ac:dyDescent="0.3">
      <c r="A10434" t="s">
        <v>6539</v>
      </c>
      <c r="B10434" s="2">
        <v>7.2</v>
      </c>
      <c r="C10434" t="s">
        <v>814</v>
      </c>
    </row>
    <row r="10435" spans="1:3" x14ac:dyDescent="0.3">
      <c r="A10435" t="s">
        <v>7728</v>
      </c>
      <c r="B10435" s="2">
        <v>7.5</v>
      </c>
      <c r="C10435" t="s">
        <v>346</v>
      </c>
    </row>
    <row r="10436" spans="1:3" x14ac:dyDescent="0.3">
      <c r="A10436" t="s">
        <v>7728</v>
      </c>
      <c r="B10436" s="2">
        <v>7.5</v>
      </c>
      <c r="C10436" t="s">
        <v>266</v>
      </c>
    </row>
    <row r="10437" spans="1:3" x14ac:dyDescent="0.3">
      <c r="A10437" t="s">
        <v>7728</v>
      </c>
      <c r="B10437" s="2">
        <v>7.5</v>
      </c>
      <c r="C10437" t="s">
        <v>3705</v>
      </c>
    </row>
    <row r="10438" spans="1:3" x14ac:dyDescent="0.3">
      <c r="A10438" t="s">
        <v>7729</v>
      </c>
      <c r="B10438" s="2">
        <v>5.0999999999999996</v>
      </c>
      <c r="C10438" t="s">
        <v>346</v>
      </c>
    </row>
    <row r="10439" spans="1:3" x14ac:dyDescent="0.3">
      <c r="A10439" t="s">
        <v>7729</v>
      </c>
      <c r="B10439" s="2">
        <v>5.0999999999999996</v>
      </c>
      <c r="C10439" t="s">
        <v>509</v>
      </c>
    </row>
    <row r="10440" spans="1:3" x14ac:dyDescent="0.3">
      <c r="A10440" t="s">
        <v>7729</v>
      </c>
      <c r="B10440" s="2">
        <v>5.0999999999999996</v>
      </c>
      <c r="C10440" t="s">
        <v>1390</v>
      </c>
    </row>
    <row r="10441" spans="1:3" x14ac:dyDescent="0.3">
      <c r="A10441" t="s">
        <v>7729</v>
      </c>
      <c r="B10441" s="2">
        <v>5.0999999999999996</v>
      </c>
      <c r="C10441" t="s">
        <v>3878</v>
      </c>
    </row>
    <row r="10442" spans="1:3" x14ac:dyDescent="0.3">
      <c r="A10442" t="s">
        <v>6540</v>
      </c>
      <c r="B10442" s="2">
        <v>6.9</v>
      </c>
      <c r="C10442" t="s">
        <v>1390</v>
      </c>
    </row>
    <row r="10443" spans="1:3" x14ac:dyDescent="0.3">
      <c r="A10443" t="s">
        <v>6540</v>
      </c>
      <c r="B10443" s="2">
        <v>6.9</v>
      </c>
      <c r="C10443" t="s">
        <v>7848</v>
      </c>
    </row>
    <row r="10444" spans="1:3" x14ac:dyDescent="0.3">
      <c r="A10444" t="s">
        <v>6541</v>
      </c>
      <c r="B10444" s="2">
        <v>7.6</v>
      </c>
      <c r="C10444" t="s">
        <v>346</v>
      </c>
    </row>
    <row r="10445" spans="1:3" x14ac:dyDescent="0.3">
      <c r="A10445" t="s">
        <v>6541</v>
      </c>
      <c r="B10445" s="2">
        <v>7.6</v>
      </c>
      <c r="C10445" t="s">
        <v>266</v>
      </c>
    </row>
    <row r="10446" spans="1:3" x14ac:dyDescent="0.3">
      <c r="A10446" t="s">
        <v>6541</v>
      </c>
      <c r="B10446" s="2">
        <v>7.6</v>
      </c>
      <c r="C10446" t="s">
        <v>3878</v>
      </c>
    </row>
    <row r="10447" spans="1:3" x14ac:dyDescent="0.3">
      <c r="A10447" t="s">
        <v>6541</v>
      </c>
      <c r="B10447" s="2">
        <v>7.6</v>
      </c>
      <c r="C10447" t="s">
        <v>3705</v>
      </c>
    </row>
    <row r="10448" spans="1:3" x14ac:dyDescent="0.3">
      <c r="A10448" t="s">
        <v>7730</v>
      </c>
      <c r="B10448" s="2">
        <v>7.6</v>
      </c>
      <c r="C10448" t="s">
        <v>346</v>
      </c>
    </row>
    <row r="10449" spans="1:3" x14ac:dyDescent="0.3">
      <c r="A10449" t="s">
        <v>7730</v>
      </c>
      <c r="B10449" s="2">
        <v>7.6</v>
      </c>
      <c r="C10449" t="s">
        <v>509</v>
      </c>
    </row>
    <row r="10450" spans="1:3" x14ac:dyDescent="0.3">
      <c r="A10450" t="s">
        <v>7731</v>
      </c>
      <c r="B10450" s="2">
        <v>7.6</v>
      </c>
      <c r="C10450" t="s">
        <v>7852</v>
      </c>
    </row>
    <row r="10451" spans="1:3" x14ac:dyDescent="0.3">
      <c r="A10451" t="s">
        <v>7731</v>
      </c>
      <c r="B10451" s="2">
        <v>7.6</v>
      </c>
      <c r="C10451" t="s">
        <v>7851</v>
      </c>
    </row>
    <row r="10452" spans="1:3" x14ac:dyDescent="0.3">
      <c r="A10452" t="s">
        <v>7731</v>
      </c>
      <c r="B10452" s="2">
        <v>7.6</v>
      </c>
      <c r="C10452" t="s">
        <v>814</v>
      </c>
    </row>
    <row r="10453" spans="1:3" x14ac:dyDescent="0.3">
      <c r="A10453" t="s">
        <v>7731</v>
      </c>
      <c r="B10453" s="2">
        <v>7.6</v>
      </c>
      <c r="C10453" t="s">
        <v>3587</v>
      </c>
    </row>
    <row r="10454" spans="1:3" x14ac:dyDescent="0.3">
      <c r="A10454" t="s">
        <v>6542</v>
      </c>
      <c r="B10454" s="2">
        <v>5.3</v>
      </c>
      <c r="C10454" t="s">
        <v>814</v>
      </c>
    </row>
    <row r="10455" spans="1:3" x14ac:dyDescent="0.3">
      <c r="A10455" t="s">
        <v>6542</v>
      </c>
      <c r="B10455" s="2">
        <v>5.3</v>
      </c>
      <c r="C10455" t="s">
        <v>1390</v>
      </c>
    </row>
    <row r="10456" spans="1:3" x14ac:dyDescent="0.3">
      <c r="A10456" t="s">
        <v>6542</v>
      </c>
      <c r="B10456" s="2">
        <v>5.3</v>
      </c>
      <c r="C10456" t="s">
        <v>7848</v>
      </c>
    </row>
    <row r="10457" spans="1:3" x14ac:dyDescent="0.3">
      <c r="A10457" t="s">
        <v>6542</v>
      </c>
      <c r="B10457" s="2">
        <v>5.3</v>
      </c>
      <c r="C10457" t="s">
        <v>3705</v>
      </c>
    </row>
    <row r="10458" spans="1:3" x14ac:dyDescent="0.3">
      <c r="A10458" t="s">
        <v>7732</v>
      </c>
      <c r="B10458" s="2">
        <v>8.5</v>
      </c>
      <c r="C10458" t="s">
        <v>814</v>
      </c>
    </row>
    <row r="10459" spans="1:3" x14ac:dyDescent="0.3">
      <c r="A10459" t="s">
        <v>7732</v>
      </c>
      <c r="B10459" s="2">
        <v>8.5</v>
      </c>
      <c r="C10459" t="s">
        <v>3705</v>
      </c>
    </row>
    <row r="10460" spans="1:3" x14ac:dyDescent="0.3">
      <c r="A10460" t="s">
        <v>6543</v>
      </c>
      <c r="B10460" s="2">
        <v>7</v>
      </c>
      <c r="C10460" t="s">
        <v>814</v>
      </c>
    </row>
    <row r="10461" spans="1:3" x14ac:dyDescent="0.3">
      <c r="A10461" t="s">
        <v>7733</v>
      </c>
      <c r="B10461" s="2">
        <v>7.8</v>
      </c>
      <c r="C10461" t="s">
        <v>7845</v>
      </c>
    </row>
    <row r="10462" spans="1:3" x14ac:dyDescent="0.3">
      <c r="A10462" t="s">
        <v>7733</v>
      </c>
      <c r="B10462" s="2">
        <v>7.8</v>
      </c>
      <c r="C10462" t="s">
        <v>509</v>
      </c>
    </row>
    <row r="10463" spans="1:3" x14ac:dyDescent="0.3">
      <c r="A10463" t="s">
        <v>7733</v>
      </c>
      <c r="B10463" s="2">
        <v>7.8</v>
      </c>
      <c r="C10463" t="s">
        <v>814</v>
      </c>
    </row>
    <row r="10464" spans="1:3" x14ac:dyDescent="0.3">
      <c r="A10464" t="s">
        <v>6544</v>
      </c>
      <c r="B10464" s="2">
        <v>7.2</v>
      </c>
      <c r="C10464" t="s">
        <v>509</v>
      </c>
    </row>
    <row r="10465" spans="1:3" x14ac:dyDescent="0.3">
      <c r="A10465" t="s">
        <v>6544</v>
      </c>
      <c r="B10465" s="2">
        <v>7.2</v>
      </c>
      <c r="C10465" t="s">
        <v>814</v>
      </c>
    </row>
    <row r="10466" spans="1:3" x14ac:dyDescent="0.3">
      <c r="A10466" t="s">
        <v>6545</v>
      </c>
      <c r="B10466" s="2">
        <v>8</v>
      </c>
      <c r="C10466" t="s">
        <v>814</v>
      </c>
    </row>
    <row r="10467" spans="1:3" x14ac:dyDescent="0.3">
      <c r="A10467" t="s">
        <v>6545</v>
      </c>
      <c r="B10467" s="2">
        <v>8</v>
      </c>
      <c r="C10467" t="s">
        <v>3587</v>
      </c>
    </row>
    <row r="10468" spans="1:3" x14ac:dyDescent="0.3">
      <c r="A10468" t="s">
        <v>6546</v>
      </c>
      <c r="B10468" s="2">
        <v>8.1</v>
      </c>
      <c r="C10468" t="s">
        <v>814</v>
      </c>
    </row>
    <row r="10469" spans="1:3" x14ac:dyDescent="0.3">
      <c r="A10469" t="s">
        <v>6546</v>
      </c>
      <c r="B10469" s="2">
        <v>8.1</v>
      </c>
      <c r="C10469" t="s">
        <v>3705</v>
      </c>
    </row>
    <row r="10470" spans="1:3" x14ac:dyDescent="0.3">
      <c r="A10470" t="s">
        <v>6547</v>
      </c>
      <c r="B10470" s="2">
        <v>6.8</v>
      </c>
      <c r="C10470" t="s">
        <v>814</v>
      </c>
    </row>
    <row r="10471" spans="1:3" x14ac:dyDescent="0.3">
      <c r="A10471" t="s">
        <v>7734</v>
      </c>
      <c r="B10471" s="2">
        <v>7.2</v>
      </c>
      <c r="C10471" t="s">
        <v>814</v>
      </c>
    </row>
    <row r="10472" spans="1:3" x14ac:dyDescent="0.3">
      <c r="A10472" t="s">
        <v>7735</v>
      </c>
      <c r="B10472" s="2">
        <v>7.4</v>
      </c>
      <c r="C10472" t="s">
        <v>509</v>
      </c>
    </row>
    <row r="10473" spans="1:3" x14ac:dyDescent="0.3">
      <c r="A10473" t="s">
        <v>7735</v>
      </c>
      <c r="B10473" s="2">
        <v>7.4</v>
      </c>
      <c r="C10473" t="s">
        <v>814</v>
      </c>
    </row>
    <row r="10474" spans="1:3" x14ac:dyDescent="0.3">
      <c r="A10474" t="s">
        <v>6548</v>
      </c>
      <c r="B10474" s="2">
        <v>6.1</v>
      </c>
      <c r="C10474" t="s">
        <v>814</v>
      </c>
    </row>
    <row r="10475" spans="1:3" x14ac:dyDescent="0.3">
      <c r="A10475" t="s">
        <v>6548</v>
      </c>
      <c r="B10475" s="2">
        <v>6.1</v>
      </c>
      <c r="C10475" t="s">
        <v>7853</v>
      </c>
    </row>
    <row r="10476" spans="1:3" x14ac:dyDescent="0.3">
      <c r="A10476" t="s">
        <v>6548</v>
      </c>
      <c r="B10476" s="2">
        <v>6.1</v>
      </c>
      <c r="C10476" t="s">
        <v>3587</v>
      </c>
    </row>
    <row r="10477" spans="1:3" x14ac:dyDescent="0.3">
      <c r="A10477" t="s">
        <v>6549</v>
      </c>
      <c r="B10477" s="2">
        <v>7</v>
      </c>
      <c r="C10477" t="s">
        <v>346</v>
      </c>
    </row>
    <row r="10478" spans="1:3" x14ac:dyDescent="0.3">
      <c r="A10478" t="s">
        <v>6549</v>
      </c>
      <c r="B10478" s="2">
        <v>7</v>
      </c>
      <c r="C10478" t="s">
        <v>7851</v>
      </c>
    </row>
    <row r="10479" spans="1:3" x14ac:dyDescent="0.3">
      <c r="A10479" t="s">
        <v>6549</v>
      </c>
      <c r="B10479" s="2">
        <v>7</v>
      </c>
      <c r="C10479" t="s">
        <v>814</v>
      </c>
    </row>
    <row r="10480" spans="1:3" x14ac:dyDescent="0.3">
      <c r="A10480" t="s">
        <v>6549</v>
      </c>
      <c r="B10480" s="2">
        <v>7</v>
      </c>
      <c r="C10480" t="s">
        <v>3705</v>
      </c>
    </row>
    <row r="10481" spans="1:3" x14ac:dyDescent="0.3">
      <c r="A10481" t="s">
        <v>6550</v>
      </c>
      <c r="B10481" s="2">
        <v>5.3</v>
      </c>
      <c r="C10481" t="s">
        <v>7851</v>
      </c>
    </row>
    <row r="10482" spans="1:3" x14ac:dyDescent="0.3">
      <c r="A10482" t="s">
        <v>6550</v>
      </c>
      <c r="B10482" s="2">
        <v>5.3</v>
      </c>
      <c r="C10482" t="s">
        <v>814</v>
      </c>
    </row>
    <row r="10483" spans="1:3" x14ac:dyDescent="0.3">
      <c r="A10483" t="s">
        <v>6550</v>
      </c>
      <c r="B10483" s="2">
        <v>5.3</v>
      </c>
      <c r="C10483" t="s">
        <v>3705</v>
      </c>
    </row>
    <row r="10484" spans="1:3" x14ac:dyDescent="0.3">
      <c r="A10484" t="s">
        <v>6551</v>
      </c>
      <c r="B10484" s="2">
        <v>4.7</v>
      </c>
      <c r="C10484" t="s">
        <v>509</v>
      </c>
    </row>
    <row r="10485" spans="1:3" x14ac:dyDescent="0.3">
      <c r="A10485" t="s">
        <v>6551</v>
      </c>
      <c r="B10485" s="2">
        <v>4.7</v>
      </c>
      <c r="C10485" t="s">
        <v>3587</v>
      </c>
    </row>
    <row r="10486" spans="1:3" x14ac:dyDescent="0.3">
      <c r="A10486" t="s">
        <v>6552</v>
      </c>
      <c r="B10486" s="2">
        <v>5.7</v>
      </c>
      <c r="C10486" t="s">
        <v>1390</v>
      </c>
    </row>
    <row r="10487" spans="1:3" x14ac:dyDescent="0.3">
      <c r="A10487" t="s">
        <v>6552</v>
      </c>
      <c r="B10487" s="2">
        <v>5.7</v>
      </c>
      <c r="C10487" t="s">
        <v>7848</v>
      </c>
    </row>
    <row r="10488" spans="1:3" x14ac:dyDescent="0.3">
      <c r="A10488" t="s">
        <v>6552</v>
      </c>
      <c r="B10488" s="2">
        <v>5.7</v>
      </c>
      <c r="C10488" t="s">
        <v>3705</v>
      </c>
    </row>
    <row r="10489" spans="1:3" x14ac:dyDescent="0.3">
      <c r="A10489" t="s">
        <v>6553</v>
      </c>
      <c r="B10489" s="2">
        <v>6.5</v>
      </c>
      <c r="C10489" t="s">
        <v>509</v>
      </c>
    </row>
    <row r="10490" spans="1:3" x14ac:dyDescent="0.3">
      <c r="A10490" t="s">
        <v>6553</v>
      </c>
      <c r="B10490" s="2">
        <v>6.5</v>
      </c>
      <c r="C10490" t="s">
        <v>814</v>
      </c>
    </row>
    <row r="10491" spans="1:3" x14ac:dyDescent="0.3">
      <c r="A10491" t="s">
        <v>6553</v>
      </c>
      <c r="B10491" s="2">
        <v>6.5</v>
      </c>
      <c r="C10491" t="s">
        <v>3587</v>
      </c>
    </row>
    <row r="10492" spans="1:3" x14ac:dyDescent="0.3">
      <c r="A10492" t="s">
        <v>7736</v>
      </c>
      <c r="B10492" s="2">
        <v>8</v>
      </c>
      <c r="C10492" t="s">
        <v>7845</v>
      </c>
    </row>
    <row r="10493" spans="1:3" x14ac:dyDescent="0.3">
      <c r="A10493" t="s">
        <v>7736</v>
      </c>
      <c r="B10493" s="2">
        <v>8</v>
      </c>
      <c r="C10493" t="s">
        <v>7852</v>
      </c>
    </row>
    <row r="10494" spans="1:3" x14ac:dyDescent="0.3">
      <c r="A10494" t="s">
        <v>7736</v>
      </c>
      <c r="B10494" s="2">
        <v>8</v>
      </c>
      <c r="C10494" t="s">
        <v>1852</v>
      </c>
    </row>
    <row r="10495" spans="1:3" x14ac:dyDescent="0.3">
      <c r="A10495" t="s">
        <v>7736</v>
      </c>
      <c r="B10495" s="2">
        <v>8</v>
      </c>
      <c r="C10495" t="s">
        <v>814</v>
      </c>
    </row>
    <row r="10496" spans="1:3" x14ac:dyDescent="0.3">
      <c r="A10496" t="s">
        <v>7736</v>
      </c>
      <c r="B10496" s="2">
        <v>8</v>
      </c>
      <c r="C10496" t="s">
        <v>7849</v>
      </c>
    </row>
    <row r="10497" spans="1:3" x14ac:dyDescent="0.3">
      <c r="A10497" t="s">
        <v>7736</v>
      </c>
      <c r="B10497" s="2">
        <v>8</v>
      </c>
      <c r="C10497" t="s">
        <v>5364</v>
      </c>
    </row>
    <row r="10498" spans="1:3" x14ac:dyDescent="0.3">
      <c r="A10498" t="s">
        <v>7737</v>
      </c>
      <c r="B10498" s="2">
        <v>3.3</v>
      </c>
      <c r="C10498" t="s">
        <v>266</v>
      </c>
    </row>
    <row r="10499" spans="1:3" x14ac:dyDescent="0.3">
      <c r="A10499" t="s">
        <v>7738</v>
      </c>
      <c r="B10499" s="2">
        <v>8.3000000000000007</v>
      </c>
      <c r="C10499" t="s">
        <v>1852</v>
      </c>
    </row>
    <row r="10500" spans="1:3" x14ac:dyDescent="0.3">
      <c r="A10500" t="s">
        <v>7738</v>
      </c>
      <c r="B10500" s="2">
        <v>8.3000000000000007</v>
      </c>
      <c r="C10500" t="s">
        <v>5364</v>
      </c>
    </row>
    <row r="10501" spans="1:3" x14ac:dyDescent="0.3">
      <c r="A10501" t="s">
        <v>7739</v>
      </c>
      <c r="B10501" s="2">
        <v>6.9</v>
      </c>
      <c r="C10501" t="s">
        <v>814</v>
      </c>
    </row>
    <row r="10502" spans="1:3" x14ac:dyDescent="0.3">
      <c r="A10502" t="s">
        <v>7739</v>
      </c>
      <c r="B10502" s="2">
        <v>6.9</v>
      </c>
      <c r="C10502" t="s">
        <v>3587</v>
      </c>
    </row>
    <row r="10503" spans="1:3" x14ac:dyDescent="0.3">
      <c r="A10503" t="s">
        <v>7740</v>
      </c>
      <c r="B10503" s="2">
        <v>8.1</v>
      </c>
      <c r="C10503" t="s">
        <v>1852</v>
      </c>
    </row>
    <row r="10504" spans="1:3" x14ac:dyDescent="0.3">
      <c r="A10504" t="s">
        <v>7740</v>
      </c>
      <c r="B10504" s="2">
        <v>8.1</v>
      </c>
      <c r="C10504" t="s">
        <v>7849</v>
      </c>
    </row>
    <row r="10505" spans="1:3" x14ac:dyDescent="0.3">
      <c r="A10505" t="s">
        <v>6554</v>
      </c>
      <c r="B10505" s="2">
        <v>6.8</v>
      </c>
      <c r="C10505" t="s">
        <v>7852</v>
      </c>
    </row>
    <row r="10506" spans="1:3" x14ac:dyDescent="0.3">
      <c r="A10506" t="s">
        <v>6554</v>
      </c>
      <c r="B10506" s="2">
        <v>6.8</v>
      </c>
      <c r="C10506" t="s">
        <v>1852</v>
      </c>
    </row>
    <row r="10507" spans="1:3" x14ac:dyDescent="0.3">
      <c r="A10507" t="s">
        <v>6554</v>
      </c>
      <c r="B10507" s="2">
        <v>6.8</v>
      </c>
      <c r="C10507" t="s">
        <v>7849</v>
      </c>
    </row>
    <row r="10508" spans="1:3" x14ac:dyDescent="0.3">
      <c r="A10508" t="s">
        <v>6555</v>
      </c>
      <c r="B10508" s="2">
        <v>4.5999999999999996</v>
      </c>
      <c r="C10508" t="s">
        <v>509</v>
      </c>
    </row>
    <row r="10509" spans="1:3" x14ac:dyDescent="0.3">
      <c r="A10509" t="s">
        <v>7741</v>
      </c>
      <c r="B10509" s="2">
        <v>7</v>
      </c>
      <c r="C10509" t="s">
        <v>509</v>
      </c>
    </row>
    <row r="10510" spans="1:3" x14ac:dyDescent="0.3">
      <c r="A10510" t="s">
        <v>7741</v>
      </c>
      <c r="B10510" s="2">
        <v>7</v>
      </c>
      <c r="C10510" t="s">
        <v>814</v>
      </c>
    </row>
    <row r="10511" spans="1:3" x14ac:dyDescent="0.3">
      <c r="A10511" t="s">
        <v>6556</v>
      </c>
      <c r="B10511" s="2">
        <v>6.7</v>
      </c>
      <c r="C10511" t="s">
        <v>346</v>
      </c>
    </row>
    <row r="10512" spans="1:3" x14ac:dyDescent="0.3">
      <c r="A10512" t="s">
        <v>6556</v>
      </c>
      <c r="B10512" s="2">
        <v>6.7</v>
      </c>
      <c r="C10512" t="s">
        <v>266</v>
      </c>
    </row>
    <row r="10513" spans="1:3" x14ac:dyDescent="0.3">
      <c r="A10513" t="s">
        <v>6556</v>
      </c>
      <c r="B10513" s="2">
        <v>6.7</v>
      </c>
      <c r="C10513" t="s">
        <v>509</v>
      </c>
    </row>
    <row r="10514" spans="1:3" x14ac:dyDescent="0.3">
      <c r="A10514" t="s">
        <v>6556</v>
      </c>
      <c r="B10514" s="2">
        <v>6.7</v>
      </c>
      <c r="C10514" t="s">
        <v>814</v>
      </c>
    </row>
    <row r="10515" spans="1:3" x14ac:dyDescent="0.3">
      <c r="A10515" t="s">
        <v>6556</v>
      </c>
      <c r="B10515" s="2">
        <v>6.7</v>
      </c>
      <c r="C10515" t="s">
        <v>7853</v>
      </c>
    </row>
    <row r="10516" spans="1:3" x14ac:dyDescent="0.3">
      <c r="A10516" t="s">
        <v>6556</v>
      </c>
      <c r="B10516" s="2">
        <v>6.7</v>
      </c>
      <c r="C10516" t="s">
        <v>3878</v>
      </c>
    </row>
    <row r="10517" spans="1:3" x14ac:dyDescent="0.3">
      <c r="A10517" t="s">
        <v>7742</v>
      </c>
      <c r="B10517" s="2">
        <v>5.8</v>
      </c>
      <c r="C10517" t="s">
        <v>509</v>
      </c>
    </row>
    <row r="10518" spans="1:3" x14ac:dyDescent="0.3">
      <c r="A10518" t="s">
        <v>7742</v>
      </c>
      <c r="B10518" s="2">
        <v>5.8</v>
      </c>
      <c r="C10518" t="s">
        <v>814</v>
      </c>
    </row>
    <row r="10519" spans="1:3" x14ac:dyDescent="0.3">
      <c r="A10519" t="s">
        <v>6557</v>
      </c>
      <c r="B10519" s="2">
        <v>4.5</v>
      </c>
      <c r="C10519" t="s">
        <v>814</v>
      </c>
    </row>
    <row r="10520" spans="1:3" x14ac:dyDescent="0.3">
      <c r="A10520" t="s">
        <v>6558</v>
      </c>
      <c r="B10520" s="2">
        <v>6.2</v>
      </c>
      <c r="C10520" t="s">
        <v>814</v>
      </c>
    </row>
    <row r="10521" spans="1:3" x14ac:dyDescent="0.3">
      <c r="A10521" t="s">
        <v>6559</v>
      </c>
      <c r="B10521" s="2">
        <v>6.6</v>
      </c>
      <c r="C10521" t="s">
        <v>814</v>
      </c>
    </row>
    <row r="10522" spans="1:3" x14ac:dyDescent="0.3">
      <c r="A10522" t="s">
        <v>6559</v>
      </c>
      <c r="B10522" s="2">
        <v>6.6</v>
      </c>
      <c r="C10522" t="s">
        <v>3587</v>
      </c>
    </row>
    <row r="10523" spans="1:3" x14ac:dyDescent="0.3">
      <c r="A10523" t="s">
        <v>6560</v>
      </c>
      <c r="B10523" s="2">
        <v>6.6</v>
      </c>
      <c r="C10523" t="s">
        <v>814</v>
      </c>
    </row>
    <row r="10524" spans="1:3" x14ac:dyDescent="0.3">
      <c r="A10524" t="s">
        <v>7743</v>
      </c>
      <c r="B10524" s="2">
        <v>7.8</v>
      </c>
      <c r="C10524" t="s">
        <v>346</v>
      </c>
    </row>
    <row r="10525" spans="1:3" x14ac:dyDescent="0.3">
      <c r="A10525" t="s">
        <v>7743</v>
      </c>
      <c r="B10525" s="2">
        <v>7.8</v>
      </c>
      <c r="C10525" t="s">
        <v>7851</v>
      </c>
    </row>
    <row r="10526" spans="1:3" x14ac:dyDescent="0.3">
      <c r="A10526" t="s">
        <v>7743</v>
      </c>
      <c r="B10526" s="2">
        <v>7.8</v>
      </c>
      <c r="C10526" t="s">
        <v>814</v>
      </c>
    </row>
    <row r="10527" spans="1:3" x14ac:dyDescent="0.3">
      <c r="A10527" t="s">
        <v>7744</v>
      </c>
      <c r="B10527" s="2">
        <v>7.7</v>
      </c>
      <c r="C10527" t="s">
        <v>7851</v>
      </c>
    </row>
    <row r="10528" spans="1:3" x14ac:dyDescent="0.3">
      <c r="A10528" t="s">
        <v>7744</v>
      </c>
      <c r="B10528" s="2">
        <v>7.7</v>
      </c>
      <c r="C10528" t="s">
        <v>814</v>
      </c>
    </row>
    <row r="10529" spans="1:3" x14ac:dyDescent="0.3">
      <c r="A10529" t="s">
        <v>7744</v>
      </c>
      <c r="B10529" s="2">
        <v>7.7</v>
      </c>
      <c r="C10529" t="s">
        <v>7855</v>
      </c>
    </row>
    <row r="10530" spans="1:3" x14ac:dyDescent="0.3">
      <c r="A10530" t="s">
        <v>7744</v>
      </c>
      <c r="B10530" s="2">
        <v>7.7</v>
      </c>
      <c r="C10530" t="s">
        <v>7848</v>
      </c>
    </row>
    <row r="10531" spans="1:3" x14ac:dyDescent="0.3">
      <c r="A10531" t="s">
        <v>7744</v>
      </c>
      <c r="B10531" s="2">
        <v>7.7</v>
      </c>
      <c r="C10531" t="s">
        <v>3705</v>
      </c>
    </row>
    <row r="10532" spans="1:3" x14ac:dyDescent="0.3">
      <c r="A10532" t="s">
        <v>7745</v>
      </c>
      <c r="B10532" s="2">
        <v>5.7</v>
      </c>
      <c r="C10532" t="s">
        <v>509</v>
      </c>
    </row>
    <row r="10533" spans="1:3" x14ac:dyDescent="0.3">
      <c r="A10533" t="s">
        <v>7745</v>
      </c>
      <c r="B10533" s="2">
        <v>5.7</v>
      </c>
      <c r="C10533" t="s">
        <v>7844</v>
      </c>
    </row>
    <row r="10534" spans="1:3" x14ac:dyDescent="0.3">
      <c r="A10534" t="s">
        <v>7745</v>
      </c>
      <c r="B10534" s="2">
        <v>5.7</v>
      </c>
      <c r="C10534" t="s">
        <v>7847</v>
      </c>
    </row>
    <row r="10535" spans="1:3" x14ac:dyDescent="0.3">
      <c r="A10535" t="s">
        <v>7745</v>
      </c>
      <c r="B10535" s="2">
        <v>5.7</v>
      </c>
      <c r="C10535" t="s">
        <v>3878</v>
      </c>
    </row>
    <row r="10536" spans="1:3" x14ac:dyDescent="0.3">
      <c r="A10536" t="s">
        <v>7746</v>
      </c>
      <c r="B10536" s="2">
        <v>7.1</v>
      </c>
      <c r="C10536" t="s">
        <v>7851</v>
      </c>
    </row>
    <row r="10537" spans="1:3" x14ac:dyDescent="0.3">
      <c r="A10537" t="s">
        <v>7746</v>
      </c>
      <c r="B10537" s="2">
        <v>7.1</v>
      </c>
      <c r="C10537" t="s">
        <v>814</v>
      </c>
    </row>
    <row r="10538" spans="1:3" x14ac:dyDescent="0.3">
      <c r="A10538" t="s">
        <v>6561</v>
      </c>
      <c r="B10538" s="2">
        <v>6.4</v>
      </c>
      <c r="C10538" t="s">
        <v>814</v>
      </c>
    </row>
    <row r="10539" spans="1:3" x14ac:dyDescent="0.3">
      <c r="A10539" t="s">
        <v>6561</v>
      </c>
      <c r="B10539" s="2">
        <v>6.4</v>
      </c>
      <c r="C10539" t="s">
        <v>7844</v>
      </c>
    </row>
    <row r="10540" spans="1:3" x14ac:dyDescent="0.3">
      <c r="A10540" t="s">
        <v>6562</v>
      </c>
      <c r="B10540" s="2">
        <v>7</v>
      </c>
      <c r="C10540" t="s">
        <v>814</v>
      </c>
    </row>
    <row r="10541" spans="1:3" x14ac:dyDescent="0.3">
      <c r="A10541" t="s">
        <v>6562</v>
      </c>
      <c r="B10541" s="2">
        <v>7</v>
      </c>
      <c r="C10541" t="s">
        <v>7848</v>
      </c>
    </row>
    <row r="10542" spans="1:3" x14ac:dyDescent="0.3">
      <c r="A10542" t="s">
        <v>6562</v>
      </c>
      <c r="B10542" s="2">
        <v>7</v>
      </c>
      <c r="C10542" t="s">
        <v>3705</v>
      </c>
    </row>
    <row r="10543" spans="1:3" x14ac:dyDescent="0.3">
      <c r="A10543" t="s">
        <v>7747</v>
      </c>
      <c r="B10543" s="2">
        <v>5.8</v>
      </c>
      <c r="C10543" t="s">
        <v>814</v>
      </c>
    </row>
    <row r="10544" spans="1:3" x14ac:dyDescent="0.3">
      <c r="A10544" t="s">
        <v>7748</v>
      </c>
      <c r="B10544" s="2">
        <v>7.8</v>
      </c>
      <c r="C10544" t="s">
        <v>7852</v>
      </c>
    </row>
    <row r="10545" spans="1:3" x14ac:dyDescent="0.3">
      <c r="A10545" t="s">
        <v>7748</v>
      </c>
      <c r="B10545" s="2">
        <v>7.8</v>
      </c>
      <c r="C10545" t="s">
        <v>7851</v>
      </c>
    </row>
    <row r="10546" spans="1:3" x14ac:dyDescent="0.3">
      <c r="A10546" t="s">
        <v>7748</v>
      </c>
      <c r="B10546" s="2">
        <v>7.8</v>
      </c>
      <c r="C10546" t="s">
        <v>1852</v>
      </c>
    </row>
    <row r="10547" spans="1:3" x14ac:dyDescent="0.3">
      <c r="A10547" t="s">
        <v>7748</v>
      </c>
      <c r="B10547" s="2">
        <v>7.8</v>
      </c>
      <c r="C10547" t="s">
        <v>7849</v>
      </c>
    </row>
    <row r="10548" spans="1:3" x14ac:dyDescent="0.3">
      <c r="A10548" t="s">
        <v>7748</v>
      </c>
      <c r="B10548" s="2">
        <v>7.8</v>
      </c>
      <c r="C10548" t="s">
        <v>3705</v>
      </c>
    </row>
    <row r="10549" spans="1:3" x14ac:dyDescent="0.3">
      <c r="A10549" t="s">
        <v>6563</v>
      </c>
      <c r="B10549" s="2">
        <v>7.2</v>
      </c>
      <c r="C10549" t="s">
        <v>814</v>
      </c>
    </row>
    <row r="10550" spans="1:3" x14ac:dyDescent="0.3">
      <c r="A10550" t="s">
        <v>6564</v>
      </c>
      <c r="B10550" s="2">
        <v>5.6</v>
      </c>
      <c r="C10550" t="s">
        <v>814</v>
      </c>
    </row>
    <row r="10551" spans="1:3" x14ac:dyDescent="0.3">
      <c r="A10551" t="s">
        <v>6564</v>
      </c>
      <c r="B10551" s="2">
        <v>5.6</v>
      </c>
      <c r="C10551" t="s">
        <v>1390</v>
      </c>
    </row>
    <row r="10552" spans="1:3" x14ac:dyDescent="0.3">
      <c r="A10552" t="s">
        <v>6564</v>
      </c>
      <c r="B10552" s="2">
        <v>5.6</v>
      </c>
      <c r="C10552" t="s">
        <v>3705</v>
      </c>
    </row>
    <row r="10553" spans="1:3" x14ac:dyDescent="0.3">
      <c r="A10553" t="s">
        <v>7749</v>
      </c>
      <c r="B10553" s="2">
        <v>6.8</v>
      </c>
      <c r="C10553" t="s">
        <v>814</v>
      </c>
    </row>
    <row r="10554" spans="1:3" x14ac:dyDescent="0.3">
      <c r="A10554" t="s">
        <v>7749</v>
      </c>
      <c r="B10554" s="2">
        <v>6.8</v>
      </c>
      <c r="C10554" t="s">
        <v>3587</v>
      </c>
    </row>
    <row r="10555" spans="1:3" x14ac:dyDescent="0.3">
      <c r="A10555" t="s">
        <v>7750</v>
      </c>
      <c r="B10555" s="2">
        <v>7.3</v>
      </c>
      <c r="C10555" t="s">
        <v>814</v>
      </c>
    </row>
    <row r="10556" spans="1:3" x14ac:dyDescent="0.3">
      <c r="A10556" t="s">
        <v>7750</v>
      </c>
      <c r="B10556" s="2">
        <v>7.3</v>
      </c>
      <c r="C10556" t="s">
        <v>7844</v>
      </c>
    </row>
    <row r="10557" spans="1:3" x14ac:dyDescent="0.3">
      <c r="A10557" t="s">
        <v>6565</v>
      </c>
      <c r="B10557" s="2">
        <v>7.3</v>
      </c>
      <c r="C10557" t="s">
        <v>814</v>
      </c>
    </row>
    <row r="10558" spans="1:3" x14ac:dyDescent="0.3">
      <c r="A10558" t="s">
        <v>6565</v>
      </c>
      <c r="B10558" s="2">
        <v>7.3</v>
      </c>
      <c r="C10558" t="s">
        <v>7853</v>
      </c>
    </row>
    <row r="10559" spans="1:3" x14ac:dyDescent="0.3">
      <c r="A10559" t="s">
        <v>6566</v>
      </c>
      <c r="B10559" s="2">
        <v>6.6</v>
      </c>
      <c r="C10559" t="s">
        <v>509</v>
      </c>
    </row>
    <row r="10560" spans="1:3" x14ac:dyDescent="0.3">
      <c r="A10560" t="s">
        <v>6566</v>
      </c>
      <c r="B10560" s="2">
        <v>6.6</v>
      </c>
      <c r="C10560" t="s">
        <v>1852</v>
      </c>
    </row>
    <row r="10561" spans="1:3" x14ac:dyDescent="0.3">
      <c r="A10561" t="s">
        <v>7751</v>
      </c>
      <c r="B10561" s="2">
        <v>7.5</v>
      </c>
      <c r="C10561" t="s">
        <v>266</v>
      </c>
    </row>
    <row r="10562" spans="1:3" x14ac:dyDescent="0.3">
      <c r="A10562" t="s">
        <v>7751</v>
      </c>
      <c r="B10562" s="2">
        <v>7.5</v>
      </c>
      <c r="C10562" t="s">
        <v>814</v>
      </c>
    </row>
    <row r="10563" spans="1:3" x14ac:dyDescent="0.3">
      <c r="A10563" t="s">
        <v>6567</v>
      </c>
      <c r="B10563" s="2">
        <v>7.8</v>
      </c>
      <c r="C10563" t="s">
        <v>7851</v>
      </c>
    </row>
    <row r="10564" spans="1:3" x14ac:dyDescent="0.3">
      <c r="A10564" t="s">
        <v>6567</v>
      </c>
      <c r="B10564" s="2">
        <v>7.8</v>
      </c>
      <c r="C10564" t="s">
        <v>814</v>
      </c>
    </row>
    <row r="10565" spans="1:3" x14ac:dyDescent="0.3">
      <c r="A10565" t="s">
        <v>6568</v>
      </c>
      <c r="B10565" s="2">
        <v>6.7</v>
      </c>
      <c r="C10565" t="s">
        <v>814</v>
      </c>
    </row>
    <row r="10566" spans="1:3" x14ac:dyDescent="0.3">
      <c r="A10566" t="s">
        <v>6568</v>
      </c>
      <c r="B10566" s="2">
        <v>6.7</v>
      </c>
      <c r="C10566" t="s">
        <v>1390</v>
      </c>
    </row>
    <row r="10567" spans="1:3" x14ac:dyDescent="0.3">
      <c r="A10567" t="s">
        <v>7752</v>
      </c>
      <c r="B10567" s="2">
        <v>7.5</v>
      </c>
      <c r="C10567" t="s">
        <v>7851</v>
      </c>
    </row>
    <row r="10568" spans="1:3" x14ac:dyDescent="0.3">
      <c r="A10568" t="s">
        <v>7752</v>
      </c>
      <c r="B10568" s="2">
        <v>7.5</v>
      </c>
      <c r="C10568" t="s">
        <v>814</v>
      </c>
    </row>
    <row r="10569" spans="1:3" x14ac:dyDescent="0.3">
      <c r="A10569" t="s">
        <v>7753</v>
      </c>
      <c r="B10569" s="2">
        <v>6.3</v>
      </c>
      <c r="C10569" t="s">
        <v>1390</v>
      </c>
    </row>
    <row r="10570" spans="1:3" x14ac:dyDescent="0.3">
      <c r="A10570" t="s">
        <v>7753</v>
      </c>
      <c r="B10570" s="2">
        <v>6.3</v>
      </c>
      <c r="C10570" t="s">
        <v>3705</v>
      </c>
    </row>
    <row r="10571" spans="1:3" x14ac:dyDescent="0.3">
      <c r="A10571" t="s">
        <v>6569</v>
      </c>
      <c r="B10571" s="2">
        <v>6.3</v>
      </c>
      <c r="C10571" t="s">
        <v>509</v>
      </c>
    </row>
    <row r="10572" spans="1:3" x14ac:dyDescent="0.3">
      <c r="A10572" t="s">
        <v>6569</v>
      </c>
      <c r="B10572" s="2">
        <v>6.3</v>
      </c>
      <c r="C10572" t="s">
        <v>7851</v>
      </c>
    </row>
    <row r="10573" spans="1:3" x14ac:dyDescent="0.3">
      <c r="A10573" t="s">
        <v>6569</v>
      </c>
      <c r="B10573" s="2">
        <v>6.3</v>
      </c>
      <c r="C10573" t="s">
        <v>3587</v>
      </c>
    </row>
    <row r="10574" spans="1:3" x14ac:dyDescent="0.3">
      <c r="A10574" t="s">
        <v>7754</v>
      </c>
      <c r="B10574" s="2">
        <v>6.8</v>
      </c>
      <c r="C10574" t="s">
        <v>814</v>
      </c>
    </row>
    <row r="10575" spans="1:3" x14ac:dyDescent="0.3">
      <c r="A10575" t="s">
        <v>7754</v>
      </c>
      <c r="B10575" s="2">
        <v>6.8</v>
      </c>
      <c r="C10575" t="s">
        <v>3587</v>
      </c>
    </row>
    <row r="10576" spans="1:3" x14ac:dyDescent="0.3">
      <c r="A10576" t="s">
        <v>6570</v>
      </c>
      <c r="B10576" s="2">
        <v>7.8</v>
      </c>
      <c r="C10576" t="s">
        <v>814</v>
      </c>
    </row>
    <row r="10577" spans="1:3" x14ac:dyDescent="0.3">
      <c r="A10577" t="s">
        <v>6570</v>
      </c>
      <c r="B10577" s="2">
        <v>7.8</v>
      </c>
      <c r="C10577" t="s">
        <v>3587</v>
      </c>
    </row>
    <row r="10578" spans="1:3" x14ac:dyDescent="0.3">
      <c r="A10578" t="s">
        <v>6571</v>
      </c>
      <c r="B10578" s="2">
        <v>6.9</v>
      </c>
      <c r="C10578" t="s">
        <v>814</v>
      </c>
    </row>
    <row r="10579" spans="1:3" x14ac:dyDescent="0.3">
      <c r="A10579" t="s">
        <v>6571</v>
      </c>
      <c r="B10579" s="2">
        <v>6.9</v>
      </c>
      <c r="C10579" t="s">
        <v>3587</v>
      </c>
    </row>
    <row r="10580" spans="1:3" x14ac:dyDescent="0.3">
      <c r="A10580" t="s">
        <v>6572</v>
      </c>
      <c r="B10580" s="2">
        <v>4.3</v>
      </c>
      <c r="C10580" t="s">
        <v>509</v>
      </c>
    </row>
    <row r="10581" spans="1:3" x14ac:dyDescent="0.3">
      <c r="A10581" t="s">
        <v>6572</v>
      </c>
      <c r="B10581" s="2">
        <v>4.3</v>
      </c>
      <c r="C10581" t="s">
        <v>814</v>
      </c>
    </row>
    <row r="10582" spans="1:3" x14ac:dyDescent="0.3">
      <c r="A10582" t="s">
        <v>6573</v>
      </c>
      <c r="B10582" s="2">
        <v>7.2</v>
      </c>
      <c r="C10582" t="s">
        <v>509</v>
      </c>
    </row>
    <row r="10583" spans="1:3" x14ac:dyDescent="0.3">
      <c r="A10583" t="s">
        <v>6573</v>
      </c>
      <c r="B10583" s="2">
        <v>7.2</v>
      </c>
      <c r="C10583" t="s">
        <v>814</v>
      </c>
    </row>
    <row r="10584" spans="1:3" x14ac:dyDescent="0.3">
      <c r="A10584" t="s">
        <v>6573</v>
      </c>
      <c r="B10584" s="2">
        <v>7.2</v>
      </c>
      <c r="C10584" t="s">
        <v>3587</v>
      </c>
    </row>
    <row r="10585" spans="1:3" x14ac:dyDescent="0.3">
      <c r="A10585" t="s">
        <v>6574</v>
      </c>
      <c r="B10585" s="2">
        <v>7.3</v>
      </c>
      <c r="C10585" t="s">
        <v>509</v>
      </c>
    </row>
    <row r="10586" spans="1:3" x14ac:dyDescent="0.3">
      <c r="A10586" t="s">
        <v>6574</v>
      </c>
      <c r="B10586" s="2">
        <v>7.3</v>
      </c>
      <c r="C10586" t="s">
        <v>814</v>
      </c>
    </row>
    <row r="10587" spans="1:3" x14ac:dyDescent="0.3">
      <c r="A10587" t="s">
        <v>6574</v>
      </c>
      <c r="B10587" s="2">
        <v>7.3</v>
      </c>
      <c r="C10587" t="s">
        <v>3587</v>
      </c>
    </row>
    <row r="10588" spans="1:3" x14ac:dyDescent="0.3">
      <c r="A10588" t="s">
        <v>6575</v>
      </c>
      <c r="B10588" s="2">
        <v>5.0999999999999996</v>
      </c>
      <c r="C10588" t="s">
        <v>3587</v>
      </c>
    </row>
    <row r="10589" spans="1:3" x14ac:dyDescent="0.3">
      <c r="A10589" t="s">
        <v>6576</v>
      </c>
      <c r="B10589" s="2">
        <v>7.2</v>
      </c>
      <c r="C10589" t="s">
        <v>7851</v>
      </c>
    </row>
    <row r="10590" spans="1:3" x14ac:dyDescent="0.3">
      <c r="A10590" t="s">
        <v>6576</v>
      </c>
      <c r="B10590" s="2">
        <v>7.2</v>
      </c>
      <c r="C10590" t="s">
        <v>814</v>
      </c>
    </row>
    <row r="10591" spans="1:3" x14ac:dyDescent="0.3">
      <c r="A10591" t="s">
        <v>6576</v>
      </c>
      <c r="B10591" s="2">
        <v>7.2</v>
      </c>
      <c r="C10591" t="s">
        <v>3587</v>
      </c>
    </row>
    <row r="10592" spans="1:3" x14ac:dyDescent="0.3">
      <c r="A10592" t="s">
        <v>6577</v>
      </c>
      <c r="B10592" s="2">
        <v>5.4</v>
      </c>
      <c r="C10592" t="s">
        <v>814</v>
      </c>
    </row>
    <row r="10593" spans="1:3" x14ac:dyDescent="0.3">
      <c r="A10593" t="s">
        <v>6577</v>
      </c>
      <c r="B10593" s="2">
        <v>5.4</v>
      </c>
      <c r="C10593" t="s">
        <v>7848</v>
      </c>
    </row>
    <row r="10594" spans="1:3" x14ac:dyDescent="0.3">
      <c r="A10594" t="s">
        <v>6578</v>
      </c>
      <c r="B10594" s="2">
        <v>7.1</v>
      </c>
      <c r="C10594" t="s">
        <v>509</v>
      </c>
    </row>
    <row r="10595" spans="1:3" x14ac:dyDescent="0.3">
      <c r="A10595" t="s">
        <v>6578</v>
      </c>
      <c r="B10595" s="2">
        <v>7.1</v>
      </c>
      <c r="C10595" t="s">
        <v>814</v>
      </c>
    </row>
    <row r="10596" spans="1:3" x14ac:dyDescent="0.3">
      <c r="A10596" t="s">
        <v>6578</v>
      </c>
      <c r="B10596" s="2">
        <v>7.1</v>
      </c>
      <c r="C10596" t="s">
        <v>3587</v>
      </c>
    </row>
    <row r="10597" spans="1:3" x14ac:dyDescent="0.3">
      <c r="A10597" t="s">
        <v>6579</v>
      </c>
      <c r="B10597" s="2">
        <v>6.8</v>
      </c>
      <c r="C10597" t="s">
        <v>346</v>
      </c>
    </row>
    <row r="10598" spans="1:3" x14ac:dyDescent="0.3">
      <c r="A10598" t="s">
        <v>6579</v>
      </c>
      <c r="B10598" s="2">
        <v>6.8</v>
      </c>
      <c r="C10598" t="s">
        <v>7852</v>
      </c>
    </row>
    <row r="10599" spans="1:3" x14ac:dyDescent="0.3">
      <c r="A10599" t="s">
        <v>6579</v>
      </c>
      <c r="B10599" s="2">
        <v>6.8</v>
      </c>
      <c r="C10599" t="s">
        <v>814</v>
      </c>
    </row>
    <row r="10600" spans="1:3" x14ac:dyDescent="0.3">
      <c r="A10600" t="s">
        <v>6579</v>
      </c>
      <c r="B10600" s="2">
        <v>6.8</v>
      </c>
      <c r="C10600" t="s">
        <v>7850</v>
      </c>
    </row>
    <row r="10601" spans="1:3" x14ac:dyDescent="0.3">
      <c r="A10601" t="s">
        <v>6580</v>
      </c>
      <c r="B10601" s="2">
        <v>7</v>
      </c>
      <c r="C10601" t="s">
        <v>814</v>
      </c>
    </row>
    <row r="10602" spans="1:3" x14ac:dyDescent="0.3">
      <c r="A10602" t="s">
        <v>7755</v>
      </c>
      <c r="B10602" s="2">
        <v>7.4</v>
      </c>
      <c r="C10602" t="s">
        <v>509</v>
      </c>
    </row>
    <row r="10603" spans="1:3" x14ac:dyDescent="0.3">
      <c r="A10603" t="s">
        <v>7755</v>
      </c>
      <c r="B10603" s="2">
        <v>7.4</v>
      </c>
      <c r="C10603" t="s">
        <v>814</v>
      </c>
    </row>
    <row r="10604" spans="1:3" x14ac:dyDescent="0.3">
      <c r="A10604" t="s">
        <v>6581</v>
      </c>
      <c r="B10604" s="2">
        <v>6.7</v>
      </c>
      <c r="C10604" t="s">
        <v>509</v>
      </c>
    </row>
    <row r="10605" spans="1:3" x14ac:dyDescent="0.3">
      <c r="A10605" t="s">
        <v>6581</v>
      </c>
      <c r="B10605" s="2">
        <v>6.7</v>
      </c>
      <c r="C10605" t="s">
        <v>814</v>
      </c>
    </row>
    <row r="10606" spans="1:3" x14ac:dyDescent="0.3">
      <c r="A10606" t="s">
        <v>6581</v>
      </c>
      <c r="B10606" s="2">
        <v>6.7</v>
      </c>
      <c r="C10606" t="s">
        <v>3587</v>
      </c>
    </row>
    <row r="10607" spans="1:3" x14ac:dyDescent="0.3">
      <c r="A10607" t="s">
        <v>6582</v>
      </c>
      <c r="B10607" s="2">
        <v>7.2</v>
      </c>
      <c r="C10607" t="s">
        <v>814</v>
      </c>
    </row>
    <row r="10608" spans="1:3" x14ac:dyDescent="0.3">
      <c r="A10608" t="s">
        <v>6582</v>
      </c>
      <c r="B10608" s="2">
        <v>7.2</v>
      </c>
      <c r="C10608" t="s">
        <v>7848</v>
      </c>
    </row>
    <row r="10609" spans="1:3" x14ac:dyDescent="0.3">
      <c r="A10609" t="s">
        <v>6582</v>
      </c>
      <c r="B10609" s="2">
        <v>7.2</v>
      </c>
      <c r="C10609" t="s">
        <v>3587</v>
      </c>
    </row>
    <row r="10610" spans="1:3" x14ac:dyDescent="0.3">
      <c r="A10610" t="s">
        <v>6583</v>
      </c>
      <c r="B10610" s="2">
        <v>7.5</v>
      </c>
      <c r="C10610" t="s">
        <v>509</v>
      </c>
    </row>
    <row r="10611" spans="1:3" x14ac:dyDescent="0.3">
      <c r="A10611" t="s">
        <v>6583</v>
      </c>
      <c r="B10611" s="2">
        <v>7.5</v>
      </c>
      <c r="C10611" t="s">
        <v>7851</v>
      </c>
    </row>
    <row r="10612" spans="1:3" x14ac:dyDescent="0.3">
      <c r="A10612" t="s">
        <v>6583</v>
      </c>
      <c r="B10612" s="2">
        <v>7.5</v>
      </c>
      <c r="C10612" t="s">
        <v>814</v>
      </c>
    </row>
    <row r="10613" spans="1:3" x14ac:dyDescent="0.3">
      <c r="A10613" t="s">
        <v>6583</v>
      </c>
      <c r="B10613" s="2">
        <v>7.5</v>
      </c>
      <c r="C10613" t="s">
        <v>3587</v>
      </c>
    </row>
    <row r="10614" spans="1:3" x14ac:dyDescent="0.3">
      <c r="A10614" t="s">
        <v>6584</v>
      </c>
      <c r="B10614" s="2">
        <v>6.8</v>
      </c>
      <c r="C10614" t="s">
        <v>7844</v>
      </c>
    </row>
    <row r="10615" spans="1:3" x14ac:dyDescent="0.3">
      <c r="A10615" t="s">
        <v>6584</v>
      </c>
      <c r="B10615" s="2">
        <v>6.8</v>
      </c>
      <c r="C10615" t="s">
        <v>1390</v>
      </c>
    </row>
    <row r="10616" spans="1:3" x14ac:dyDescent="0.3">
      <c r="A10616" t="s">
        <v>6584</v>
      </c>
      <c r="B10616" s="2">
        <v>6.8</v>
      </c>
      <c r="C10616" t="s">
        <v>7848</v>
      </c>
    </row>
    <row r="10617" spans="1:3" x14ac:dyDescent="0.3">
      <c r="A10617" t="s">
        <v>6584</v>
      </c>
      <c r="B10617" s="2">
        <v>6.8</v>
      </c>
      <c r="C10617" t="s">
        <v>3705</v>
      </c>
    </row>
    <row r="10618" spans="1:3" x14ac:dyDescent="0.3">
      <c r="A10618" t="s">
        <v>6585</v>
      </c>
      <c r="B10618" s="2">
        <v>7.9</v>
      </c>
      <c r="C10618" t="s">
        <v>7851</v>
      </c>
    </row>
    <row r="10619" spans="1:3" x14ac:dyDescent="0.3">
      <c r="A10619" t="s">
        <v>6585</v>
      </c>
      <c r="B10619" s="2">
        <v>7.9</v>
      </c>
      <c r="C10619" t="s">
        <v>814</v>
      </c>
    </row>
    <row r="10620" spans="1:3" x14ac:dyDescent="0.3">
      <c r="A10620" t="s">
        <v>6585</v>
      </c>
      <c r="B10620" s="2">
        <v>7.9</v>
      </c>
      <c r="C10620" t="s">
        <v>3705</v>
      </c>
    </row>
    <row r="10621" spans="1:3" x14ac:dyDescent="0.3">
      <c r="A10621" t="s">
        <v>7756</v>
      </c>
      <c r="B10621" s="2">
        <v>6.7</v>
      </c>
      <c r="C10621" t="s">
        <v>814</v>
      </c>
    </row>
    <row r="10622" spans="1:3" x14ac:dyDescent="0.3">
      <c r="A10622" t="s">
        <v>6586</v>
      </c>
      <c r="B10622" s="2">
        <v>5.8</v>
      </c>
      <c r="C10622" t="s">
        <v>509</v>
      </c>
    </row>
    <row r="10623" spans="1:3" x14ac:dyDescent="0.3">
      <c r="A10623" t="s">
        <v>6586</v>
      </c>
      <c r="B10623" s="2">
        <v>5.8</v>
      </c>
      <c r="C10623" t="s">
        <v>3587</v>
      </c>
    </row>
    <row r="10624" spans="1:3" x14ac:dyDescent="0.3">
      <c r="A10624" t="s">
        <v>6587</v>
      </c>
      <c r="B10624" s="2">
        <v>6.5</v>
      </c>
      <c r="C10624" t="s">
        <v>7851</v>
      </c>
    </row>
    <row r="10625" spans="1:3" x14ac:dyDescent="0.3">
      <c r="A10625" t="s">
        <v>6587</v>
      </c>
      <c r="B10625" s="2">
        <v>6.5</v>
      </c>
      <c r="C10625" t="s">
        <v>814</v>
      </c>
    </row>
    <row r="10626" spans="1:3" x14ac:dyDescent="0.3">
      <c r="A10626" t="s">
        <v>6587</v>
      </c>
      <c r="B10626" s="2">
        <v>6.5</v>
      </c>
      <c r="C10626" t="s">
        <v>3705</v>
      </c>
    </row>
    <row r="10627" spans="1:3" x14ac:dyDescent="0.3">
      <c r="A10627" t="s">
        <v>6588</v>
      </c>
      <c r="B10627" s="2">
        <v>7.2</v>
      </c>
      <c r="C10627" t="s">
        <v>814</v>
      </c>
    </row>
    <row r="10628" spans="1:3" x14ac:dyDescent="0.3">
      <c r="A10628" t="s">
        <v>6589</v>
      </c>
      <c r="B10628" s="2">
        <v>6.5</v>
      </c>
      <c r="C10628" t="s">
        <v>1390</v>
      </c>
    </row>
    <row r="10629" spans="1:3" x14ac:dyDescent="0.3">
      <c r="A10629" t="s">
        <v>6589</v>
      </c>
      <c r="B10629" s="2">
        <v>6.5</v>
      </c>
      <c r="C10629" t="s">
        <v>7848</v>
      </c>
    </row>
    <row r="10630" spans="1:3" x14ac:dyDescent="0.3">
      <c r="A10630" t="s">
        <v>7757</v>
      </c>
      <c r="B10630" s="2">
        <v>6.2</v>
      </c>
      <c r="C10630" t="s">
        <v>509</v>
      </c>
    </row>
    <row r="10631" spans="1:3" x14ac:dyDescent="0.3">
      <c r="A10631" t="s">
        <v>7757</v>
      </c>
      <c r="B10631" s="2">
        <v>6.2</v>
      </c>
      <c r="C10631" t="s">
        <v>3587</v>
      </c>
    </row>
    <row r="10632" spans="1:3" x14ac:dyDescent="0.3">
      <c r="A10632" t="s">
        <v>6590</v>
      </c>
      <c r="B10632" s="2">
        <v>8.6</v>
      </c>
      <c r="C10632" t="s">
        <v>509</v>
      </c>
    </row>
    <row r="10633" spans="1:3" x14ac:dyDescent="0.3">
      <c r="A10633" t="s">
        <v>6590</v>
      </c>
      <c r="B10633" s="2">
        <v>8.6</v>
      </c>
      <c r="C10633" t="s">
        <v>814</v>
      </c>
    </row>
    <row r="10634" spans="1:3" x14ac:dyDescent="0.3">
      <c r="A10634" t="s">
        <v>6590</v>
      </c>
      <c r="B10634" s="2">
        <v>8.6</v>
      </c>
      <c r="C10634" t="s">
        <v>7846</v>
      </c>
    </row>
    <row r="10635" spans="1:3" x14ac:dyDescent="0.3">
      <c r="A10635" t="s">
        <v>6591</v>
      </c>
      <c r="B10635" s="2">
        <v>6.5</v>
      </c>
      <c r="C10635" t="s">
        <v>814</v>
      </c>
    </row>
    <row r="10636" spans="1:3" x14ac:dyDescent="0.3">
      <c r="A10636" t="s">
        <v>6592</v>
      </c>
      <c r="B10636" s="2">
        <v>6.3</v>
      </c>
      <c r="C10636" t="s">
        <v>509</v>
      </c>
    </row>
    <row r="10637" spans="1:3" x14ac:dyDescent="0.3">
      <c r="A10637" t="s">
        <v>6592</v>
      </c>
      <c r="B10637" s="2">
        <v>6.3</v>
      </c>
      <c r="C10637" t="s">
        <v>7844</v>
      </c>
    </row>
    <row r="10638" spans="1:3" x14ac:dyDescent="0.3">
      <c r="A10638" t="s">
        <v>6593</v>
      </c>
      <c r="B10638" s="2">
        <v>4.3</v>
      </c>
      <c r="C10638" t="s">
        <v>509</v>
      </c>
    </row>
    <row r="10639" spans="1:3" x14ac:dyDescent="0.3">
      <c r="A10639" t="s">
        <v>6593</v>
      </c>
      <c r="B10639" s="2">
        <v>4.3</v>
      </c>
      <c r="C10639" t="s">
        <v>814</v>
      </c>
    </row>
    <row r="10640" spans="1:3" x14ac:dyDescent="0.3">
      <c r="A10640" t="s">
        <v>6594</v>
      </c>
      <c r="B10640" s="2">
        <v>6.1</v>
      </c>
      <c r="C10640" t="s">
        <v>509</v>
      </c>
    </row>
    <row r="10641" spans="1:3" x14ac:dyDescent="0.3">
      <c r="A10641" t="s">
        <v>6595</v>
      </c>
      <c r="B10641" s="2">
        <v>5.8</v>
      </c>
      <c r="C10641" t="s">
        <v>814</v>
      </c>
    </row>
    <row r="10642" spans="1:3" x14ac:dyDescent="0.3">
      <c r="A10642" t="s">
        <v>6595</v>
      </c>
      <c r="B10642" s="2">
        <v>5.8</v>
      </c>
      <c r="C10642" t="s">
        <v>5364</v>
      </c>
    </row>
    <row r="10643" spans="1:3" x14ac:dyDescent="0.3">
      <c r="A10643" t="s">
        <v>6596</v>
      </c>
      <c r="B10643" s="2">
        <v>6.7</v>
      </c>
      <c r="C10643" t="s">
        <v>7844</v>
      </c>
    </row>
    <row r="10644" spans="1:3" x14ac:dyDescent="0.3">
      <c r="A10644" t="s">
        <v>6596</v>
      </c>
      <c r="B10644" s="2">
        <v>6.7</v>
      </c>
      <c r="C10644" t="s">
        <v>1390</v>
      </c>
    </row>
    <row r="10645" spans="1:3" x14ac:dyDescent="0.3">
      <c r="A10645" t="s">
        <v>6597</v>
      </c>
      <c r="B10645" s="2">
        <v>6.7</v>
      </c>
      <c r="C10645" t="s">
        <v>814</v>
      </c>
    </row>
    <row r="10646" spans="1:3" x14ac:dyDescent="0.3">
      <c r="A10646" t="s">
        <v>7758</v>
      </c>
      <c r="B10646" s="2">
        <v>5.0999999999999996</v>
      </c>
      <c r="C10646" t="s">
        <v>814</v>
      </c>
    </row>
    <row r="10647" spans="1:3" x14ac:dyDescent="0.3">
      <c r="A10647" t="s">
        <v>7758</v>
      </c>
      <c r="B10647" s="2">
        <v>5.0999999999999996</v>
      </c>
      <c r="C10647" t="s">
        <v>7844</v>
      </c>
    </row>
    <row r="10648" spans="1:3" x14ac:dyDescent="0.3">
      <c r="A10648" t="s">
        <v>7758</v>
      </c>
      <c r="B10648" s="2">
        <v>5.0999999999999996</v>
      </c>
      <c r="C10648" t="s">
        <v>1390</v>
      </c>
    </row>
    <row r="10649" spans="1:3" x14ac:dyDescent="0.3">
      <c r="A10649" t="s">
        <v>7758</v>
      </c>
      <c r="B10649" s="2">
        <v>5.0999999999999996</v>
      </c>
      <c r="C10649" t="s">
        <v>3705</v>
      </c>
    </row>
    <row r="10650" spans="1:3" x14ac:dyDescent="0.3">
      <c r="A10650" t="s">
        <v>7759</v>
      </c>
      <c r="B10650" s="2">
        <v>7.7</v>
      </c>
      <c r="C10650" t="s">
        <v>7845</v>
      </c>
    </row>
    <row r="10651" spans="1:3" x14ac:dyDescent="0.3">
      <c r="A10651" t="s">
        <v>7759</v>
      </c>
      <c r="B10651" s="2">
        <v>7.7</v>
      </c>
      <c r="C10651" t="s">
        <v>7846</v>
      </c>
    </row>
    <row r="10652" spans="1:3" x14ac:dyDescent="0.3">
      <c r="A10652" t="s">
        <v>7759</v>
      </c>
      <c r="B10652" s="2">
        <v>7.7</v>
      </c>
      <c r="C10652" t="s">
        <v>7844</v>
      </c>
    </row>
    <row r="10653" spans="1:3" x14ac:dyDescent="0.3">
      <c r="A10653" t="s">
        <v>7759</v>
      </c>
      <c r="B10653" s="2">
        <v>7.7</v>
      </c>
      <c r="C10653" t="s">
        <v>7847</v>
      </c>
    </row>
    <row r="10654" spans="1:3" x14ac:dyDescent="0.3">
      <c r="A10654" t="s">
        <v>6598</v>
      </c>
      <c r="B10654" s="2">
        <v>6.7</v>
      </c>
      <c r="C10654" t="s">
        <v>814</v>
      </c>
    </row>
    <row r="10655" spans="1:3" x14ac:dyDescent="0.3">
      <c r="A10655" t="s">
        <v>7760</v>
      </c>
      <c r="B10655" s="2">
        <v>6.6</v>
      </c>
      <c r="C10655" t="s">
        <v>266</v>
      </c>
    </row>
    <row r="10656" spans="1:3" x14ac:dyDescent="0.3">
      <c r="A10656" t="s">
        <v>7760</v>
      </c>
      <c r="B10656" s="2">
        <v>6.6</v>
      </c>
      <c r="C10656" t="s">
        <v>509</v>
      </c>
    </row>
    <row r="10657" spans="1:3" x14ac:dyDescent="0.3">
      <c r="A10657" t="s">
        <v>7760</v>
      </c>
      <c r="B10657" s="2">
        <v>6.6</v>
      </c>
      <c r="C10657" t="s">
        <v>1390</v>
      </c>
    </row>
    <row r="10658" spans="1:3" x14ac:dyDescent="0.3">
      <c r="A10658" t="s">
        <v>7761</v>
      </c>
      <c r="B10658" s="2">
        <v>8.1999999999999993</v>
      </c>
      <c r="C10658" t="s">
        <v>509</v>
      </c>
    </row>
    <row r="10659" spans="1:3" x14ac:dyDescent="0.3">
      <c r="A10659" t="s">
        <v>7761</v>
      </c>
      <c r="B10659" s="2">
        <v>8.1999999999999993</v>
      </c>
      <c r="C10659" t="s">
        <v>7851</v>
      </c>
    </row>
    <row r="10660" spans="1:3" x14ac:dyDescent="0.3">
      <c r="A10660" t="s">
        <v>6599</v>
      </c>
      <c r="B10660" s="2">
        <v>8.1</v>
      </c>
      <c r="C10660" t="s">
        <v>814</v>
      </c>
    </row>
    <row r="10661" spans="1:3" x14ac:dyDescent="0.3">
      <c r="A10661" t="s">
        <v>6600</v>
      </c>
      <c r="B10661" s="2">
        <v>7.2</v>
      </c>
      <c r="C10661" t="s">
        <v>509</v>
      </c>
    </row>
    <row r="10662" spans="1:3" x14ac:dyDescent="0.3">
      <c r="A10662" t="s">
        <v>6600</v>
      </c>
      <c r="B10662" s="2">
        <v>7.2</v>
      </c>
      <c r="C10662" t="s">
        <v>814</v>
      </c>
    </row>
    <row r="10663" spans="1:3" x14ac:dyDescent="0.3">
      <c r="A10663" t="s">
        <v>7762</v>
      </c>
      <c r="B10663" s="2">
        <v>7.4</v>
      </c>
      <c r="C10663" t="s">
        <v>814</v>
      </c>
    </row>
    <row r="10664" spans="1:3" x14ac:dyDescent="0.3">
      <c r="A10664" t="s">
        <v>6601</v>
      </c>
      <c r="B10664" s="2">
        <v>6.5</v>
      </c>
      <c r="C10664" t="s">
        <v>814</v>
      </c>
    </row>
    <row r="10665" spans="1:3" x14ac:dyDescent="0.3">
      <c r="A10665" t="s">
        <v>6602</v>
      </c>
      <c r="B10665" s="2">
        <v>5.7</v>
      </c>
      <c r="C10665" t="s">
        <v>509</v>
      </c>
    </row>
    <row r="10666" spans="1:3" x14ac:dyDescent="0.3">
      <c r="A10666" t="s">
        <v>6602</v>
      </c>
      <c r="B10666" s="2">
        <v>5.7</v>
      </c>
      <c r="C10666" t="s">
        <v>1390</v>
      </c>
    </row>
    <row r="10667" spans="1:3" x14ac:dyDescent="0.3">
      <c r="A10667" t="s">
        <v>6603</v>
      </c>
      <c r="B10667" s="2">
        <v>6.2</v>
      </c>
      <c r="C10667" t="s">
        <v>509</v>
      </c>
    </row>
    <row r="10668" spans="1:3" x14ac:dyDescent="0.3">
      <c r="A10668" t="s">
        <v>6604</v>
      </c>
      <c r="B10668" s="2">
        <v>3.3</v>
      </c>
      <c r="C10668" t="s">
        <v>509</v>
      </c>
    </row>
    <row r="10669" spans="1:3" x14ac:dyDescent="0.3">
      <c r="A10669" t="s">
        <v>6604</v>
      </c>
      <c r="B10669" s="2">
        <v>3.3</v>
      </c>
      <c r="C10669" t="s">
        <v>7847</v>
      </c>
    </row>
    <row r="10670" spans="1:3" x14ac:dyDescent="0.3">
      <c r="A10670" t="s">
        <v>6604</v>
      </c>
      <c r="B10670" s="2">
        <v>3.3</v>
      </c>
      <c r="C10670" t="s">
        <v>3587</v>
      </c>
    </row>
    <row r="10671" spans="1:3" x14ac:dyDescent="0.3">
      <c r="A10671" t="s">
        <v>7763</v>
      </c>
      <c r="B10671" s="2">
        <v>6.1</v>
      </c>
      <c r="C10671" t="s">
        <v>1390</v>
      </c>
    </row>
    <row r="10672" spans="1:3" x14ac:dyDescent="0.3">
      <c r="A10672" t="s">
        <v>7763</v>
      </c>
      <c r="B10672" s="2">
        <v>6.1</v>
      </c>
      <c r="C10672" t="s">
        <v>7848</v>
      </c>
    </row>
    <row r="10673" spans="1:3" x14ac:dyDescent="0.3">
      <c r="A10673" t="s">
        <v>7763</v>
      </c>
      <c r="B10673" s="2">
        <v>6.1</v>
      </c>
      <c r="C10673" t="s">
        <v>3705</v>
      </c>
    </row>
    <row r="10674" spans="1:3" x14ac:dyDescent="0.3">
      <c r="A10674" t="s">
        <v>6605</v>
      </c>
      <c r="B10674" s="2">
        <v>5.7</v>
      </c>
      <c r="C10674" t="s">
        <v>814</v>
      </c>
    </row>
    <row r="10675" spans="1:3" x14ac:dyDescent="0.3">
      <c r="A10675" t="s">
        <v>6605</v>
      </c>
      <c r="B10675" s="2">
        <v>5.7</v>
      </c>
      <c r="C10675" t="s">
        <v>7853</v>
      </c>
    </row>
    <row r="10676" spans="1:3" x14ac:dyDescent="0.3">
      <c r="A10676" t="s">
        <v>7764</v>
      </c>
      <c r="B10676" s="2">
        <v>7.2</v>
      </c>
      <c r="C10676" t="s">
        <v>814</v>
      </c>
    </row>
    <row r="10677" spans="1:3" x14ac:dyDescent="0.3">
      <c r="A10677" t="s">
        <v>6606</v>
      </c>
      <c r="B10677" s="2">
        <v>7.7</v>
      </c>
      <c r="C10677" t="s">
        <v>1390</v>
      </c>
    </row>
    <row r="10678" spans="1:3" x14ac:dyDescent="0.3">
      <c r="A10678" t="s">
        <v>6606</v>
      </c>
      <c r="B10678" s="2">
        <v>7.7</v>
      </c>
      <c r="C10678" t="s">
        <v>7848</v>
      </c>
    </row>
    <row r="10679" spans="1:3" x14ac:dyDescent="0.3">
      <c r="A10679" t="s">
        <v>6606</v>
      </c>
      <c r="B10679" s="2">
        <v>7.7</v>
      </c>
      <c r="C10679" t="s">
        <v>3705</v>
      </c>
    </row>
    <row r="10680" spans="1:3" x14ac:dyDescent="0.3">
      <c r="A10680" t="s">
        <v>6607</v>
      </c>
      <c r="B10680" s="2">
        <v>7.1</v>
      </c>
      <c r="C10680" t="s">
        <v>509</v>
      </c>
    </row>
    <row r="10681" spans="1:3" x14ac:dyDescent="0.3">
      <c r="A10681" t="s">
        <v>6607</v>
      </c>
      <c r="B10681" s="2">
        <v>7.1</v>
      </c>
      <c r="C10681" t="s">
        <v>7851</v>
      </c>
    </row>
    <row r="10682" spans="1:3" x14ac:dyDescent="0.3">
      <c r="A10682" t="s">
        <v>6607</v>
      </c>
      <c r="B10682" s="2">
        <v>7.1</v>
      </c>
      <c r="C10682" t="s">
        <v>7848</v>
      </c>
    </row>
    <row r="10683" spans="1:3" x14ac:dyDescent="0.3">
      <c r="A10683" t="s">
        <v>6608</v>
      </c>
      <c r="B10683" s="2">
        <v>7</v>
      </c>
      <c r="C10683" t="s">
        <v>509</v>
      </c>
    </row>
    <row r="10684" spans="1:3" x14ac:dyDescent="0.3">
      <c r="A10684" t="s">
        <v>6608</v>
      </c>
      <c r="B10684" s="2">
        <v>7</v>
      </c>
      <c r="C10684" t="s">
        <v>814</v>
      </c>
    </row>
    <row r="10685" spans="1:3" x14ac:dyDescent="0.3">
      <c r="A10685" t="s">
        <v>6609</v>
      </c>
      <c r="B10685" s="2">
        <v>7.4</v>
      </c>
      <c r="C10685" t="s">
        <v>509</v>
      </c>
    </row>
    <row r="10686" spans="1:3" x14ac:dyDescent="0.3">
      <c r="A10686" t="s">
        <v>6609</v>
      </c>
      <c r="B10686" s="2">
        <v>7.4</v>
      </c>
      <c r="C10686" t="s">
        <v>814</v>
      </c>
    </row>
    <row r="10687" spans="1:3" x14ac:dyDescent="0.3">
      <c r="A10687" t="s">
        <v>6609</v>
      </c>
      <c r="B10687" s="2">
        <v>7.4</v>
      </c>
      <c r="C10687" t="s">
        <v>3587</v>
      </c>
    </row>
    <row r="10688" spans="1:3" x14ac:dyDescent="0.3">
      <c r="A10688" t="s">
        <v>7765</v>
      </c>
      <c r="B10688" s="2">
        <v>7.7</v>
      </c>
      <c r="C10688" t="s">
        <v>814</v>
      </c>
    </row>
    <row r="10689" spans="1:3" x14ac:dyDescent="0.3">
      <c r="A10689" t="s">
        <v>7766</v>
      </c>
      <c r="B10689" s="2">
        <v>6.6</v>
      </c>
      <c r="C10689" t="s">
        <v>509</v>
      </c>
    </row>
    <row r="10690" spans="1:3" x14ac:dyDescent="0.3">
      <c r="A10690" t="s">
        <v>7766</v>
      </c>
      <c r="B10690" s="2">
        <v>6.6</v>
      </c>
      <c r="C10690" t="s">
        <v>814</v>
      </c>
    </row>
    <row r="10691" spans="1:3" x14ac:dyDescent="0.3">
      <c r="A10691" t="s">
        <v>6610</v>
      </c>
      <c r="B10691" s="2">
        <v>6</v>
      </c>
      <c r="C10691" t="s">
        <v>814</v>
      </c>
    </row>
    <row r="10692" spans="1:3" x14ac:dyDescent="0.3">
      <c r="A10692" t="s">
        <v>6610</v>
      </c>
      <c r="B10692" s="2">
        <v>6</v>
      </c>
      <c r="C10692" t="s">
        <v>7850</v>
      </c>
    </row>
    <row r="10693" spans="1:3" x14ac:dyDescent="0.3">
      <c r="A10693" t="s">
        <v>6611</v>
      </c>
      <c r="B10693" s="2">
        <v>8.4</v>
      </c>
      <c r="C10693" t="s">
        <v>7851</v>
      </c>
    </row>
    <row r="10694" spans="1:3" x14ac:dyDescent="0.3">
      <c r="A10694" t="s">
        <v>6611</v>
      </c>
      <c r="B10694" s="2">
        <v>8.4</v>
      </c>
      <c r="C10694" t="s">
        <v>814</v>
      </c>
    </row>
    <row r="10695" spans="1:3" x14ac:dyDescent="0.3">
      <c r="A10695" t="s">
        <v>6611</v>
      </c>
      <c r="B10695" s="2">
        <v>8.4</v>
      </c>
      <c r="C10695" t="s">
        <v>3705</v>
      </c>
    </row>
    <row r="10696" spans="1:3" x14ac:dyDescent="0.3">
      <c r="A10696" t="s">
        <v>7767</v>
      </c>
      <c r="B10696" s="2">
        <v>8.9</v>
      </c>
      <c r="C10696" t="s">
        <v>3084</v>
      </c>
    </row>
    <row r="10697" spans="1:3" x14ac:dyDescent="0.3">
      <c r="A10697" t="s">
        <v>6612</v>
      </c>
      <c r="B10697" s="2">
        <v>7.9</v>
      </c>
      <c r="C10697" t="s">
        <v>509</v>
      </c>
    </row>
    <row r="10698" spans="1:3" x14ac:dyDescent="0.3">
      <c r="A10698" t="s">
        <v>6612</v>
      </c>
      <c r="B10698" s="2">
        <v>7.9</v>
      </c>
      <c r="C10698" t="s">
        <v>814</v>
      </c>
    </row>
    <row r="10699" spans="1:3" x14ac:dyDescent="0.3">
      <c r="A10699" t="s">
        <v>6613</v>
      </c>
      <c r="B10699" s="2">
        <v>6</v>
      </c>
      <c r="C10699" t="s">
        <v>509</v>
      </c>
    </row>
    <row r="10700" spans="1:3" x14ac:dyDescent="0.3">
      <c r="A10700" t="s">
        <v>6613</v>
      </c>
      <c r="B10700" s="2">
        <v>6</v>
      </c>
      <c r="C10700" t="s">
        <v>814</v>
      </c>
    </row>
    <row r="10701" spans="1:3" x14ac:dyDescent="0.3">
      <c r="A10701" t="s">
        <v>7768</v>
      </c>
      <c r="B10701" s="2">
        <v>6.1</v>
      </c>
      <c r="C10701" t="s">
        <v>509</v>
      </c>
    </row>
    <row r="10702" spans="1:3" x14ac:dyDescent="0.3">
      <c r="A10702" t="s">
        <v>7768</v>
      </c>
      <c r="B10702" s="2">
        <v>6.1</v>
      </c>
      <c r="C10702" t="s">
        <v>7853</v>
      </c>
    </row>
    <row r="10703" spans="1:3" x14ac:dyDescent="0.3">
      <c r="A10703" t="s">
        <v>6614</v>
      </c>
      <c r="B10703" s="2">
        <v>6.2</v>
      </c>
      <c r="C10703" t="s">
        <v>509</v>
      </c>
    </row>
    <row r="10704" spans="1:3" x14ac:dyDescent="0.3">
      <c r="A10704" t="s">
        <v>6614</v>
      </c>
      <c r="B10704" s="2">
        <v>6.2</v>
      </c>
      <c r="C10704" t="s">
        <v>1852</v>
      </c>
    </row>
    <row r="10705" spans="1:3" x14ac:dyDescent="0.3">
      <c r="A10705" t="s">
        <v>7769</v>
      </c>
      <c r="B10705" s="2">
        <v>7.2</v>
      </c>
      <c r="C10705" t="s">
        <v>509</v>
      </c>
    </row>
    <row r="10706" spans="1:3" x14ac:dyDescent="0.3">
      <c r="A10706" t="s">
        <v>7769</v>
      </c>
      <c r="B10706" s="2">
        <v>7.2</v>
      </c>
      <c r="C10706" t="s">
        <v>814</v>
      </c>
    </row>
    <row r="10707" spans="1:3" x14ac:dyDescent="0.3">
      <c r="A10707" t="s">
        <v>6615</v>
      </c>
      <c r="B10707" s="2">
        <v>6.2</v>
      </c>
      <c r="C10707" t="s">
        <v>266</v>
      </c>
    </row>
    <row r="10708" spans="1:3" x14ac:dyDescent="0.3">
      <c r="A10708" t="s">
        <v>6615</v>
      </c>
      <c r="B10708" s="2">
        <v>6.2</v>
      </c>
      <c r="C10708" t="s">
        <v>509</v>
      </c>
    </row>
    <row r="10709" spans="1:3" x14ac:dyDescent="0.3">
      <c r="A10709" t="s">
        <v>6615</v>
      </c>
      <c r="B10709" s="2">
        <v>6.2</v>
      </c>
      <c r="C10709" t="s">
        <v>7850</v>
      </c>
    </row>
    <row r="10710" spans="1:3" x14ac:dyDescent="0.3">
      <c r="A10710" t="s">
        <v>6616</v>
      </c>
      <c r="B10710" s="2">
        <v>6.8</v>
      </c>
      <c r="C10710" t="s">
        <v>509</v>
      </c>
    </row>
    <row r="10711" spans="1:3" x14ac:dyDescent="0.3">
      <c r="A10711" t="s">
        <v>7770</v>
      </c>
      <c r="B10711" s="2">
        <v>7.7</v>
      </c>
      <c r="C10711" t="s">
        <v>7851</v>
      </c>
    </row>
    <row r="10712" spans="1:3" x14ac:dyDescent="0.3">
      <c r="A10712" t="s">
        <v>7770</v>
      </c>
      <c r="B10712" s="2">
        <v>7.7</v>
      </c>
      <c r="C10712" t="s">
        <v>814</v>
      </c>
    </row>
    <row r="10713" spans="1:3" x14ac:dyDescent="0.3">
      <c r="A10713" t="s">
        <v>7770</v>
      </c>
      <c r="B10713" s="2">
        <v>7.7</v>
      </c>
      <c r="C10713" t="s">
        <v>3705</v>
      </c>
    </row>
    <row r="10714" spans="1:3" x14ac:dyDescent="0.3">
      <c r="A10714" t="s">
        <v>7771</v>
      </c>
      <c r="B10714" s="2">
        <v>5.9</v>
      </c>
      <c r="C10714" t="s">
        <v>346</v>
      </c>
    </row>
    <row r="10715" spans="1:3" x14ac:dyDescent="0.3">
      <c r="A10715" t="s">
        <v>7771</v>
      </c>
      <c r="B10715" s="2">
        <v>5.9</v>
      </c>
      <c r="C10715" t="s">
        <v>814</v>
      </c>
    </row>
    <row r="10716" spans="1:3" x14ac:dyDescent="0.3">
      <c r="A10716" t="s">
        <v>7771</v>
      </c>
      <c r="B10716" s="2">
        <v>5.9</v>
      </c>
      <c r="C10716" t="s">
        <v>1390</v>
      </c>
    </row>
    <row r="10717" spans="1:3" x14ac:dyDescent="0.3">
      <c r="A10717" t="s">
        <v>7771</v>
      </c>
      <c r="B10717" s="2">
        <v>5.9</v>
      </c>
      <c r="C10717" t="s">
        <v>3705</v>
      </c>
    </row>
    <row r="10718" spans="1:3" x14ac:dyDescent="0.3">
      <c r="A10718" t="s">
        <v>7772</v>
      </c>
      <c r="B10718" s="2">
        <v>7</v>
      </c>
      <c r="C10718" t="s">
        <v>509</v>
      </c>
    </row>
    <row r="10719" spans="1:3" x14ac:dyDescent="0.3">
      <c r="A10719" t="s">
        <v>7772</v>
      </c>
      <c r="B10719" s="2">
        <v>7</v>
      </c>
      <c r="C10719" t="s">
        <v>1390</v>
      </c>
    </row>
    <row r="10720" spans="1:3" x14ac:dyDescent="0.3">
      <c r="A10720" t="s">
        <v>7772</v>
      </c>
      <c r="B10720" s="2">
        <v>7</v>
      </c>
      <c r="C10720" t="s">
        <v>7847</v>
      </c>
    </row>
    <row r="10721" spans="1:3" x14ac:dyDescent="0.3">
      <c r="A10721" t="s">
        <v>7773</v>
      </c>
      <c r="B10721" s="2">
        <v>6.1</v>
      </c>
      <c r="C10721" t="s">
        <v>3878</v>
      </c>
    </row>
    <row r="10722" spans="1:3" x14ac:dyDescent="0.3">
      <c r="A10722" t="s">
        <v>7773</v>
      </c>
      <c r="B10722" s="2">
        <v>6.1</v>
      </c>
      <c r="C10722" t="s">
        <v>3705</v>
      </c>
    </row>
    <row r="10723" spans="1:3" x14ac:dyDescent="0.3">
      <c r="A10723" t="s">
        <v>6617</v>
      </c>
      <c r="B10723" s="2">
        <v>7.6</v>
      </c>
      <c r="C10723" t="s">
        <v>346</v>
      </c>
    </row>
    <row r="10724" spans="1:3" x14ac:dyDescent="0.3">
      <c r="A10724" t="s">
        <v>6617</v>
      </c>
      <c r="B10724" s="2">
        <v>7.6</v>
      </c>
      <c r="C10724" t="s">
        <v>7851</v>
      </c>
    </row>
    <row r="10725" spans="1:3" x14ac:dyDescent="0.3">
      <c r="A10725" t="s">
        <v>6617</v>
      </c>
      <c r="B10725" s="2">
        <v>7.6</v>
      </c>
      <c r="C10725" t="s">
        <v>3705</v>
      </c>
    </row>
    <row r="10726" spans="1:3" x14ac:dyDescent="0.3">
      <c r="A10726" t="s">
        <v>6618</v>
      </c>
      <c r="B10726" s="2">
        <v>8.1</v>
      </c>
      <c r="C10726" t="s">
        <v>814</v>
      </c>
    </row>
    <row r="10727" spans="1:3" x14ac:dyDescent="0.3">
      <c r="A10727" t="s">
        <v>6618</v>
      </c>
      <c r="B10727" s="2">
        <v>8.1</v>
      </c>
      <c r="C10727" t="s">
        <v>7850</v>
      </c>
    </row>
    <row r="10728" spans="1:3" x14ac:dyDescent="0.3">
      <c r="A10728" t="s">
        <v>6619</v>
      </c>
      <c r="B10728" s="2">
        <v>5.7</v>
      </c>
      <c r="C10728" t="s">
        <v>1390</v>
      </c>
    </row>
    <row r="10729" spans="1:3" x14ac:dyDescent="0.3">
      <c r="A10729" t="s">
        <v>6619</v>
      </c>
      <c r="B10729" s="2">
        <v>5.7</v>
      </c>
      <c r="C10729" t="s">
        <v>7848</v>
      </c>
    </row>
    <row r="10730" spans="1:3" x14ac:dyDescent="0.3">
      <c r="A10730" t="s">
        <v>6619</v>
      </c>
      <c r="B10730" s="2">
        <v>5.7</v>
      </c>
      <c r="C10730" t="s">
        <v>3705</v>
      </c>
    </row>
    <row r="10731" spans="1:3" x14ac:dyDescent="0.3">
      <c r="A10731" t="s">
        <v>6620</v>
      </c>
      <c r="B10731" s="2">
        <v>6.6</v>
      </c>
      <c r="C10731" t="s">
        <v>1390</v>
      </c>
    </row>
    <row r="10732" spans="1:3" x14ac:dyDescent="0.3">
      <c r="A10732" t="s">
        <v>6621</v>
      </c>
      <c r="B10732" s="2">
        <v>7.3</v>
      </c>
      <c r="C10732" t="s">
        <v>346</v>
      </c>
    </row>
    <row r="10733" spans="1:3" x14ac:dyDescent="0.3">
      <c r="A10733" t="s">
        <v>6621</v>
      </c>
      <c r="B10733" s="2">
        <v>7.3</v>
      </c>
      <c r="C10733" t="s">
        <v>266</v>
      </c>
    </row>
    <row r="10734" spans="1:3" x14ac:dyDescent="0.3">
      <c r="A10734" t="s">
        <v>6621</v>
      </c>
      <c r="B10734" s="2">
        <v>7.3</v>
      </c>
      <c r="C10734" t="s">
        <v>3705</v>
      </c>
    </row>
    <row r="10735" spans="1:3" x14ac:dyDescent="0.3">
      <c r="A10735" t="s">
        <v>6622</v>
      </c>
      <c r="B10735" s="2">
        <v>5</v>
      </c>
      <c r="C10735" t="s">
        <v>1390</v>
      </c>
    </row>
    <row r="10736" spans="1:3" x14ac:dyDescent="0.3">
      <c r="A10736" t="s">
        <v>6622</v>
      </c>
      <c r="B10736" s="2">
        <v>5</v>
      </c>
      <c r="C10736" t="s">
        <v>7848</v>
      </c>
    </row>
    <row r="10737" spans="1:3" x14ac:dyDescent="0.3">
      <c r="A10737" t="s">
        <v>6622</v>
      </c>
      <c r="B10737" s="2">
        <v>5</v>
      </c>
      <c r="C10737" t="s">
        <v>3878</v>
      </c>
    </row>
    <row r="10738" spans="1:3" x14ac:dyDescent="0.3">
      <c r="A10738" t="s">
        <v>6622</v>
      </c>
      <c r="B10738" s="2">
        <v>5</v>
      </c>
      <c r="C10738" t="s">
        <v>3705</v>
      </c>
    </row>
    <row r="10739" spans="1:3" x14ac:dyDescent="0.3">
      <c r="A10739" t="s">
        <v>6623</v>
      </c>
      <c r="B10739" s="2">
        <v>7</v>
      </c>
      <c r="C10739" t="s">
        <v>7844</v>
      </c>
    </row>
    <row r="10740" spans="1:3" x14ac:dyDescent="0.3">
      <c r="A10740" t="s">
        <v>6623</v>
      </c>
      <c r="B10740" s="2">
        <v>7</v>
      </c>
      <c r="C10740" t="s">
        <v>1390</v>
      </c>
    </row>
    <row r="10741" spans="1:3" x14ac:dyDescent="0.3">
      <c r="A10741" t="s">
        <v>7774</v>
      </c>
      <c r="B10741" s="2">
        <v>3.4</v>
      </c>
      <c r="C10741" t="s">
        <v>814</v>
      </c>
    </row>
    <row r="10742" spans="1:3" x14ac:dyDescent="0.3">
      <c r="A10742" t="s">
        <v>6624</v>
      </c>
      <c r="B10742" s="2">
        <v>5.9</v>
      </c>
      <c r="C10742" t="s">
        <v>814</v>
      </c>
    </row>
    <row r="10743" spans="1:3" x14ac:dyDescent="0.3">
      <c r="A10743" t="s">
        <v>6624</v>
      </c>
      <c r="B10743" s="2">
        <v>5.9</v>
      </c>
      <c r="C10743" t="s">
        <v>1390</v>
      </c>
    </row>
    <row r="10744" spans="1:3" x14ac:dyDescent="0.3">
      <c r="A10744" t="s">
        <v>6624</v>
      </c>
      <c r="B10744" s="2">
        <v>5.9</v>
      </c>
      <c r="C10744" t="s">
        <v>7848</v>
      </c>
    </row>
    <row r="10745" spans="1:3" x14ac:dyDescent="0.3">
      <c r="A10745" t="s">
        <v>6624</v>
      </c>
      <c r="B10745" s="2">
        <v>5.9</v>
      </c>
      <c r="C10745" t="s">
        <v>3705</v>
      </c>
    </row>
    <row r="10746" spans="1:3" x14ac:dyDescent="0.3">
      <c r="A10746" t="s">
        <v>6625</v>
      </c>
      <c r="B10746" s="2">
        <v>6</v>
      </c>
      <c r="C10746" t="s">
        <v>346</v>
      </c>
    </row>
    <row r="10747" spans="1:3" x14ac:dyDescent="0.3">
      <c r="A10747" t="s">
        <v>6625</v>
      </c>
      <c r="B10747" s="2">
        <v>6</v>
      </c>
      <c r="C10747" t="s">
        <v>266</v>
      </c>
    </row>
    <row r="10748" spans="1:3" x14ac:dyDescent="0.3">
      <c r="A10748" t="s">
        <v>6625</v>
      </c>
      <c r="B10748" s="2">
        <v>6</v>
      </c>
      <c r="C10748" t="s">
        <v>814</v>
      </c>
    </row>
    <row r="10749" spans="1:3" x14ac:dyDescent="0.3">
      <c r="A10749" t="s">
        <v>6625</v>
      </c>
      <c r="B10749" s="2">
        <v>6</v>
      </c>
      <c r="C10749" t="s">
        <v>3878</v>
      </c>
    </row>
    <row r="10750" spans="1:3" x14ac:dyDescent="0.3">
      <c r="A10750" t="s">
        <v>6625</v>
      </c>
      <c r="B10750" s="2">
        <v>6</v>
      </c>
      <c r="C10750" t="s">
        <v>3705</v>
      </c>
    </row>
    <row r="10751" spans="1:3" x14ac:dyDescent="0.3">
      <c r="A10751" t="s">
        <v>6626</v>
      </c>
      <c r="B10751" s="2">
        <v>7.4</v>
      </c>
      <c r="C10751" t="s">
        <v>814</v>
      </c>
    </row>
    <row r="10752" spans="1:3" x14ac:dyDescent="0.3">
      <c r="A10752" t="s">
        <v>6626</v>
      </c>
      <c r="B10752" s="2">
        <v>7.4</v>
      </c>
      <c r="C10752" t="s">
        <v>3587</v>
      </c>
    </row>
    <row r="10753" spans="1:3" x14ac:dyDescent="0.3">
      <c r="A10753" t="s">
        <v>6627</v>
      </c>
      <c r="B10753" s="2">
        <v>7.4</v>
      </c>
      <c r="C10753" t="s">
        <v>266</v>
      </c>
    </row>
    <row r="10754" spans="1:3" x14ac:dyDescent="0.3">
      <c r="A10754" t="s">
        <v>6627</v>
      </c>
      <c r="B10754" s="2">
        <v>7.4</v>
      </c>
      <c r="C10754" t="s">
        <v>509</v>
      </c>
    </row>
    <row r="10755" spans="1:3" x14ac:dyDescent="0.3">
      <c r="A10755" t="s">
        <v>6627</v>
      </c>
      <c r="B10755" s="2">
        <v>7.4</v>
      </c>
      <c r="C10755" t="s">
        <v>814</v>
      </c>
    </row>
    <row r="10756" spans="1:3" x14ac:dyDescent="0.3">
      <c r="A10756" t="s">
        <v>6628</v>
      </c>
      <c r="B10756" s="2">
        <v>4.2</v>
      </c>
      <c r="C10756" t="s">
        <v>1390</v>
      </c>
    </row>
    <row r="10757" spans="1:3" x14ac:dyDescent="0.3">
      <c r="A10757" t="s">
        <v>7775</v>
      </c>
      <c r="B10757" s="2">
        <v>6.2</v>
      </c>
      <c r="C10757" t="s">
        <v>509</v>
      </c>
    </row>
    <row r="10758" spans="1:3" x14ac:dyDescent="0.3">
      <c r="A10758" t="s">
        <v>7775</v>
      </c>
      <c r="B10758" s="2">
        <v>6.2</v>
      </c>
      <c r="C10758" t="s">
        <v>814</v>
      </c>
    </row>
    <row r="10759" spans="1:3" x14ac:dyDescent="0.3">
      <c r="A10759" t="s">
        <v>7775</v>
      </c>
      <c r="B10759" s="2">
        <v>6.2</v>
      </c>
      <c r="C10759" t="s">
        <v>7853</v>
      </c>
    </row>
    <row r="10760" spans="1:3" x14ac:dyDescent="0.3">
      <c r="A10760" t="s">
        <v>6629</v>
      </c>
      <c r="B10760" s="2">
        <v>5.4</v>
      </c>
      <c r="C10760" t="s">
        <v>266</v>
      </c>
    </row>
    <row r="10761" spans="1:3" x14ac:dyDescent="0.3">
      <c r="A10761" t="s">
        <v>6629</v>
      </c>
      <c r="B10761" s="2">
        <v>5.4</v>
      </c>
      <c r="C10761" t="s">
        <v>1390</v>
      </c>
    </row>
    <row r="10762" spans="1:3" x14ac:dyDescent="0.3">
      <c r="A10762" t="s">
        <v>6630</v>
      </c>
      <c r="B10762" s="2">
        <v>7.2</v>
      </c>
      <c r="C10762" t="s">
        <v>7852</v>
      </c>
    </row>
    <row r="10763" spans="1:3" x14ac:dyDescent="0.3">
      <c r="A10763" t="s">
        <v>6630</v>
      </c>
      <c r="B10763" s="2">
        <v>7.2</v>
      </c>
      <c r="C10763" t="s">
        <v>509</v>
      </c>
    </row>
    <row r="10764" spans="1:3" x14ac:dyDescent="0.3">
      <c r="A10764" t="s">
        <v>6630</v>
      </c>
      <c r="B10764" s="2">
        <v>7.2</v>
      </c>
      <c r="C10764" t="s">
        <v>814</v>
      </c>
    </row>
    <row r="10765" spans="1:3" x14ac:dyDescent="0.3">
      <c r="A10765" t="s">
        <v>6630</v>
      </c>
      <c r="B10765" s="2">
        <v>7.2</v>
      </c>
      <c r="C10765" t="s">
        <v>3587</v>
      </c>
    </row>
    <row r="10766" spans="1:3" x14ac:dyDescent="0.3">
      <c r="A10766" t="s">
        <v>6631</v>
      </c>
      <c r="B10766" s="2">
        <v>6.7</v>
      </c>
      <c r="C10766" t="s">
        <v>509</v>
      </c>
    </row>
    <row r="10767" spans="1:3" x14ac:dyDescent="0.3">
      <c r="A10767" t="s">
        <v>6631</v>
      </c>
      <c r="B10767" s="2">
        <v>6.7</v>
      </c>
      <c r="C10767" t="s">
        <v>814</v>
      </c>
    </row>
    <row r="10768" spans="1:3" x14ac:dyDescent="0.3">
      <c r="A10768" t="s">
        <v>6631</v>
      </c>
      <c r="B10768" s="2">
        <v>6.7</v>
      </c>
      <c r="C10768" t="s">
        <v>3587</v>
      </c>
    </row>
    <row r="10769" spans="1:3" x14ac:dyDescent="0.3">
      <c r="A10769" t="s">
        <v>6632</v>
      </c>
      <c r="B10769" s="2">
        <v>7.2</v>
      </c>
      <c r="C10769" t="s">
        <v>7851</v>
      </c>
    </row>
    <row r="10770" spans="1:3" x14ac:dyDescent="0.3">
      <c r="A10770" t="s">
        <v>6632</v>
      </c>
      <c r="B10770" s="2">
        <v>7.2</v>
      </c>
      <c r="C10770" t="s">
        <v>814</v>
      </c>
    </row>
    <row r="10771" spans="1:3" x14ac:dyDescent="0.3">
      <c r="A10771" t="s">
        <v>7776</v>
      </c>
      <c r="B10771" s="2">
        <v>7.4</v>
      </c>
      <c r="C10771" t="s">
        <v>1852</v>
      </c>
    </row>
    <row r="10772" spans="1:3" x14ac:dyDescent="0.3">
      <c r="A10772" t="s">
        <v>7776</v>
      </c>
      <c r="B10772" s="2">
        <v>7.4</v>
      </c>
      <c r="C10772" t="s">
        <v>7853</v>
      </c>
    </row>
    <row r="10773" spans="1:3" x14ac:dyDescent="0.3">
      <c r="A10773" t="s">
        <v>7777</v>
      </c>
      <c r="B10773" s="2">
        <v>5.6</v>
      </c>
      <c r="C10773" t="s">
        <v>509</v>
      </c>
    </row>
    <row r="10774" spans="1:3" x14ac:dyDescent="0.3">
      <c r="A10774" t="s">
        <v>7777</v>
      </c>
      <c r="B10774" s="2">
        <v>5.6</v>
      </c>
      <c r="C10774" t="s">
        <v>814</v>
      </c>
    </row>
    <row r="10775" spans="1:3" x14ac:dyDescent="0.3">
      <c r="A10775" t="s">
        <v>7778</v>
      </c>
      <c r="B10775" s="2">
        <v>6.8</v>
      </c>
      <c r="C10775" t="s">
        <v>509</v>
      </c>
    </row>
    <row r="10776" spans="1:3" x14ac:dyDescent="0.3">
      <c r="A10776" t="s">
        <v>7778</v>
      </c>
      <c r="B10776" s="2">
        <v>6.8</v>
      </c>
      <c r="C10776" t="s">
        <v>814</v>
      </c>
    </row>
    <row r="10777" spans="1:3" x14ac:dyDescent="0.3">
      <c r="A10777" t="s">
        <v>7778</v>
      </c>
      <c r="B10777" s="2">
        <v>6.8</v>
      </c>
      <c r="C10777" t="s">
        <v>3587</v>
      </c>
    </row>
    <row r="10778" spans="1:3" x14ac:dyDescent="0.3">
      <c r="A10778" t="s">
        <v>7779</v>
      </c>
      <c r="B10778" s="2">
        <v>7.7</v>
      </c>
      <c r="C10778" t="s">
        <v>1852</v>
      </c>
    </row>
    <row r="10779" spans="1:3" x14ac:dyDescent="0.3">
      <c r="A10779" t="s">
        <v>6633</v>
      </c>
      <c r="B10779" s="2">
        <v>7</v>
      </c>
      <c r="C10779" t="s">
        <v>509</v>
      </c>
    </row>
    <row r="10780" spans="1:3" x14ac:dyDescent="0.3">
      <c r="A10780" t="s">
        <v>6633</v>
      </c>
      <c r="B10780" s="2">
        <v>7</v>
      </c>
      <c r="C10780" t="s">
        <v>814</v>
      </c>
    </row>
    <row r="10781" spans="1:3" x14ac:dyDescent="0.3">
      <c r="A10781" t="s">
        <v>6633</v>
      </c>
      <c r="B10781" s="2">
        <v>7</v>
      </c>
      <c r="C10781" t="s">
        <v>3587</v>
      </c>
    </row>
    <row r="10782" spans="1:3" x14ac:dyDescent="0.3">
      <c r="A10782" t="s">
        <v>6633</v>
      </c>
      <c r="B10782" s="2">
        <v>7</v>
      </c>
      <c r="C10782" t="s">
        <v>7850</v>
      </c>
    </row>
    <row r="10783" spans="1:3" x14ac:dyDescent="0.3">
      <c r="A10783" t="s">
        <v>6634</v>
      </c>
      <c r="B10783" s="2">
        <v>7.2</v>
      </c>
      <c r="C10783" t="s">
        <v>814</v>
      </c>
    </row>
    <row r="10784" spans="1:3" x14ac:dyDescent="0.3">
      <c r="A10784" t="s">
        <v>6635</v>
      </c>
      <c r="B10784" s="2">
        <v>7.2</v>
      </c>
      <c r="C10784" t="s">
        <v>7851</v>
      </c>
    </row>
    <row r="10785" spans="1:3" x14ac:dyDescent="0.3">
      <c r="A10785" t="s">
        <v>6635</v>
      </c>
      <c r="B10785" s="2">
        <v>7.2</v>
      </c>
      <c r="C10785" t="s">
        <v>814</v>
      </c>
    </row>
    <row r="10786" spans="1:3" x14ac:dyDescent="0.3">
      <c r="A10786" t="s">
        <v>6635</v>
      </c>
      <c r="B10786" s="2">
        <v>7.2</v>
      </c>
      <c r="C10786" t="s">
        <v>7848</v>
      </c>
    </row>
    <row r="10787" spans="1:3" x14ac:dyDescent="0.3">
      <c r="A10787" t="s">
        <v>6636</v>
      </c>
      <c r="B10787" s="2">
        <v>6.2</v>
      </c>
      <c r="C10787" t="s">
        <v>814</v>
      </c>
    </row>
    <row r="10788" spans="1:3" x14ac:dyDescent="0.3">
      <c r="A10788" t="s">
        <v>6636</v>
      </c>
      <c r="B10788" s="2">
        <v>6.2</v>
      </c>
      <c r="C10788" t="s">
        <v>3587</v>
      </c>
    </row>
    <row r="10789" spans="1:3" x14ac:dyDescent="0.3">
      <c r="A10789" t="s">
        <v>6637</v>
      </c>
      <c r="B10789" s="2">
        <v>6.2</v>
      </c>
      <c r="C10789" t="s">
        <v>509</v>
      </c>
    </row>
    <row r="10790" spans="1:3" x14ac:dyDescent="0.3">
      <c r="A10790" t="s">
        <v>6637</v>
      </c>
      <c r="B10790" s="2">
        <v>6.2</v>
      </c>
      <c r="C10790" t="s">
        <v>3878</v>
      </c>
    </row>
    <row r="10791" spans="1:3" x14ac:dyDescent="0.3">
      <c r="A10791" t="s">
        <v>7780</v>
      </c>
      <c r="B10791" s="2">
        <v>6.9</v>
      </c>
      <c r="C10791" t="s">
        <v>814</v>
      </c>
    </row>
    <row r="10792" spans="1:3" x14ac:dyDescent="0.3">
      <c r="A10792" t="s">
        <v>7780</v>
      </c>
      <c r="B10792" s="2">
        <v>6.9</v>
      </c>
      <c r="C10792" t="s">
        <v>3587</v>
      </c>
    </row>
    <row r="10793" spans="1:3" x14ac:dyDescent="0.3">
      <c r="A10793" t="s">
        <v>7781</v>
      </c>
      <c r="B10793" s="2">
        <v>7</v>
      </c>
      <c r="C10793" t="s">
        <v>509</v>
      </c>
    </row>
    <row r="10794" spans="1:3" x14ac:dyDescent="0.3">
      <c r="A10794" t="s">
        <v>7781</v>
      </c>
      <c r="B10794" s="2">
        <v>7</v>
      </c>
      <c r="C10794" t="s">
        <v>814</v>
      </c>
    </row>
    <row r="10795" spans="1:3" x14ac:dyDescent="0.3">
      <c r="A10795" t="s">
        <v>6638</v>
      </c>
      <c r="B10795" s="2">
        <v>6.7</v>
      </c>
      <c r="C10795" t="s">
        <v>814</v>
      </c>
    </row>
    <row r="10796" spans="1:3" x14ac:dyDescent="0.3">
      <c r="A10796" t="s">
        <v>6639</v>
      </c>
      <c r="B10796" s="2">
        <v>3.6</v>
      </c>
      <c r="C10796" t="s">
        <v>509</v>
      </c>
    </row>
    <row r="10797" spans="1:3" x14ac:dyDescent="0.3">
      <c r="A10797" t="s">
        <v>6639</v>
      </c>
      <c r="B10797" s="2">
        <v>3.6</v>
      </c>
      <c r="C10797" t="s">
        <v>3587</v>
      </c>
    </row>
    <row r="10798" spans="1:3" x14ac:dyDescent="0.3">
      <c r="A10798" t="s">
        <v>6640</v>
      </c>
      <c r="B10798" s="2">
        <v>7.4</v>
      </c>
      <c r="C10798" t="s">
        <v>509</v>
      </c>
    </row>
    <row r="10799" spans="1:3" x14ac:dyDescent="0.3">
      <c r="A10799" t="s">
        <v>6640</v>
      </c>
      <c r="B10799" s="2">
        <v>7.4</v>
      </c>
      <c r="C10799" t="s">
        <v>814</v>
      </c>
    </row>
    <row r="10800" spans="1:3" x14ac:dyDescent="0.3">
      <c r="A10800" t="s">
        <v>6640</v>
      </c>
      <c r="B10800" s="2">
        <v>7.4</v>
      </c>
      <c r="C10800" t="s">
        <v>7844</v>
      </c>
    </row>
    <row r="10801" spans="1:3" x14ac:dyDescent="0.3">
      <c r="A10801" t="s">
        <v>6640</v>
      </c>
      <c r="B10801" s="2">
        <v>7.4</v>
      </c>
      <c r="C10801" t="s">
        <v>3587</v>
      </c>
    </row>
    <row r="10802" spans="1:3" x14ac:dyDescent="0.3">
      <c r="A10802" t="s">
        <v>7782</v>
      </c>
      <c r="B10802" s="2">
        <v>6.1</v>
      </c>
      <c r="C10802" t="s">
        <v>509</v>
      </c>
    </row>
    <row r="10803" spans="1:3" x14ac:dyDescent="0.3">
      <c r="A10803" t="s">
        <v>7782</v>
      </c>
      <c r="B10803" s="2">
        <v>6.1</v>
      </c>
      <c r="C10803" t="s">
        <v>814</v>
      </c>
    </row>
    <row r="10804" spans="1:3" x14ac:dyDescent="0.3">
      <c r="A10804" t="s">
        <v>7782</v>
      </c>
      <c r="B10804" s="2">
        <v>6.1</v>
      </c>
      <c r="C10804" t="s">
        <v>3587</v>
      </c>
    </row>
    <row r="10805" spans="1:3" x14ac:dyDescent="0.3">
      <c r="A10805" t="s">
        <v>7783</v>
      </c>
      <c r="B10805" s="2">
        <v>8.1999999999999993</v>
      </c>
      <c r="C10805" t="s">
        <v>7852</v>
      </c>
    </row>
    <row r="10806" spans="1:3" x14ac:dyDescent="0.3">
      <c r="A10806" t="s">
        <v>7783</v>
      </c>
      <c r="B10806" s="2">
        <v>8.1999999999999993</v>
      </c>
      <c r="C10806" t="s">
        <v>7851</v>
      </c>
    </row>
    <row r="10807" spans="1:3" x14ac:dyDescent="0.3">
      <c r="A10807" t="s">
        <v>7783</v>
      </c>
      <c r="B10807" s="2">
        <v>8.1999999999999993</v>
      </c>
      <c r="C10807" t="s">
        <v>1852</v>
      </c>
    </row>
    <row r="10808" spans="1:3" x14ac:dyDescent="0.3">
      <c r="A10808" t="s">
        <v>7783</v>
      </c>
      <c r="B10808" s="2">
        <v>8.1999999999999993</v>
      </c>
      <c r="C10808" t="s">
        <v>7849</v>
      </c>
    </row>
    <row r="10809" spans="1:3" x14ac:dyDescent="0.3">
      <c r="A10809" t="s">
        <v>7784</v>
      </c>
      <c r="B10809" s="2">
        <v>7.7</v>
      </c>
      <c r="C10809" t="s">
        <v>7851</v>
      </c>
    </row>
    <row r="10810" spans="1:3" x14ac:dyDescent="0.3">
      <c r="A10810" t="s">
        <v>7784</v>
      </c>
      <c r="B10810" s="2">
        <v>7.7</v>
      </c>
      <c r="C10810" t="s">
        <v>1852</v>
      </c>
    </row>
    <row r="10811" spans="1:3" x14ac:dyDescent="0.3">
      <c r="A10811" t="s">
        <v>7784</v>
      </c>
      <c r="B10811" s="2">
        <v>7.7</v>
      </c>
      <c r="C10811" t="s">
        <v>5364</v>
      </c>
    </row>
    <row r="10812" spans="1:3" x14ac:dyDescent="0.3">
      <c r="A10812" t="s">
        <v>7785</v>
      </c>
      <c r="B10812" s="2">
        <v>7.3</v>
      </c>
      <c r="C10812" t="s">
        <v>1852</v>
      </c>
    </row>
    <row r="10813" spans="1:3" x14ac:dyDescent="0.3">
      <c r="A10813" t="s">
        <v>7785</v>
      </c>
      <c r="B10813" s="2">
        <v>7.3</v>
      </c>
      <c r="C10813" t="s">
        <v>7850</v>
      </c>
    </row>
    <row r="10814" spans="1:3" x14ac:dyDescent="0.3">
      <c r="A10814" t="s">
        <v>7786</v>
      </c>
      <c r="B10814" s="2">
        <v>7.6</v>
      </c>
      <c r="C10814" t="s">
        <v>266</v>
      </c>
    </row>
    <row r="10815" spans="1:3" x14ac:dyDescent="0.3">
      <c r="A10815" t="s">
        <v>7786</v>
      </c>
      <c r="B10815" s="2">
        <v>7.6</v>
      </c>
      <c r="C10815" t="s">
        <v>7852</v>
      </c>
    </row>
    <row r="10816" spans="1:3" x14ac:dyDescent="0.3">
      <c r="A10816" t="s">
        <v>7786</v>
      </c>
      <c r="B10816" s="2">
        <v>7.6</v>
      </c>
      <c r="C10816" t="s">
        <v>1852</v>
      </c>
    </row>
    <row r="10817" spans="1:3" x14ac:dyDescent="0.3">
      <c r="A10817" t="s">
        <v>7786</v>
      </c>
      <c r="B10817" s="2">
        <v>7.6</v>
      </c>
      <c r="C10817" t="s">
        <v>814</v>
      </c>
    </row>
    <row r="10818" spans="1:3" x14ac:dyDescent="0.3">
      <c r="A10818" t="s">
        <v>6641</v>
      </c>
      <c r="B10818" s="2">
        <v>6.8</v>
      </c>
      <c r="C10818" t="s">
        <v>1852</v>
      </c>
    </row>
    <row r="10819" spans="1:3" x14ac:dyDescent="0.3">
      <c r="A10819" t="s">
        <v>6642</v>
      </c>
      <c r="B10819" s="2">
        <v>5.6</v>
      </c>
      <c r="C10819" t="s">
        <v>346</v>
      </c>
    </row>
    <row r="10820" spans="1:3" x14ac:dyDescent="0.3">
      <c r="A10820" t="s">
        <v>6642</v>
      </c>
      <c r="B10820" s="2">
        <v>5.6</v>
      </c>
      <c r="C10820" t="s">
        <v>814</v>
      </c>
    </row>
    <row r="10821" spans="1:3" x14ac:dyDescent="0.3">
      <c r="A10821" t="s">
        <v>6643</v>
      </c>
      <c r="B10821" s="2">
        <v>4.8</v>
      </c>
      <c r="C10821" t="s">
        <v>3705</v>
      </c>
    </row>
    <row r="10822" spans="1:3" x14ac:dyDescent="0.3">
      <c r="A10822" t="s">
        <v>7787</v>
      </c>
      <c r="B10822" s="2">
        <v>6.4</v>
      </c>
      <c r="C10822" t="s">
        <v>1390</v>
      </c>
    </row>
    <row r="10823" spans="1:3" x14ac:dyDescent="0.3">
      <c r="A10823" t="s">
        <v>6644</v>
      </c>
      <c r="B10823" s="2">
        <v>6.8</v>
      </c>
      <c r="C10823" t="s">
        <v>509</v>
      </c>
    </row>
    <row r="10824" spans="1:3" x14ac:dyDescent="0.3">
      <c r="A10824" t="s">
        <v>6644</v>
      </c>
      <c r="B10824" s="2">
        <v>6.8</v>
      </c>
      <c r="C10824" t="s">
        <v>7851</v>
      </c>
    </row>
    <row r="10825" spans="1:3" x14ac:dyDescent="0.3">
      <c r="A10825" t="s">
        <v>6644</v>
      </c>
      <c r="B10825" s="2">
        <v>6.8</v>
      </c>
      <c r="C10825" t="s">
        <v>3705</v>
      </c>
    </row>
    <row r="10826" spans="1:3" x14ac:dyDescent="0.3">
      <c r="A10826" t="s">
        <v>6645</v>
      </c>
      <c r="B10826" s="2">
        <v>6.1</v>
      </c>
      <c r="C10826" t="s">
        <v>509</v>
      </c>
    </row>
    <row r="10827" spans="1:3" x14ac:dyDescent="0.3">
      <c r="A10827" t="s">
        <v>6645</v>
      </c>
      <c r="B10827" s="2">
        <v>6.1</v>
      </c>
      <c r="C10827" t="s">
        <v>7851</v>
      </c>
    </row>
    <row r="10828" spans="1:3" x14ac:dyDescent="0.3">
      <c r="A10828" t="s">
        <v>6646</v>
      </c>
      <c r="B10828" s="2">
        <v>6</v>
      </c>
      <c r="C10828" t="s">
        <v>346</v>
      </c>
    </row>
    <row r="10829" spans="1:3" x14ac:dyDescent="0.3">
      <c r="A10829" t="s">
        <v>6646</v>
      </c>
      <c r="B10829" s="2">
        <v>6</v>
      </c>
      <c r="C10829" t="s">
        <v>509</v>
      </c>
    </row>
    <row r="10830" spans="1:3" x14ac:dyDescent="0.3">
      <c r="A10830" t="s">
        <v>6646</v>
      </c>
      <c r="B10830" s="2">
        <v>6</v>
      </c>
      <c r="C10830" t="s">
        <v>7844</v>
      </c>
    </row>
    <row r="10831" spans="1:3" x14ac:dyDescent="0.3">
      <c r="A10831" t="s">
        <v>6646</v>
      </c>
      <c r="B10831" s="2">
        <v>6</v>
      </c>
      <c r="C10831" t="s">
        <v>3878</v>
      </c>
    </row>
    <row r="10832" spans="1:3" x14ac:dyDescent="0.3">
      <c r="A10832" t="s">
        <v>7788</v>
      </c>
      <c r="B10832" s="2">
        <v>6.1</v>
      </c>
      <c r="C10832" t="s">
        <v>7851</v>
      </c>
    </row>
    <row r="10833" spans="1:3" x14ac:dyDescent="0.3">
      <c r="A10833" t="s">
        <v>7788</v>
      </c>
      <c r="B10833" s="2">
        <v>6.1</v>
      </c>
      <c r="C10833" t="s">
        <v>814</v>
      </c>
    </row>
    <row r="10834" spans="1:3" x14ac:dyDescent="0.3">
      <c r="A10834" t="s">
        <v>7788</v>
      </c>
      <c r="B10834" s="2">
        <v>6.1</v>
      </c>
      <c r="C10834" t="s">
        <v>3705</v>
      </c>
    </row>
    <row r="10835" spans="1:3" x14ac:dyDescent="0.3">
      <c r="A10835" t="s">
        <v>6647</v>
      </c>
      <c r="B10835" s="2">
        <v>5.5</v>
      </c>
      <c r="C10835" t="s">
        <v>814</v>
      </c>
    </row>
    <row r="10836" spans="1:3" x14ac:dyDescent="0.3">
      <c r="A10836" t="s">
        <v>6647</v>
      </c>
      <c r="B10836" s="2">
        <v>5.5</v>
      </c>
      <c r="C10836" t="s">
        <v>3878</v>
      </c>
    </row>
    <row r="10837" spans="1:3" x14ac:dyDescent="0.3">
      <c r="A10837" t="s">
        <v>6648</v>
      </c>
      <c r="B10837" s="2">
        <v>6.9</v>
      </c>
      <c r="C10837" t="s">
        <v>509</v>
      </c>
    </row>
    <row r="10838" spans="1:3" x14ac:dyDescent="0.3">
      <c r="A10838" t="s">
        <v>6648</v>
      </c>
      <c r="B10838" s="2">
        <v>6.9</v>
      </c>
      <c r="C10838" t="s">
        <v>814</v>
      </c>
    </row>
    <row r="10839" spans="1:3" x14ac:dyDescent="0.3">
      <c r="A10839" t="s">
        <v>6648</v>
      </c>
      <c r="B10839" s="2">
        <v>6.9</v>
      </c>
      <c r="C10839" t="s">
        <v>3878</v>
      </c>
    </row>
    <row r="10840" spans="1:3" x14ac:dyDescent="0.3">
      <c r="A10840" t="s">
        <v>7789</v>
      </c>
      <c r="B10840" s="2">
        <v>4.0999999999999996</v>
      </c>
      <c r="C10840" t="s">
        <v>346</v>
      </c>
    </row>
    <row r="10841" spans="1:3" x14ac:dyDescent="0.3">
      <c r="A10841" t="s">
        <v>7789</v>
      </c>
      <c r="B10841" s="2">
        <v>4.0999999999999996</v>
      </c>
      <c r="C10841" t="s">
        <v>814</v>
      </c>
    </row>
    <row r="10842" spans="1:3" x14ac:dyDescent="0.3">
      <c r="A10842" t="s">
        <v>6649</v>
      </c>
      <c r="B10842" s="2">
        <v>5.4</v>
      </c>
      <c r="C10842" t="s">
        <v>509</v>
      </c>
    </row>
    <row r="10843" spans="1:3" x14ac:dyDescent="0.3">
      <c r="A10843" t="s">
        <v>6649</v>
      </c>
      <c r="B10843" s="2">
        <v>5.4</v>
      </c>
      <c r="C10843" t="s">
        <v>814</v>
      </c>
    </row>
    <row r="10844" spans="1:3" x14ac:dyDescent="0.3">
      <c r="A10844" t="s">
        <v>7790</v>
      </c>
      <c r="B10844" s="2">
        <v>8.1999999999999993</v>
      </c>
      <c r="C10844" t="s">
        <v>7851</v>
      </c>
    </row>
    <row r="10845" spans="1:3" x14ac:dyDescent="0.3">
      <c r="A10845" t="s">
        <v>7790</v>
      </c>
      <c r="B10845" s="2">
        <v>8.1999999999999993</v>
      </c>
      <c r="C10845" t="s">
        <v>814</v>
      </c>
    </row>
    <row r="10846" spans="1:3" x14ac:dyDescent="0.3">
      <c r="A10846" t="s">
        <v>7790</v>
      </c>
      <c r="B10846" s="2">
        <v>8.1999999999999993</v>
      </c>
      <c r="C10846" t="s">
        <v>3587</v>
      </c>
    </row>
    <row r="10847" spans="1:3" x14ac:dyDescent="0.3">
      <c r="A10847" t="s">
        <v>7791</v>
      </c>
      <c r="B10847" s="2">
        <v>5.7</v>
      </c>
      <c r="C10847" t="s">
        <v>509</v>
      </c>
    </row>
    <row r="10848" spans="1:3" x14ac:dyDescent="0.3">
      <c r="A10848" t="s">
        <v>7792</v>
      </c>
      <c r="B10848" s="2">
        <v>7.9</v>
      </c>
      <c r="C10848" t="s">
        <v>814</v>
      </c>
    </row>
    <row r="10849" spans="1:3" x14ac:dyDescent="0.3">
      <c r="A10849" t="s">
        <v>6650</v>
      </c>
      <c r="B10849" s="2">
        <v>7.1</v>
      </c>
      <c r="C10849" t="s">
        <v>7851</v>
      </c>
    </row>
    <row r="10850" spans="1:3" x14ac:dyDescent="0.3">
      <c r="A10850" t="s">
        <v>6650</v>
      </c>
      <c r="B10850" s="2">
        <v>7.1</v>
      </c>
      <c r="C10850" t="s">
        <v>814</v>
      </c>
    </row>
    <row r="10851" spans="1:3" x14ac:dyDescent="0.3">
      <c r="A10851" t="s">
        <v>6650</v>
      </c>
      <c r="B10851" s="2">
        <v>7.1</v>
      </c>
      <c r="C10851" t="s">
        <v>3705</v>
      </c>
    </row>
    <row r="10852" spans="1:3" x14ac:dyDescent="0.3">
      <c r="A10852" t="s">
        <v>6651</v>
      </c>
      <c r="B10852" s="2">
        <v>6.4</v>
      </c>
      <c r="C10852" t="s">
        <v>814</v>
      </c>
    </row>
    <row r="10853" spans="1:3" x14ac:dyDescent="0.3">
      <c r="A10853" t="s">
        <v>6651</v>
      </c>
      <c r="B10853" s="2">
        <v>6.4</v>
      </c>
      <c r="C10853" t="s">
        <v>3705</v>
      </c>
    </row>
    <row r="10854" spans="1:3" x14ac:dyDescent="0.3">
      <c r="A10854" t="s">
        <v>6652</v>
      </c>
      <c r="B10854" s="2">
        <v>7.5</v>
      </c>
      <c r="C10854" t="s">
        <v>7852</v>
      </c>
    </row>
    <row r="10855" spans="1:3" x14ac:dyDescent="0.3">
      <c r="A10855" t="s">
        <v>6652</v>
      </c>
      <c r="B10855" s="2">
        <v>7.5</v>
      </c>
      <c r="C10855" t="s">
        <v>814</v>
      </c>
    </row>
    <row r="10856" spans="1:3" x14ac:dyDescent="0.3">
      <c r="A10856" t="s">
        <v>6652</v>
      </c>
      <c r="B10856" s="2">
        <v>7.5</v>
      </c>
      <c r="C10856" t="s">
        <v>3587</v>
      </c>
    </row>
    <row r="10857" spans="1:3" x14ac:dyDescent="0.3">
      <c r="A10857" t="s">
        <v>6653</v>
      </c>
      <c r="B10857" s="2">
        <v>6.4</v>
      </c>
      <c r="C10857" t="s">
        <v>509</v>
      </c>
    </row>
    <row r="10858" spans="1:3" x14ac:dyDescent="0.3">
      <c r="A10858" t="s">
        <v>6653</v>
      </c>
      <c r="B10858" s="2">
        <v>6.4</v>
      </c>
      <c r="C10858" t="s">
        <v>7844</v>
      </c>
    </row>
    <row r="10859" spans="1:3" x14ac:dyDescent="0.3">
      <c r="A10859" t="s">
        <v>6653</v>
      </c>
      <c r="B10859" s="2">
        <v>6.4</v>
      </c>
      <c r="C10859" t="s">
        <v>3705</v>
      </c>
    </row>
    <row r="10860" spans="1:3" x14ac:dyDescent="0.3">
      <c r="A10860" t="s">
        <v>6654</v>
      </c>
      <c r="B10860" s="2">
        <v>7.3</v>
      </c>
      <c r="C10860" t="s">
        <v>509</v>
      </c>
    </row>
    <row r="10861" spans="1:3" x14ac:dyDescent="0.3">
      <c r="A10861" t="s">
        <v>6654</v>
      </c>
      <c r="B10861" s="2">
        <v>7.3</v>
      </c>
      <c r="C10861" t="s">
        <v>3587</v>
      </c>
    </row>
    <row r="10862" spans="1:3" x14ac:dyDescent="0.3">
      <c r="A10862" t="s">
        <v>6654</v>
      </c>
      <c r="B10862" s="2">
        <v>7.3</v>
      </c>
      <c r="C10862" t="s">
        <v>7850</v>
      </c>
    </row>
    <row r="10863" spans="1:3" x14ac:dyDescent="0.3">
      <c r="A10863" t="s">
        <v>6655</v>
      </c>
      <c r="B10863" s="2">
        <v>7.2</v>
      </c>
      <c r="C10863" t="s">
        <v>509</v>
      </c>
    </row>
    <row r="10864" spans="1:3" x14ac:dyDescent="0.3">
      <c r="A10864" t="s">
        <v>6655</v>
      </c>
      <c r="B10864" s="2">
        <v>7.2</v>
      </c>
      <c r="C10864" t="s">
        <v>814</v>
      </c>
    </row>
    <row r="10865" spans="1:3" x14ac:dyDescent="0.3">
      <c r="A10865" t="s">
        <v>6655</v>
      </c>
      <c r="B10865" s="2">
        <v>7.2</v>
      </c>
      <c r="C10865" t="s">
        <v>3587</v>
      </c>
    </row>
    <row r="10866" spans="1:3" x14ac:dyDescent="0.3">
      <c r="A10866" t="s">
        <v>7793</v>
      </c>
      <c r="B10866" s="2">
        <v>6</v>
      </c>
      <c r="C10866" t="s">
        <v>509</v>
      </c>
    </row>
    <row r="10867" spans="1:3" x14ac:dyDescent="0.3">
      <c r="A10867" t="s">
        <v>6656</v>
      </c>
      <c r="B10867" s="2">
        <v>5.6</v>
      </c>
      <c r="C10867" t="s">
        <v>814</v>
      </c>
    </row>
    <row r="10868" spans="1:3" x14ac:dyDescent="0.3">
      <c r="A10868" t="s">
        <v>6656</v>
      </c>
      <c r="B10868" s="2">
        <v>5.6</v>
      </c>
      <c r="C10868" t="s">
        <v>7844</v>
      </c>
    </row>
    <row r="10869" spans="1:3" x14ac:dyDescent="0.3">
      <c r="A10869" t="s">
        <v>6656</v>
      </c>
      <c r="B10869" s="2">
        <v>5.6</v>
      </c>
      <c r="C10869" t="s">
        <v>3878</v>
      </c>
    </row>
    <row r="10870" spans="1:3" x14ac:dyDescent="0.3">
      <c r="A10870" t="s">
        <v>6657</v>
      </c>
      <c r="B10870" s="2">
        <v>8.4</v>
      </c>
      <c r="C10870" t="s">
        <v>814</v>
      </c>
    </row>
    <row r="10871" spans="1:3" x14ac:dyDescent="0.3">
      <c r="A10871" t="s">
        <v>6657</v>
      </c>
      <c r="B10871" s="2">
        <v>8.4</v>
      </c>
      <c r="C10871" t="s">
        <v>7848</v>
      </c>
    </row>
    <row r="10872" spans="1:3" x14ac:dyDescent="0.3">
      <c r="A10872" t="s">
        <v>7794</v>
      </c>
      <c r="B10872" s="2">
        <v>7.5</v>
      </c>
      <c r="C10872" t="s">
        <v>509</v>
      </c>
    </row>
    <row r="10873" spans="1:3" x14ac:dyDescent="0.3">
      <c r="A10873" t="s">
        <v>7794</v>
      </c>
      <c r="B10873" s="2">
        <v>7.5</v>
      </c>
      <c r="C10873" t="s">
        <v>814</v>
      </c>
    </row>
    <row r="10874" spans="1:3" x14ac:dyDescent="0.3">
      <c r="A10874" t="s">
        <v>7795</v>
      </c>
      <c r="B10874" s="2">
        <v>7.2</v>
      </c>
      <c r="C10874" t="s">
        <v>814</v>
      </c>
    </row>
    <row r="10875" spans="1:3" x14ac:dyDescent="0.3">
      <c r="A10875" t="s">
        <v>7795</v>
      </c>
      <c r="B10875" s="2">
        <v>7.2</v>
      </c>
      <c r="C10875" t="s">
        <v>3587</v>
      </c>
    </row>
    <row r="10876" spans="1:3" x14ac:dyDescent="0.3">
      <c r="A10876" t="s">
        <v>6658</v>
      </c>
      <c r="B10876" s="2">
        <v>7.2</v>
      </c>
      <c r="C10876" t="s">
        <v>814</v>
      </c>
    </row>
    <row r="10877" spans="1:3" x14ac:dyDescent="0.3">
      <c r="A10877" t="s">
        <v>6658</v>
      </c>
      <c r="B10877" s="2">
        <v>7.2</v>
      </c>
      <c r="C10877" t="s">
        <v>3587</v>
      </c>
    </row>
    <row r="10878" spans="1:3" x14ac:dyDescent="0.3">
      <c r="A10878" t="s">
        <v>6659</v>
      </c>
      <c r="B10878" s="2">
        <v>6.5</v>
      </c>
      <c r="C10878" t="s">
        <v>814</v>
      </c>
    </row>
    <row r="10879" spans="1:3" x14ac:dyDescent="0.3">
      <c r="A10879" t="s">
        <v>6659</v>
      </c>
      <c r="B10879" s="2">
        <v>6.5</v>
      </c>
      <c r="C10879" t="s">
        <v>3705</v>
      </c>
    </row>
    <row r="10880" spans="1:3" x14ac:dyDescent="0.3">
      <c r="A10880" t="s">
        <v>6660</v>
      </c>
      <c r="B10880" s="2">
        <v>5.0999999999999996</v>
      </c>
      <c r="C10880" t="s">
        <v>509</v>
      </c>
    </row>
    <row r="10881" spans="1:3" x14ac:dyDescent="0.3">
      <c r="A10881" t="s">
        <v>6661</v>
      </c>
      <c r="B10881" s="2">
        <v>6.4</v>
      </c>
      <c r="C10881" t="s">
        <v>509</v>
      </c>
    </row>
    <row r="10882" spans="1:3" x14ac:dyDescent="0.3">
      <c r="A10882" t="s">
        <v>6661</v>
      </c>
      <c r="B10882" s="2">
        <v>6.4</v>
      </c>
      <c r="C10882" t="s">
        <v>1390</v>
      </c>
    </row>
    <row r="10883" spans="1:3" x14ac:dyDescent="0.3">
      <c r="A10883" t="s">
        <v>7796</v>
      </c>
      <c r="B10883" s="2">
        <v>6.8</v>
      </c>
      <c r="C10883" t="s">
        <v>346</v>
      </c>
    </row>
    <row r="10884" spans="1:3" x14ac:dyDescent="0.3">
      <c r="A10884" t="s">
        <v>7796</v>
      </c>
      <c r="B10884" s="2">
        <v>6.8</v>
      </c>
      <c r="C10884" t="s">
        <v>266</v>
      </c>
    </row>
    <row r="10885" spans="1:3" x14ac:dyDescent="0.3">
      <c r="A10885" t="s">
        <v>7796</v>
      </c>
      <c r="B10885" s="2">
        <v>6.8</v>
      </c>
      <c r="C10885" t="s">
        <v>814</v>
      </c>
    </row>
    <row r="10886" spans="1:3" x14ac:dyDescent="0.3">
      <c r="A10886" t="s">
        <v>7796</v>
      </c>
      <c r="B10886" s="2">
        <v>6.8</v>
      </c>
      <c r="C10886" t="s">
        <v>5364</v>
      </c>
    </row>
    <row r="10887" spans="1:3" x14ac:dyDescent="0.3">
      <c r="A10887" t="s">
        <v>6662</v>
      </c>
      <c r="B10887" s="2">
        <v>7.5</v>
      </c>
      <c r="C10887" t="s">
        <v>509</v>
      </c>
    </row>
    <row r="10888" spans="1:3" x14ac:dyDescent="0.3">
      <c r="A10888" t="s">
        <v>6662</v>
      </c>
      <c r="B10888" s="2">
        <v>7.5</v>
      </c>
      <c r="C10888" t="s">
        <v>814</v>
      </c>
    </row>
    <row r="10889" spans="1:3" x14ac:dyDescent="0.3">
      <c r="A10889" t="s">
        <v>6662</v>
      </c>
      <c r="B10889" s="2">
        <v>7.5</v>
      </c>
      <c r="C10889" t="s">
        <v>7853</v>
      </c>
    </row>
    <row r="10890" spans="1:3" x14ac:dyDescent="0.3">
      <c r="A10890" t="s">
        <v>7797</v>
      </c>
      <c r="B10890" s="2">
        <v>6.9</v>
      </c>
      <c r="C10890" t="s">
        <v>346</v>
      </c>
    </row>
    <row r="10891" spans="1:3" x14ac:dyDescent="0.3">
      <c r="A10891" t="s">
        <v>7797</v>
      </c>
      <c r="B10891" s="2">
        <v>6.9</v>
      </c>
      <c r="C10891" t="s">
        <v>266</v>
      </c>
    </row>
    <row r="10892" spans="1:3" x14ac:dyDescent="0.3">
      <c r="A10892" t="s">
        <v>7797</v>
      </c>
      <c r="B10892" s="2">
        <v>6.9</v>
      </c>
      <c r="C10892" t="s">
        <v>7845</v>
      </c>
    </row>
    <row r="10893" spans="1:3" x14ac:dyDescent="0.3">
      <c r="A10893" t="s">
        <v>7797</v>
      </c>
      <c r="B10893" s="2">
        <v>6.9</v>
      </c>
      <c r="C10893" t="s">
        <v>509</v>
      </c>
    </row>
    <row r="10894" spans="1:3" x14ac:dyDescent="0.3">
      <c r="A10894" t="s">
        <v>7797</v>
      </c>
      <c r="B10894" s="2">
        <v>6.9</v>
      </c>
      <c r="C10894" t="s">
        <v>7844</v>
      </c>
    </row>
    <row r="10895" spans="1:3" x14ac:dyDescent="0.3">
      <c r="A10895" t="s">
        <v>7797</v>
      </c>
      <c r="B10895" s="2">
        <v>6.9</v>
      </c>
      <c r="C10895" t="s">
        <v>3878</v>
      </c>
    </row>
    <row r="10896" spans="1:3" x14ac:dyDescent="0.3">
      <c r="A10896" t="s">
        <v>6663</v>
      </c>
      <c r="B10896" s="2">
        <v>7</v>
      </c>
      <c r="C10896" t="s">
        <v>509</v>
      </c>
    </row>
    <row r="10897" spans="1:3" x14ac:dyDescent="0.3">
      <c r="A10897" t="s">
        <v>6663</v>
      </c>
      <c r="B10897" s="2">
        <v>7</v>
      </c>
      <c r="C10897" t="s">
        <v>814</v>
      </c>
    </row>
    <row r="10898" spans="1:3" x14ac:dyDescent="0.3">
      <c r="A10898" t="s">
        <v>6663</v>
      </c>
      <c r="B10898" s="2">
        <v>7</v>
      </c>
      <c r="C10898" t="s">
        <v>3587</v>
      </c>
    </row>
    <row r="10899" spans="1:3" x14ac:dyDescent="0.3">
      <c r="A10899" t="s">
        <v>6664</v>
      </c>
      <c r="B10899" s="2">
        <v>6.3</v>
      </c>
      <c r="C10899" t="s">
        <v>7851</v>
      </c>
    </row>
    <row r="10900" spans="1:3" x14ac:dyDescent="0.3">
      <c r="A10900" t="s">
        <v>6664</v>
      </c>
      <c r="B10900" s="2">
        <v>6.3</v>
      </c>
      <c r="C10900" t="s">
        <v>1390</v>
      </c>
    </row>
    <row r="10901" spans="1:3" x14ac:dyDescent="0.3">
      <c r="A10901" t="s">
        <v>6664</v>
      </c>
      <c r="B10901" s="2">
        <v>6.3</v>
      </c>
      <c r="C10901" t="s">
        <v>3705</v>
      </c>
    </row>
    <row r="10902" spans="1:3" x14ac:dyDescent="0.3">
      <c r="A10902" t="s">
        <v>6665</v>
      </c>
      <c r="B10902" s="2">
        <v>5.5</v>
      </c>
      <c r="C10902" t="s">
        <v>1390</v>
      </c>
    </row>
    <row r="10903" spans="1:3" x14ac:dyDescent="0.3">
      <c r="A10903" t="s">
        <v>7798</v>
      </c>
      <c r="B10903" s="2">
        <v>6.6</v>
      </c>
      <c r="C10903" t="s">
        <v>814</v>
      </c>
    </row>
    <row r="10904" spans="1:3" x14ac:dyDescent="0.3">
      <c r="A10904" t="s">
        <v>6666</v>
      </c>
      <c r="B10904" s="2">
        <v>5.2</v>
      </c>
      <c r="C10904" t="s">
        <v>7851</v>
      </c>
    </row>
    <row r="10905" spans="1:3" x14ac:dyDescent="0.3">
      <c r="A10905" t="s">
        <v>6666</v>
      </c>
      <c r="B10905" s="2">
        <v>5.2</v>
      </c>
      <c r="C10905" t="s">
        <v>814</v>
      </c>
    </row>
    <row r="10906" spans="1:3" x14ac:dyDescent="0.3">
      <c r="A10906" t="s">
        <v>6666</v>
      </c>
      <c r="B10906" s="2">
        <v>5.2</v>
      </c>
      <c r="C10906" t="s">
        <v>1390</v>
      </c>
    </row>
    <row r="10907" spans="1:3" x14ac:dyDescent="0.3">
      <c r="A10907" t="s">
        <v>6666</v>
      </c>
      <c r="B10907" s="2">
        <v>5.2</v>
      </c>
      <c r="C10907" t="s">
        <v>3705</v>
      </c>
    </row>
    <row r="10908" spans="1:3" x14ac:dyDescent="0.3">
      <c r="A10908" t="s">
        <v>6667</v>
      </c>
      <c r="B10908" s="2">
        <v>8.3000000000000007</v>
      </c>
      <c r="C10908" t="s">
        <v>1852</v>
      </c>
    </row>
    <row r="10909" spans="1:3" x14ac:dyDescent="0.3">
      <c r="A10909" t="s">
        <v>6667</v>
      </c>
      <c r="B10909" s="2">
        <v>8.3000000000000007</v>
      </c>
      <c r="C10909" t="s">
        <v>814</v>
      </c>
    </row>
    <row r="10910" spans="1:3" x14ac:dyDescent="0.3">
      <c r="A10910" t="s">
        <v>6667</v>
      </c>
      <c r="B10910" s="2">
        <v>8.3000000000000007</v>
      </c>
      <c r="C10910" t="s">
        <v>7850</v>
      </c>
    </row>
    <row r="10911" spans="1:3" x14ac:dyDescent="0.3">
      <c r="A10911" t="s">
        <v>6668</v>
      </c>
      <c r="B10911" s="2">
        <v>7.2</v>
      </c>
      <c r="C10911" t="s">
        <v>7851</v>
      </c>
    </row>
    <row r="10912" spans="1:3" x14ac:dyDescent="0.3">
      <c r="A10912" t="s">
        <v>6668</v>
      </c>
      <c r="B10912" s="2">
        <v>7.2</v>
      </c>
      <c r="C10912" t="s">
        <v>814</v>
      </c>
    </row>
    <row r="10913" spans="1:3" x14ac:dyDescent="0.3">
      <c r="A10913" t="s">
        <v>6669</v>
      </c>
      <c r="B10913" s="2">
        <v>7.2</v>
      </c>
      <c r="C10913" t="s">
        <v>814</v>
      </c>
    </row>
    <row r="10914" spans="1:3" x14ac:dyDescent="0.3">
      <c r="A10914" t="s">
        <v>6670</v>
      </c>
      <c r="B10914" s="2">
        <v>6.5</v>
      </c>
      <c r="C10914" t="s">
        <v>814</v>
      </c>
    </row>
    <row r="10915" spans="1:3" x14ac:dyDescent="0.3">
      <c r="A10915" t="s">
        <v>6671</v>
      </c>
      <c r="B10915" s="2">
        <v>6.5</v>
      </c>
      <c r="C10915" t="s">
        <v>509</v>
      </c>
    </row>
    <row r="10916" spans="1:3" x14ac:dyDescent="0.3">
      <c r="A10916" t="s">
        <v>6672</v>
      </c>
      <c r="B10916" s="2">
        <v>7.8</v>
      </c>
      <c r="C10916" t="s">
        <v>509</v>
      </c>
    </row>
    <row r="10917" spans="1:3" x14ac:dyDescent="0.3">
      <c r="A10917" t="s">
        <v>6672</v>
      </c>
      <c r="B10917" s="2">
        <v>7.8</v>
      </c>
      <c r="C10917" t="s">
        <v>7847</v>
      </c>
    </row>
    <row r="10918" spans="1:3" x14ac:dyDescent="0.3">
      <c r="A10918" t="s">
        <v>6672</v>
      </c>
      <c r="B10918" s="2">
        <v>7.8</v>
      </c>
      <c r="C10918" t="s">
        <v>3587</v>
      </c>
    </row>
    <row r="10919" spans="1:3" x14ac:dyDescent="0.3">
      <c r="A10919" t="s">
        <v>6673</v>
      </c>
      <c r="B10919" s="2">
        <v>6.4</v>
      </c>
      <c r="C10919" t="s">
        <v>1390</v>
      </c>
    </row>
    <row r="10920" spans="1:3" x14ac:dyDescent="0.3">
      <c r="A10920" t="s">
        <v>6674</v>
      </c>
      <c r="B10920" s="2">
        <v>8.1</v>
      </c>
      <c r="C10920" t="s">
        <v>1852</v>
      </c>
    </row>
    <row r="10921" spans="1:3" x14ac:dyDescent="0.3">
      <c r="A10921" t="s">
        <v>6674</v>
      </c>
      <c r="B10921" s="2">
        <v>8.1</v>
      </c>
      <c r="C10921" t="s">
        <v>7849</v>
      </c>
    </row>
    <row r="10922" spans="1:3" x14ac:dyDescent="0.3">
      <c r="A10922" t="s">
        <v>6674</v>
      </c>
      <c r="B10922" s="2">
        <v>8.1</v>
      </c>
      <c r="C10922" t="s">
        <v>7853</v>
      </c>
    </row>
    <row r="10923" spans="1:3" x14ac:dyDescent="0.3">
      <c r="A10923" t="s">
        <v>6675</v>
      </c>
      <c r="B10923" s="2">
        <v>5.6</v>
      </c>
      <c r="C10923" t="s">
        <v>346</v>
      </c>
    </row>
    <row r="10924" spans="1:3" x14ac:dyDescent="0.3">
      <c r="A10924" t="s">
        <v>6675</v>
      </c>
      <c r="B10924" s="2">
        <v>5.6</v>
      </c>
      <c r="C10924" t="s">
        <v>7851</v>
      </c>
    </row>
    <row r="10925" spans="1:3" x14ac:dyDescent="0.3">
      <c r="A10925" t="s">
        <v>6675</v>
      </c>
      <c r="B10925" s="2">
        <v>5.6</v>
      </c>
      <c r="C10925" t="s">
        <v>814</v>
      </c>
    </row>
    <row r="10926" spans="1:3" x14ac:dyDescent="0.3">
      <c r="A10926" t="s">
        <v>6676</v>
      </c>
      <c r="B10926" s="2">
        <v>6.6</v>
      </c>
      <c r="C10926" t="s">
        <v>814</v>
      </c>
    </row>
    <row r="10927" spans="1:3" x14ac:dyDescent="0.3">
      <c r="A10927" t="s">
        <v>7799</v>
      </c>
      <c r="B10927" s="2">
        <v>7.7</v>
      </c>
      <c r="C10927" t="s">
        <v>509</v>
      </c>
    </row>
    <row r="10928" spans="1:3" x14ac:dyDescent="0.3">
      <c r="A10928" t="s">
        <v>7799</v>
      </c>
      <c r="B10928" s="2">
        <v>7.7</v>
      </c>
      <c r="C10928" t="s">
        <v>7847</v>
      </c>
    </row>
    <row r="10929" spans="1:3" x14ac:dyDescent="0.3">
      <c r="A10929" t="s">
        <v>6677</v>
      </c>
      <c r="B10929" s="2">
        <v>6.5</v>
      </c>
      <c r="C10929" t="s">
        <v>814</v>
      </c>
    </row>
    <row r="10930" spans="1:3" x14ac:dyDescent="0.3">
      <c r="A10930" t="s">
        <v>6677</v>
      </c>
      <c r="B10930" s="2">
        <v>6.5</v>
      </c>
      <c r="C10930" t="s">
        <v>3587</v>
      </c>
    </row>
    <row r="10931" spans="1:3" x14ac:dyDescent="0.3">
      <c r="A10931" t="s">
        <v>6678</v>
      </c>
      <c r="B10931" s="2">
        <v>6.1</v>
      </c>
      <c r="C10931" t="s">
        <v>266</v>
      </c>
    </row>
    <row r="10932" spans="1:3" x14ac:dyDescent="0.3">
      <c r="A10932" t="s">
        <v>6678</v>
      </c>
      <c r="B10932" s="2">
        <v>6.1</v>
      </c>
      <c r="C10932" t="s">
        <v>7846</v>
      </c>
    </row>
    <row r="10933" spans="1:3" x14ac:dyDescent="0.3">
      <c r="A10933" t="s">
        <v>6678</v>
      </c>
      <c r="B10933" s="2">
        <v>6.1</v>
      </c>
      <c r="C10933" t="s">
        <v>3587</v>
      </c>
    </row>
    <row r="10934" spans="1:3" x14ac:dyDescent="0.3">
      <c r="A10934" t="s">
        <v>6679</v>
      </c>
      <c r="B10934" s="2">
        <v>5.7</v>
      </c>
      <c r="C10934" t="s">
        <v>266</v>
      </c>
    </row>
    <row r="10935" spans="1:3" x14ac:dyDescent="0.3">
      <c r="A10935" t="s">
        <v>6679</v>
      </c>
      <c r="B10935" s="2">
        <v>5.7</v>
      </c>
      <c r="C10935" t="s">
        <v>7852</v>
      </c>
    </row>
    <row r="10936" spans="1:3" x14ac:dyDescent="0.3">
      <c r="A10936" t="s">
        <v>6679</v>
      </c>
      <c r="B10936" s="2">
        <v>5.7</v>
      </c>
      <c r="C10936" t="s">
        <v>814</v>
      </c>
    </row>
    <row r="10937" spans="1:3" x14ac:dyDescent="0.3">
      <c r="A10937" t="s">
        <v>6679</v>
      </c>
      <c r="B10937" s="2">
        <v>5.7</v>
      </c>
      <c r="C10937" t="s">
        <v>1390</v>
      </c>
    </row>
    <row r="10938" spans="1:3" x14ac:dyDescent="0.3">
      <c r="A10938" t="s">
        <v>6679</v>
      </c>
      <c r="B10938" s="2">
        <v>5.7</v>
      </c>
      <c r="C10938" t="s">
        <v>3705</v>
      </c>
    </row>
    <row r="10939" spans="1:3" x14ac:dyDescent="0.3">
      <c r="A10939" t="s">
        <v>7800</v>
      </c>
      <c r="B10939" s="2">
        <v>5.9</v>
      </c>
      <c r="C10939" t="s">
        <v>1390</v>
      </c>
    </row>
    <row r="10940" spans="1:3" x14ac:dyDescent="0.3">
      <c r="A10940" t="s">
        <v>7800</v>
      </c>
      <c r="B10940" s="2">
        <v>5.9</v>
      </c>
      <c r="C10940" t="s">
        <v>3878</v>
      </c>
    </row>
    <row r="10941" spans="1:3" x14ac:dyDescent="0.3">
      <c r="A10941" t="s">
        <v>6680</v>
      </c>
      <c r="B10941" s="2">
        <v>7.7</v>
      </c>
      <c r="C10941" t="s">
        <v>509</v>
      </c>
    </row>
    <row r="10942" spans="1:3" x14ac:dyDescent="0.3">
      <c r="A10942" t="s">
        <v>6680</v>
      </c>
      <c r="B10942" s="2">
        <v>7.7</v>
      </c>
      <c r="C10942" t="s">
        <v>814</v>
      </c>
    </row>
    <row r="10943" spans="1:3" x14ac:dyDescent="0.3">
      <c r="A10943" t="s">
        <v>7801</v>
      </c>
      <c r="B10943" s="2">
        <v>7.1</v>
      </c>
      <c r="C10943" t="s">
        <v>814</v>
      </c>
    </row>
    <row r="10944" spans="1:3" x14ac:dyDescent="0.3">
      <c r="A10944" t="s">
        <v>7802</v>
      </c>
      <c r="B10944" s="2">
        <v>7.6</v>
      </c>
      <c r="C10944" t="s">
        <v>7852</v>
      </c>
    </row>
    <row r="10945" spans="1:3" x14ac:dyDescent="0.3">
      <c r="A10945" t="s">
        <v>7802</v>
      </c>
      <c r="B10945" s="2">
        <v>7.6</v>
      </c>
      <c r="C10945" t="s">
        <v>1852</v>
      </c>
    </row>
    <row r="10946" spans="1:3" x14ac:dyDescent="0.3">
      <c r="A10946" t="s">
        <v>7802</v>
      </c>
      <c r="B10946" s="2">
        <v>7.6</v>
      </c>
      <c r="C10946" t="s">
        <v>7850</v>
      </c>
    </row>
    <row r="10947" spans="1:3" x14ac:dyDescent="0.3">
      <c r="A10947" t="s">
        <v>6681</v>
      </c>
      <c r="B10947" s="2">
        <v>6.4</v>
      </c>
      <c r="C10947" t="s">
        <v>509</v>
      </c>
    </row>
    <row r="10948" spans="1:3" x14ac:dyDescent="0.3">
      <c r="A10948" t="s">
        <v>6681</v>
      </c>
      <c r="B10948" s="2">
        <v>6.4</v>
      </c>
      <c r="C10948" t="s">
        <v>814</v>
      </c>
    </row>
    <row r="10949" spans="1:3" x14ac:dyDescent="0.3">
      <c r="A10949" t="s">
        <v>6681</v>
      </c>
      <c r="B10949" s="2">
        <v>6.4</v>
      </c>
      <c r="C10949" t="s">
        <v>3587</v>
      </c>
    </row>
    <row r="10950" spans="1:3" x14ac:dyDescent="0.3">
      <c r="A10950" t="s">
        <v>6682</v>
      </c>
      <c r="B10950" s="2">
        <v>7.4</v>
      </c>
      <c r="C10950" t="s">
        <v>814</v>
      </c>
    </row>
    <row r="10951" spans="1:3" x14ac:dyDescent="0.3">
      <c r="A10951" t="s">
        <v>7803</v>
      </c>
      <c r="B10951" s="2">
        <v>6.8</v>
      </c>
      <c r="C10951" t="s">
        <v>1852</v>
      </c>
    </row>
    <row r="10952" spans="1:3" x14ac:dyDescent="0.3">
      <c r="A10952" t="s">
        <v>6683</v>
      </c>
      <c r="B10952" s="2">
        <v>6.5</v>
      </c>
      <c r="C10952" t="s">
        <v>814</v>
      </c>
    </row>
    <row r="10953" spans="1:3" x14ac:dyDescent="0.3">
      <c r="A10953" t="s">
        <v>6683</v>
      </c>
      <c r="B10953" s="2">
        <v>6.5</v>
      </c>
      <c r="C10953" t="s">
        <v>7853</v>
      </c>
    </row>
    <row r="10954" spans="1:3" x14ac:dyDescent="0.3">
      <c r="A10954" t="s">
        <v>6684</v>
      </c>
      <c r="B10954" s="2">
        <v>6</v>
      </c>
      <c r="C10954" t="s">
        <v>509</v>
      </c>
    </row>
    <row r="10955" spans="1:3" x14ac:dyDescent="0.3">
      <c r="A10955" t="s">
        <v>6684</v>
      </c>
      <c r="B10955" s="2">
        <v>6</v>
      </c>
      <c r="C10955" t="s">
        <v>7851</v>
      </c>
    </row>
    <row r="10956" spans="1:3" x14ac:dyDescent="0.3">
      <c r="A10956" t="s">
        <v>6684</v>
      </c>
      <c r="B10956" s="2">
        <v>6</v>
      </c>
      <c r="C10956" t="s">
        <v>7846</v>
      </c>
    </row>
    <row r="10957" spans="1:3" x14ac:dyDescent="0.3">
      <c r="A10957" t="s">
        <v>6685</v>
      </c>
      <c r="B10957" s="2">
        <v>7.3</v>
      </c>
      <c r="C10957" t="s">
        <v>814</v>
      </c>
    </row>
    <row r="10958" spans="1:3" x14ac:dyDescent="0.3">
      <c r="A10958" t="s">
        <v>6686</v>
      </c>
      <c r="B10958" s="2">
        <v>7.3</v>
      </c>
      <c r="C10958" t="s">
        <v>7851</v>
      </c>
    </row>
    <row r="10959" spans="1:3" x14ac:dyDescent="0.3">
      <c r="A10959" t="s">
        <v>6686</v>
      </c>
      <c r="B10959" s="2">
        <v>7.3</v>
      </c>
      <c r="C10959" t="s">
        <v>814</v>
      </c>
    </row>
    <row r="10960" spans="1:3" x14ac:dyDescent="0.3">
      <c r="A10960" t="s">
        <v>6687</v>
      </c>
      <c r="B10960" s="2">
        <v>6.5</v>
      </c>
      <c r="C10960" t="s">
        <v>7851</v>
      </c>
    </row>
    <row r="10961" spans="1:3" x14ac:dyDescent="0.3">
      <c r="A10961" t="s">
        <v>6687</v>
      </c>
      <c r="B10961" s="2">
        <v>6.5</v>
      </c>
      <c r="C10961" t="s">
        <v>814</v>
      </c>
    </row>
    <row r="10962" spans="1:3" x14ac:dyDescent="0.3">
      <c r="A10962" t="s">
        <v>6687</v>
      </c>
      <c r="B10962" s="2">
        <v>6.5</v>
      </c>
      <c r="C10962" t="s">
        <v>3587</v>
      </c>
    </row>
    <row r="10963" spans="1:3" x14ac:dyDescent="0.3">
      <c r="A10963" t="s">
        <v>6688</v>
      </c>
      <c r="B10963" s="2">
        <v>6</v>
      </c>
      <c r="C10963" t="s">
        <v>509</v>
      </c>
    </row>
    <row r="10964" spans="1:3" x14ac:dyDescent="0.3">
      <c r="A10964" t="s">
        <v>6688</v>
      </c>
      <c r="B10964" s="2">
        <v>6</v>
      </c>
      <c r="C10964" t="s">
        <v>3587</v>
      </c>
    </row>
    <row r="10965" spans="1:3" x14ac:dyDescent="0.3">
      <c r="A10965" t="s">
        <v>6689</v>
      </c>
      <c r="B10965" s="2">
        <v>5.3</v>
      </c>
      <c r="C10965" t="s">
        <v>7851</v>
      </c>
    </row>
    <row r="10966" spans="1:3" x14ac:dyDescent="0.3">
      <c r="A10966" t="s">
        <v>6689</v>
      </c>
      <c r="B10966" s="2">
        <v>5.3</v>
      </c>
      <c r="C10966" t="s">
        <v>814</v>
      </c>
    </row>
    <row r="10967" spans="1:3" x14ac:dyDescent="0.3">
      <c r="A10967" t="s">
        <v>6689</v>
      </c>
      <c r="B10967" s="2">
        <v>5.3</v>
      </c>
      <c r="C10967" t="s">
        <v>3705</v>
      </c>
    </row>
    <row r="10968" spans="1:3" x14ac:dyDescent="0.3">
      <c r="A10968" t="s">
        <v>6690</v>
      </c>
      <c r="B10968" s="2">
        <v>6.6</v>
      </c>
      <c r="C10968" t="s">
        <v>509</v>
      </c>
    </row>
    <row r="10969" spans="1:3" x14ac:dyDescent="0.3">
      <c r="A10969" t="s">
        <v>6690</v>
      </c>
      <c r="B10969" s="2">
        <v>6.6</v>
      </c>
      <c r="C10969" t="s">
        <v>814</v>
      </c>
    </row>
    <row r="10970" spans="1:3" x14ac:dyDescent="0.3">
      <c r="A10970" t="s">
        <v>7804</v>
      </c>
      <c r="B10970" s="2">
        <v>7.1</v>
      </c>
      <c r="C10970" t="s">
        <v>1852</v>
      </c>
    </row>
    <row r="10971" spans="1:3" x14ac:dyDescent="0.3">
      <c r="A10971" t="s">
        <v>6691</v>
      </c>
      <c r="B10971" s="2">
        <v>8.6999999999999993</v>
      </c>
      <c r="C10971" t="s">
        <v>346</v>
      </c>
    </row>
    <row r="10972" spans="1:3" x14ac:dyDescent="0.3">
      <c r="A10972" t="s">
        <v>6691</v>
      </c>
      <c r="B10972" s="2">
        <v>8.6999999999999993</v>
      </c>
      <c r="C10972" t="s">
        <v>266</v>
      </c>
    </row>
    <row r="10973" spans="1:3" x14ac:dyDescent="0.3">
      <c r="A10973" t="s">
        <v>6691</v>
      </c>
      <c r="B10973" s="2">
        <v>8.6999999999999993</v>
      </c>
      <c r="C10973" t="s">
        <v>814</v>
      </c>
    </row>
    <row r="10974" spans="1:3" x14ac:dyDescent="0.3">
      <c r="A10974" t="s">
        <v>6692</v>
      </c>
      <c r="B10974" s="2">
        <v>8.4</v>
      </c>
      <c r="C10974" t="s">
        <v>1852</v>
      </c>
    </row>
    <row r="10975" spans="1:3" x14ac:dyDescent="0.3">
      <c r="A10975" t="s">
        <v>6692</v>
      </c>
      <c r="B10975" s="2">
        <v>8.4</v>
      </c>
      <c r="C10975" t="s">
        <v>7850</v>
      </c>
    </row>
    <row r="10976" spans="1:3" x14ac:dyDescent="0.3">
      <c r="A10976" t="s">
        <v>7805</v>
      </c>
      <c r="B10976" s="2">
        <v>6.2</v>
      </c>
      <c r="C10976" t="s">
        <v>509</v>
      </c>
    </row>
    <row r="10977" spans="1:3" x14ac:dyDescent="0.3">
      <c r="A10977" t="s">
        <v>6693</v>
      </c>
      <c r="B10977" s="2">
        <v>5.8</v>
      </c>
      <c r="C10977" t="s">
        <v>509</v>
      </c>
    </row>
    <row r="10978" spans="1:3" x14ac:dyDescent="0.3">
      <c r="A10978" t="s">
        <v>6693</v>
      </c>
      <c r="B10978" s="2">
        <v>5.8</v>
      </c>
      <c r="C10978" t="s">
        <v>7844</v>
      </c>
    </row>
    <row r="10979" spans="1:3" x14ac:dyDescent="0.3">
      <c r="A10979" t="s">
        <v>6693</v>
      </c>
      <c r="B10979" s="2">
        <v>5.8</v>
      </c>
      <c r="C10979" t="s">
        <v>1390</v>
      </c>
    </row>
    <row r="10980" spans="1:3" x14ac:dyDescent="0.3">
      <c r="A10980" t="s">
        <v>7806</v>
      </c>
      <c r="B10980" s="2">
        <v>5.7</v>
      </c>
      <c r="C10980" t="s">
        <v>509</v>
      </c>
    </row>
    <row r="10981" spans="1:3" x14ac:dyDescent="0.3">
      <c r="A10981" t="s">
        <v>7806</v>
      </c>
      <c r="B10981" s="2">
        <v>5.7</v>
      </c>
      <c r="C10981" t="s">
        <v>3587</v>
      </c>
    </row>
    <row r="10982" spans="1:3" x14ac:dyDescent="0.3">
      <c r="A10982" t="s">
        <v>6694</v>
      </c>
      <c r="B10982" s="2">
        <v>6.1</v>
      </c>
      <c r="C10982" t="s">
        <v>814</v>
      </c>
    </row>
    <row r="10983" spans="1:3" x14ac:dyDescent="0.3">
      <c r="A10983" t="s">
        <v>6694</v>
      </c>
      <c r="B10983" s="2">
        <v>6.1</v>
      </c>
      <c r="C10983" t="s">
        <v>7850</v>
      </c>
    </row>
    <row r="10984" spans="1:3" x14ac:dyDescent="0.3">
      <c r="A10984" t="s">
        <v>6695</v>
      </c>
      <c r="B10984" s="2">
        <v>6.4</v>
      </c>
      <c r="C10984" t="s">
        <v>814</v>
      </c>
    </row>
    <row r="10985" spans="1:3" x14ac:dyDescent="0.3">
      <c r="A10985" t="s">
        <v>6695</v>
      </c>
      <c r="B10985" s="2">
        <v>6.4</v>
      </c>
      <c r="C10985" t="s">
        <v>3878</v>
      </c>
    </row>
    <row r="10986" spans="1:3" x14ac:dyDescent="0.3">
      <c r="A10986" t="s">
        <v>6695</v>
      </c>
      <c r="B10986" s="2">
        <v>6.4</v>
      </c>
      <c r="C10986" t="s">
        <v>3705</v>
      </c>
    </row>
    <row r="10987" spans="1:3" x14ac:dyDescent="0.3">
      <c r="A10987" t="s">
        <v>6696</v>
      </c>
      <c r="B10987" s="2">
        <v>6.5</v>
      </c>
      <c r="C10987" t="s">
        <v>509</v>
      </c>
    </row>
    <row r="10988" spans="1:3" x14ac:dyDescent="0.3">
      <c r="A10988" t="s">
        <v>7807</v>
      </c>
      <c r="B10988" s="2">
        <v>4.5999999999999996</v>
      </c>
      <c r="C10988" t="s">
        <v>509</v>
      </c>
    </row>
    <row r="10989" spans="1:3" x14ac:dyDescent="0.3">
      <c r="A10989" t="s">
        <v>7807</v>
      </c>
      <c r="B10989" s="2">
        <v>4.5999999999999996</v>
      </c>
      <c r="C10989" t="s">
        <v>1390</v>
      </c>
    </row>
    <row r="10990" spans="1:3" x14ac:dyDescent="0.3">
      <c r="A10990" t="s">
        <v>7808</v>
      </c>
      <c r="B10990" s="2">
        <v>6.8</v>
      </c>
      <c r="C10990" t="s">
        <v>346</v>
      </c>
    </row>
    <row r="10991" spans="1:3" x14ac:dyDescent="0.3">
      <c r="A10991" t="s">
        <v>7808</v>
      </c>
      <c r="B10991" s="2">
        <v>6.8</v>
      </c>
      <c r="C10991" t="s">
        <v>7852</v>
      </c>
    </row>
    <row r="10992" spans="1:3" x14ac:dyDescent="0.3">
      <c r="A10992" t="s">
        <v>7808</v>
      </c>
      <c r="B10992" s="2">
        <v>6.8</v>
      </c>
      <c r="C10992" t="s">
        <v>1852</v>
      </c>
    </row>
    <row r="10993" spans="1:3" x14ac:dyDescent="0.3">
      <c r="A10993" t="s">
        <v>7808</v>
      </c>
      <c r="B10993" s="2">
        <v>6.8</v>
      </c>
      <c r="C10993" t="s">
        <v>7850</v>
      </c>
    </row>
    <row r="10994" spans="1:3" x14ac:dyDescent="0.3">
      <c r="A10994" t="s">
        <v>7809</v>
      </c>
      <c r="B10994" s="2">
        <v>5.9</v>
      </c>
      <c r="C10994" t="s">
        <v>7851</v>
      </c>
    </row>
    <row r="10995" spans="1:3" x14ac:dyDescent="0.3">
      <c r="A10995" t="s">
        <v>7809</v>
      </c>
      <c r="B10995" s="2">
        <v>5.9</v>
      </c>
      <c r="C10995" t="s">
        <v>814</v>
      </c>
    </row>
    <row r="10996" spans="1:3" x14ac:dyDescent="0.3">
      <c r="A10996" t="s">
        <v>6697</v>
      </c>
      <c r="B10996" s="2">
        <v>7.7</v>
      </c>
      <c r="C10996" t="s">
        <v>814</v>
      </c>
    </row>
    <row r="10997" spans="1:3" x14ac:dyDescent="0.3">
      <c r="A10997" t="s">
        <v>6697</v>
      </c>
      <c r="B10997" s="2">
        <v>7.7</v>
      </c>
      <c r="C10997" t="s">
        <v>7849</v>
      </c>
    </row>
    <row r="10998" spans="1:3" x14ac:dyDescent="0.3">
      <c r="A10998" t="s">
        <v>6697</v>
      </c>
      <c r="B10998" s="2">
        <v>7.7</v>
      </c>
      <c r="C10998" t="s">
        <v>5364</v>
      </c>
    </row>
    <row r="10999" spans="1:3" x14ac:dyDescent="0.3">
      <c r="A10999" t="s">
        <v>7810</v>
      </c>
      <c r="B10999" s="2">
        <v>7.1</v>
      </c>
      <c r="C10999" t="s">
        <v>509</v>
      </c>
    </row>
    <row r="11000" spans="1:3" x14ac:dyDescent="0.3">
      <c r="A11000" t="s">
        <v>7810</v>
      </c>
      <c r="B11000" s="2">
        <v>7.1</v>
      </c>
      <c r="C11000" t="s">
        <v>814</v>
      </c>
    </row>
    <row r="11001" spans="1:3" x14ac:dyDescent="0.3">
      <c r="A11001" t="s">
        <v>7810</v>
      </c>
      <c r="B11001" s="2">
        <v>7.1</v>
      </c>
      <c r="C11001" t="s">
        <v>3587</v>
      </c>
    </row>
    <row r="11002" spans="1:3" x14ac:dyDescent="0.3">
      <c r="A11002" t="s">
        <v>7811</v>
      </c>
      <c r="B11002" s="2">
        <v>6.2</v>
      </c>
      <c r="C11002" t="s">
        <v>509</v>
      </c>
    </row>
    <row r="11003" spans="1:3" x14ac:dyDescent="0.3">
      <c r="A11003" t="s">
        <v>7811</v>
      </c>
      <c r="B11003" s="2">
        <v>6.2</v>
      </c>
      <c r="C11003" t="s">
        <v>1390</v>
      </c>
    </row>
    <row r="11004" spans="1:3" x14ac:dyDescent="0.3">
      <c r="A11004" t="s">
        <v>7811</v>
      </c>
      <c r="B11004" s="2">
        <v>6.2</v>
      </c>
      <c r="C11004" t="s">
        <v>7847</v>
      </c>
    </row>
    <row r="11005" spans="1:3" x14ac:dyDescent="0.3">
      <c r="A11005" t="s">
        <v>7812</v>
      </c>
      <c r="B11005" s="2">
        <v>7.7</v>
      </c>
      <c r="C11005" t="s">
        <v>509</v>
      </c>
    </row>
    <row r="11006" spans="1:3" x14ac:dyDescent="0.3">
      <c r="A11006" t="s">
        <v>7812</v>
      </c>
      <c r="B11006" s="2">
        <v>7.7</v>
      </c>
      <c r="C11006" t="s">
        <v>7847</v>
      </c>
    </row>
    <row r="11007" spans="1:3" x14ac:dyDescent="0.3">
      <c r="A11007" t="s">
        <v>7812</v>
      </c>
      <c r="B11007" s="2">
        <v>7.7</v>
      </c>
      <c r="C11007" t="s">
        <v>3587</v>
      </c>
    </row>
    <row r="11008" spans="1:3" x14ac:dyDescent="0.3">
      <c r="A11008" t="s">
        <v>6698</v>
      </c>
      <c r="B11008" s="2">
        <v>7.5</v>
      </c>
      <c r="C11008" t="s">
        <v>509</v>
      </c>
    </row>
    <row r="11009" spans="1:3" x14ac:dyDescent="0.3">
      <c r="A11009" t="s">
        <v>6698</v>
      </c>
      <c r="B11009" s="2">
        <v>7.5</v>
      </c>
      <c r="C11009" t="s">
        <v>814</v>
      </c>
    </row>
    <row r="11010" spans="1:3" x14ac:dyDescent="0.3">
      <c r="A11010" t="s">
        <v>6698</v>
      </c>
      <c r="B11010" s="2">
        <v>7.5</v>
      </c>
      <c r="C11010" t="s">
        <v>3587</v>
      </c>
    </row>
    <row r="11011" spans="1:3" x14ac:dyDescent="0.3">
      <c r="A11011" t="s">
        <v>7813</v>
      </c>
      <c r="B11011" s="2">
        <v>7.6</v>
      </c>
      <c r="C11011" t="s">
        <v>509</v>
      </c>
    </row>
    <row r="11012" spans="1:3" x14ac:dyDescent="0.3">
      <c r="A11012" t="s">
        <v>7813</v>
      </c>
      <c r="B11012" s="2">
        <v>7.6</v>
      </c>
      <c r="C11012" t="s">
        <v>814</v>
      </c>
    </row>
    <row r="11013" spans="1:3" x14ac:dyDescent="0.3">
      <c r="A11013" t="s">
        <v>7813</v>
      </c>
      <c r="B11013" s="2">
        <v>7.6</v>
      </c>
      <c r="C11013" t="s">
        <v>7853</v>
      </c>
    </row>
    <row r="11014" spans="1:3" x14ac:dyDescent="0.3">
      <c r="A11014" t="s">
        <v>7813</v>
      </c>
      <c r="B11014" s="2">
        <v>7.6</v>
      </c>
      <c r="C11014" t="s">
        <v>3587</v>
      </c>
    </row>
    <row r="11015" spans="1:3" x14ac:dyDescent="0.3">
      <c r="A11015" t="s">
        <v>6699</v>
      </c>
      <c r="B11015" s="2">
        <v>6.9</v>
      </c>
      <c r="C11015" t="s">
        <v>509</v>
      </c>
    </row>
    <row r="11016" spans="1:3" x14ac:dyDescent="0.3">
      <c r="A11016" t="s">
        <v>6700</v>
      </c>
      <c r="B11016" s="2">
        <v>7.1</v>
      </c>
      <c r="C11016" t="s">
        <v>7851</v>
      </c>
    </row>
    <row r="11017" spans="1:3" x14ac:dyDescent="0.3">
      <c r="A11017" t="s">
        <v>6700</v>
      </c>
      <c r="B11017" s="2">
        <v>7.1</v>
      </c>
      <c r="C11017" t="s">
        <v>814</v>
      </c>
    </row>
    <row r="11018" spans="1:3" x14ac:dyDescent="0.3">
      <c r="A11018" t="s">
        <v>6700</v>
      </c>
      <c r="B11018" s="2">
        <v>7.1</v>
      </c>
      <c r="C11018" t="s">
        <v>3705</v>
      </c>
    </row>
    <row r="11019" spans="1:3" x14ac:dyDescent="0.3">
      <c r="A11019" t="s">
        <v>6701</v>
      </c>
      <c r="B11019" s="2">
        <v>6.3</v>
      </c>
      <c r="C11019" t="s">
        <v>1390</v>
      </c>
    </row>
    <row r="11020" spans="1:3" x14ac:dyDescent="0.3">
      <c r="A11020" t="s">
        <v>7814</v>
      </c>
      <c r="B11020" s="2">
        <v>8.3000000000000007</v>
      </c>
      <c r="C11020" t="s">
        <v>266</v>
      </c>
    </row>
    <row r="11021" spans="1:3" x14ac:dyDescent="0.3">
      <c r="A11021" t="s">
        <v>7814</v>
      </c>
      <c r="B11021" s="2">
        <v>8.3000000000000007</v>
      </c>
      <c r="C11021" t="s">
        <v>509</v>
      </c>
    </row>
    <row r="11022" spans="1:3" x14ac:dyDescent="0.3">
      <c r="A11022" t="s">
        <v>7814</v>
      </c>
      <c r="B11022" s="2">
        <v>8.3000000000000007</v>
      </c>
      <c r="C11022" t="s">
        <v>7844</v>
      </c>
    </row>
    <row r="11023" spans="1:3" x14ac:dyDescent="0.3">
      <c r="A11023" t="s">
        <v>7815</v>
      </c>
      <c r="B11023" s="2">
        <v>7.1</v>
      </c>
      <c r="C11023" t="s">
        <v>814</v>
      </c>
    </row>
    <row r="11024" spans="1:3" x14ac:dyDescent="0.3">
      <c r="A11024" t="s">
        <v>6702</v>
      </c>
      <c r="B11024" s="2">
        <v>4.7</v>
      </c>
      <c r="C11024" t="s">
        <v>509</v>
      </c>
    </row>
    <row r="11025" spans="1:3" x14ac:dyDescent="0.3">
      <c r="A11025" t="s">
        <v>6702</v>
      </c>
      <c r="B11025" s="2">
        <v>4.7</v>
      </c>
      <c r="C11025" t="s">
        <v>7844</v>
      </c>
    </row>
    <row r="11026" spans="1:3" x14ac:dyDescent="0.3">
      <c r="A11026" t="s">
        <v>6702</v>
      </c>
      <c r="B11026" s="2">
        <v>4.7</v>
      </c>
      <c r="C11026" t="s">
        <v>1390</v>
      </c>
    </row>
    <row r="11027" spans="1:3" x14ac:dyDescent="0.3">
      <c r="A11027" t="s">
        <v>6702</v>
      </c>
      <c r="B11027" s="2">
        <v>4.7</v>
      </c>
      <c r="C11027" t="s">
        <v>7847</v>
      </c>
    </row>
    <row r="11028" spans="1:3" x14ac:dyDescent="0.3">
      <c r="A11028" t="s">
        <v>6703</v>
      </c>
      <c r="B11028" s="2">
        <v>7.2</v>
      </c>
      <c r="C11028" t="s">
        <v>7852</v>
      </c>
    </row>
    <row r="11029" spans="1:3" x14ac:dyDescent="0.3">
      <c r="A11029" t="s">
        <v>6703</v>
      </c>
      <c r="B11029" s="2">
        <v>7.2</v>
      </c>
      <c r="C11029" t="s">
        <v>1852</v>
      </c>
    </row>
    <row r="11030" spans="1:3" x14ac:dyDescent="0.3">
      <c r="A11030" t="s">
        <v>6704</v>
      </c>
      <c r="B11030" s="2">
        <v>5.0999999999999996</v>
      </c>
      <c r="C11030" t="s">
        <v>1852</v>
      </c>
    </row>
    <row r="11031" spans="1:3" x14ac:dyDescent="0.3">
      <c r="A11031" t="s">
        <v>6705</v>
      </c>
      <c r="B11031" s="2">
        <v>6.9</v>
      </c>
      <c r="C11031" t="s">
        <v>1390</v>
      </c>
    </row>
    <row r="11032" spans="1:3" x14ac:dyDescent="0.3">
      <c r="A11032" t="s">
        <v>7816</v>
      </c>
      <c r="B11032" s="2">
        <v>6.1</v>
      </c>
      <c r="C11032" t="s">
        <v>509</v>
      </c>
    </row>
    <row r="11033" spans="1:3" x14ac:dyDescent="0.3">
      <c r="A11033" t="s">
        <v>7816</v>
      </c>
      <c r="B11033" s="2">
        <v>6.1</v>
      </c>
      <c r="C11033" t="s">
        <v>3587</v>
      </c>
    </row>
    <row r="11034" spans="1:3" x14ac:dyDescent="0.3">
      <c r="A11034" t="s">
        <v>6706</v>
      </c>
      <c r="B11034" s="2">
        <v>7</v>
      </c>
      <c r="C11034" t="s">
        <v>1852</v>
      </c>
    </row>
    <row r="11035" spans="1:3" x14ac:dyDescent="0.3">
      <c r="A11035" t="s">
        <v>6707</v>
      </c>
      <c r="B11035" s="2">
        <v>6.3</v>
      </c>
      <c r="C11035" t="s">
        <v>7847</v>
      </c>
    </row>
    <row r="11036" spans="1:3" x14ac:dyDescent="0.3">
      <c r="A11036" t="s">
        <v>6707</v>
      </c>
      <c r="B11036" s="2">
        <v>6.3</v>
      </c>
      <c r="C11036" t="s">
        <v>3587</v>
      </c>
    </row>
    <row r="11037" spans="1:3" x14ac:dyDescent="0.3">
      <c r="A11037" t="s">
        <v>6708</v>
      </c>
      <c r="B11037" s="2">
        <v>6.1</v>
      </c>
      <c r="C11037" t="s">
        <v>1390</v>
      </c>
    </row>
    <row r="11038" spans="1:3" x14ac:dyDescent="0.3">
      <c r="A11038" t="s">
        <v>6708</v>
      </c>
      <c r="B11038" s="2">
        <v>6.1</v>
      </c>
      <c r="C11038" t="s">
        <v>3705</v>
      </c>
    </row>
    <row r="11039" spans="1:3" x14ac:dyDescent="0.3">
      <c r="A11039" t="s">
        <v>6709</v>
      </c>
      <c r="B11039" s="2">
        <v>7.2</v>
      </c>
      <c r="C11039" t="s">
        <v>1852</v>
      </c>
    </row>
    <row r="11040" spans="1:3" x14ac:dyDescent="0.3">
      <c r="A11040" t="s">
        <v>6709</v>
      </c>
      <c r="B11040" s="2">
        <v>7.2</v>
      </c>
      <c r="C11040" t="s">
        <v>7849</v>
      </c>
    </row>
    <row r="11041" spans="1:3" x14ac:dyDescent="0.3">
      <c r="A11041" t="s">
        <v>6710</v>
      </c>
      <c r="B11041" s="2">
        <v>7.8</v>
      </c>
      <c r="C11041" t="s">
        <v>1852</v>
      </c>
    </row>
    <row r="11042" spans="1:3" x14ac:dyDescent="0.3">
      <c r="A11042" t="s">
        <v>6710</v>
      </c>
      <c r="B11042" s="2">
        <v>7.8</v>
      </c>
      <c r="C11042" t="s">
        <v>7850</v>
      </c>
    </row>
    <row r="11043" spans="1:3" x14ac:dyDescent="0.3">
      <c r="A11043" t="s">
        <v>6711</v>
      </c>
      <c r="B11043" s="2">
        <v>4.7</v>
      </c>
      <c r="C11043" t="s">
        <v>346</v>
      </c>
    </row>
    <row r="11044" spans="1:3" x14ac:dyDescent="0.3">
      <c r="A11044" t="s">
        <v>6711</v>
      </c>
      <c r="B11044" s="2">
        <v>4.7</v>
      </c>
      <c r="C11044" t="s">
        <v>814</v>
      </c>
    </row>
    <row r="11045" spans="1:3" x14ac:dyDescent="0.3">
      <c r="A11045" t="s">
        <v>6712</v>
      </c>
      <c r="B11045" s="2">
        <v>6.7</v>
      </c>
      <c r="C11045" t="s">
        <v>509</v>
      </c>
    </row>
    <row r="11046" spans="1:3" x14ac:dyDescent="0.3">
      <c r="A11046" t="s">
        <v>6712</v>
      </c>
      <c r="B11046" s="2">
        <v>6.7</v>
      </c>
      <c r="C11046" t="s">
        <v>814</v>
      </c>
    </row>
    <row r="11047" spans="1:3" x14ac:dyDescent="0.3">
      <c r="A11047" t="s">
        <v>6713</v>
      </c>
      <c r="B11047" s="2">
        <v>6.6</v>
      </c>
      <c r="C11047" t="s">
        <v>346</v>
      </c>
    </row>
    <row r="11048" spans="1:3" x14ac:dyDescent="0.3">
      <c r="A11048" t="s">
        <v>6713</v>
      </c>
      <c r="B11048" s="2">
        <v>6.6</v>
      </c>
      <c r="C11048" t="s">
        <v>7844</v>
      </c>
    </row>
    <row r="11049" spans="1:3" x14ac:dyDescent="0.3">
      <c r="A11049" t="s">
        <v>6713</v>
      </c>
      <c r="B11049" s="2">
        <v>6.6</v>
      </c>
      <c r="C11049" t="s">
        <v>1390</v>
      </c>
    </row>
    <row r="11050" spans="1:3" x14ac:dyDescent="0.3">
      <c r="A11050" t="s">
        <v>6713</v>
      </c>
      <c r="B11050" s="2">
        <v>6.6</v>
      </c>
      <c r="C11050" t="s">
        <v>7848</v>
      </c>
    </row>
    <row r="11051" spans="1:3" x14ac:dyDescent="0.3">
      <c r="A11051" t="s">
        <v>6713</v>
      </c>
      <c r="B11051" s="2">
        <v>6.6</v>
      </c>
      <c r="C11051" t="s">
        <v>3705</v>
      </c>
    </row>
    <row r="11052" spans="1:3" x14ac:dyDescent="0.3">
      <c r="A11052" t="s">
        <v>7817</v>
      </c>
      <c r="B11052" s="2">
        <v>6.9</v>
      </c>
      <c r="C11052" t="s">
        <v>509</v>
      </c>
    </row>
    <row r="11053" spans="1:3" x14ac:dyDescent="0.3">
      <c r="A11053" t="s">
        <v>7817</v>
      </c>
      <c r="B11053" s="2">
        <v>6.9</v>
      </c>
      <c r="C11053" t="s">
        <v>3587</v>
      </c>
    </row>
    <row r="11054" spans="1:3" x14ac:dyDescent="0.3">
      <c r="A11054" t="s">
        <v>7818</v>
      </c>
      <c r="B11054" s="2">
        <v>7.1</v>
      </c>
      <c r="C11054" t="s">
        <v>509</v>
      </c>
    </row>
    <row r="11055" spans="1:3" x14ac:dyDescent="0.3">
      <c r="A11055" t="s">
        <v>7818</v>
      </c>
      <c r="B11055" s="2">
        <v>7.1</v>
      </c>
      <c r="C11055" t="s">
        <v>814</v>
      </c>
    </row>
    <row r="11056" spans="1:3" x14ac:dyDescent="0.3">
      <c r="A11056" t="s">
        <v>6714</v>
      </c>
      <c r="B11056" s="2">
        <v>6.7</v>
      </c>
      <c r="C11056" t="s">
        <v>814</v>
      </c>
    </row>
    <row r="11057" spans="1:3" x14ac:dyDescent="0.3">
      <c r="A11057" t="s">
        <v>7819</v>
      </c>
      <c r="B11057" s="2">
        <v>7.1</v>
      </c>
      <c r="C11057" t="s">
        <v>814</v>
      </c>
    </row>
    <row r="11058" spans="1:3" x14ac:dyDescent="0.3">
      <c r="A11058" t="s">
        <v>7820</v>
      </c>
      <c r="B11058" s="2">
        <v>8.1</v>
      </c>
      <c r="C11058" t="s">
        <v>814</v>
      </c>
    </row>
    <row r="11059" spans="1:3" x14ac:dyDescent="0.3">
      <c r="A11059" t="s">
        <v>7820</v>
      </c>
      <c r="B11059" s="2">
        <v>8.1</v>
      </c>
      <c r="C11059" t="s">
        <v>3587</v>
      </c>
    </row>
    <row r="11060" spans="1:3" x14ac:dyDescent="0.3">
      <c r="A11060" t="s">
        <v>6715</v>
      </c>
      <c r="B11060" s="2">
        <v>5.5</v>
      </c>
      <c r="C11060" t="s">
        <v>814</v>
      </c>
    </row>
    <row r="11061" spans="1:3" x14ac:dyDescent="0.3">
      <c r="A11061" t="s">
        <v>6715</v>
      </c>
      <c r="B11061" s="2">
        <v>5.5</v>
      </c>
      <c r="C11061" t="s">
        <v>3587</v>
      </c>
    </row>
    <row r="11062" spans="1:3" x14ac:dyDescent="0.3">
      <c r="A11062" t="s">
        <v>6716</v>
      </c>
      <c r="B11062" s="2">
        <v>6.6</v>
      </c>
      <c r="C11062" t="s">
        <v>814</v>
      </c>
    </row>
    <row r="11063" spans="1:3" x14ac:dyDescent="0.3">
      <c r="A11063" t="s">
        <v>6716</v>
      </c>
      <c r="B11063" s="2">
        <v>6.6</v>
      </c>
      <c r="C11063" t="s">
        <v>7850</v>
      </c>
    </row>
    <row r="11064" spans="1:3" x14ac:dyDescent="0.3">
      <c r="A11064" t="s">
        <v>6717</v>
      </c>
      <c r="B11064" s="2">
        <v>4.8</v>
      </c>
      <c r="C11064" t="s">
        <v>3705</v>
      </c>
    </row>
    <row r="11065" spans="1:3" x14ac:dyDescent="0.3">
      <c r="A11065" t="s">
        <v>6718</v>
      </c>
      <c r="B11065" s="2">
        <v>6.4</v>
      </c>
      <c r="C11065" t="s">
        <v>7852</v>
      </c>
    </row>
    <row r="11066" spans="1:3" x14ac:dyDescent="0.3">
      <c r="A11066" t="s">
        <v>6718</v>
      </c>
      <c r="B11066" s="2">
        <v>6.4</v>
      </c>
      <c r="C11066" t="s">
        <v>7851</v>
      </c>
    </row>
    <row r="11067" spans="1:3" x14ac:dyDescent="0.3">
      <c r="A11067" t="s">
        <v>6718</v>
      </c>
      <c r="B11067" s="2">
        <v>6.4</v>
      </c>
      <c r="C11067" t="s">
        <v>814</v>
      </c>
    </row>
    <row r="11068" spans="1:3" x14ac:dyDescent="0.3">
      <c r="A11068" t="s">
        <v>6718</v>
      </c>
      <c r="B11068" s="2">
        <v>6.4</v>
      </c>
      <c r="C11068" t="s">
        <v>3705</v>
      </c>
    </row>
    <row r="11069" spans="1:3" x14ac:dyDescent="0.3">
      <c r="A11069" t="s">
        <v>6719</v>
      </c>
      <c r="B11069" s="2">
        <v>7.3</v>
      </c>
      <c r="C11069" t="s">
        <v>509</v>
      </c>
    </row>
    <row r="11070" spans="1:3" x14ac:dyDescent="0.3">
      <c r="A11070" t="s">
        <v>6719</v>
      </c>
      <c r="B11070" s="2">
        <v>7.3</v>
      </c>
      <c r="C11070" t="s">
        <v>814</v>
      </c>
    </row>
    <row r="11071" spans="1:3" x14ac:dyDescent="0.3">
      <c r="A11071" t="s">
        <v>6719</v>
      </c>
      <c r="B11071" s="2">
        <v>7.3</v>
      </c>
      <c r="C11071" t="s">
        <v>3587</v>
      </c>
    </row>
    <row r="11072" spans="1:3" x14ac:dyDescent="0.3">
      <c r="A11072" t="s">
        <v>6720</v>
      </c>
      <c r="B11072" s="2">
        <v>6.9</v>
      </c>
      <c r="C11072" t="s">
        <v>509</v>
      </c>
    </row>
    <row r="11073" spans="1:3" x14ac:dyDescent="0.3">
      <c r="A11073" t="s">
        <v>6720</v>
      </c>
      <c r="B11073" s="2">
        <v>6.9</v>
      </c>
      <c r="C11073" t="s">
        <v>814</v>
      </c>
    </row>
    <row r="11074" spans="1:3" x14ac:dyDescent="0.3">
      <c r="A11074" t="s">
        <v>6720</v>
      </c>
      <c r="B11074" s="2">
        <v>6.9</v>
      </c>
      <c r="C11074" t="s">
        <v>3587</v>
      </c>
    </row>
    <row r="11075" spans="1:3" x14ac:dyDescent="0.3">
      <c r="A11075" t="s">
        <v>6721</v>
      </c>
      <c r="B11075" s="2">
        <v>7.2</v>
      </c>
      <c r="C11075" t="s">
        <v>7851</v>
      </c>
    </row>
    <row r="11076" spans="1:3" x14ac:dyDescent="0.3">
      <c r="A11076" t="s">
        <v>6721</v>
      </c>
      <c r="B11076" s="2">
        <v>7.2</v>
      </c>
      <c r="C11076" t="s">
        <v>814</v>
      </c>
    </row>
    <row r="11077" spans="1:3" x14ac:dyDescent="0.3">
      <c r="A11077" t="s">
        <v>6721</v>
      </c>
      <c r="B11077" s="2">
        <v>7.2</v>
      </c>
      <c r="C11077" t="s">
        <v>3587</v>
      </c>
    </row>
    <row r="11078" spans="1:3" x14ac:dyDescent="0.3">
      <c r="A11078" t="s">
        <v>7821</v>
      </c>
      <c r="B11078" s="2">
        <v>6.5</v>
      </c>
      <c r="C11078" t="s">
        <v>509</v>
      </c>
    </row>
    <row r="11079" spans="1:3" x14ac:dyDescent="0.3">
      <c r="A11079" t="s">
        <v>7821</v>
      </c>
      <c r="B11079" s="2">
        <v>6.5</v>
      </c>
      <c r="C11079" t="s">
        <v>814</v>
      </c>
    </row>
    <row r="11080" spans="1:3" x14ac:dyDescent="0.3">
      <c r="A11080" t="s">
        <v>7821</v>
      </c>
      <c r="B11080" s="2">
        <v>6.5</v>
      </c>
      <c r="C11080" t="s">
        <v>3587</v>
      </c>
    </row>
    <row r="11081" spans="1:3" x14ac:dyDescent="0.3">
      <c r="A11081" t="s">
        <v>6722</v>
      </c>
      <c r="B11081" s="2">
        <v>6.6</v>
      </c>
      <c r="C11081" t="s">
        <v>509</v>
      </c>
    </row>
    <row r="11082" spans="1:3" x14ac:dyDescent="0.3">
      <c r="A11082" t="s">
        <v>6722</v>
      </c>
      <c r="B11082" s="2">
        <v>6.6</v>
      </c>
      <c r="C11082" t="s">
        <v>814</v>
      </c>
    </row>
    <row r="11083" spans="1:3" x14ac:dyDescent="0.3">
      <c r="A11083" t="s">
        <v>6723</v>
      </c>
      <c r="B11083" s="2">
        <v>6.7</v>
      </c>
      <c r="C11083" t="s">
        <v>509</v>
      </c>
    </row>
    <row r="11084" spans="1:3" x14ac:dyDescent="0.3">
      <c r="A11084" t="s">
        <v>6723</v>
      </c>
      <c r="B11084" s="2">
        <v>6.7</v>
      </c>
      <c r="C11084" t="s">
        <v>814</v>
      </c>
    </row>
    <row r="11085" spans="1:3" x14ac:dyDescent="0.3">
      <c r="A11085" t="s">
        <v>6723</v>
      </c>
      <c r="B11085" s="2">
        <v>6.7</v>
      </c>
      <c r="C11085" t="s">
        <v>3587</v>
      </c>
    </row>
    <row r="11086" spans="1:3" x14ac:dyDescent="0.3">
      <c r="A11086" t="s">
        <v>6724</v>
      </c>
      <c r="B11086" s="2">
        <v>7.3</v>
      </c>
      <c r="C11086" t="s">
        <v>7848</v>
      </c>
    </row>
    <row r="11087" spans="1:3" x14ac:dyDescent="0.3">
      <c r="A11087" t="s">
        <v>6724</v>
      </c>
      <c r="B11087" s="2">
        <v>7.3</v>
      </c>
      <c r="C11087" t="s">
        <v>3878</v>
      </c>
    </row>
    <row r="11088" spans="1:3" x14ac:dyDescent="0.3">
      <c r="A11088" t="s">
        <v>6724</v>
      </c>
      <c r="B11088" s="2">
        <v>7.3</v>
      </c>
      <c r="C11088" t="s">
        <v>3705</v>
      </c>
    </row>
    <row r="11089" spans="1:3" x14ac:dyDescent="0.3">
      <c r="A11089" t="s">
        <v>7822</v>
      </c>
      <c r="B11089" s="2">
        <v>6.4</v>
      </c>
      <c r="C11089" t="s">
        <v>509</v>
      </c>
    </row>
    <row r="11090" spans="1:3" x14ac:dyDescent="0.3">
      <c r="A11090" t="s">
        <v>7822</v>
      </c>
      <c r="B11090" s="2">
        <v>6.4</v>
      </c>
      <c r="C11090" t="s">
        <v>3587</v>
      </c>
    </row>
    <row r="11091" spans="1:3" x14ac:dyDescent="0.3">
      <c r="A11091" t="s">
        <v>7823</v>
      </c>
      <c r="B11091" s="2">
        <v>7</v>
      </c>
      <c r="C11091" t="s">
        <v>7845</v>
      </c>
    </row>
    <row r="11092" spans="1:3" x14ac:dyDescent="0.3">
      <c r="A11092" t="s">
        <v>7823</v>
      </c>
      <c r="B11092" s="2">
        <v>7</v>
      </c>
      <c r="C11092" t="s">
        <v>509</v>
      </c>
    </row>
    <row r="11093" spans="1:3" x14ac:dyDescent="0.3">
      <c r="A11093" t="s">
        <v>7823</v>
      </c>
      <c r="B11093" s="2">
        <v>7</v>
      </c>
      <c r="C11093" t="s">
        <v>814</v>
      </c>
    </row>
    <row r="11094" spans="1:3" x14ac:dyDescent="0.3">
      <c r="A11094" t="s">
        <v>7823</v>
      </c>
      <c r="B11094" s="2">
        <v>7</v>
      </c>
      <c r="C11094" t="s">
        <v>7844</v>
      </c>
    </row>
    <row r="11095" spans="1:3" x14ac:dyDescent="0.3">
      <c r="A11095" t="s">
        <v>7823</v>
      </c>
      <c r="B11095" s="2">
        <v>7</v>
      </c>
      <c r="C11095" t="s">
        <v>3878</v>
      </c>
    </row>
    <row r="11096" spans="1:3" x14ac:dyDescent="0.3">
      <c r="A11096" t="s">
        <v>6725</v>
      </c>
      <c r="B11096" s="2">
        <v>5.5</v>
      </c>
      <c r="C11096" t="s">
        <v>814</v>
      </c>
    </row>
    <row r="11097" spans="1:3" x14ac:dyDescent="0.3">
      <c r="A11097" t="s">
        <v>6725</v>
      </c>
      <c r="B11097" s="2">
        <v>5.5</v>
      </c>
      <c r="C11097" t="s">
        <v>7848</v>
      </c>
    </row>
    <row r="11098" spans="1:3" x14ac:dyDescent="0.3">
      <c r="A11098" t="s">
        <v>6725</v>
      </c>
      <c r="B11098" s="2">
        <v>5.5</v>
      </c>
      <c r="C11098" t="s">
        <v>3705</v>
      </c>
    </row>
    <row r="11099" spans="1:3" x14ac:dyDescent="0.3">
      <c r="A11099" t="s">
        <v>6726</v>
      </c>
      <c r="B11099" s="2">
        <v>6.7</v>
      </c>
      <c r="C11099" t="s">
        <v>814</v>
      </c>
    </row>
    <row r="11100" spans="1:3" x14ac:dyDescent="0.3">
      <c r="A11100" t="s">
        <v>6726</v>
      </c>
      <c r="B11100" s="2">
        <v>6.7</v>
      </c>
      <c r="C11100" t="s">
        <v>3587</v>
      </c>
    </row>
    <row r="11101" spans="1:3" x14ac:dyDescent="0.3">
      <c r="A11101" t="s">
        <v>6727</v>
      </c>
      <c r="B11101" s="2">
        <v>6.1</v>
      </c>
      <c r="C11101" t="s">
        <v>509</v>
      </c>
    </row>
    <row r="11102" spans="1:3" x14ac:dyDescent="0.3">
      <c r="A11102" t="s">
        <v>6727</v>
      </c>
      <c r="B11102" s="2">
        <v>6.1</v>
      </c>
      <c r="C11102" t="s">
        <v>7853</v>
      </c>
    </row>
    <row r="11103" spans="1:3" x14ac:dyDescent="0.3">
      <c r="A11103" t="s">
        <v>6728</v>
      </c>
      <c r="B11103" s="2">
        <v>3.9</v>
      </c>
      <c r="C11103" t="s">
        <v>814</v>
      </c>
    </row>
    <row r="11104" spans="1:3" x14ac:dyDescent="0.3">
      <c r="A11104" t="s">
        <v>6728</v>
      </c>
      <c r="B11104" s="2">
        <v>3.9</v>
      </c>
      <c r="C11104" t="s">
        <v>3705</v>
      </c>
    </row>
    <row r="11105" spans="1:3" x14ac:dyDescent="0.3">
      <c r="A11105" t="s">
        <v>7824</v>
      </c>
      <c r="B11105" s="2">
        <v>6.3</v>
      </c>
      <c r="C11105" t="s">
        <v>3878</v>
      </c>
    </row>
    <row r="11106" spans="1:3" x14ac:dyDescent="0.3">
      <c r="A11106" t="s">
        <v>6729</v>
      </c>
      <c r="B11106" s="2">
        <v>7.5</v>
      </c>
      <c r="C11106" t="s">
        <v>1852</v>
      </c>
    </row>
    <row r="11107" spans="1:3" x14ac:dyDescent="0.3">
      <c r="A11107" t="s">
        <v>6730</v>
      </c>
      <c r="B11107" s="2">
        <v>7</v>
      </c>
      <c r="C11107" t="s">
        <v>814</v>
      </c>
    </row>
    <row r="11108" spans="1:3" x14ac:dyDescent="0.3">
      <c r="A11108" t="s">
        <v>7825</v>
      </c>
      <c r="B11108" s="2">
        <v>6.7</v>
      </c>
      <c r="C11108" t="s">
        <v>266</v>
      </c>
    </row>
    <row r="11109" spans="1:3" x14ac:dyDescent="0.3">
      <c r="A11109" t="s">
        <v>7825</v>
      </c>
      <c r="B11109" s="2">
        <v>6.7</v>
      </c>
      <c r="C11109" t="s">
        <v>1390</v>
      </c>
    </row>
    <row r="11110" spans="1:3" x14ac:dyDescent="0.3">
      <c r="A11110" t="s">
        <v>7825</v>
      </c>
      <c r="B11110" s="2">
        <v>6.7</v>
      </c>
      <c r="C11110" t="s">
        <v>3878</v>
      </c>
    </row>
    <row r="11111" spans="1:3" x14ac:dyDescent="0.3">
      <c r="A11111" t="s">
        <v>6731</v>
      </c>
      <c r="B11111" s="2">
        <v>7.4</v>
      </c>
      <c r="C11111" t="s">
        <v>509</v>
      </c>
    </row>
    <row r="11112" spans="1:3" x14ac:dyDescent="0.3">
      <c r="A11112" t="s">
        <v>6731</v>
      </c>
      <c r="B11112" s="2">
        <v>7.4</v>
      </c>
      <c r="C11112" t="s">
        <v>814</v>
      </c>
    </row>
    <row r="11113" spans="1:3" x14ac:dyDescent="0.3">
      <c r="A11113" t="s">
        <v>7826</v>
      </c>
      <c r="B11113" s="2">
        <v>8</v>
      </c>
      <c r="C11113" t="s">
        <v>346</v>
      </c>
    </row>
    <row r="11114" spans="1:3" x14ac:dyDescent="0.3">
      <c r="A11114" t="s">
        <v>7826</v>
      </c>
      <c r="B11114" s="2">
        <v>8</v>
      </c>
      <c r="C11114" t="s">
        <v>814</v>
      </c>
    </row>
    <row r="11115" spans="1:3" x14ac:dyDescent="0.3">
      <c r="A11115" t="s">
        <v>7826</v>
      </c>
      <c r="B11115" s="2">
        <v>8</v>
      </c>
      <c r="C11115" t="s">
        <v>3084</v>
      </c>
    </row>
    <row r="11116" spans="1:3" x14ac:dyDescent="0.3">
      <c r="A11116" t="s">
        <v>7827</v>
      </c>
      <c r="B11116" s="2">
        <v>7.2</v>
      </c>
      <c r="C11116" t="s">
        <v>1852</v>
      </c>
    </row>
    <row r="11117" spans="1:3" x14ac:dyDescent="0.3">
      <c r="A11117" t="s">
        <v>6732</v>
      </c>
      <c r="B11117" s="2">
        <v>6.4</v>
      </c>
      <c r="C11117" t="s">
        <v>814</v>
      </c>
    </row>
    <row r="11118" spans="1:3" x14ac:dyDescent="0.3">
      <c r="A11118" t="s">
        <v>7828</v>
      </c>
      <c r="B11118" s="2">
        <v>6.5</v>
      </c>
      <c r="C11118" t="s">
        <v>814</v>
      </c>
    </row>
    <row r="11119" spans="1:3" x14ac:dyDescent="0.3">
      <c r="A11119" t="s">
        <v>7829</v>
      </c>
      <c r="B11119" s="2">
        <v>6.9</v>
      </c>
      <c r="C11119" t="s">
        <v>814</v>
      </c>
    </row>
    <row r="11120" spans="1:3" x14ac:dyDescent="0.3">
      <c r="A11120" t="s">
        <v>7829</v>
      </c>
      <c r="B11120" s="2">
        <v>6.9</v>
      </c>
      <c r="C11120" t="s">
        <v>7853</v>
      </c>
    </row>
    <row r="11121" spans="1:3" x14ac:dyDescent="0.3">
      <c r="A11121" t="s">
        <v>6733</v>
      </c>
      <c r="B11121" s="2">
        <v>7.5</v>
      </c>
      <c r="C11121" t="s">
        <v>1852</v>
      </c>
    </row>
    <row r="11122" spans="1:3" x14ac:dyDescent="0.3">
      <c r="A11122" t="s">
        <v>6733</v>
      </c>
      <c r="B11122" s="2">
        <v>7.5</v>
      </c>
      <c r="C11122" t="s">
        <v>7849</v>
      </c>
    </row>
    <row r="11123" spans="1:3" x14ac:dyDescent="0.3">
      <c r="A11123" t="s">
        <v>6733</v>
      </c>
      <c r="B11123" s="2">
        <v>7.5</v>
      </c>
      <c r="C11123" t="s">
        <v>7853</v>
      </c>
    </row>
    <row r="11124" spans="1:3" x14ac:dyDescent="0.3">
      <c r="A11124" t="s">
        <v>7830</v>
      </c>
      <c r="B11124" s="2">
        <v>7.7</v>
      </c>
      <c r="C11124" t="s">
        <v>7851</v>
      </c>
    </row>
    <row r="11125" spans="1:3" x14ac:dyDescent="0.3">
      <c r="A11125" t="s">
        <v>7830</v>
      </c>
      <c r="B11125" s="2">
        <v>7.7</v>
      </c>
      <c r="C11125" t="s">
        <v>1852</v>
      </c>
    </row>
    <row r="11126" spans="1:3" x14ac:dyDescent="0.3">
      <c r="A11126" t="s">
        <v>7831</v>
      </c>
      <c r="B11126" s="2">
        <v>8.5</v>
      </c>
      <c r="C11126" t="s">
        <v>814</v>
      </c>
    </row>
    <row r="11127" spans="1:3" x14ac:dyDescent="0.3">
      <c r="A11127" t="s">
        <v>7831</v>
      </c>
      <c r="B11127" s="2">
        <v>8.5</v>
      </c>
      <c r="C11127" t="s">
        <v>7846</v>
      </c>
    </row>
    <row r="11128" spans="1:3" x14ac:dyDescent="0.3">
      <c r="A11128" t="s">
        <v>6734</v>
      </c>
      <c r="B11128" s="2">
        <v>7.7</v>
      </c>
      <c r="C11128" t="s">
        <v>814</v>
      </c>
    </row>
    <row r="11129" spans="1:3" x14ac:dyDescent="0.3">
      <c r="A11129" t="s">
        <v>6734</v>
      </c>
      <c r="B11129" s="2">
        <v>7.7</v>
      </c>
      <c r="C11129" t="s">
        <v>3587</v>
      </c>
    </row>
    <row r="11130" spans="1:3" x14ac:dyDescent="0.3">
      <c r="A11130" t="s">
        <v>7832</v>
      </c>
      <c r="B11130" s="2">
        <v>6.5</v>
      </c>
      <c r="C11130" t="s">
        <v>509</v>
      </c>
    </row>
    <row r="11131" spans="1:3" x14ac:dyDescent="0.3">
      <c r="A11131" t="s">
        <v>7832</v>
      </c>
      <c r="B11131" s="2">
        <v>6.5</v>
      </c>
      <c r="C11131" t="s">
        <v>3587</v>
      </c>
    </row>
    <row r="11132" spans="1:3" x14ac:dyDescent="0.3">
      <c r="A11132" t="s">
        <v>6735</v>
      </c>
      <c r="B11132" s="2">
        <v>7</v>
      </c>
      <c r="C11132" t="s">
        <v>814</v>
      </c>
    </row>
    <row r="11133" spans="1:3" x14ac:dyDescent="0.3">
      <c r="A11133" t="s">
        <v>6735</v>
      </c>
      <c r="B11133" s="2">
        <v>7</v>
      </c>
      <c r="C11133" t="s">
        <v>3587</v>
      </c>
    </row>
    <row r="11134" spans="1:3" x14ac:dyDescent="0.3">
      <c r="A11134" t="s">
        <v>6735</v>
      </c>
      <c r="B11134" s="2">
        <v>7</v>
      </c>
      <c r="C11134" t="s">
        <v>3878</v>
      </c>
    </row>
    <row r="11135" spans="1:3" x14ac:dyDescent="0.3">
      <c r="A11135" t="s">
        <v>7833</v>
      </c>
      <c r="B11135" s="2">
        <v>5.5</v>
      </c>
      <c r="C11135" t="s">
        <v>7851</v>
      </c>
    </row>
    <row r="11136" spans="1:3" x14ac:dyDescent="0.3">
      <c r="A11136" t="s">
        <v>7833</v>
      </c>
      <c r="B11136" s="2">
        <v>5.5</v>
      </c>
      <c r="C11136" t="s">
        <v>814</v>
      </c>
    </row>
    <row r="11137" spans="1:3" x14ac:dyDescent="0.3">
      <c r="A11137" t="s">
        <v>7833</v>
      </c>
      <c r="B11137" s="2">
        <v>5.5</v>
      </c>
      <c r="C11137" t="s">
        <v>3705</v>
      </c>
    </row>
    <row r="11138" spans="1:3" x14ac:dyDescent="0.3">
      <c r="A11138" t="s">
        <v>6736</v>
      </c>
      <c r="B11138" s="2">
        <v>6.3</v>
      </c>
      <c r="C11138" t="s">
        <v>509</v>
      </c>
    </row>
    <row r="11139" spans="1:3" x14ac:dyDescent="0.3">
      <c r="A11139" t="s">
        <v>6736</v>
      </c>
      <c r="B11139" s="2">
        <v>6.3</v>
      </c>
      <c r="C11139" t="s">
        <v>814</v>
      </c>
    </row>
    <row r="11140" spans="1:3" x14ac:dyDescent="0.3">
      <c r="A11140" t="s">
        <v>6736</v>
      </c>
      <c r="B11140" s="2">
        <v>6.3</v>
      </c>
      <c r="C11140" t="s">
        <v>3587</v>
      </c>
    </row>
    <row r="11141" spans="1:3" x14ac:dyDescent="0.3">
      <c r="A11141" t="s">
        <v>6737</v>
      </c>
      <c r="B11141" s="2">
        <v>7.9</v>
      </c>
      <c r="C11141" t="s">
        <v>814</v>
      </c>
    </row>
    <row r="11142" spans="1:3" x14ac:dyDescent="0.3">
      <c r="A11142" t="s">
        <v>6737</v>
      </c>
      <c r="B11142" s="2">
        <v>7.9</v>
      </c>
      <c r="C11142" t="s">
        <v>7853</v>
      </c>
    </row>
    <row r="11143" spans="1:3" x14ac:dyDescent="0.3">
      <c r="A11143" t="s">
        <v>6737</v>
      </c>
      <c r="B11143" s="2">
        <v>7.9</v>
      </c>
      <c r="C11143" t="s">
        <v>3587</v>
      </c>
    </row>
    <row r="11144" spans="1:3" x14ac:dyDescent="0.3">
      <c r="A11144" t="s">
        <v>6738</v>
      </c>
      <c r="B11144" s="2">
        <v>7.3</v>
      </c>
      <c r="C11144" t="s">
        <v>509</v>
      </c>
    </row>
    <row r="11145" spans="1:3" x14ac:dyDescent="0.3">
      <c r="A11145" t="s">
        <v>6739</v>
      </c>
      <c r="B11145" s="2">
        <v>7.4</v>
      </c>
      <c r="C11145" t="s">
        <v>1852</v>
      </c>
    </row>
    <row r="11146" spans="1:3" x14ac:dyDescent="0.3">
      <c r="A11146" t="s">
        <v>6740</v>
      </c>
      <c r="B11146" s="2">
        <v>7</v>
      </c>
      <c r="C11146" t="s">
        <v>266</v>
      </c>
    </row>
    <row r="11147" spans="1:3" x14ac:dyDescent="0.3">
      <c r="A11147" t="s">
        <v>6740</v>
      </c>
      <c r="B11147" s="2">
        <v>7</v>
      </c>
      <c r="C11147" t="s">
        <v>1852</v>
      </c>
    </row>
    <row r="11148" spans="1:3" x14ac:dyDescent="0.3">
      <c r="A11148" t="s">
        <v>6741</v>
      </c>
      <c r="B11148" s="2">
        <v>7.1</v>
      </c>
      <c r="C11148" t="s">
        <v>1852</v>
      </c>
    </row>
    <row r="11149" spans="1:3" x14ac:dyDescent="0.3">
      <c r="A11149" t="s">
        <v>6742</v>
      </c>
      <c r="B11149" s="2">
        <v>7.5</v>
      </c>
      <c r="C11149" t="s">
        <v>1852</v>
      </c>
    </row>
    <row r="11150" spans="1:3" x14ac:dyDescent="0.3">
      <c r="A11150" t="s">
        <v>7834</v>
      </c>
      <c r="B11150" s="2">
        <v>6.7</v>
      </c>
      <c r="C11150" t="s">
        <v>509</v>
      </c>
    </row>
    <row r="11151" spans="1:3" x14ac:dyDescent="0.3">
      <c r="A11151" t="s">
        <v>7834</v>
      </c>
      <c r="B11151" s="2">
        <v>6.7</v>
      </c>
      <c r="C11151" t="s">
        <v>814</v>
      </c>
    </row>
    <row r="11152" spans="1:3" x14ac:dyDescent="0.3">
      <c r="A11152" t="s">
        <v>7835</v>
      </c>
      <c r="B11152" s="2">
        <v>6.7</v>
      </c>
      <c r="C11152" t="s">
        <v>814</v>
      </c>
    </row>
    <row r="11153" spans="1:3" x14ac:dyDescent="0.3">
      <c r="A11153" t="s">
        <v>7835</v>
      </c>
      <c r="B11153" s="2">
        <v>6.7</v>
      </c>
      <c r="C11153" t="s">
        <v>7850</v>
      </c>
    </row>
    <row r="11154" spans="1:3" x14ac:dyDescent="0.3">
      <c r="A11154" t="s">
        <v>6743</v>
      </c>
      <c r="B11154" s="2">
        <v>4.2</v>
      </c>
      <c r="C11154" t="s">
        <v>1390</v>
      </c>
    </row>
    <row r="11155" spans="1:3" x14ac:dyDescent="0.3">
      <c r="A11155" t="s">
        <v>6743</v>
      </c>
      <c r="B11155" s="2">
        <v>4.2</v>
      </c>
      <c r="C11155" t="s">
        <v>3705</v>
      </c>
    </row>
    <row r="11156" spans="1:3" x14ac:dyDescent="0.3">
      <c r="A11156" t="s">
        <v>6744</v>
      </c>
      <c r="B11156" s="2">
        <v>7</v>
      </c>
      <c r="C11156" t="s">
        <v>509</v>
      </c>
    </row>
    <row r="11157" spans="1:3" x14ac:dyDescent="0.3">
      <c r="A11157" t="s">
        <v>7836</v>
      </c>
      <c r="B11157" s="2">
        <v>7</v>
      </c>
      <c r="C11157" t="s">
        <v>509</v>
      </c>
    </row>
    <row r="11158" spans="1:3" x14ac:dyDescent="0.3">
      <c r="A11158" t="s">
        <v>7836</v>
      </c>
      <c r="B11158" s="2">
        <v>7</v>
      </c>
      <c r="C11158" t="s">
        <v>1390</v>
      </c>
    </row>
    <row r="11159" spans="1:3" x14ac:dyDescent="0.3">
      <c r="A11159" t="s">
        <v>7836</v>
      </c>
      <c r="B11159" s="2">
        <v>7</v>
      </c>
      <c r="C11159" t="s">
        <v>3878</v>
      </c>
    </row>
    <row r="11160" spans="1:3" x14ac:dyDescent="0.3">
      <c r="A11160" t="s">
        <v>6745</v>
      </c>
      <c r="B11160" s="2">
        <v>6.8</v>
      </c>
      <c r="C11160" t="s">
        <v>509</v>
      </c>
    </row>
    <row r="11161" spans="1:3" x14ac:dyDescent="0.3">
      <c r="A11161" t="s">
        <v>6745</v>
      </c>
      <c r="B11161" s="2">
        <v>6.8</v>
      </c>
      <c r="C11161" t="s">
        <v>7851</v>
      </c>
    </row>
    <row r="11162" spans="1:3" x14ac:dyDescent="0.3">
      <c r="A11162" t="s">
        <v>6745</v>
      </c>
      <c r="B11162" s="2">
        <v>6.8</v>
      </c>
      <c r="C11162" t="s">
        <v>814</v>
      </c>
    </row>
    <row r="11163" spans="1:3" x14ac:dyDescent="0.3">
      <c r="A11163" t="s">
        <v>6745</v>
      </c>
      <c r="B11163" s="2">
        <v>6.8</v>
      </c>
      <c r="C11163" t="s">
        <v>1390</v>
      </c>
    </row>
    <row r="11164" spans="1:3" x14ac:dyDescent="0.3">
      <c r="A11164" t="s">
        <v>6745</v>
      </c>
      <c r="B11164" s="2">
        <v>6.8</v>
      </c>
      <c r="C11164" t="s">
        <v>3705</v>
      </c>
    </row>
    <row r="11165" spans="1:3" x14ac:dyDescent="0.3">
      <c r="A11165" t="s">
        <v>6746</v>
      </c>
      <c r="B11165" s="2">
        <v>7.5</v>
      </c>
      <c r="C11165" t="s">
        <v>814</v>
      </c>
    </row>
    <row r="11166" spans="1:3" x14ac:dyDescent="0.3">
      <c r="A11166" t="s">
        <v>6746</v>
      </c>
      <c r="B11166" s="2">
        <v>7.5</v>
      </c>
      <c r="C11166" t="s">
        <v>7848</v>
      </c>
    </row>
    <row r="11167" spans="1:3" x14ac:dyDescent="0.3">
      <c r="A11167" t="s">
        <v>6746</v>
      </c>
      <c r="B11167" s="2">
        <v>7.5</v>
      </c>
      <c r="C11167" t="s">
        <v>3705</v>
      </c>
    </row>
    <row r="11168" spans="1:3" x14ac:dyDescent="0.3">
      <c r="A11168" t="s">
        <v>6747</v>
      </c>
      <c r="B11168" s="2">
        <v>5.3</v>
      </c>
      <c r="C11168" t="s">
        <v>7852</v>
      </c>
    </row>
    <row r="11169" spans="1:3" x14ac:dyDescent="0.3">
      <c r="A11169" t="s">
        <v>6747</v>
      </c>
      <c r="B11169" s="2">
        <v>5.3</v>
      </c>
      <c r="C11169" t="s">
        <v>509</v>
      </c>
    </row>
    <row r="11170" spans="1:3" x14ac:dyDescent="0.3">
      <c r="A11170" t="s">
        <v>6747</v>
      </c>
      <c r="B11170" s="2">
        <v>5.3</v>
      </c>
      <c r="C11170" t="s">
        <v>3587</v>
      </c>
    </row>
    <row r="11171" spans="1:3" x14ac:dyDescent="0.3">
      <c r="A11171" t="s">
        <v>6748</v>
      </c>
      <c r="B11171" s="2">
        <v>7.3</v>
      </c>
      <c r="C11171" t="s">
        <v>509</v>
      </c>
    </row>
    <row r="11172" spans="1:3" x14ac:dyDescent="0.3">
      <c r="A11172" t="s">
        <v>6748</v>
      </c>
      <c r="B11172" s="2">
        <v>7.3</v>
      </c>
      <c r="C11172" t="s">
        <v>1852</v>
      </c>
    </row>
    <row r="11173" spans="1:3" x14ac:dyDescent="0.3">
      <c r="A11173" t="s">
        <v>6748</v>
      </c>
      <c r="B11173" s="2">
        <v>7.3</v>
      </c>
      <c r="C11173" t="s">
        <v>814</v>
      </c>
    </row>
    <row r="11174" spans="1:3" x14ac:dyDescent="0.3">
      <c r="A11174" t="s">
        <v>7837</v>
      </c>
      <c r="B11174" s="2">
        <v>5.6</v>
      </c>
      <c r="C11174" t="s">
        <v>509</v>
      </c>
    </row>
    <row r="11175" spans="1:3" x14ac:dyDescent="0.3">
      <c r="A11175" t="s">
        <v>6749</v>
      </c>
      <c r="B11175" s="2">
        <v>5.6</v>
      </c>
      <c r="C11175" t="s">
        <v>509</v>
      </c>
    </row>
    <row r="11176" spans="1:3" x14ac:dyDescent="0.3">
      <c r="A11176" t="s">
        <v>6749</v>
      </c>
      <c r="B11176" s="2">
        <v>5.6</v>
      </c>
      <c r="C11176" t="s">
        <v>814</v>
      </c>
    </row>
    <row r="11177" spans="1:3" x14ac:dyDescent="0.3">
      <c r="A11177" t="s">
        <v>7838</v>
      </c>
      <c r="B11177" s="2">
        <v>6.6</v>
      </c>
      <c r="C11177" t="s">
        <v>509</v>
      </c>
    </row>
    <row r="11178" spans="1:3" x14ac:dyDescent="0.3">
      <c r="A11178" t="s">
        <v>7838</v>
      </c>
      <c r="B11178" s="2">
        <v>6.6</v>
      </c>
      <c r="C11178" t="s">
        <v>814</v>
      </c>
    </row>
    <row r="11179" spans="1:3" x14ac:dyDescent="0.3">
      <c r="A11179" t="s">
        <v>7838</v>
      </c>
      <c r="B11179" s="2">
        <v>6.6</v>
      </c>
      <c r="C11179" t="s">
        <v>3587</v>
      </c>
    </row>
    <row r="11180" spans="1:3" x14ac:dyDescent="0.3">
      <c r="A11180" t="s">
        <v>6750</v>
      </c>
      <c r="B11180" s="2">
        <v>6.3</v>
      </c>
      <c r="C11180" t="s">
        <v>509</v>
      </c>
    </row>
    <row r="11181" spans="1:3" x14ac:dyDescent="0.3">
      <c r="A11181" t="s">
        <v>6750</v>
      </c>
      <c r="B11181" s="2">
        <v>6.3</v>
      </c>
      <c r="C11181" t="s">
        <v>814</v>
      </c>
    </row>
    <row r="11182" spans="1:3" x14ac:dyDescent="0.3">
      <c r="A11182" t="s">
        <v>6750</v>
      </c>
      <c r="B11182" s="2">
        <v>6.3</v>
      </c>
      <c r="C11182" t="s">
        <v>3587</v>
      </c>
    </row>
    <row r="11183" spans="1:3" x14ac:dyDescent="0.3">
      <c r="A11183" t="s">
        <v>6751</v>
      </c>
      <c r="B11183" s="2">
        <v>7.5</v>
      </c>
      <c r="C11183" t="s">
        <v>814</v>
      </c>
    </row>
    <row r="11184" spans="1:3" x14ac:dyDescent="0.3">
      <c r="A11184" t="s">
        <v>7839</v>
      </c>
      <c r="B11184" s="2">
        <v>7.6</v>
      </c>
      <c r="C11184" t="s">
        <v>509</v>
      </c>
    </row>
    <row r="11185" spans="1:3" x14ac:dyDescent="0.3">
      <c r="A11185" t="s">
        <v>7839</v>
      </c>
      <c r="B11185" s="2">
        <v>7.6</v>
      </c>
      <c r="C11185" t="s">
        <v>3587</v>
      </c>
    </row>
    <row r="11186" spans="1:3" x14ac:dyDescent="0.3">
      <c r="A11186" t="s">
        <v>7840</v>
      </c>
      <c r="B11186" s="2">
        <v>4.0999999999999996</v>
      </c>
      <c r="C11186" t="s">
        <v>3084</v>
      </c>
    </row>
    <row r="11187" spans="1:3" x14ac:dyDescent="0.3">
      <c r="A11187" t="s">
        <v>6752</v>
      </c>
      <c r="B11187" s="2">
        <v>7.8</v>
      </c>
      <c r="C11187" t="s">
        <v>509</v>
      </c>
    </row>
    <row r="11188" spans="1:3" x14ac:dyDescent="0.3">
      <c r="A11188" t="s">
        <v>6753</v>
      </c>
      <c r="B11188" s="2">
        <v>6.7</v>
      </c>
      <c r="C11188" t="s">
        <v>814</v>
      </c>
    </row>
    <row r="11189" spans="1:3" x14ac:dyDescent="0.3">
      <c r="A11189" t="s">
        <v>6753</v>
      </c>
      <c r="B11189" s="2">
        <v>6.7</v>
      </c>
      <c r="C11189" t="s">
        <v>7844</v>
      </c>
    </row>
    <row r="11190" spans="1:3" x14ac:dyDescent="0.3">
      <c r="A11190" t="s">
        <v>7841</v>
      </c>
      <c r="B11190" s="2">
        <v>7.3</v>
      </c>
      <c r="C11190" t="s">
        <v>509</v>
      </c>
    </row>
    <row r="11191" spans="1:3" x14ac:dyDescent="0.3">
      <c r="A11191" t="s">
        <v>7841</v>
      </c>
      <c r="B11191" s="2">
        <v>7.3</v>
      </c>
      <c r="C11191" t="s">
        <v>814</v>
      </c>
    </row>
    <row r="11192" spans="1:3" x14ac:dyDescent="0.3">
      <c r="A11192" t="s">
        <v>6754</v>
      </c>
      <c r="B11192" s="2">
        <v>7.1</v>
      </c>
      <c r="C11192" t="s">
        <v>509</v>
      </c>
    </row>
    <row r="11193" spans="1:3" x14ac:dyDescent="0.3">
      <c r="A11193" t="s">
        <v>6754</v>
      </c>
      <c r="B11193" s="2">
        <v>7.1</v>
      </c>
      <c r="C11193" t="s">
        <v>814</v>
      </c>
    </row>
    <row r="11194" spans="1:3" x14ac:dyDescent="0.3">
      <c r="A11194" t="s">
        <v>6755</v>
      </c>
      <c r="B11194" s="2">
        <v>6.6</v>
      </c>
      <c r="C11194" t="s">
        <v>509</v>
      </c>
    </row>
    <row r="11195" spans="1:3" x14ac:dyDescent="0.3">
      <c r="A11195" t="s">
        <v>6755</v>
      </c>
      <c r="B11195" s="2">
        <v>6.6</v>
      </c>
      <c r="C11195" t="s">
        <v>814</v>
      </c>
    </row>
    <row r="11196" spans="1:3" x14ac:dyDescent="0.3">
      <c r="A11196" t="s">
        <v>6755</v>
      </c>
      <c r="B11196" s="2">
        <v>6.6</v>
      </c>
      <c r="C11196" t="s">
        <v>3587</v>
      </c>
    </row>
    <row r="11197" spans="1:3" x14ac:dyDescent="0.3">
      <c r="A11197" t="s">
        <v>6756</v>
      </c>
      <c r="B11197" s="2">
        <v>6.2</v>
      </c>
      <c r="C11197" t="s">
        <v>3587</v>
      </c>
    </row>
    <row r="11198" spans="1:3" x14ac:dyDescent="0.3">
      <c r="A11198" t="s">
        <v>6757</v>
      </c>
      <c r="B11198" s="2">
        <v>6.1</v>
      </c>
      <c r="C11198" t="s">
        <v>509</v>
      </c>
    </row>
    <row r="11199" spans="1:3" x14ac:dyDescent="0.3">
      <c r="A11199" t="s">
        <v>6757</v>
      </c>
      <c r="B11199" s="2">
        <v>6.1</v>
      </c>
      <c r="C11199" t="s">
        <v>7851</v>
      </c>
    </row>
    <row r="11200" spans="1:3" x14ac:dyDescent="0.3">
      <c r="A11200" t="s">
        <v>6757</v>
      </c>
      <c r="B11200" s="2">
        <v>6.1</v>
      </c>
      <c r="C11200" t="s">
        <v>1390</v>
      </c>
    </row>
    <row r="11201" spans="1:3" x14ac:dyDescent="0.3">
      <c r="A11201" t="s">
        <v>6758</v>
      </c>
      <c r="B11201" s="2">
        <v>6.9</v>
      </c>
      <c r="C11201" t="s">
        <v>814</v>
      </c>
    </row>
    <row r="11202" spans="1:3" x14ac:dyDescent="0.3">
      <c r="A11202" t="s">
        <v>6758</v>
      </c>
      <c r="B11202" s="2">
        <v>6.9</v>
      </c>
      <c r="C11202" t="s">
        <v>7853</v>
      </c>
    </row>
    <row r="11203" spans="1:3" x14ac:dyDescent="0.3">
      <c r="A11203" t="s">
        <v>6758</v>
      </c>
      <c r="B11203" s="2">
        <v>6.9</v>
      </c>
      <c r="C11203" t="s">
        <v>3587</v>
      </c>
    </row>
    <row r="11204" spans="1:3" x14ac:dyDescent="0.3">
      <c r="A11204" t="s">
        <v>6759</v>
      </c>
      <c r="B11204" s="2">
        <v>7.5</v>
      </c>
      <c r="C11204" t="s">
        <v>814</v>
      </c>
    </row>
    <row r="11205" spans="1:3" x14ac:dyDescent="0.3">
      <c r="A11205" t="s">
        <v>6760</v>
      </c>
      <c r="B11205" s="2">
        <v>7.4</v>
      </c>
      <c r="C11205" t="s">
        <v>7851</v>
      </c>
    </row>
    <row r="11206" spans="1:3" x14ac:dyDescent="0.3">
      <c r="A11206" t="s">
        <v>6760</v>
      </c>
      <c r="B11206" s="2">
        <v>7.4</v>
      </c>
      <c r="C11206" t="s">
        <v>1390</v>
      </c>
    </row>
    <row r="11207" spans="1:3" x14ac:dyDescent="0.3">
      <c r="A11207" t="s">
        <v>6760</v>
      </c>
      <c r="B11207" s="2">
        <v>7.4</v>
      </c>
      <c r="C11207" t="s">
        <v>7848</v>
      </c>
    </row>
    <row r="11208" spans="1:3" x14ac:dyDescent="0.3">
      <c r="A11208" t="s">
        <v>6760</v>
      </c>
      <c r="B11208" s="2">
        <v>7.4</v>
      </c>
      <c r="C11208" t="s">
        <v>3705</v>
      </c>
    </row>
    <row r="11209" spans="1:3" x14ac:dyDescent="0.3">
      <c r="A11209" t="s">
        <v>6761</v>
      </c>
      <c r="B11209" s="2">
        <v>7</v>
      </c>
      <c r="C11209" t="s">
        <v>814</v>
      </c>
    </row>
    <row r="11210" spans="1:3" x14ac:dyDescent="0.3">
      <c r="A11210" t="s">
        <v>6761</v>
      </c>
      <c r="B11210" s="2">
        <v>7</v>
      </c>
      <c r="C11210" t="s">
        <v>3878</v>
      </c>
    </row>
    <row r="11211" spans="1:3" x14ac:dyDescent="0.3">
      <c r="A11211" t="s">
        <v>6761</v>
      </c>
      <c r="B11211" s="2">
        <v>7</v>
      </c>
      <c r="C11211" t="s">
        <v>3705</v>
      </c>
    </row>
    <row r="11212" spans="1:3" x14ac:dyDescent="0.3">
      <c r="A11212" t="s">
        <v>6762</v>
      </c>
      <c r="B11212" s="2">
        <v>6.3</v>
      </c>
      <c r="C11212" t="s">
        <v>3705</v>
      </c>
    </row>
    <row r="11213" spans="1:3" x14ac:dyDescent="0.3">
      <c r="A11213" t="s">
        <v>6763</v>
      </c>
      <c r="B11213" s="2">
        <v>6.9</v>
      </c>
      <c r="C11213" t="s">
        <v>346</v>
      </c>
    </row>
    <row r="11214" spans="1:3" x14ac:dyDescent="0.3">
      <c r="A11214" t="s">
        <v>6763</v>
      </c>
      <c r="B11214" s="2">
        <v>6.9</v>
      </c>
      <c r="C11214" t="s">
        <v>7851</v>
      </c>
    </row>
    <row r="11215" spans="1:3" x14ac:dyDescent="0.3">
      <c r="A11215" t="s">
        <v>6763</v>
      </c>
      <c r="B11215" s="2">
        <v>6.9</v>
      </c>
      <c r="C11215" t="s">
        <v>814</v>
      </c>
    </row>
    <row r="11216" spans="1:3" x14ac:dyDescent="0.3">
      <c r="A11216" t="s">
        <v>6763</v>
      </c>
      <c r="B11216" s="2">
        <v>6.9</v>
      </c>
      <c r="C11216" t="s">
        <v>3587</v>
      </c>
    </row>
    <row r="11217" spans="1:3" x14ac:dyDescent="0.3">
      <c r="A11217" t="s">
        <v>6763</v>
      </c>
      <c r="B11217" s="2">
        <v>6.9</v>
      </c>
      <c r="C11217" t="s">
        <v>3705</v>
      </c>
    </row>
    <row r="11218" spans="1:3" x14ac:dyDescent="0.3">
      <c r="A11218" t="s">
        <v>6764</v>
      </c>
      <c r="B11218" s="2">
        <v>6.4</v>
      </c>
      <c r="C11218" t="s">
        <v>509</v>
      </c>
    </row>
    <row r="11219" spans="1:3" x14ac:dyDescent="0.3">
      <c r="A11219" t="s">
        <v>6764</v>
      </c>
      <c r="B11219" s="2">
        <v>6.4</v>
      </c>
      <c r="C11219" t="s">
        <v>814</v>
      </c>
    </row>
    <row r="11220" spans="1:3" x14ac:dyDescent="0.3">
      <c r="A11220" t="s">
        <v>7842</v>
      </c>
      <c r="B11220" s="2">
        <v>6.6</v>
      </c>
      <c r="C11220" t="s">
        <v>1852</v>
      </c>
    </row>
  </sheetData>
  <sheetProtection sheet="1" objects="1" scenarios="1" selectLockedCells="1" selectUnlockedCells="1"/>
  <mergeCells count="2">
    <mergeCell ref="A1:C3"/>
    <mergeCell ref="G3:I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04FB-1855-4652-9CA5-958129FD5469}">
  <sheetPr>
    <tabColor rgb="FF92D050"/>
  </sheetPr>
  <dimension ref="S2:AG28"/>
  <sheetViews>
    <sheetView zoomScaleNormal="100" workbookViewId="0">
      <selection activeCell="R15" sqref="R15"/>
    </sheetView>
  </sheetViews>
  <sheetFormatPr defaultRowHeight="14.4" x14ac:dyDescent="0.3"/>
  <cols>
    <col min="19" max="19" width="12" bestFit="1" customWidth="1"/>
    <col min="20" max="20" width="12" customWidth="1"/>
    <col min="21" max="21" width="9.5546875" bestFit="1" customWidth="1"/>
    <col min="26" max="27" width="9.5546875" bestFit="1" customWidth="1"/>
    <col min="33" max="33" width="10.6640625" customWidth="1"/>
  </cols>
  <sheetData>
    <row r="2" spans="19:33" x14ac:dyDescent="0.3">
      <c r="S2" s="51" t="s">
        <v>7877</v>
      </c>
      <c r="T2" s="52"/>
      <c r="U2" s="53"/>
      <c r="V2" s="53"/>
      <c r="W2" s="53"/>
      <c r="X2" s="53"/>
      <c r="Y2" s="53"/>
      <c r="Z2" s="53"/>
      <c r="AA2" s="54"/>
      <c r="AE2" s="58" t="s">
        <v>7867</v>
      </c>
      <c r="AF2" s="59"/>
      <c r="AG2" s="60"/>
    </row>
    <row r="3" spans="19:33" x14ac:dyDescent="0.3">
      <c r="S3" s="55"/>
      <c r="T3" s="56"/>
      <c r="U3" s="56"/>
      <c r="V3" s="56"/>
      <c r="W3" s="56"/>
      <c r="X3" s="56"/>
      <c r="Y3" s="56"/>
      <c r="Z3" s="56"/>
      <c r="AA3" s="57"/>
      <c r="AE3" s="61"/>
      <c r="AF3" s="62"/>
      <c r="AG3" s="63"/>
    </row>
    <row r="4" spans="19:33" x14ac:dyDescent="0.3">
      <c r="S4" s="17" t="s">
        <v>7857</v>
      </c>
      <c r="T4" s="18" t="s">
        <v>7858</v>
      </c>
      <c r="U4" s="17" t="s">
        <v>7860</v>
      </c>
      <c r="V4" s="17" t="s">
        <v>7861</v>
      </c>
      <c r="W4" s="17" t="s">
        <v>7862</v>
      </c>
      <c r="X4" s="17" t="s">
        <v>5501</v>
      </c>
      <c r="Y4" s="17" t="s">
        <v>7863</v>
      </c>
      <c r="Z4" s="17" t="s">
        <v>7864</v>
      </c>
      <c r="AA4" s="17" t="s">
        <v>7865</v>
      </c>
      <c r="AE4" s="19" t="s">
        <v>7857</v>
      </c>
      <c r="AF4" s="20" t="s">
        <v>7858</v>
      </c>
      <c r="AG4" s="21" t="s">
        <v>7866</v>
      </c>
    </row>
    <row r="5" spans="19:33" x14ac:dyDescent="0.3">
      <c r="S5" s="8" t="s">
        <v>814</v>
      </c>
      <c r="T5">
        <v>1911</v>
      </c>
      <c r="U5" s="2">
        <f>AVERAGEIF(Movie_analysis_table[Genre],Analysis_1!S5,Movie_analysis_table[imdb_score])</f>
        <v>6.7891156462585176</v>
      </c>
      <c r="V5" cm="1">
        <f t="array" ref="V5">MEDIAN(_xlfn._xlws.FILTER(Movie_analysis_table[imdb_score],Movie_analysis_table[Genre]=Analysis_1!S5))</f>
        <v>6.9</v>
      </c>
      <c r="W5" s="2" cm="1">
        <f t="array" ref="W5">IFERROR(_xlfn.MODE.SNGL(_xlfn._xlws.FILTER(Movie_analysis_table[imdb_score],Movie_analysis_table[Genre]=Analysis_1!S5)),0)</f>
        <v>6.7</v>
      </c>
      <c r="X5" s="2" cm="1">
        <f t="array" ref="X5">IFERROR(MAX(_xlfn._xlws.FILTER(Movie_analysis_table[imdb_score],Movie_analysis_table[Genre]=Analysis_1!S5)),0)</f>
        <v>9.3000000000000007</v>
      </c>
      <c r="Y5" s="2" cm="1">
        <f t="array" ref="Y5">IFERROR(MIN(_xlfn._xlws.FILTER(Movie_analysis_table[imdb_score],Movie_analysis_table[Genre]=Analysis_1!S5)),0)</f>
        <v>2.1</v>
      </c>
      <c r="Z5" s="11" cm="1">
        <f t="array" ref="Z5">IFERROR(VAR(_xlfn._xlws.FILTER(Movie_analysis_table[imdb_score],Movie_analysis_table[Genre]=Analysis_1!S5)),0)</f>
        <v>0.7939966520636631</v>
      </c>
      <c r="AA5" s="12" cm="1">
        <f t="array" ref="AA5">IFERROR(_xlfn.STDEV.P(_xlfn._xlws.FILTER(Movie_analysis_table[imdb_score],Movie_analysis_table[Genre]=Analysis_1!S5)),0)</f>
        <v>0.89083172627773044</v>
      </c>
      <c r="AE5" s="6" t="str" cm="1">
        <f t="array" ref="AE5:AG14">_xlfn.TAKE(_xlfn._xlws.SORT(_xlfn._xlws.FILTER(S5:U27,T5:T27&gt;=50),3,-1),10)</f>
        <v>Biography</v>
      </c>
      <c r="AF5">
        <v>242</v>
      </c>
      <c r="AG5" s="12">
        <v>7.1400826446280972</v>
      </c>
    </row>
    <row r="6" spans="19:33" x14ac:dyDescent="0.3">
      <c r="S6" s="9" t="s">
        <v>509</v>
      </c>
      <c r="T6">
        <v>1492</v>
      </c>
      <c r="U6" s="2">
        <f>AVERAGEIF(Movie_analysis_table[Genre],Analysis_1!S6,Movie_analysis_table[imdb_score])</f>
        <v>6.1833109919571152</v>
      </c>
      <c r="V6" cm="1">
        <f t="array" ref="V6">MEDIAN(_xlfn._xlws.FILTER(Movie_analysis_table[imdb_score],Movie_analysis_table[Genre]=Analysis_1!S6))</f>
        <v>6.3</v>
      </c>
      <c r="W6" s="2" cm="1">
        <f t="array" ref="W6">IFERROR(_xlfn.MODE.SNGL(_xlfn._xlws.FILTER(Movie_analysis_table[imdb_score],Movie_analysis_table[Genre]=Analysis_1!S6)),0)</f>
        <v>6.3</v>
      </c>
      <c r="X6" s="2" cm="1">
        <f t="array" ref="X6">IFERROR(MAX(_xlfn._xlws.FILTER(Movie_analysis_table[imdb_score],Movie_analysis_table[Genre]=Analysis_1!S6)),0)</f>
        <v>8.8000000000000007</v>
      </c>
      <c r="Y6" s="2" cm="1">
        <f t="array" ref="Y6">IFERROR(MIN(_xlfn._xlws.FILTER(Movie_analysis_table[imdb_score],Movie_analysis_table[Genre]=Analysis_1!S6)),0)</f>
        <v>1.9</v>
      </c>
      <c r="Z6" s="11" cm="1">
        <f t="array" ref="Z6">IFERROR(VAR(_xlfn._xlws.FILTER(Movie_analysis_table[imdb_score],Movie_analysis_table[Genre]=Analysis_1!S6)),0)</f>
        <v>1.0814315517769937</v>
      </c>
      <c r="AA6" s="12" cm="1">
        <f t="array" ref="AA6">IFERROR(_xlfn.STDEV.P(_xlfn._xlws.FILTER(Movie_analysis_table[imdb_score],Movie_analysis_table[Genre]=Analysis_1!S6)),0)</f>
        <v>1.0395704553814891</v>
      </c>
      <c r="AE6" s="6" t="str">
        <v>History</v>
      </c>
      <c r="AF6">
        <v>152</v>
      </c>
      <c r="AG6" s="12">
        <v>7.1315789473684195</v>
      </c>
    </row>
    <row r="7" spans="19:33" x14ac:dyDescent="0.3">
      <c r="S7" s="9" t="s">
        <v>3705</v>
      </c>
      <c r="T7">
        <v>1084</v>
      </c>
      <c r="U7" s="2">
        <f>AVERAGEIF(Movie_analysis_table[Genre],Analysis_1!S7,Movie_analysis_table[imdb_score])</f>
        <v>6.3748154981549954</v>
      </c>
      <c r="V7" cm="1">
        <f t="array" ref="V7">MEDIAN(_xlfn._xlws.FILTER(Movie_analysis_table[imdb_score],Movie_analysis_table[Genre]=Analysis_1!S7))</f>
        <v>6.4</v>
      </c>
      <c r="W7" s="2" cm="1">
        <f t="array" ref="W7">IFERROR(_xlfn.MODE.SNGL(_xlfn._xlws.FILTER(Movie_analysis_table[imdb_score],Movie_analysis_table[Genre]=Analysis_1!S7)),0)</f>
        <v>6.5</v>
      </c>
      <c r="X7" s="2" cm="1">
        <f t="array" ref="X7">IFERROR(MAX(_xlfn._xlws.FILTER(Movie_analysis_table[imdb_score],Movie_analysis_table[Genre]=Analysis_1!S7)),0)</f>
        <v>9</v>
      </c>
      <c r="Y7" s="2" cm="1">
        <f t="array" ref="Y7">IFERROR(MIN(_xlfn._xlws.FILTER(Movie_analysis_table[imdb_score],Movie_analysis_table[Genre]=Analysis_1!S7)),0)</f>
        <v>2.7</v>
      </c>
      <c r="Z7" s="11" cm="1">
        <f t="array" ref="Z7">IFERROR(VAR(_xlfn._xlws.FILTER(Movie_analysis_table[imdb_score],Movie_analysis_table[Genre]=Analysis_1!S7)),0)</f>
        <v>0.93924511828199964</v>
      </c>
      <c r="AA7" s="12" cm="1">
        <f t="array" ref="AA7">IFERROR(_xlfn.STDEV.P(_xlfn._xlws.FILTER(Movie_analysis_table[imdb_score],Movie_analysis_table[Genre]=Analysis_1!S7)),0)</f>
        <v>0.96869946629269865</v>
      </c>
      <c r="AE7" s="6" t="str">
        <v>War</v>
      </c>
      <c r="AF7">
        <v>159</v>
      </c>
      <c r="AG7" s="12">
        <v>7.0484276729559765</v>
      </c>
    </row>
    <row r="8" spans="19:33" x14ac:dyDescent="0.3">
      <c r="S8" s="9" t="s">
        <v>346</v>
      </c>
      <c r="T8">
        <v>935</v>
      </c>
      <c r="U8" s="2">
        <f>AVERAGEIF(Movie_analysis_table[Genre],Analysis_1!S8,Movie_analysis_table[imdb_score])</f>
        <v>6.2859893048128423</v>
      </c>
      <c r="V8" cm="1">
        <f t="array" ref="V8">MEDIAN(_xlfn._xlws.FILTER(Movie_analysis_table[imdb_score],Movie_analysis_table[Genre]=Analysis_1!S8))</f>
        <v>6.3</v>
      </c>
      <c r="W8" s="2" cm="1">
        <f t="array" ref="W8">IFERROR(_xlfn.MODE.SNGL(_xlfn._xlws.FILTER(Movie_analysis_table[imdb_score],Movie_analysis_table[Genre]=Analysis_1!S8)),0)</f>
        <v>6.6</v>
      </c>
      <c r="X8" s="2" cm="1">
        <f t="array" ref="X8">IFERROR(MAX(_xlfn._xlws.FILTER(Movie_analysis_table[imdb_score],Movie_analysis_table[Genre]=Analysis_1!S8)),0)</f>
        <v>9</v>
      </c>
      <c r="Y8" s="2" cm="1">
        <f t="array" ref="Y8">IFERROR(MIN(_xlfn._xlws.FILTER(Movie_analysis_table[imdb_score],Movie_analysis_table[Genre]=Analysis_1!S8)),0)</f>
        <v>2.1</v>
      </c>
      <c r="Z8" s="11" cm="1">
        <f t="array" ref="Z8">IFERROR(VAR(_xlfn._xlws.FILTER(Movie_analysis_table[imdb_score],Movie_analysis_table[Genre]=Analysis_1!S8)),0)</f>
        <v>1.0781867878938882</v>
      </c>
      <c r="AA8" s="12" cm="1">
        <f t="array" ref="AA8">IFERROR(_xlfn.STDEV.P(_xlfn._xlws.FILTER(Movie_analysis_table[imdb_score],Movie_analysis_table[Genre]=Analysis_1!S8)),0)</f>
        <v>1.0378023159273968</v>
      </c>
      <c r="AE8" s="6" t="str">
        <v>Documentary</v>
      </c>
      <c r="AF8">
        <v>64</v>
      </c>
      <c r="AG8" s="12">
        <v>6.9937500000000012</v>
      </c>
    </row>
    <row r="9" spans="19:33" x14ac:dyDescent="0.3">
      <c r="S9" s="9" t="s">
        <v>3587</v>
      </c>
      <c r="T9">
        <v>866</v>
      </c>
      <c r="U9" s="2">
        <f>AVERAGEIF(Movie_analysis_table[Genre],Analysis_1!S9,Movie_analysis_table[imdb_score])</f>
        <v>6.4239030023094683</v>
      </c>
      <c r="V9" cm="1">
        <f t="array" ref="V9">MEDIAN(_xlfn._xlws.FILTER(Movie_analysis_table[imdb_score],Movie_analysis_table[Genre]=Analysis_1!S9))</f>
        <v>6.5</v>
      </c>
      <c r="W9" s="2" cm="1">
        <f t="array" ref="W9">IFERROR(_xlfn.MODE.SNGL(_xlfn._xlws.FILTER(Movie_analysis_table[imdb_score],Movie_analysis_table[Genre]=Analysis_1!S9)),0)</f>
        <v>6.5</v>
      </c>
      <c r="X9" s="2" cm="1">
        <f t="array" ref="X9">IFERROR(MAX(_xlfn._xlws.FILTER(Movie_analysis_table[imdb_score],Movie_analysis_table[Genre]=Analysis_1!S9)),0)</f>
        <v>8.5</v>
      </c>
      <c r="Y9" s="2" cm="1">
        <f t="array" ref="Y9">IFERROR(MIN(_xlfn._xlws.FILTER(Movie_analysis_table[imdb_score],Movie_analysis_table[Genre]=Analysis_1!S9)),0)</f>
        <v>2.1</v>
      </c>
      <c r="Z9" s="11" cm="1">
        <f t="array" ref="Z9">IFERROR(VAR(_xlfn._xlws.FILTER(Movie_analysis_table[imdb_score],Movie_analysis_table[Genre]=Analysis_1!S9)),0)</f>
        <v>0.94045688769036695</v>
      </c>
      <c r="AA9" s="12" cm="1">
        <f t="array" ref="AA9">IFERROR(_xlfn.STDEV.P(_xlfn._xlws.FILTER(Movie_analysis_table[imdb_score],Movie_analysis_table[Genre]=Analysis_1!S9)),0)</f>
        <v>0.96921148866488704</v>
      </c>
      <c r="AE9" s="6" t="str">
        <v>Drama</v>
      </c>
      <c r="AF9">
        <v>1911</v>
      </c>
      <c r="AG9" s="12">
        <v>6.7891156462585176</v>
      </c>
    </row>
    <row r="10" spans="19:33" x14ac:dyDescent="0.3">
      <c r="S10" s="9" t="s">
        <v>266</v>
      </c>
      <c r="T10">
        <v>766</v>
      </c>
      <c r="U10" s="2">
        <f>AVERAGEIF(Movie_analysis_table[Genre],Analysis_1!S10,Movie_analysis_table[imdb_score])</f>
        <v>6.4549608355091435</v>
      </c>
      <c r="V10" cm="1">
        <f t="array" ref="V10">MEDIAN(_xlfn._xlws.FILTER(Movie_analysis_table[imdb_score],Movie_analysis_table[Genre]=Analysis_1!S10))</f>
        <v>6.6</v>
      </c>
      <c r="W10" s="2" cm="1">
        <f t="array" ref="W10">IFERROR(_xlfn.MODE.SNGL(_xlfn._xlws.FILTER(Movie_analysis_table[imdb_score],Movie_analysis_table[Genre]=Analysis_1!S10)),0)</f>
        <v>6.6</v>
      </c>
      <c r="X10" s="2" cm="1">
        <f t="array" ref="X10">IFERROR(MAX(_xlfn._xlws.FILTER(Movie_analysis_table[imdb_score],Movie_analysis_table[Genre]=Analysis_1!S10)),0)</f>
        <v>8.9</v>
      </c>
      <c r="Y10" s="2" cm="1">
        <f t="array" ref="Y10">IFERROR(MIN(_xlfn._xlws.FILTER(Movie_analysis_table[imdb_score],Movie_analysis_table[Genre]=Analysis_1!S10)),0)</f>
        <v>2.2999999999999998</v>
      </c>
      <c r="Z10" s="11" cm="1">
        <f t="array" ref="Z10">IFERROR(VAR(_xlfn._xlws.FILTER(Movie_analysis_table[imdb_score],Movie_analysis_table[Genre]=Analysis_1!S10)),0)</f>
        <v>1.2475243775490741</v>
      </c>
      <c r="AA10" s="12" cm="1">
        <f t="array" ref="AA10">IFERROR(_xlfn.STDEV.P(_xlfn._xlws.FILTER(Movie_analysis_table[imdb_score],Movie_analysis_table[Genre]=Analysis_1!S10)),0)</f>
        <v>1.1161970057504507</v>
      </c>
      <c r="AE10" s="6" t="str">
        <v>Western</v>
      </c>
      <c r="AF10">
        <v>58</v>
      </c>
      <c r="AG10" s="12">
        <v>6.7655172413793121</v>
      </c>
    </row>
    <row r="11" spans="19:33" x14ac:dyDescent="0.3">
      <c r="S11" s="9" t="s">
        <v>7851</v>
      </c>
      <c r="T11">
        <v>702</v>
      </c>
      <c r="U11" s="2">
        <f>AVERAGEIF(Movie_analysis_table[Genre],Analysis_1!S11,Movie_analysis_table[imdb_score])</f>
        <v>6.5481481481481483</v>
      </c>
      <c r="V11" cm="1">
        <f t="array" ref="V11">MEDIAN(_xlfn._xlws.FILTER(Movie_analysis_table[imdb_score],Movie_analysis_table[Genre]=Analysis_1!S11))</f>
        <v>6.6</v>
      </c>
      <c r="W11" s="2" cm="1">
        <f t="array" ref="W11">IFERROR(_xlfn.MODE.SNGL(_xlfn._xlws.FILTER(Movie_analysis_table[imdb_score],Movie_analysis_table[Genre]=Analysis_1!S11)),0)</f>
        <v>6.6</v>
      </c>
      <c r="X11" s="2" cm="1">
        <f t="array" ref="X11">IFERROR(MAX(_xlfn._xlws.FILTER(Movie_analysis_table[imdb_score],Movie_analysis_table[Genre]=Analysis_1!S11)),0)</f>
        <v>9.3000000000000007</v>
      </c>
      <c r="Y11" s="2" cm="1">
        <f t="array" ref="Y11">IFERROR(MIN(_xlfn._xlws.FILTER(Movie_analysis_table[imdb_score],Movie_analysis_table[Genre]=Analysis_1!S11)),0)</f>
        <v>2.4</v>
      </c>
      <c r="Z11" s="11" cm="1">
        <f t="array" ref="Z11">IFERROR(VAR(_xlfn._xlws.FILTER(Movie_analysis_table[imdb_score],Movie_analysis_table[Genre]=Analysis_1!S11)),0)</f>
        <v>0.96846304221480684</v>
      </c>
      <c r="AA11" s="12" cm="1">
        <f t="array" ref="AA11">IFERROR(_xlfn.STDEV.P(_xlfn._xlws.FILTER(Movie_analysis_table[imdb_score],Movie_analysis_table[Genre]=Analysis_1!S11)),0)</f>
        <v>0.98340401932857369</v>
      </c>
      <c r="AE11" s="6" t="str">
        <v>Animation</v>
      </c>
      <c r="AF11">
        <v>197</v>
      </c>
      <c r="AG11" s="12">
        <v>6.7005076142131994</v>
      </c>
    </row>
    <row r="12" spans="19:33" x14ac:dyDescent="0.3">
      <c r="S12" s="9" t="s">
        <v>7844</v>
      </c>
      <c r="T12">
        <v>496</v>
      </c>
      <c r="U12" s="2">
        <f>AVERAGEIF(Movie_analysis_table[Genre],Analysis_1!S12,Movie_analysis_table[imdb_score])</f>
        <v>6.2850806451612904</v>
      </c>
      <c r="V12" cm="1">
        <f t="array" ref="V12">MEDIAN(_xlfn._xlws.FILTER(Movie_analysis_table[imdb_score],Movie_analysis_table[Genre]=Analysis_1!S12))</f>
        <v>6.4</v>
      </c>
      <c r="W12" s="2" cm="1">
        <f t="array" ref="W12">IFERROR(_xlfn.MODE.SNGL(_xlfn._xlws.FILTER(Movie_analysis_table[imdb_score],Movie_analysis_table[Genre]=Analysis_1!S12)),0)</f>
        <v>6.7</v>
      </c>
      <c r="X12" s="2" cm="1">
        <f t="array" ref="X12">IFERROR(MAX(_xlfn._xlws.FILTER(Movie_analysis_table[imdb_score],Movie_analysis_table[Genre]=Analysis_1!S12)),0)</f>
        <v>8.9</v>
      </c>
      <c r="Y12" s="2" cm="1">
        <f t="array" ref="Y12">IFERROR(MIN(_xlfn._xlws.FILTER(Movie_analysis_table[imdb_score],Movie_analysis_table[Genre]=Analysis_1!S12)),0)</f>
        <v>2.2000000000000002</v>
      </c>
      <c r="Z12" s="11" cm="1">
        <f t="array" ref="Z12">IFERROR(VAR(_xlfn._xlws.FILTER(Movie_analysis_table[imdb_score],Movie_analysis_table[Genre]=Analysis_1!S12)),0)</f>
        <v>1.3005446399478644</v>
      </c>
      <c r="AA12" s="12" cm="1">
        <f t="array" ref="AA12">IFERROR(_xlfn.STDEV.P(_xlfn._xlws.FILTER(Movie_analysis_table[imdb_score],Movie_analysis_table[Genre]=Analysis_1!S12)),0)</f>
        <v>1.1392640493500681</v>
      </c>
      <c r="AE12" s="6" t="str">
        <v>Sport</v>
      </c>
      <c r="AF12">
        <v>147</v>
      </c>
      <c r="AG12" s="12">
        <v>6.6013605442176866</v>
      </c>
    </row>
    <row r="13" spans="19:33" x14ac:dyDescent="0.3">
      <c r="S13" s="9" t="s">
        <v>3878</v>
      </c>
      <c r="T13">
        <v>484</v>
      </c>
      <c r="U13" s="2">
        <f>AVERAGEIF(Movie_analysis_table[Genre],Analysis_1!S13,Movie_analysis_table[imdb_score])</f>
        <v>6.3272727272727227</v>
      </c>
      <c r="V13" cm="1">
        <f t="array" ref="V13">MEDIAN(_xlfn._xlws.FILTER(Movie_analysis_table[imdb_score],Movie_analysis_table[Genre]=Analysis_1!S13))</f>
        <v>6.4</v>
      </c>
      <c r="W13" s="2" cm="1">
        <f t="array" ref="W13">IFERROR(_xlfn.MODE.SNGL(_xlfn._xlws.FILTER(Movie_analysis_table[imdb_score],Movie_analysis_table[Genre]=Analysis_1!S13)),0)</f>
        <v>7</v>
      </c>
      <c r="X13" s="2" cm="1">
        <f t="array" ref="X13">IFERROR(MAX(_xlfn._xlws.FILTER(Movie_analysis_table[imdb_score],Movie_analysis_table[Genre]=Analysis_1!S13)),0)</f>
        <v>8.8000000000000007</v>
      </c>
      <c r="Y13" s="2" cm="1">
        <f t="array" ref="Y13">IFERROR(MIN(_xlfn._xlws.FILTER(Movie_analysis_table[imdb_score],Movie_analysis_table[Genre]=Analysis_1!S13)),0)</f>
        <v>1.9</v>
      </c>
      <c r="Z13" s="11" cm="1">
        <f t="array" ref="Z13">IFERROR(VAR(_xlfn._xlws.FILTER(Movie_analysis_table[imdb_score],Movie_analysis_table[Genre]=Analysis_1!S13)),0)</f>
        <v>1.3623188405797553</v>
      </c>
      <c r="AA13" s="12" cm="1">
        <f t="array" ref="AA13">IFERROR(_xlfn.STDEV.P(_xlfn._xlws.FILTER(Movie_analysis_table[imdb_score],Movie_analysis_table[Genre]=Analysis_1!S13)),0)</f>
        <v>1.165977758034626</v>
      </c>
      <c r="AE13" s="6" t="str">
        <v>Musical</v>
      </c>
      <c r="AF13">
        <v>102</v>
      </c>
      <c r="AG13" s="12">
        <v>6.5509803921568643</v>
      </c>
    </row>
    <row r="14" spans="19:33" x14ac:dyDescent="0.3">
      <c r="S14" s="9" t="s">
        <v>7846</v>
      </c>
      <c r="T14">
        <v>441</v>
      </c>
      <c r="U14" s="2">
        <f>AVERAGEIF(Movie_analysis_table[Genre],Analysis_1!S14,Movie_analysis_table[imdb_score])</f>
        <v>6.2000000000000037</v>
      </c>
      <c r="V14" cm="1">
        <f t="array" ref="V14">MEDIAN(_xlfn._xlws.FILTER(Movie_analysis_table[imdb_score],Movie_analysis_table[Genre]=Analysis_1!S14))</f>
        <v>6.3</v>
      </c>
      <c r="W14" s="2" cm="1">
        <f t="array" ref="W14">IFERROR(_xlfn.MODE.SNGL(_xlfn._xlws.FILTER(Movie_analysis_table[imdb_score],Movie_analysis_table[Genre]=Analysis_1!S14)),0)</f>
        <v>5.4</v>
      </c>
      <c r="X14" s="2" cm="1">
        <f t="array" ref="X14">IFERROR(MAX(_xlfn._xlws.FILTER(Movie_analysis_table[imdb_score],Movie_analysis_table[Genre]=Analysis_1!S14)),0)</f>
        <v>8.6</v>
      </c>
      <c r="Y14" s="2" cm="1">
        <f t="array" ref="Y14">IFERROR(MIN(_xlfn._xlws.FILTER(Movie_analysis_table[imdb_score],Movie_analysis_table[Genre]=Analysis_1!S14)),0)</f>
        <v>1.9</v>
      </c>
      <c r="Z14" s="11" cm="1">
        <f t="array" ref="Z14">IFERROR(VAR(_xlfn._xlws.FILTER(Movie_analysis_table[imdb_score],Movie_analysis_table[Genre]=Analysis_1!S14)),0)</f>
        <v>1.3679090909090024</v>
      </c>
      <c r="AA14" s="12" cm="1">
        <f t="array" ref="AA14">IFERROR(_xlfn.STDEV.P(_xlfn._xlws.FILTER(Movie_analysis_table[imdb_score],Movie_analysis_table[Genre]=Analysis_1!S14)),0)</f>
        <v>1.1682496549264361</v>
      </c>
      <c r="AE14" s="7" t="str">
        <v>Crime</v>
      </c>
      <c r="AF14" s="14">
        <v>702</v>
      </c>
      <c r="AG14" s="16">
        <v>6.5481481481481483</v>
      </c>
    </row>
    <row r="15" spans="19:33" x14ac:dyDescent="0.3">
      <c r="S15" s="9" t="s">
        <v>1390</v>
      </c>
      <c r="T15">
        <v>379</v>
      </c>
      <c r="U15" s="2">
        <f>AVERAGEIF(Movie_analysis_table[Genre],Analysis_1!S15,Movie_analysis_table[imdb_score])</f>
        <v>5.9039577836411574</v>
      </c>
      <c r="V15" cm="1">
        <f t="array" ref="V15">MEDIAN(_xlfn._xlws.FILTER(Movie_analysis_table[imdb_score],Movie_analysis_table[Genre]=Analysis_1!S15))</f>
        <v>5.9</v>
      </c>
      <c r="W15" s="2" cm="1">
        <f t="array" ref="W15">IFERROR(_xlfn.MODE.SNGL(_xlfn._xlws.FILTER(Movie_analysis_table[imdb_score],Movie_analysis_table[Genre]=Analysis_1!S15)),0)</f>
        <v>6.2</v>
      </c>
      <c r="X15" s="2" cm="1">
        <f t="array" ref="X15">IFERROR(MAX(_xlfn._xlws.FILTER(Movie_analysis_table[imdb_score],Movie_analysis_table[Genre]=Analysis_1!S15)),0)</f>
        <v>8.6</v>
      </c>
      <c r="Y15" s="2" cm="1">
        <f t="array" ref="Y15">IFERROR(MIN(_xlfn._xlws.FILTER(Movie_analysis_table[imdb_score],Movie_analysis_table[Genre]=Analysis_1!S15)),0)</f>
        <v>2.2999999999999998</v>
      </c>
      <c r="Z15" s="11" cm="1">
        <f t="array" ref="Z15">IFERROR(VAR(_xlfn._xlws.FILTER(Movie_analysis_table[imdb_score],Movie_analysis_table[Genre]=Analysis_1!S15)),0)</f>
        <v>0.98212715165224773</v>
      </c>
      <c r="AA15" s="12" cm="1">
        <f t="array" ref="AA15">IFERROR(_xlfn.STDEV.P(_xlfn._xlws.FILTER(Movie_analysis_table[imdb_score],Movie_analysis_table[Genre]=Analysis_1!S15)),0)</f>
        <v>0.98971500298621862</v>
      </c>
    </row>
    <row r="16" spans="19:33" x14ac:dyDescent="0.3">
      <c r="S16" s="9" t="s">
        <v>7848</v>
      </c>
      <c r="T16">
        <v>376</v>
      </c>
      <c r="U16" s="2">
        <f>AVERAGEIF(Movie_analysis_table[Genre],Analysis_1!S16,Movie_analysis_table[imdb_score])</f>
        <v>6.4718085106382937</v>
      </c>
      <c r="V16" cm="1">
        <f t="array" ref="V16">MEDIAN(_xlfn._xlws.FILTER(Movie_analysis_table[imdb_score],Movie_analysis_table[Genre]=Analysis_1!S16))</f>
        <v>6.5</v>
      </c>
      <c r="W16" s="2" cm="1">
        <f t="array" ref="W16">IFERROR(_xlfn.MODE.SNGL(_xlfn._xlws.FILTER(Movie_analysis_table[imdb_score],Movie_analysis_table[Genre]=Analysis_1!S16)),0)</f>
        <v>6.6</v>
      </c>
      <c r="X16" s="2" cm="1">
        <f t="array" ref="X16">IFERROR(MAX(_xlfn._xlws.FILTER(Movie_analysis_table[imdb_score],Movie_analysis_table[Genre]=Analysis_1!S16)),0)</f>
        <v>8.6</v>
      </c>
      <c r="Y16" s="2" cm="1">
        <f t="array" ref="Y16">IFERROR(MIN(_xlfn._xlws.FILTER(Movie_analysis_table[imdb_score],Movie_analysis_table[Genre]=Analysis_1!S16)),0)</f>
        <v>3.1</v>
      </c>
      <c r="Z16" s="11" cm="1">
        <f t="array" ref="Z16">IFERROR(VAR(_xlfn._xlws.FILTER(Movie_analysis_table[imdb_score],Movie_analysis_table[Genre]=Analysis_1!S16)),0)</f>
        <v>1.0155231205674013</v>
      </c>
      <c r="AA16" s="12" cm="1">
        <f t="array" ref="AA16">IFERROR(_xlfn.STDEV.P(_xlfn._xlws.FILTER(Movie_analysis_table[imdb_score],Movie_analysis_table[Genre]=Analysis_1!S16)),0)</f>
        <v>1.0063907100148479</v>
      </c>
    </row>
    <row r="17" spans="19:27" x14ac:dyDescent="0.3">
      <c r="S17" s="9" t="s">
        <v>7852</v>
      </c>
      <c r="T17">
        <v>242</v>
      </c>
      <c r="U17" s="2">
        <f>AVERAGEIF(Movie_analysis_table[Genre],Analysis_1!S17,Movie_analysis_table[imdb_score])</f>
        <v>7.1400826446280972</v>
      </c>
      <c r="V17" cm="1">
        <f t="array" ref="V17">MEDIAN(_xlfn._xlws.FILTER(Movie_analysis_table[imdb_score],Movie_analysis_table[Genre]=Analysis_1!S17))</f>
        <v>7.2</v>
      </c>
      <c r="W17" s="2" cm="1">
        <f t="array" ref="W17">IFERROR(_xlfn.MODE.SNGL(_xlfn._xlws.FILTER(Movie_analysis_table[imdb_score],Movie_analysis_table[Genre]=Analysis_1!S17)),0)</f>
        <v>7</v>
      </c>
      <c r="X17" s="2" cm="1">
        <f t="array" ref="X17">IFERROR(MAX(_xlfn._xlws.FILTER(Movie_analysis_table[imdb_score],Movie_analysis_table[Genre]=Analysis_1!S17)),0)</f>
        <v>8.9</v>
      </c>
      <c r="Y17" s="2" cm="1">
        <f t="array" ref="Y17">IFERROR(MIN(_xlfn._xlws.FILTER(Movie_analysis_table[imdb_score],Movie_analysis_table[Genre]=Analysis_1!S17)),0)</f>
        <v>4.5</v>
      </c>
      <c r="Z17" s="11" cm="1">
        <f t="array" ref="Z17">IFERROR(VAR(_xlfn._xlws.FILTER(Movie_analysis_table[imdb_score],Movie_analysis_table[Genre]=Analysis_1!S17)),0)</f>
        <v>0.50423733753986566</v>
      </c>
      <c r="AA17" s="12" cm="1">
        <f t="array" ref="AA17">IFERROR(_xlfn.STDEV.P(_xlfn._xlws.FILTER(Movie_analysis_table[imdb_score],Movie_analysis_table[Genre]=Analysis_1!S17)),0)</f>
        <v>0.70862804924595713</v>
      </c>
    </row>
    <row r="18" spans="19:27" x14ac:dyDescent="0.3">
      <c r="S18" s="9" t="s">
        <v>7845</v>
      </c>
      <c r="T18">
        <v>197</v>
      </c>
      <c r="U18" s="2">
        <f>AVERAGEIF(Movie_analysis_table[Genre],Analysis_1!S18,Movie_analysis_table[imdb_score])</f>
        <v>6.7005076142131994</v>
      </c>
      <c r="V18" cm="1">
        <f t="array" ref="V18">MEDIAN(_xlfn._xlws.FILTER(Movie_analysis_table[imdb_score],Movie_analysis_table[Genre]=Analysis_1!S18))</f>
        <v>6.8</v>
      </c>
      <c r="W18" s="2" cm="1">
        <f t="array" ref="W18">IFERROR(_xlfn.MODE.SNGL(_xlfn._xlws.FILTER(Movie_analysis_table[imdb_score],Movie_analysis_table[Genre]=Analysis_1!S18)),0)</f>
        <v>7.3</v>
      </c>
      <c r="X18" s="2" cm="1">
        <f t="array" ref="X18">IFERROR(MAX(_xlfn._xlws.FILTER(Movie_analysis_table[imdb_score],Movie_analysis_table[Genre]=Analysis_1!S18)),0)</f>
        <v>8.6</v>
      </c>
      <c r="Y18" s="2" cm="1">
        <f t="array" ref="Y18">IFERROR(MIN(_xlfn._xlws.FILTER(Movie_analysis_table[imdb_score],Movie_analysis_table[Genre]=Analysis_1!S18)),0)</f>
        <v>2.8</v>
      </c>
      <c r="Z18" s="11" cm="1">
        <f t="array" ref="Z18">IFERROR(VAR(_xlfn._xlws.FILTER(Movie_analysis_table[imdb_score],Movie_analysis_table[Genre]=Analysis_1!S18)),0)</f>
        <v>0.9872956593804999</v>
      </c>
      <c r="AA18" s="12" cm="1">
        <f t="array" ref="AA18">IFERROR(_xlfn.STDEV.P(_xlfn._xlws.FILTER(Movie_analysis_table[imdb_score],Movie_analysis_table[Genre]=Analysis_1!S18)),0)</f>
        <v>0.99110241967578427</v>
      </c>
    </row>
    <row r="19" spans="19:27" x14ac:dyDescent="0.3">
      <c r="S19" s="9" t="s">
        <v>5364</v>
      </c>
      <c r="T19">
        <v>159</v>
      </c>
      <c r="U19" s="2">
        <f>AVERAGEIF(Movie_analysis_table[Genre],Analysis_1!S19,Movie_analysis_table[imdb_score])</f>
        <v>7.0484276729559765</v>
      </c>
      <c r="V19" cm="1">
        <f t="array" ref="V19">MEDIAN(_xlfn._xlws.FILTER(Movie_analysis_table[imdb_score],Movie_analysis_table[Genre]=Analysis_1!S19))</f>
        <v>7.1</v>
      </c>
      <c r="W19" s="2" cm="1">
        <f t="array" ref="W19">IFERROR(_xlfn.MODE.SNGL(_xlfn._xlws.FILTER(Movie_analysis_table[imdb_score],Movie_analysis_table[Genre]=Analysis_1!S19)),0)</f>
        <v>7.1</v>
      </c>
      <c r="X19" s="2" cm="1">
        <f t="array" ref="X19">IFERROR(MAX(_xlfn._xlws.FILTER(Movie_analysis_table[imdb_score],Movie_analysis_table[Genre]=Analysis_1!S19)),0)</f>
        <v>8.6</v>
      </c>
      <c r="Y19" s="2" cm="1">
        <f t="array" ref="Y19">IFERROR(MIN(_xlfn._xlws.FILTER(Movie_analysis_table[imdb_score],Movie_analysis_table[Genre]=Analysis_1!S19)),0)</f>
        <v>4.3</v>
      </c>
      <c r="Z19" s="11" cm="1">
        <f t="array" ref="Z19">IFERROR(VAR(_xlfn._xlws.FILTER(Movie_analysis_table[imdb_score],Movie_analysis_table[Genre]=Analysis_1!S19)),0)</f>
        <v>0.6523867526470376</v>
      </c>
      <c r="AA19" s="12" cm="1">
        <f t="array" ref="AA19">IFERROR(_xlfn.STDEV.P(_xlfn._xlws.FILTER(Movie_analysis_table[imdb_score],Movie_analysis_table[Genre]=Analysis_1!S19)),0)</f>
        <v>0.80516066179963952</v>
      </c>
    </row>
    <row r="20" spans="19:27" x14ac:dyDescent="0.3">
      <c r="S20" s="9" t="s">
        <v>7853</v>
      </c>
      <c r="T20">
        <v>159</v>
      </c>
      <c r="U20" s="2">
        <f>AVERAGEIF(Movie_analysis_table[Genre],Analysis_1!S20,Movie_analysis_table[imdb_score])</f>
        <v>6.3716981132075476</v>
      </c>
      <c r="V20" cm="1">
        <f t="array" ref="V20">MEDIAN(_xlfn._xlws.FILTER(Movie_analysis_table[imdb_score],Movie_analysis_table[Genre]=Analysis_1!S20))</f>
        <v>6.5</v>
      </c>
      <c r="W20" s="2" cm="1">
        <f t="array" ref="W20">IFERROR(_xlfn.MODE.SNGL(_xlfn._xlws.FILTER(Movie_analysis_table[imdb_score],Movie_analysis_table[Genre]=Analysis_1!S20)),0)</f>
        <v>6.5</v>
      </c>
      <c r="X20" s="2" cm="1">
        <f t="array" ref="X20">IFERROR(MAX(_xlfn._xlws.FILTER(Movie_analysis_table[imdb_score],Movie_analysis_table[Genre]=Analysis_1!S20)),0)</f>
        <v>8.5</v>
      </c>
      <c r="Y20" s="2" cm="1">
        <f t="array" ref="Y20">IFERROR(MIN(_xlfn._xlws.FILTER(Movie_analysis_table[imdb_score],Movie_analysis_table[Genre]=Analysis_1!S20)),0)</f>
        <v>1.6</v>
      </c>
      <c r="Z20" s="11" cm="1">
        <f t="array" ref="Z20">IFERROR(VAR(_xlfn._xlws.FILTER(Movie_analysis_table[imdb_score],Movie_analysis_table[Genre]=Analysis_1!S20)),0)</f>
        <v>1.4739407690470423</v>
      </c>
      <c r="AA20" s="12" cm="1">
        <f t="array" ref="AA20">IFERROR(_xlfn.STDEV.P(_xlfn._xlws.FILTER(Movie_analysis_table[imdb_score],Movie_analysis_table[Genre]=Analysis_1!S20)),0)</f>
        <v>1.2102358040139054</v>
      </c>
    </row>
    <row r="21" spans="19:27" x14ac:dyDescent="0.3">
      <c r="S21" s="9" t="s">
        <v>7849</v>
      </c>
      <c r="T21">
        <v>152</v>
      </c>
      <c r="U21" s="2">
        <f>AVERAGEIF(Movie_analysis_table[Genre],Analysis_1!S21,Movie_analysis_table[imdb_score])</f>
        <v>7.1315789473684195</v>
      </c>
      <c r="V21" cm="1">
        <f t="array" ref="V21">MEDIAN(_xlfn._xlws.FILTER(Movie_analysis_table[imdb_score],Movie_analysis_table[Genre]=Analysis_1!S21))</f>
        <v>7.2</v>
      </c>
      <c r="W21" s="2" cm="1">
        <f t="array" ref="W21">IFERROR(_xlfn.MODE.SNGL(_xlfn._xlws.FILTER(Movie_analysis_table[imdb_score],Movie_analysis_table[Genre]=Analysis_1!S21)),0)</f>
        <v>7.7</v>
      </c>
      <c r="X21" s="2" cm="1">
        <f t="array" ref="X21">IFERROR(MAX(_xlfn._xlws.FILTER(Movie_analysis_table[imdb_score],Movie_analysis_table[Genre]=Analysis_1!S21)),0)</f>
        <v>8.9</v>
      </c>
      <c r="Y21" s="2" cm="1">
        <f t="array" ref="Y21">IFERROR(MIN(_xlfn._xlws.FILTER(Movie_analysis_table[imdb_score],Movie_analysis_table[Genre]=Analysis_1!S21)),0)</f>
        <v>5.5</v>
      </c>
      <c r="Z21" s="11" cm="1">
        <f t="array" ref="Z21">IFERROR(VAR(_xlfn._xlws.FILTER(Movie_analysis_table[imdb_score],Movie_analysis_table[Genre]=Analysis_1!S21)),0)</f>
        <v>0.45157894736842091</v>
      </c>
      <c r="AA21" s="12" cm="1">
        <f t="array" ref="AA21">IFERROR(_xlfn.STDEV.P(_xlfn._xlws.FILTER(Movie_analysis_table[imdb_score],Movie_analysis_table[Genre]=Analysis_1!S21)),0)</f>
        <v>0.6697820789189548</v>
      </c>
    </row>
    <row r="22" spans="19:27" x14ac:dyDescent="0.3">
      <c r="S22" s="9" t="s">
        <v>7850</v>
      </c>
      <c r="T22">
        <v>147</v>
      </c>
      <c r="U22" s="2">
        <f>AVERAGEIF(Movie_analysis_table[Genre],Analysis_1!S22,Movie_analysis_table[imdb_score])</f>
        <v>6.6013605442176866</v>
      </c>
      <c r="V22" cm="1">
        <f t="array" ref="V22">MEDIAN(_xlfn._xlws.FILTER(Movie_analysis_table[imdb_score],Movie_analysis_table[Genre]=Analysis_1!S22))</f>
        <v>6.8</v>
      </c>
      <c r="W22" s="2" cm="1">
        <f t="array" ref="W22">IFERROR(_xlfn.MODE.SNGL(_xlfn._xlws.FILTER(Movie_analysis_table[imdb_score],Movie_analysis_table[Genre]=Analysis_1!S22)),0)</f>
        <v>7.2</v>
      </c>
      <c r="X22" s="2" cm="1">
        <f t="array" ref="X22">IFERROR(MAX(_xlfn._xlws.FILTER(Movie_analysis_table[imdb_score],Movie_analysis_table[Genre]=Analysis_1!S22)),0)</f>
        <v>8.4</v>
      </c>
      <c r="Y22" s="2" cm="1">
        <f t="array" ref="Y22">IFERROR(MIN(_xlfn._xlws.FILTER(Movie_analysis_table[imdb_score],Movie_analysis_table[Genre]=Analysis_1!S22)),0)</f>
        <v>2</v>
      </c>
      <c r="Z22" s="11" cm="1">
        <f t="array" ref="Z22">IFERROR(VAR(_xlfn._xlws.FILTER(Movie_analysis_table[imdb_score],Movie_analysis_table[Genre]=Analysis_1!S22)),0)</f>
        <v>1.0987652595284911</v>
      </c>
      <c r="AA22" s="12" cm="1">
        <f t="array" ref="AA22">IFERROR(_xlfn.STDEV.P(_xlfn._xlws.FILTER(Movie_analysis_table[imdb_score],Movie_analysis_table[Genre]=Analysis_1!S22)),0)</f>
        <v>1.044648584896497</v>
      </c>
    </row>
    <row r="23" spans="19:27" x14ac:dyDescent="0.3">
      <c r="S23" s="9" t="s">
        <v>7847</v>
      </c>
      <c r="T23">
        <v>102</v>
      </c>
      <c r="U23" s="2">
        <f>AVERAGEIF(Movie_analysis_table[Genre],Analysis_1!S23,Movie_analysis_table[imdb_score])</f>
        <v>6.5509803921568643</v>
      </c>
      <c r="V23" cm="1">
        <f t="array" ref="V23">MEDIAN(_xlfn._xlws.FILTER(Movie_analysis_table[imdb_score],Movie_analysis_table[Genre]=Analysis_1!S23))</f>
        <v>6.7</v>
      </c>
      <c r="W23" s="2" cm="1">
        <f t="array" ref="W23">IFERROR(_xlfn.MODE.SNGL(_xlfn._xlws.FILTER(Movie_analysis_table[imdb_score],Movie_analysis_table[Genre]=Analysis_1!S23)),0)</f>
        <v>7.1</v>
      </c>
      <c r="X23" s="2" cm="1">
        <f t="array" ref="X23">IFERROR(MAX(_xlfn._xlws.FILTER(Movie_analysis_table[imdb_score],Movie_analysis_table[Genre]=Analysis_1!S23)),0)</f>
        <v>8.5</v>
      </c>
      <c r="Y23" s="2" cm="1">
        <f t="array" ref="Y23">IFERROR(MIN(_xlfn._xlws.FILTER(Movie_analysis_table[imdb_score],Movie_analysis_table[Genre]=Analysis_1!S23)),0)</f>
        <v>2.1</v>
      </c>
      <c r="Z23" s="11" cm="1">
        <f t="array" ref="Z23">IFERROR(VAR(_xlfn._xlws.FILTER(Movie_analysis_table[imdb_score],Movie_analysis_table[Genre]=Analysis_1!S23)),0)</f>
        <v>1.3076722966413967</v>
      </c>
      <c r="AA23" s="12" cm="1">
        <f t="array" ref="AA23">IFERROR(_xlfn.STDEV.P(_xlfn._xlws.FILTER(Movie_analysis_table[imdb_score],Movie_analysis_table[Genre]=Analysis_1!S23)),0)</f>
        <v>1.137915629564713</v>
      </c>
    </row>
    <row r="24" spans="19:27" x14ac:dyDescent="0.3">
      <c r="S24" s="9" t="s">
        <v>1852</v>
      </c>
      <c r="T24">
        <v>64</v>
      </c>
      <c r="U24" s="2">
        <f>AVERAGEIF(Movie_analysis_table[Genre],Analysis_1!S24,Movie_analysis_table[imdb_score])</f>
        <v>6.9937500000000012</v>
      </c>
      <c r="V24" cm="1">
        <f t="array" ref="V24">MEDIAN(_xlfn._xlws.FILTER(Movie_analysis_table[imdb_score],Movie_analysis_table[Genre]=Analysis_1!S24))</f>
        <v>7.2</v>
      </c>
      <c r="W24" s="2" cm="1">
        <f t="array" ref="W24">IFERROR(_xlfn.MODE.SNGL(_xlfn._xlws.FILTER(Movie_analysis_table[imdb_score],Movie_analysis_table[Genre]=Analysis_1!S24)),0)</f>
        <v>6.6</v>
      </c>
      <c r="X24" s="2" cm="1">
        <f t="array" ref="X24">IFERROR(MAX(_xlfn._xlws.FILTER(Movie_analysis_table[imdb_score],Movie_analysis_table[Genre]=Analysis_1!S24)),0)</f>
        <v>8.5</v>
      </c>
      <c r="Y24" s="2" cm="1">
        <f t="array" ref="Y24">IFERROR(MIN(_xlfn._xlws.FILTER(Movie_analysis_table[imdb_score],Movie_analysis_table[Genre]=Analysis_1!S24)),0)</f>
        <v>1.6</v>
      </c>
      <c r="Z24" s="11" cm="1">
        <f t="array" ref="Z24">IFERROR(VAR(_xlfn._xlws.FILTER(Movie_analysis_table[imdb_score],Movie_analysis_table[Genre]=Analysis_1!S24)),0)</f>
        <v>1.4996428571428422</v>
      </c>
      <c r="AA24" s="12" cm="1">
        <f t="array" ref="AA24">IFERROR(_xlfn.STDEV.P(_xlfn._xlws.FILTER(Movie_analysis_table[imdb_score],Movie_analysis_table[Genre]=Analysis_1!S24)),0)</f>
        <v>1.2149942129491751</v>
      </c>
    </row>
    <row r="25" spans="19:27" x14ac:dyDescent="0.3">
      <c r="S25" s="9" t="s">
        <v>3084</v>
      </c>
      <c r="T25">
        <v>58</v>
      </c>
      <c r="U25" s="2">
        <f>AVERAGEIF(Movie_analysis_table[Genre],Analysis_1!S25,Movie_analysis_table[imdb_score])</f>
        <v>6.7655172413793121</v>
      </c>
      <c r="V25" cm="1">
        <f t="array" ref="V25">MEDIAN(_xlfn._xlws.FILTER(Movie_analysis_table[imdb_score],Movie_analysis_table[Genre]=Analysis_1!S25))</f>
        <v>6.8</v>
      </c>
      <c r="W25" s="2" cm="1">
        <f t="array" ref="W25">IFERROR(_xlfn.MODE.SNGL(_xlfn._xlws.FILTER(Movie_analysis_table[imdb_score],Movie_analysis_table[Genre]=Analysis_1!S25)),0)</f>
        <v>6.8</v>
      </c>
      <c r="X25" s="2" cm="1">
        <f t="array" ref="X25">IFERROR(MAX(_xlfn._xlws.FILTER(Movie_analysis_table[imdb_score],Movie_analysis_table[Genre]=Analysis_1!S25)),0)</f>
        <v>8.9</v>
      </c>
      <c r="Y25" s="2" cm="1">
        <f t="array" ref="Y25">IFERROR(MIN(_xlfn._xlws.FILTER(Movie_analysis_table[imdb_score],Movie_analysis_table[Genre]=Analysis_1!S25)),0)</f>
        <v>4.0999999999999996</v>
      </c>
      <c r="Z25" s="11" cm="1">
        <f t="array" ref="Z25">IFERROR(VAR(_xlfn._xlws.FILTER(Movie_analysis_table[imdb_score],Movie_analysis_table[Genre]=Analysis_1!S25)),0)</f>
        <v>0.99703569267996117</v>
      </c>
      <c r="AA25" s="12" cm="1">
        <f t="array" ref="AA25">IFERROR(_xlfn.STDEV.P(_xlfn._xlws.FILTER(Movie_analysis_table[imdb_score],Movie_analysis_table[Genre]=Analysis_1!S25)),0)</f>
        <v>0.98987141696106884</v>
      </c>
    </row>
    <row r="26" spans="19:27" x14ac:dyDescent="0.3">
      <c r="S26" s="9" t="s">
        <v>7854</v>
      </c>
      <c r="T26">
        <v>2</v>
      </c>
      <c r="U26" s="2">
        <f>AVERAGEIF(Movie_analysis_table[Genre],Analysis_1!S26,Movie_analysis_table[imdb_score])</f>
        <v>6.8</v>
      </c>
      <c r="V26" cm="1">
        <f t="array" ref="V26">MEDIAN(_xlfn._xlws.FILTER(Movie_analysis_table[imdb_score],Movie_analysis_table[Genre]=Analysis_1!S26))</f>
        <v>6.8</v>
      </c>
      <c r="W26" s="2" cm="1">
        <f t="array" ref="W26">IFERROR(_xlfn.MODE.SNGL(_xlfn._xlws.FILTER(Movie_analysis_table[imdb_score],Movie_analysis_table[Genre]=Analysis_1!S26)),0)</f>
        <v>0</v>
      </c>
      <c r="X26" s="2" cm="1">
        <f t="array" ref="X26">IFERROR(MAX(_xlfn._xlws.FILTER(Movie_analysis_table[imdb_score],Movie_analysis_table[Genre]=Analysis_1!S26)),0)</f>
        <v>7.1</v>
      </c>
      <c r="Y26" s="2" cm="1">
        <f t="array" ref="Y26">IFERROR(MIN(_xlfn._xlws.FILTER(Movie_analysis_table[imdb_score],Movie_analysis_table[Genre]=Analysis_1!S26)),0)</f>
        <v>6.5</v>
      </c>
      <c r="Z26" s="11" cm="1">
        <f t="array" ref="Z26">IFERROR(VAR(_xlfn._xlws.FILTER(Movie_analysis_table[imdb_score],Movie_analysis_table[Genre]=Analysis_1!S26)),0)</f>
        <v>0.1799999999999998</v>
      </c>
      <c r="AA26" s="12" cm="1">
        <f t="array" ref="AA26">IFERROR(_xlfn.STDEV.P(_xlfn._xlws.FILTER(Movie_analysis_table[imdb_score],Movie_analysis_table[Genre]=Analysis_1!S26)),0)</f>
        <v>0.29999999999999982</v>
      </c>
    </row>
    <row r="27" spans="19:27" x14ac:dyDescent="0.3">
      <c r="S27" s="10" t="s">
        <v>7855</v>
      </c>
      <c r="T27" s="14">
        <v>1</v>
      </c>
      <c r="U27" s="13">
        <f>AVERAGEIF(Movie_analysis_table[Genre],Analysis_1!S27,Movie_analysis_table[imdb_score])</f>
        <v>7.7</v>
      </c>
      <c r="V27" s="14" cm="1">
        <f t="array" ref="V27">MEDIAN(_xlfn._xlws.FILTER(Movie_analysis_table[imdb_score],Movie_analysis_table[Genre]=Analysis_1!S27))</f>
        <v>7.7</v>
      </c>
      <c r="W27" s="13" cm="1">
        <f t="array" ref="W27">IFERROR(_xlfn.MODE.SNGL(_xlfn._xlws.FILTER(Movie_analysis_table[imdb_score],Movie_analysis_table[Genre]=Analysis_1!S27)),0)</f>
        <v>0</v>
      </c>
      <c r="X27" s="13" cm="1">
        <f t="array" ref="X27">IFERROR(MAX(_xlfn._xlws.FILTER(Movie_analysis_table[imdb_score],Movie_analysis_table[Genre]=Analysis_1!S27)),0)</f>
        <v>7.7</v>
      </c>
      <c r="Y27" s="13" cm="1">
        <f t="array" ref="Y27">IFERROR(MIN(_xlfn._xlws.FILTER(Movie_analysis_table[imdb_score],Movie_analysis_table[Genre]=Analysis_1!S27)),0)</f>
        <v>7.7</v>
      </c>
      <c r="Z27" s="15" cm="1">
        <f t="array" ref="Z27">IFERROR(VAR(_xlfn._xlws.FILTER(Movie_analysis_table[imdb_score],Movie_analysis_table[Genre]=Analysis_1!S27)),0)</f>
        <v>0</v>
      </c>
      <c r="AA27" s="16" cm="1">
        <f t="array" ref="AA27">IFERROR(_xlfn.STDEV.P(_xlfn._xlws.FILTER(Movie_analysis_table[imdb_score],Movie_analysis_table[Genre]=Analysis_1!S27)),0)</f>
        <v>0</v>
      </c>
    </row>
    <row r="28" spans="19:27" x14ac:dyDescent="0.3">
      <c r="X28" s="2"/>
      <c r="Y28" s="2"/>
    </row>
  </sheetData>
  <sheetProtection sheet="1" objects="1" scenarios="1" selectLockedCells="1" selectUnlockedCells="1"/>
  <mergeCells count="2">
    <mergeCell ref="S2:AA3"/>
    <mergeCell ref="AE2:A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28A2-0FC6-4863-AA1E-4DA36850CFAB}">
  <sheetPr>
    <tabColor rgb="FF92D050"/>
  </sheetPr>
  <dimension ref="L4:P7"/>
  <sheetViews>
    <sheetView workbookViewId="0">
      <selection activeCell="Q12" sqref="Q12"/>
    </sheetView>
  </sheetViews>
  <sheetFormatPr defaultRowHeight="14.4" x14ac:dyDescent="0.3"/>
  <cols>
    <col min="1" max="1" width="12.5546875" bestFit="1" customWidth="1"/>
    <col min="2" max="2" width="10" customWidth="1"/>
  </cols>
  <sheetData>
    <row r="4" spans="12:16" x14ac:dyDescent="0.3">
      <c r="L4" s="64" t="s">
        <v>7871</v>
      </c>
      <c r="M4" s="65"/>
      <c r="N4" s="65"/>
      <c r="O4" s="65"/>
      <c r="P4" s="66"/>
    </row>
    <row r="5" spans="12:16" x14ac:dyDescent="0.3">
      <c r="L5" s="67"/>
      <c r="M5" s="68"/>
      <c r="N5" s="68"/>
      <c r="O5" s="68"/>
      <c r="P5" s="69"/>
    </row>
    <row r="6" spans="12:16" x14ac:dyDescent="0.3">
      <c r="L6" s="22" t="s">
        <v>7860</v>
      </c>
      <c r="M6" s="23" t="s">
        <v>7864</v>
      </c>
      <c r="N6" s="23" t="s">
        <v>7869</v>
      </c>
      <c r="O6" s="23" t="s">
        <v>7870</v>
      </c>
      <c r="P6" s="24" t="s">
        <v>7863</v>
      </c>
    </row>
    <row r="7" spans="12:16" x14ac:dyDescent="0.3">
      <c r="L7" s="7">
        <f>AVERAGE(IMDB_Table[Duration])</f>
        <v>109.82712133227596</v>
      </c>
      <c r="M7" s="14">
        <f>_xlfn.VAR.S(IMDB_Table[Duration])</f>
        <v>518.32917433932016</v>
      </c>
      <c r="N7" s="14">
        <f>_xlfn.STDEV.S(IMDB_Table[Duration])</f>
        <v>22.766843750052843</v>
      </c>
      <c r="O7" s="14">
        <f>MAX(IMDB_Table[Duration])</f>
        <v>330</v>
      </c>
      <c r="P7" s="25">
        <f>MIN(IMDB_Table[Duration])</f>
        <v>34</v>
      </c>
    </row>
  </sheetData>
  <sheetProtection sheet="1" objects="1" scenarios="1" selectLockedCells="1" selectUnlockedCells="1"/>
  <mergeCells count="1">
    <mergeCell ref="L4:P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DA5B-04AC-4C08-9169-F9233AB2B76E}">
  <sheetPr>
    <tabColor rgb="FF92D050"/>
  </sheetPr>
  <dimension ref="A3:X43"/>
  <sheetViews>
    <sheetView zoomScale="67" workbookViewId="0">
      <selection activeCell="R12" sqref="R12"/>
    </sheetView>
  </sheetViews>
  <sheetFormatPr defaultRowHeight="14.4" x14ac:dyDescent="0.3"/>
  <cols>
    <col min="1" max="1" width="18" bestFit="1" customWidth="1"/>
    <col min="2" max="2" width="16.77734375" bestFit="1" customWidth="1"/>
    <col min="20" max="20" width="10.5546875" bestFit="1" customWidth="1"/>
    <col min="21" max="21" width="10.5546875" customWidth="1"/>
    <col min="22" max="24" width="12.5546875" bestFit="1" customWidth="1"/>
  </cols>
  <sheetData>
    <row r="3" spans="1:24" x14ac:dyDescent="0.3">
      <c r="T3" s="70" t="s">
        <v>7875</v>
      </c>
      <c r="U3" s="71"/>
      <c r="V3" s="71"/>
      <c r="W3" s="71"/>
      <c r="X3" s="72"/>
    </row>
    <row r="4" spans="1:24" x14ac:dyDescent="0.3">
      <c r="T4" s="73"/>
      <c r="U4" s="74"/>
      <c r="V4" s="74"/>
      <c r="W4" s="74"/>
      <c r="X4" s="75"/>
    </row>
    <row r="5" spans="1:24" x14ac:dyDescent="0.3">
      <c r="A5" s="33" t="s">
        <v>7873</v>
      </c>
      <c r="B5" s="33" t="s">
        <v>7872</v>
      </c>
      <c r="T5" s="34" t="s">
        <v>7857</v>
      </c>
      <c r="U5" s="34" t="s">
        <v>7858</v>
      </c>
      <c r="V5" s="34" t="s">
        <v>7860</v>
      </c>
      <c r="W5" s="34" t="s">
        <v>7874</v>
      </c>
      <c r="X5" s="34" t="s">
        <v>7865</v>
      </c>
    </row>
    <row r="6" spans="1:24" x14ac:dyDescent="0.3">
      <c r="A6" s="26" t="s">
        <v>2286</v>
      </c>
      <c r="B6">
        <v>13</v>
      </c>
      <c r="T6" s="8" t="str" cm="1">
        <f t="array" ref="T6:T43">_xlfn.UNIQUE(IMDB_Table[language])</f>
        <v>English</v>
      </c>
      <c r="U6" s="27">
        <f>COUNTIF(IMDB_Table[language],Analysis_3!T6)</f>
        <v>3603</v>
      </c>
      <c r="V6" s="31">
        <f>AVERAGEIF(IMDB_Table[language],Analysis_3!T6,IMDB_Table[imdb_score])</f>
        <v>6.4204829308909082</v>
      </c>
      <c r="W6" s="31" cm="1">
        <f t="array" ref="W6">MEDIAN(_xlfn._xlws.FILTER(IMDB_Table[imdb_score],IMDB_Table[language]=Analysis_3!T6))</f>
        <v>6.5</v>
      </c>
      <c r="X6" s="32" cm="1">
        <f t="array" ref="X6">IFERROR(_xlfn.STDEV.S(_xlfn._xlws.FILTER(IMDB_Table[imdb_score],IMDB_Table[language]=Analysis_3!T6)),"NULL")</f>
        <v>1.0526886282547554</v>
      </c>
    </row>
    <row r="7" spans="1:24" x14ac:dyDescent="0.3">
      <c r="A7" s="26" t="s">
        <v>500</v>
      </c>
      <c r="B7">
        <v>14</v>
      </c>
      <c r="R7" s="30"/>
      <c r="T7" s="9" t="str">
        <v>Mandarin</v>
      </c>
      <c r="U7">
        <f>COUNTIF(IMDB_Table[language],Analysis_3!T7)</f>
        <v>14</v>
      </c>
      <c r="V7" s="2">
        <f>AVERAGEIF(IMDB_Table[language],Analysis_3!T7,IMDB_Table[imdb_score])</f>
        <v>7.0214285714285722</v>
      </c>
      <c r="W7" s="2" cm="1">
        <f t="array" ref="W7">MEDIAN(_xlfn._xlws.FILTER(IMDB_Table[imdb_score],IMDB_Table[language]=Analysis_3!T7))</f>
        <v>7.25</v>
      </c>
      <c r="X7" s="28" cm="1">
        <f t="array" ref="X7">IFERROR(_xlfn.STDEV.S(_xlfn._xlws.FILTER(IMDB_Table[imdb_score],IMDB_Table[language]=Analysis_3!T7)),"NULL")</f>
        <v>0.76578624395359196</v>
      </c>
    </row>
    <row r="8" spans="1:24" x14ac:dyDescent="0.3">
      <c r="A8" s="26" t="s">
        <v>681</v>
      </c>
      <c r="B8">
        <v>26</v>
      </c>
      <c r="T8" s="9" t="str">
        <v>Aboriginal</v>
      </c>
      <c r="U8">
        <f>COUNTIF(IMDB_Table[language],Analysis_3!T8)</f>
        <v>2</v>
      </c>
      <c r="V8" s="2">
        <f>AVERAGEIF(IMDB_Table[language],Analysis_3!T8,IMDB_Table[imdb_score])</f>
        <v>6.95</v>
      </c>
      <c r="W8" s="2" cm="1">
        <f t="array" ref="W8">MEDIAN(_xlfn._xlws.FILTER(IMDB_Table[imdb_score],IMDB_Table[language]=Analysis_3!T8))</f>
        <v>6.95</v>
      </c>
      <c r="X8" s="28" cm="1">
        <f t="array" ref="X8">IFERROR(_xlfn.STDEV.S(_xlfn._xlws.FILTER(IMDB_Table[imdb_score],IMDB_Table[language]=Analysis_3!T8)),"NULL")</f>
        <v>0.77781745930520207</v>
      </c>
    </row>
    <row r="9" spans="1:24" x14ac:dyDescent="0.3">
      <c r="A9" s="26" t="s">
        <v>708</v>
      </c>
      <c r="B9">
        <v>37</v>
      </c>
      <c r="T9" s="9" t="str">
        <v>Spanish</v>
      </c>
      <c r="U9">
        <f>COUNTIF(IMDB_Table[language],Analysis_3!T9)</f>
        <v>26</v>
      </c>
      <c r="V9" s="2">
        <f>AVERAGEIF(IMDB_Table[language],Analysis_3!T9,IMDB_Table[imdb_score])</f>
        <v>7.0500000000000007</v>
      </c>
      <c r="W9" s="2" cm="1">
        <f t="array" ref="W9">MEDIAN(_xlfn._xlws.FILTER(IMDB_Table[imdb_score],IMDB_Table[language]=Analysis_3!T9))</f>
        <v>7.15</v>
      </c>
      <c r="X9" s="28" cm="1">
        <f t="array" ref="X9">IFERROR(_xlfn.STDEV.S(_xlfn._xlws.FILTER(IMDB_Table[imdb_score],IMDB_Table[language]=Analysis_3!T9)),"NULL")</f>
        <v>0.82619610262938425</v>
      </c>
    </row>
    <row r="10" spans="1:24" x14ac:dyDescent="0.3">
      <c r="A10" s="26" t="s">
        <v>16</v>
      </c>
      <c r="B10">
        <v>3603</v>
      </c>
      <c r="T10" s="9" t="str">
        <v>French</v>
      </c>
      <c r="U10">
        <f>COUNTIF(IMDB_Table[language],Analysis_3!T10)</f>
        <v>37</v>
      </c>
      <c r="V10" s="2">
        <f>AVERAGEIF(IMDB_Table[language],Analysis_3!T10,IMDB_Table[imdb_score])</f>
        <v>7.2864864864864858</v>
      </c>
      <c r="W10" s="2" cm="1">
        <f t="array" ref="W10">MEDIAN(_xlfn._xlws.FILTER(IMDB_Table[imdb_score],IMDB_Table[language]=Analysis_3!T10))</f>
        <v>7.2</v>
      </c>
      <c r="X10" s="28" cm="1">
        <f t="array" ref="X10">IFERROR(_xlfn.STDEV.S(_xlfn._xlws.FILTER(IMDB_Table[imdb_score],IMDB_Table[language]=Analysis_3!T10)),"NULL")</f>
        <v>0.56132886090961887</v>
      </c>
    </row>
    <row r="11" spans="1:24" x14ac:dyDescent="0.3">
      <c r="T11" s="9" t="str">
        <v>Filipino</v>
      </c>
      <c r="U11">
        <f>COUNTIF(IMDB_Table[language],Analysis_3!T11)</f>
        <v>1</v>
      </c>
      <c r="V11" s="2">
        <f>AVERAGEIF(IMDB_Table[language],Analysis_3!T11,IMDB_Table[imdb_score])</f>
        <v>6.7</v>
      </c>
      <c r="W11" s="2" cm="1">
        <f t="array" ref="W11">MEDIAN(_xlfn._xlws.FILTER(IMDB_Table[imdb_score],IMDB_Table[language]=Analysis_3!T11))</f>
        <v>6.7</v>
      </c>
      <c r="X11" s="28" t="str" cm="1">
        <f t="array" ref="X11">IFERROR(_xlfn.STDEV.S(_xlfn._xlws.FILTER(IMDB_Table[imdb_score],IMDB_Table[language]=Analysis_3!T11)),"NULL")</f>
        <v>NULL</v>
      </c>
    </row>
    <row r="12" spans="1:24" x14ac:dyDescent="0.3">
      <c r="T12" s="9" t="str">
        <v>Maya</v>
      </c>
      <c r="U12">
        <f>COUNTIF(IMDB_Table[language],Analysis_3!T12)</f>
        <v>1</v>
      </c>
      <c r="V12" s="2">
        <f>AVERAGEIF(IMDB_Table[language],Analysis_3!T12,IMDB_Table[imdb_score])</f>
        <v>7.8</v>
      </c>
      <c r="W12" s="2" cm="1">
        <f t="array" ref="W12">MEDIAN(_xlfn._xlws.FILTER(IMDB_Table[imdb_score],IMDB_Table[language]=Analysis_3!T12))</f>
        <v>7.8</v>
      </c>
      <c r="X12" s="28" t="str" cm="1">
        <f t="array" ref="X12">IFERROR(_xlfn.STDEV.S(_xlfn._xlws.FILTER(IMDB_Table[imdb_score],IMDB_Table[language]=Analysis_3!T12)),"NULL")</f>
        <v>NULL</v>
      </c>
    </row>
    <row r="13" spans="1:24" x14ac:dyDescent="0.3">
      <c r="T13" s="9" t="str">
        <v>Kazakh</v>
      </c>
      <c r="U13">
        <f>COUNTIF(IMDB_Table[language],Analysis_3!T13)</f>
        <v>1</v>
      </c>
      <c r="V13" s="2">
        <f>AVERAGEIF(IMDB_Table[language],Analysis_3!T13,IMDB_Table[imdb_score])</f>
        <v>6</v>
      </c>
      <c r="W13" s="2" cm="1">
        <f t="array" ref="W13">MEDIAN(_xlfn._xlws.FILTER(IMDB_Table[imdb_score],IMDB_Table[language]=Analysis_3!T13))</f>
        <v>6</v>
      </c>
      <c r="X13" s="28" t="str" cm="1">
        <f t="array" ref="X13">IFERROR(_xlfn.STDEV.S(_xlfn._xlws.FILTER(IMDB_Table[imdb_score],IMDB_Table[language]=Analysis_3!T13)),"NULL")</f>
        <v>NULL</v>
      </c>
    </row>
    <row r="14" spans="1:24" x14ac:dyDescent="0.3">
      <c r="T14" s="9" t="str">
        <v>Telugu</v>
      </c>
      <c r="U14">
        <f>COUNTIF(IMDB_Table[language],Analysis_3!T14)</f>
        <v>1</v>
      </c>
      <c r="V14" s="2">
        <f>AVERAGEIF(IMDB_Table[language],Analysis_3!T14,IMDB_Table[imdb_score])</f>
        <v>8.4</v>
      </c>
      <c r="W14" s="2" cm="1">
        <f t="array" ref="W14">MEDIAN(_xlfn._xlws.FILTER(IMDB_Table[imdb_score],IMDB_Table[language]=Analysis_3!T14))</f>
        <v>8.4</v>
      </c>
      <c r="X14" s="28" t="str" cm="1">
        <f t="array" ref="X14">IFERROR(_xlfn.STDEV.S(_xlfn._xlws.FILTER(IMDB_Table[imdb_score],IMDB_Table[language]=Analysis_3!T14)),"NULL")</f>
        <v>NULL</v>
      </c>
    </row>
    <row r="15" spans="1:24" x14ac:dyDescent="0.3">
      <c r="T15" s="9" t="str">
        <v>Cantonese</v>
      </c>
      <c r="U15">
        <f>COUNTIF(IMDB_Table[language],Analysis_3!T15)</f>
        <v>8</v>
      </c>
      <c r="V15" s="2">
        <f>AVERAGEIF(IMDB_Table[language],Analysis_3!T15,IMDB_Table[imdb_score])</f>
        <v>7.2374999999999998</v>
      </c>
      <c r="W15" s="2" cm="1">
        <f t="array" ref="W15">MEDIAN(_xlfn._xlws.FILTER(IMDB_Table[imdb_score],IMDB_Table[language]=Analysis_3!T15))</f>
        <v>7.3</v>
      </c>
      <c r="X15" s="28" cm="1">
        <f t="array" ref="X15">IFERROR(_xlfn.STDEV.S(_xlfn._xlws.FILTER(IMDB_Table[imdb_score],IMDB_Table[language]=Analysis_3!T15)),"NULL")</f>
        <v>0.4405759217854997</v>
      </c>
    </row>
    <row r="16" spans="1:24" x14ac:dyDescent="0.3">
      <c r="T16" s="9" t="str">
        <v>Japanese</v>
      </c>
      <c r="U16">
        <f>COUNTIF(IMDB_Table[language],Analysis_3!T16)</f>
        <v>12</v>
      </c>
      <c r="V16" s="2">
        <f>AVERAGEIF(IMDB_Table[language],Analysis_3!T16,IMDB_Table[imdb_score])</f>
        <v>7.625</v>
      </c>
      <c r="W16" s="2" cm="1">
        <f t="array" ref="W16">MEDIAN(_xlfn._xlws.FILTER(IMDB_Table[imdb_score],IMDB_Table[language]=Analysis_3!T16))</f>
        <v>7.8000000000000007</v>
      </c>
      <c r="X16" s="28" cm="1">
        <f t="array" ref="X16">IFERROR(_xlfn.STDEV.S(_xlfn._xlws.FILTER(IMDB_Table[imdb_score],IMDB_Table[language]=Analysis_3!T16)),"NULL")</f>
        <v>0.89962113237639363</v>
      </c>
    </row>
    <row r="17" spans="20:24" x14ac:dyDescent="0.3">
      <c r="T17" s="9" t="str">
        <v>Aramaic</v>
      </c>
      <c r="U17">
        <f>COUNTIF(IMDB_Table[language],Analysis_3!T17)</f>
        <v>1</v>
      </c>
      <c r="V17" s="2">
        <f>AVERAGEIF(IMDB_Table[language],Analysis_3!T17,IMDB_Table[imdb_score])</f>
        <v>7.1</v>
      </c>
      <c r="W17" s="2" cm="1">
        <f t="array" ref="W17">MEDIAN(_xlfn._xlws.FILTER(IMDB_Table[imdb_score],IMDB_Table[language]=Analysis_3!T17))</f>
        <v>7.1</v>
      </c>
      <c r="X17" s="28" t="str" cm="1">
        <f t="array" ref="X17">IFERROR(_xlfn.STDEV.S(_xlfn._xlws.FILTER(IMDB_Table[imdb_score],IMDB_Table[language]=Analysis_3!T17)),"NULL")</f>
        <v>NULL</v>
      </c>
    </row>
    <row r="18" spans="20:24" x14ac:dyDescent="0.3">
      <c r="T18" s="9" t="str">
        <v>Italian</v>
      </c>
      <c r="U18">
        <f>COUNTIF(IMDB_Table[language],Analysis_3!T18)</f>
        <v>7</v>
      </c>
      <c r="V18" s="2">
        <f>AVERAGEIF(IMDB_Table[language],Analysis_3!T18,IMDB_Table[imdb_score])</f>
        <v>7.1857142857142851</v>
      </c>
      <c r="W18" s="2" cm="1">
        <f t="array" ref="W18">MEDIAN(_xlfn._xlws.FILTER(IMDB_Table[imdb_score],IMDB_Table[language]=Analysis_3!T18))</f>
        <v>7</v>
      </c>
      <c r="X18" s="28" cm="1">
        <f t="array" ref="X18">IFERROR(_xlfn.STDEV.S(_xlfn._xlws.FILTER(IMDB_Table[imdb_score],IMDB_Table[language]=Analysis_3!T18)),"NULL")</f>
        <v>1.1553189623484605</v>
      </c>
    </row>
    <row r="19" spans="20:24" x14ac:dyDescent="0.3">
      <c r="T19" s="9" t="str">
        <v>Dutch</v>
      </c>
      <c r="U19">
        <f>COUNTIF(IMDB_Table[language],Analysis_3!T19)</f>
        <v>3</v>
      </c>
      <c r="V19" s="2">
        <f>AVERAGEIF(IMDB_Table[language],Analysis_3!T19,IMDB_Table[imdb_score])</f>
        <v>7.5666666666666664</v>
      </c>
      <c r="W19" s="2" cm="1">
        <f t="array" ref="W19">MEDIAN(_xlfn._xlws.FILTER(IMDB_Table[imdb_score],IMDB_Table[language]=Analysis_3!T19))</f>
        <v>7.8</v>
      </c>
      <c r="X19" s="28" cm="1">
        <f t="array" ref="X19">IFERROR(_xlfn.STDEV.S(_xlfn._xlws.FILTER(IMDB_Table[imdb_score],IMDB_Table[language]=Analysis_3!T19)),"NULL")</f>
        <v>0.40414518843273811</v>
      </c>
    </row>
    <row r="20" spans="20:24" x14ac:dyDescent="0.3">
      <c r="T20" s="9" t="str">
        <v>Dari</v>
      </c>
      <c r="U20">
        <f>COUNTIF(IMDB_Table[language],Analysis_3!T20)</f>
        <v>2</v>
      </c>
      <c r="V20" s="2">
        <f>AVERAGEIF(IMDB_Table[language],Analysis_3!T20,IMDB_Table[imdb_score])</f>
        <v>7.5</v>
      </c>
      <c r="W20" s="2" cm="1">
        <f t="array" ref="W20">MEDIAN(_xlfn._xlws.FILTER(IMDB_Table[imdb_score],IMDB_Table[language]=Analysis_3!T20))</f>
        <v>7.5</v>
      </c>
      <c r="X20" s="28" cm="1">
        <f t="array" ref="X20">IFERROR(_xlfn.STDEV.S(_xlfn._xlws.FILTER(IMDB_Table[imdb_score],IMDB_Table[language]=Analysis_3!T20)),"NULL")</f>
        <v>0.141421356237309</v>
      </c>
    </row>
    <row r="21" spans="20:24" x14ac:dyDescent="0.3">
      <c r="T21" s="9" t="str">
        <v>German</v>
      </c>
      <c r="U21">
        <f>COUNTIF(IMDB_Table[language],Analysis_3!T21)</f>
        <v>13</v>
      </c>
      <c r="V21" s="2">
        <f>AVERAGEIF(IMDB_Table[language],Analysis_3!T21,IMDB_Table[imdb_score])</f>
        <v>7.6923076923076925</v>
      </c>
      <c r="W21" s="2" cm="1">
        <f t="array" ref="W21">MEDIAN(_xlfn._xlws.FILTER(IMDB_Table[imdb_score],IMDB_Table[language]=Analysis_3!T21))</f>
        <v>7.7</v>
      </c>
      <c r="X21" s="28" cm="1">
        <f t="array" ref="X21">IFERROR(_xlfn.STDEV.S(_xlfn._xlws.FILTER(IMDB_Table[imdb_score],IMDB_Table[language]=Analysis_3!T21)),"NULL")</f>
        <v>0.64091281058286786</v>
      </c>
    </row>
    <row r="22" spans="20:24" x14ac:dyDescent="0.3">
      <c r="T22" s="9" t="str">
        <v>Mongolian</v>
      </c>
      <c r="U22">
        <f>COUNTIF(IMDB_Table[language],Analysis_3!T22)</f>
        <v>1</v>
      </c>
      <c r="V22" s="2">
        <f>AVERAGEIF(IMDB_Table[language],Analysis_3!T22,IMDB_Table[imdb_score])</f>
        <v>7.3</v>
      </c>
      <c r="W22" s="2" cm="1">
        <f t="array" ref="W22">MEDIAN(_xlfn._xlws.FILTER(IMDB_Table[imdb_score],IMDB_Table[language]=Analysis_3!T22))</f>
        <v>7.3</v>
      </c>
      <c r="X22" s="28" t="str" cm="1">
        <f t="array" ref="X22">IFERROR(_xlfn.STDEV.S(_xlfn._xlws.FILTER(IMDB_Table[imdb_score],IMDB_Table[language]=Analysis_3!T22)),"NULL")</f>
        <v>NULL</v>
      </c>
    </row>
    <row r="23" spans="20:24" x14ac:dyDescent="0.3">
      <c r="T23" s="9" t="str">
        <v>Thai</v>
      </c>
      <c r="U23">
        <f>COUNTIF(IMDB_Table[language],Analysis_3!T23)</f>
        <v>3</v>
      </c>
      <c r="V23" s="2">
        <f>AVERAGEIF(IMDB_Table[language],Analysis_3!T23,IMDB_Table[imdb_score])</f>
        <v>6.6333333333333329</v>
      </c>
      <c r="W23" s="2" cm="1">
        <f t="array" ref="W23">MEDIAN(_xlfn._xlws.FILTER(IMDB_Table[imdb_score],IMDB_Table[language]=Analysis_3!T23))</f>
        <v>6.6</v>
      </c>
      <c r="X23" s="28" cm="1">
        <f t="array" ref="X23">IFERROR(_xlfn.STDEV.S(_xlfn._xlws.FILTER(IMDB_Table[imdb_score],IMDB_Table[language]=Analysis_3!T23)),"NULL")</f>
        <v>0.45092497528228914</v>
      </c>
    </row>
    <row r="24" spans="20:24" x14ac:dyDescent="0.3">
      <c r="T24" s="9" t="str">
        <v>Bosnian</v>
      </c>
      <c r="U24">
        <f>COUNTIF(IMDB_Table[language],Analysis_3!T24)</f>
        <v>1</v>
      </c>
      <c r="V24" s="2">
        <f>AVERAGEIF(IMDB_Table[language],Analysis_3!T24,IMDB_Table[imdb_score])</f>
        <v>4.3</v>
      </c>
      <c r="W24" s="2" cm="1">
        <f t="array" ref="W24">MEDIAN(_xlfn._xlws.FILTER(IMDB_Table[imdb_score],IMDB_Table[language]=Analysis_3!T24))</f>
        <v>4.3</v>
      </c>
      <c r="X24" s="28" t="str" cm="1">
        <f t="array" ref="X24">IFERROR(_xlfn.STDEV.S(_xlfn._xlws.FILTER(IMDB_Table[imdb_score],IMDB_Table[language]=Analysis_3!T24)),"NULL")</f>
        <v>NULL</v>
      </c>
    </row>
    <row r="25" spans="20:24" x14ac:dyDescent="0.3">
      <c r="T25" s="9" t="str">
        <v>Korean</v>
      </c>
      <c r="U25">
        <f>COUNTIF(IMDB_Table[language],Analysis_3!T25)</f>
        <v>5</v>
      </c>
      <c r="V25" s="2">
        <f>AVERAGEIF(IMDB_Table[language],Analysis_3!T25,IMDB_Table[imdb_score])</f>
        <v>7.7</v>
      </c>
      <c r="W25" s="2" cm="1">
        <f t="array" ref="W25">MEDIAN(_xlfn._xlws.FILTER(IMDB_Table[imdb_score],IMDB_Table[language]=Analysis_3!T25))</f>
        <v>7.7</v>
      </c>
      <c r="X25" s="28" cm="1">
        <f t="array" ref="X25">IFERROR(_xlfn.STDEV.S(_xlfn._xlws.FILTER(IMDB_Table[imdb_score],IMDB_Table[language]=Analysis_3!T25)),"NULL")</f>
        <v>0.57008771254956914</v>
      </c>
    </row>
    <row r="26" spans="20:24" x14ac:dyDescent="0.3">
      <c r="T26" s="9" t="str">
        <v>Hungarian</v>
      </c>
      <c r="U26">
        <f>COUNTIF(IMDB_Table[language],Analysis_3!T26)</f>
        <v>1</v>
      </c>
      <c r="V26" s="2">
        <f>AVERAGEIF(IMDB_Table[language],Analysis_3!T26,IMDB_Table[imdb_score])</f>
        <v>7.1</v>
      </c>
      <c r="W26" s="2" cm="1">
        <f t="array" ref="W26">MEDIAN(_xlfn._xlws.FILTER(IMDB_Table[imdb_score],IMDB_Table[language]=Analysis_3!T26))</f>
        <v>7.1</v>
      </c>
      <c r="X26" s="28" t="str" cm="1">
        <f t="array" ref="X26">IFERROR(_xlfn.STDEV.S(_xlfn._xlws.FILTER(IMDB_Table[imdb_score],IMDB_Table[language]=Analysis_3!T26)),"NULL")</f>
        <v>NULL</v>
      </c>
    </row>
    <row r="27" spans="20:24" x14ac:dyDescent="0.3">
      <c r="T27" s="9" t="str">
        <v>Hindi</v>
      </c>
      <c r="U27">
        <f>COUNTIF(IMDB_Table[language],Analysis_3!T27)</f>
        <v>10</v>
      </c>
      <c r="V27" s="2">
        <f>AVERAGEIF(IMDB_Table[language],Analysis_3!T27,IMDB_Table[imdb_score])</f>
        <v>6.76</v>
      </c>
      <c r="W27" s="2" cm="1">
        <f t="array" ref="W27">MEDIAN(_xlfn._xlws.FILTER(IMDB_Table[imdb_score],IMDB_Table[language]=Analysis_3!T27))</f>
        <v>7.0500000000000007</v>
      </c>
      <c r="X27" s="28" cm="1">
        <f t="array" ref="X27">IFERROR(_xlfn.STDEV.S(_xlfn._xlws.FILTER(IMDB_Table[imdb_score],IMDB_Table[language]=Analysis_3!T27)),"NULL")</f>
        <v>1.1117553687749848</v>
      </c>
    </row>
    <row r="28" spans="20:24" x14ac:dyDescent="0.3">
      <c r="T28" s="9" t="str">
        <v>Icelandic</v>
      </c>
      <c r="U28">
        <f>COUNTIF(IMDB_Table[language],Analysis_3!T28)</f>
        <v>1</v>
      </c>
      <c r="V28" s="2">
        <f>AVERAGEIF(IMDB_Table[language],Analysis_3!T28,IMDB_Table[imdb_score])</f>
        <v>6.9</v>
      </c>
      <c r="W28" s="2" cm="1">
        <f t="array" ref="W28">MEDIAN(_xlfn._xlws.FILTER(IMDB_Table[imdb_score],IMDB_Table[language]=Analysis_3!T28))</f>
        <v>6.9</v>
      </c>
      <c r="X28" s="28" t="str" cm="1">
        <f t="array" ref="X28">IFERROR(_xlfn.STDEV.S(_xlfn._xlws.FILTER(IMDB_Table[imdb_score],IMDB_Table[language]=Analysis_3!T28)),"NULL")</f>
        <v>NULL</v>
      </c>
    </row>
    <row r="29" spans="20:24" x14ac:dyDescent="0.3">
      <c r="T29" s="9" t="str">
        <v>Danish</v>
      </c>
      <c r="U29">
        <f>COUNTIF(IMDB_Table[language],Analysis_3!T29)</f>
        <v>3</v>
      </c>
      <c r="V29" s="2">
        <f>AVERAGEIF(IMDB_Table[language],Analysis_3!T29,IMDB_Table[imdb_score])</f>
        <v>7.9000000000000012</v>
      </c>
      <c r="W29" s="2" cm="1">
        <f t="array" ref="W29">MEDIAN(_xlfn._xlws.FILTER(IMDB_Table[imdb_score],IMDB_Table[language]=Analysis_3!T29))</f>
        <v>8.1</v>
      </c>
      <c r="X29" s="28" cm="1">
        <f t="array" ref="X29">IFERROR(_xlfn.STDEV.S(_xlfn._xlws.FILTER(IMDB_Table[imdb_score],IMDB_Table[language]=Analysis_3!T29)),"NULL")</f>
        <v>0.5291502622129185</v>
      </c>
    </row>
    <row r="30" spans="20:24" x14ac:dyDescent="0.3">
      <c r="T30" s="9" t="str">
        <v>Portuguese</v>
      </c>
      <c r="U30">
        <f>COUNTIF(IMDB_Table[language],Analysis_3!T30)</f>
        <v>5</v>
      </c>
      <c r="V30" s="2">
        <f>AVERAGEIF(IMDB_Table[language],Analysis_3!T30,IMDB_Table[imdb_score])</f>
        <v>7.76</v>
      </c>
      <c r="W30" s="2" cm="1">
        <f t="array" ref="W30">MEDIAN(_xlfn._xlws.FILTER(IMDB_Table[imdb_score],IMDB_Table[language]=Analysis_3!T30))</f>
        <v>8</v>
      </c>
      <c r="X30" s="28" cm="1">
        <f t="array" ref="X30">IFERROR(_xlfn.STDEV.S(_xlfn._xlws.FILTER(IMDB_Table[imdb_score],IMDB_Table[language]=Analysis_3!T30)),"NULL")</f>
        <v>0.97877474425937894</v>
      </c>
    </row>
    <row r="31" spans="20:24" x14ac:dyDescent="0.3">
      <c r="T31" s="9" t="str">
        <v>Norwegian</v>
      </c>
      <c r="U31">
        <f>COUNTIF(IMDB_Table[language],Analysis_3!T31)</f>
        <v>4</v>
      </c>
      <c r="V31" s="2">
        <f>AVERAGEIF(IMDB_Table[language],Analysis_3!T31,IMDB_Table[imdb_score])</f>
        <v>7.15</v>
      </c>
      <c r="W31" s="2" cm="1">
        <f t="array" ref="W31">MEDIAN(_xlfn._xlws.FILTER(IMDB_Table[imdb_score],IMDB_Table[language]=Analysis_3!T31))</f>
        <v>7.3</v>
      </c>
      <c r="X31" s="28" cm="1">
        <f t="array" ref="X31">IFERROR(_xlfn.STDEV.S(_xlfn._xlws.FILTER(IMDB_Table[imdb_score],IMDB_Table[language]=Analysis_3!T31)),"NULL")</f>
        <v>0.57445626465380251</v>
      </c>
    </row>
    <row r="32" spans="20:24" x14ac:dyDescent="0.3">
      <c r="T32" s="9" t="str">
        <v>Czech</v>
      </c>
      <c r="U32">
        <f>COUNTIF(IMDB_Table[language],Analysis_3!T32)</f>
        <v>1</v>
      </c>
      <c r="V32" s="2">
        <f>AVERAGEIF(IMDB_Table[language],Analysis_3!T32,IMDB_Table[imdb_score])</f>
        <v>7.4</v>
      </c>
      <c r="W32" s="2" cm="1">
        <f t="array" ref="W32">MEDIAN(_xlfn._xlws.FILTER(IMDB_Table[imdb_score],IMDB_Table[language]=Analysis_3!T32))</f>
        <v>7.4</v>
      </c>
      <c r="X32" s="28" t="str" cm="1">
        <f t="array" ref="X32">IFERROR(_xlfn.STDEV.S(_xlfn._xlws.FILTER(IMDB_Table[imdb_score],IMDB_Table[language]=Analysis_3!T32)),"NULL")</f>
        <v>NULL</v>
      </c>
    </row>
    <row r="33" spans="20:24" x14ac:dyDescent="0.3">
      <c r="T33" s="9" t="str">
        <v>Russian</v>
      </c>
      <c r="U33">
        <f>COUNTIF(IMDB_Table[language],Analysis_3!T33)</f>
        <v>1</v>
      </c>
      <c r="V33" s="2">
        <f>AVERAGEIF(IMDB_Table[language],Analysis_3!T33,IMDB_Table[imdb_score])</f>
        <v>6.5</v>
      </c>
      <c r="W33" s="2" cm="1">
        <f t="array" ref="W33">MEDIAN(_xlfn._xlws.FILTER(IMDB_Table[imdb_score],IMDB_Table[language]=Analysis_3!T33))</f>
        <v>6.5</v>
      </c>
      <c r="X33" s="28" t="str" cm="1">
        <f t="array" ref="X33">IFERROR(_xlfn.STDEV.S(_xlfn._xlws.FILTER(IMDB_Table[imdb_score],IMDB_Table[language]=Analysis_3!T33)),"NULL")</f>
        <v>NULL</v>
      </c>
    </row>
    <row r="34" spans="20:24" x14ac:dyDescent="0.3">
      <c r="T34" s="9" t="str">
        <v>None</v>
      </c>
      <c r="U34">
        <f>COUNTIF(IMDB_Table[language],Analysis_3!T34)</f>
        <v>1</v>
      </c>
      <c r="V34" s="2">
        <f>AVERAGEIF(IMDB_Table[language],Analysis_3!T34,IMDB_Table[imdb_score])</f>
        <v>8.5</v>
      </c>
      <c r="W34" s="2" cm="1">
        <f t="array" ref="W34">MEDIAN(_xlfn._xlws.FILTER(IMDB_Table[imdb_score],IMDB_Table[language]=Analysis_3!T34))</f>
        <v>8.5</v>
      </c>
      <c r="X34" s="28" t="str" cm="1">
        <f t="array" ref="X34">IFERROR(_xlfn.STDEV.S(_xlfn._xlws.FILTER(IMDB_Table[imdb_score],IMDB_Table[language]=Analysis_3!T34)),"NULL")</f>
        <v>NULL</v>
      </c>
    </row>
    <row r="35" spans="20:24" x14ac:dyDescent="0.3">
      <c r="T35" s="9" t="str">
        <v>Zulu</v>
      </c>
      <c r="U35">
        <f>COUNTIF(IMDB_Table[language],Analysis_3!T35)</f>
        <v>1</v>
      </c>
      <c r="V35" s="2">
        <f>AVERAGEIF(IMDB_Table[language],Analysis_3!T35,IMDB_Table[imdb_score])</f>
        <v>7.3</v>
      </c>
      <c r="W35" s="2" cm="1">
        <f t="array" ref="W35">MEDIAN(_xlfn._xlws.FILTER(IMDB_Table[imdb_score],IMDB_Table[language]=Analysis_3!T35))</f>
        <v>7.3</v>
      </c>
      <c r="X35" s="28" t="str" cm="1">
        <f t="array" ref="X35">IFERROR(_xlfn.STDEV.S(_xlfn._xlws.FILTER(IMDB_Table[imdb_score],IMDB_Table[language]=Analysis_3!T35)),"NULL")</f>
        <v>NULL</v>
      </c>
    </row>
    <row r="36" spans="20:24" x14ac:dyDescent="0.3">
      <c r="T36" s="9" t="str">
        <v>Hebrew</v>
      </c>
      <c r="U36">
        <f>COUNTIF(IMDB_Table[language],Analysis_3!T36)</f>
        <v>3</v>
      </c>
      <c r="V36" s="2">
        <f>AVERAGEIF(IMDB_Table[language],Analysis_3!T36,IMDB_Table[imdb_score])</f>
        <v>7.5</v>
      </c>
      <c r="W36" s="2" cm="1">
        <f t="array" ref="W36">MEDIAN(_xlfn._xlws.FILTER(IMDB_Table[imdb_score],IMDB_Table[language]=Analysis_3!T36))</f>
        <v>7.3</v>
      </c>
      <c r="X36" s="28" cm="1">
        <f t="array" ref="X36">IFERROR(_xlfn.STDEV.S(_xlfn._xlws.FILTER(IMDB_Table[imdb_score],IMDB_Table[language]=Analysis_3!T36)),"NULL")</f>
        <v>0.43588989435406733</v>
      </c>
    </row>
    <row r="37" spans="20:24" x14ac:dyDescent="0.3">
      <c r="T37" s="9" t="str">
        <v>Dzongkha</v>
      </c>
      <c r="U37">
        <f>COUNTIF(IMDB_Table[language],Analysis_3!T37)</f>
        <v>1</v>
      </c>
      <c r="V37" s="2">
        <f>AVERAGEIF(IMDB_Table[language],Analysis_3!T37,IMDB_Table[imdb_score])</f>
        <v>7.5</v>
      </c>
      <c r="W37" s="2" cm="1">
        <f t="array" ref="W37">MEDIAN(_xlfn._xlws.FILTER(IMDB_Table[imdb_score],IMDB_Table[language]=Analysis_3!T37))</f>
        <v>7.5</v>
      </c>
      <c r="X37" s="28" t="str" cm="1">
        <f t="array" ref="X37">IFERROR(_xlfn.STDEV.S(_xlfn._xlws.FILTER(IMDB_Table[imdb_score],IMDB_Table[language]=Analysis_3!T37)),"NULL")</f>
        <v>NULL</v>
      </c>
    </row>
    <row r="38" spans="20:24" x14ac:dyDescent="0.3">
      <c r="T38" s="9" t="str">
        <v>Arabic</v>
      </c>
      <c r="U38">
        <f>COUNTIF(IMDB_Table[language],Analysis_3!T38)</f>
        <v>1</v>
      </c>
      <c r="V38" s="2">
        <f>AVERAGEIF(IMDB_Table[language],Analysis_3!T38,IMDB_Table[imdb_score])</f>
        <v>7.2</v>
      </c>
      <c r="W38" s="2" cm="1">
        <f t="array" ref="W38">MEDIAN(_xlfn._xlws.FILTER(IMDB_Table[imdb_score],IMDB_Table[language]=Analysis_3!T38))</f>
        <v>7.2</v>
      </c>
      <c r="X38" s="28" t="str" cm="1">
        <f t="array" ref="X38">IFERROR(_xlfn.STDEV.S(_xlfn._xlws.FILTER(IMDB_Table[imdb_score],IMDB_Table[language]=Analysis_3!T38)),"NULL")</f>
        <v>NULL</v>
      </c>
    </row>
    <row r="39" spans="20:24" x14ac:dyDescent="0.3">
      <c r="T39" s="9" t="str">
        <v>Vietnamese</v>
      </c>
      <c r="U39">
        <f>COUNTIF(IMDB_Table[language],Analysis_3!T39)</f>
        <v>1</v>
      </c>
      <c r="V39" s="2">
        <f>AVERAGEIF(IMDB_Table[language],Analysis_3!T39,IMDB_Table[imdb_score])</f>
        <v>7.4</v>
      </c>
      <c r="W39" s="2" cm="1">
        <f t="array" ref="W39">MEDIAN(_xlfn._xlws.FILTER(IMDB_Table[imdb_score],IMDB_Table[language]=Analysis_3!T39))</f>
        <v>7.4</v>
      </c>
      <c r="X39" s="28" t="str" cm="1">
        <f t="array" ref="X39">IFERROR(_xlfn.STDEV.S(_xlfn._xlws.FILTER(IMDB_Table[imdb_score],IMDB_Table[language]=Analysis_3!T39)),"NULL")</f>
        <v>NULL</v>
      </c>
    </row>
    <row r="40" spans="20:24" x14ac:dyDescent="0.3">
      <c r="T40" s="9" t="str">
        <v>Indonesian</v>
      </c>
      <c r="U40">
        <f>COUNTIF(IMDB_Table[language],Analysis_3!T40)</f>
        <v>2</v>
      </c>
      <c r="V40" s="2">
        <f>AVERAGEIF(IMDB_Table[language],Analysis_3!T40,IMDB_Table[imdb_score])</f>
        <v>7.8999999999999995</v>
      </c>
      <c r="W40" s="2" cm="1">
        <f t="array" ref="W40">MEDIAN(_xlfn._xlws.FILTER(IMDB_Table[imdb_score],IMDB_Table[language]=Analysis_3!T40))</f>
        <v>7.8999999999999995</v>
      </c>
      <c r="X40" s="28" cm="1">
        <f t="array" ref="X40">IFERROR(_xlfn.STDEV.S(_xlfn._xlws.FILTER(IMDB_Table[imdb_score],IMDB_Table[language]=Analysis_3!T40)),"NULL")</f>
        <v>0.42426406871192829</v>
      </c>
    </row>
    <row r="41" spans="20:24" x14ac:dyDescent="0.3">
      <c r="T41" s="9" t="str">
        <v>Romanian</v>
      </c>
      <c r="U41">
        <f>COUNTIF(IMDB_Table[language],Analysis_3!T41)</f>
        <v>1</v>
      </c>
      <c r="V41" s="2">
        <f>AVERAGEIF(IMDB_Table[language],Analysis_3!T41,IMDB_Table[imdb_score])</f>
        <v>7.9</v>
      </c>
      <c r="W41" s="2" cm="1">
        <f t="array" ref="W41">MEDIAN(_xlfn._xlws.FILTER(IMDB_Table[imdb_score],IMDB_Table[language]=Analysis_3!T41))</f>
        <v>7.9</v>
      </c>
      <c r="X41" s="28" t="str" cm="1">
        <f t="array" ref="X41">IFERROR(_xlfn.STDEV.S(_xlfn._xlws.FILTER(IMDB_Table[imdb_score],IMDB_Table[language]=Analysis_3!T41)),"NULL")</f>
        <v>NULL</v>
      </c>
    </row>
    <row r="42" spans="20:24" x14ac:dyDescent="0.3">
      <c r="T42" s="9" t="str">
        <v>Persian</v>
      </c>
      <c r="U42">
        <f>COUNTIF(IMDB_Table[language],Analysis_3!T42)</f>
        <v>3</v>
      </c>
      <c r="V42" s="2">
        <f>AVERAGEIF(IMDB_Table[language],Analysis_3!T42,IMDB_Table[imdb_score])</f>
        <v>8.1333333333333329</v>
      </c>
      <c r="W42" s="2" cm="1">
        <f t="array" ref="W42">MEDIAN(_xlfn._xlws.FILTER(IMDB_Table[imdb_score],IMDB_Table[language]=Analysis_3!T42))</f>
        <v>8.4</v>
      </c>
      <c r="X42" s="28" cm="1">
        <f t="array" ref="X42">IFERROR(_xlfn.STDEV.S(_xlfn._xlws.FILTER(IMDB_Table[imdb_score],IMDB_Table[language]=Analysis_3!T42)),"NULL")</f>
        <v>0.55075705472861036</v>
      </c>
    </row>
    <row r="43" spans="20:24" x14ac:dyDescent="0.3">
      <c r="T43" s="10" t="str">
        <v>Swedish</v>
      </c>
      <c r="U43" s="14">
        <f>COUNTIF(IMDB_Table[language],Analysis_3!T43)</f>
        <v>1</v>
      </c>
      <c r="V43" s="13">
        <f>AVERAGEIF(IMDB_Table[language],Analysis_3!T43,IMDB_Table[imdb_score])</f>
        <v>7.6</v>
      </c>
      <c r="W43" s="13" cm="1">
        <f t="array" ref="W43">MEDIAN(_xlfn._xlws.FILTER(IMDB_Table[imdb_score],IMDB_Table[language]=Analysis_3!T43))</f>
        <v>7.6</v>
      </c>
      <c r="X43" s="29" t="str" cm="1">
        <f t="array" ref="X43">IFERROR(_xlfn.STDEV.S(_xlfn._xlws.FILTER(IMDB_Table[imdb_score],IMDB_Table[language]=Analysis_3!T43)),"NULL")</f>
        <v>NULL</v>
      </c>
    </row>
  </sheetData>
  <sheetProtection sheet="1" objects="1" scenarios="1"/>
  <mergeCells count="1">
    <mergeCell ref="T3:X4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ACE3-C5B2-431E-A7BC-D3AA669A0DDC}">
  <sheetPr>
    <tabColor rgb="FF92D050"/>
  </sheetPr>
  <dimension ref="B4:D1752"/>
  <sheetViews>
    <sheetView topLeftCell="B1" zoomScaleNormal="100" workbookViewId="0">
      <selection activeCell="D2" sqref="D2"/>
    </sheetView>
  </sheetViews>
  <sheetFormatPr defaultRowHeight="14.4" x14ac:dyDescent="0.3"/>
  <cols>
    <col min="1" max="1" width="19" bestFit="1" customWidth="1"/>
    <col min="2" max="2" width="29.88671875" bestFit="1" customWidth="1"/>
    <col min="3" max="3" width="14.5546875" customWidth="1"/>
    <col min="4" max="4" width="11.77734375" customWidth="1"/>
    <col min="8" max="8" width="19.88671875" bestFit="1" customWidth="1"/>
    <col min="9" max="9" width="16.6640625" bestFit="1" customWidth="1"/>
    <col min="10" max="10" width="20.5546875" bestFit="1" customWidth="1"/>
  </cols>
  <sheetData>
    <row r="4" spans="2:4" x14ac:dyDescent="0.3">
      <c r="B4" s="35" t="s">
        <v>7876</v>
      </c>
      <c r="C4" s="35" t="s">
        <v>7878</v>
      </c>
      <c r="D4" s="35" t="s">
        <v>7879</v>
      </c>
    </row>
    <row r="5" spans="2:4" x14ac:dyDescent="0.3">
      <c r="B5" t="s">
        <v>25</v>
      </c>
      <c r="C5">
        <v>8</v>
      </c>
      <c r="D5" s="2">
        <v>8.4250000000000007</v>
      </c>
    </row>
    <row r="6" spans="2:4" x14ac:dyDescent="0.3">
      <c r="B6" t="s">
        <v>449</v>
      </c>
      <c r="C6">
        <v>8</v>
      </c>
      <c r="D6" s="2">
        <v>8.2000000000000011</v>
      </c>
    </row>
    <row r="7" spans="2:4" x14ac:dyDescent="0.3">
      <c r="B7" t="s">
        <v>13</v>
      </c>
      <c r="C7">
        <v>7</v>
      </c>
      <c r="D7" s="2">
        <v>7.9142857142857137</v>
      </c>
    </row>
    <row r="8" spans="2:4" x14ac:dyDescent="0.3">
      <c r="B8" t="s">
        <v>57</v>
      </c>
      <c r="C8">
        <v>9</v>
      </c>
      <c r="D8" s="2">
        <v>7.8888888888888893</v>
      </c>
    </row>
    <row r="9" spans="2:4" hidden="1" x14ac:dyDescent="0.3">
      <c r="B9" t="s">
        <v>28</v>
      </c>
      <c r="C9">
        <v>3</v>
      </c>
      <c r="D9" s="2">
        <v>7.7333333333333334</v>
      </c>
    </row>
    <row r="10" spans="2:4" x14ac:dyDescent="0.3">
      <c r="B10" t="s">
        <v>7892</v>
      </c>
      <c r="C10">
        <v>5</v>
      </c>
      <c r="D10" s="2">
        <v>7.8400000000000007</v>
      </c>
    </row>
    <row r="11" spans="2:4" hidden="1" x14ac:dyDescent="0.3">
      <c r="B11" t="s">
        <v>34</v>
      </c>
      <c r="C11">
        <v>1</v>
      </c>
      <c r="D11" s="2">
        <v>7.8</v>
      </c>
    </row>
    <row r="12" spans="2:4" hidden="1" x14ac:dyDescent="0.3">
      <c r="B12" t="s">
        <v>37</v>
      </c>
      <c r="C12">
        <v>3</v>
      </c>
      <c r="D12" s="2">
        <v>7.8666666666666671</v>
      </c>
    </row>
    <row r="13" spans="2:4" hidden="1" x14ac:dyDescent="0.3">
      <c r="B13" t="s">
        <v>39</v>
      </c>
      <c r="C13">
        <v>3</v>
      </c>
      <c r="D13" s="2">
        <v>7.2</v>
      </c>
    </row>
    <row r="14" spans="2:4" x14ac:dyDescent="0.3">
      <c r="B14" t="s">
        <v>197</v>
      </c>
      <c r="C14">
        <v>10</v>
      </c>
      <c r="D14" s="2">
        <v>7.7499999999999982</v>
      </c>
    </row>
    <row r="15" spans="2:4" x14ac:dyDescent="0.3">
      <c r="B15" t="s">
        <v>144</v>
      </c>
      <c r="C15">
        <v>16</v>
      </c>
      <c r="D15" s="2">
        <v>7.6749999999999998</v>
      </c>
    </row>
    <row r="16" spans="2:4" x14ac:dyDescent="0.3">
      <c r="B16" t="s">
        <v>1107</v>
      </c>
      <c r="C16">
        <v>9</v>
      </c>
      <c r="D16" s="2">
        <v>7.6555555555555559</v>
      </c>
    </row>
    <row r="17" spans="2:4" hidden="1" x14ac:dyDescent="0.3">
      <c r="B17" t="s">
        <v>50</v>
      </c>
      <c r="C17">
        <v>4</v>
      </c>
      <c r="D17" s="2">
        <v>7.15</v>
      </c>
    </row>
    <row r="18" spans="2:4" x14ac:dyDescent="0.3">
      <c r="B18" t="s">
        <v>1200</v>
      </c>
      <c r="C18">
        <v>7</v>
      </c>
      <c r="D18" s="2">
        <v>7.6285714285714281</v>
      </c>
    </row>
    <row r="19" spans="2:4" x14ac:dyDescent="0.3">
      <c r="B19" t="s">
        <v>310</v>
      </c>
      <c r="C19">
        <v>7</v>
      </c>
      <c r="D19" s="2">
        <v>7.5857142857142872</v>
      </c>
    </row>
    <row r="20" spans="2:4" x14ac:dyDescent="0.3">
      <c r="B20" t="s">
        <v>177</v>
      </c>
      <c r="C20">
        <v>5</v>
      </c>
      <c r="D20" s="2">
        <v>7.58</v>
      </c>
    </row>
    <row r="21" spans="2:4" hidden="1" x14ac:dyDescent="0.3">
      <c r="B21" t="s">
        <v>61</v>
      </c>
      <c r="C21">
        <v>3</v>
      </c>
      <c r="D21" s="2">
        <v>7.1333333333333329</v>
      </c>
    </row>
    <row r="22" spans="2:4" x14ac:dyDescent="0.3">
      <c r="B22" t="s">
        <v>119</v>
      </c>
      <c r="C22">
        <v>25</v>
      </c>
      <c r="D22" s="2">
        <v>7.5439999999999996</v>
      </c>
    </row>
    <row r="23" spans="2:4" x14ac:dyDescent="0.3">
      <c r="B23" t="s">
        <v>1527</v>
      </c>
      <c r="C23">
        <v>6</v>
      </c>
      <c r="D23" s="2">
        <v>7.5166666666666666</v>
      </c>
    </row>
    <row r="24" spans="2:4" hidden="1" x14ac:dyDescent="0.3">
      <c r="B24" t="s">
        <v>73</v>
      </c>
      <c r="C24">
        <v>4</v>
      </c>
      <c r="D24" s="2">
        <v>7</v>
      </c>
    </row>
    <row r="25" spans="2:4" x14ac:dyDescent="0.3">
      <c r="B25" t="s">
        <v>322</v>
      </c>
      <c r="C25">
        <v>6</v>
      </c>
      <c r="D25" s="2">
        <v>7.4833333333333334</v>
      </c>
    </row>
    <row r="26" spans="2:4" hidden="1" x14ac:dyDescent="0.3">
      <c r="B26" t="s">
        <v>78</v>
      </c>
      <c r="C26">
        <v>2</v>
      </c>
      <c r="D26" s="2">
        <v>7</v>
      </c>
    </row>
    <row r="27" spans="2:4" hidden="1" x14ac:dyDescent="0.3">
      <c r="B27" t="s">
        <v>82</v>
      </c>
      <c r="C27">
        <v>2</v>
      </c>
      <c r="D27" s="2">
        <v>7.4</v>
      </c>
    </row>
    <row r="28" spans="2:4" x14ac:dyDescent="0.3">
      <c r="B28" t="s">
        <v>21</v>
      </c>
      <c r="C28">
        <v>7</v>
      </c>
      <c r="D28" s="2">
        <v>7.4571428571428564</v>
      </c>
    </row>
    <row r="29" spans="2:4" x14ac:dyDescent="0.3">
      <c r="B29" t="s">
        <v>1188</v>
      </c>
      <c r="C29">
        <v>8</v>
      </c>
      <c r="D29" s="2">
        <v>7.4375</v>
      </c>
    </row>
    <row r="30" spans="2:4" hidden="1" x14ac:dyDescent="0.3">
      <c r="B30" t="s">
        <v>88</v>
      </c>
      <c r="C30">
        <v>1</v>
      </c>
      <c r="D30" s="2">
        <v>7.3</v>
      </c>
    </row>
    <row r="31" spans="2:4" x14ac:dyDescent="0.3">
      <c r="B31" t="s">
        <v>1722</v>
      </c>
      <c r="C31">
        <v>5</v>
      </c>
      <c r="D31" s="2">
        <v>7.42</v>
      </c>
    </row>
    <row r="32" spans="2:4" hidden="1" x14ac:dyDescent="0.3">
      <c r="B32" t="s">
        <v>95</v>
      </c>
      <c r="C32">
        <v>2</v>
      </c>
      <c r="D32" s="2">
        <v>6.9</v>
      </c>
    </row>
    <row r="33" spans="2:4" x14ac:dyDescent="0.3">
      <c r="B33" t="s">
        <v>375</v>
      </c>
      <c r="C33">
        <v>5</v>
      </c>
      <c r="D33" s="2">
        <v>7.4</v>
      </c>
    </row>
    <row r="34" spans="2:4" x14ac:dyDescent="0.3">
      <c r="B34" t="s">
        <v>97</v>
      </c>
      <c r="C34">
        <v>5</v>
      </c>
      <c r="D34" s="2">
        <v>7.38</v>
      </c>
    </row>
    <row r="35" spans="2:4" hidden="1" x14ac:dyDescent="0.3">
      <c r="B35" t="s">
        <v>102</v>
      </c>
      <c r="C35">
        <v>1</v>
      </c>
      <c r="D35" s="2">
        <v>8.3000000000000007</v>
      </c>
    </row>
    <row r="36" spans="2:4" x14ac:dyDescent="0.3">
      <c r="B36" t="s">
        <v>2248</v>
      </c>
      <c r="C36">
        <v>5</v>
      </c>
      <c r="D36" s="2">
        <v>7.3599999999999994</v>
      </c>
    </row>
    <row r="37" spans="2:4" x14ac:dyDescent="0.3">
      <c r="B37" t="s">
        <v>971</v>
      </c>
      <c r="C37">
        <v>5</v>
      </c>
      <c r="D37" s="2">
        <v>7.3400000000000007</v>
      </c>
    </row>
    <row r="38" spans="2:4" hidden="1" x14ac:dyDescent="0.3">
      <c r="B38" t="s">
        <v>111</v>
      </c>
      <c r="C38">
        <v>4</v>
      </c>
      <c r="D38" s="2">
        <v>7.4499999999999993</v>
      </c>
    </row>
    <row r="39" spans="2:4" hidden="1" x14ac:dyDescent="0.3">
      <c r="B39" t="s">
        <v>114</v>
      </c>
      <c r="C39">
        <v>4</v>
      </c>
      <c r="D39" s="2">
        <v>7.0750000000000002</v>
      </c>
    </row>
    <row r="40" spans="2:4" x14ac:dyDescent="0.3">
      <c r="B40" t="s">
        <v>685</v>
      </c>
      <c r="C40">
        <v>7</v>
      </c>
      <c r="D40" s="2">
        <v>7.3285714285714283</v>
      </c>
    </row>
    <row r="41" spans="2:4" x14ac:dyDescent="0.3">
      <c r="B41" t="s">
        <v>1882</v>
      </c>
      <c r="C41">
        <v>11</v>
      </c>
      <c r="D41" s="2">
        <v>7.3272727272727272</v>
      </c>
    </row>
    <row r="42" spans="2:4" x14ac:dyDescent="0.3">
      <c r="B42" t="s">
        <v>131</v>
      </c>
      <c r="C42">
        <v>13</v>
      </c>
      <c r="D42" s="2">
        <v>7.3076923076923084</v>
      </c>
    </row>
    <row r="43" spans="2:4" hidden="1" x14ac:dyDescent="0.3">
      <c r="B43" t="s">
        <v>121</v>
      </c>
      <c r="C43">
        <v>1</v>
      </c>
      <c r="D43" s="2">
        <v>7.2</v>
      </c>
    </row>
    <row r="44" spans="2:4" x14ac:dyDescent="0.3">
      <c r="B44" t="s">
        <v>44</v>
      </c>
      <c r="C44">
        <v>8</v>
      </c>
      <c r="D44" s="2">
        <v>7.2875000000000005</v>
      </c>
    </row>
    <row r="45" spans="2:4" x14ac:dyDescent="0.3">
      <c r="B45" t="s">
        <v>290</v>
      </c>
      <c r="C45">
        <v>8</v>
      </c>
      <c r="D45" s="2">
        <v>7.2500000000000009</v>
      </c>
    </row>
    <row r="46" spans="2:4" x14ac:dyDescent="0.3">
      <c r="B46" t="s">
        <v>281</v>
      </c>
      <c r="C46">
        <v>7</v>
      </c>
      <c r="D46" s="2">
        <v>7.2428571428571429</v>
      </c>
    </row>
    <row r="47" spans="2:4" x14ac:dyDescent="0.3">
      <c r="B47" t="s">
        <v>46</v>
      </c>
      <c r="C47">
        <v>7</v>
      </c>
      <c r="D47" s="2">
        <v>7.2285714285714286</v>
      </c>
    </row>
    <row r="48" spans="2:4" hidden="1" x14ac:dyDescent="0.3">
      <c r="B48" t="s">
        <v>138</v>
      </c>
      <c r="C48">
        <v>3</v>
      </c>
      <c r="D48" s="2">
        <v>8.2333333333333343</v>
      </c>
    </row>
    <row r="49" spans="2:4" hidden="1" x14ac:dyDescent="0.3">
      <c r="B49" t="s">
        <v>140</v>
      </c>
      <c r="C49">
        <v>3</v>
      </c>
      <c r="D49" s="2">
        <v>5.9333333333333336</v>
      </c>
    </row>
    <row r="50" spans="2:4" x14ac:dyDescent="0.3">
      <c r="B50" t="s">
        <v>873</v>
      </c>
      <c r="C50">
        <v>19</v>
      </c>
      <c r="D50" s="2">
        <v>7.2052631578947368</v>
      </c>
    </row>
    <row r="51" spans="2:4" x14ac:dyDescent="0.3">
      <c r="B51" t="s">
        <v>105</v>
      </c>
      <c r="C51">
        <v>7</v>
      </c>
      <c r="D51" s="2">
        <v>7.2</v>
      </c>
    </row>
    <row r="52" spans="2:4" x14ac:dyDescent="0.3">
      <c r="B52" t="s">
        <v>242</v>
      </c>
      <c r="C52">
        <v>6</v>
      </c>
      <c r="D52" s="2">
        <v>7.1833333333333336</v>
      </c>
    </row>
    <row r="53" spans="2:4" x14ac:dyDescent="0.3">
      <c r="B53" t="s">
        <v>968</v>
      </c>
      <c r="C53">
        <v>7</v>
      </c>
      <c r="D53" s="2">
        <v>7.1714285714285708</v>
      </c>
    </row>
    <row r="54" spans="2:4" x14ac:dyDescent="0.3">
      <c r="B54" t="s">
        <v>42</v>
      </c>
      <c r="C54">
        <v>7</v>
      </c>
      <c r="D54" s="2">
        <v>7.1428571428571432</v>
      </c>
    </row>
    <row r="55" spans="2:4" x14ac:dyDescent="0.3">
      <c r="B55" t="s">
        <v>3957</v>
      </c>
      <c r="C55">
        <v>5</v>
      </c>
      <c r="D55" s="2">
        <v>7.1400000000000006</v>
      </c>
    </row>
    <row r="56" spans="2:4" x14ac:dyDescent="0.3">
      <c r="B56" t="s">
        <v>1721</v>
      </c>
      <c r="C56">
        <v>5</v>
      </c>
      <c r="D56" s="2">
        <v>7.1400000000000006</v>
      </c>
    </row>
    <row r="57" spans="2:4" hidden="1" x14ac:dyDescent="0.3">
      <c r="B57" t="s">
        <v>160</v>
      </c>
      <c r="C57">
        <v>4</v>
      </c>
      <c r="D57" s="2">
        <v>6.0750000000000002</v>
      </c>
    </row>
    <row r="58" spans="2:4" hidden="1" x14ac:dyDescent="0.3">
      <c r="B58" t="s">
        <v>165</v>
      </c>
      <c r="C58">
        <v>1</v>
      </c>
      <c r="D58" s="2">
        <v>6.1</v>
      </c>
    </row>
    <row r="59" spans="2:4" hidden="1" x14ac:dyDescent="0.3">
      <c r="B59" t="s">
        <v>167</v>
      </c>
      <c r="C59">
        <v>1</v>
      </c>
      <c r="D59" s="2">
        <v>7</v>
      </c>
    </row>
    <row r="60" spans="2:4" hidden="1" x14ac:dyDescent="0.3">
      <c r="B60" t="s">
        <v>170</v>
      </c>
      <c r="C60">
        <v>3</v>
      </c>
      <c r="D60" s="2">
        <v>7.2666666666666666</v>
      </c>
    </row>
    <row r="61" spans="2:4" hidden="1" x14ac:dyDescent="0.3">
      <c r="B61" t="s">
        <v>173</v>
      </c>
      <c r="C61">
        <v>1</v>
      </c>
      <c r="D61" s="2">
        <v>6.3</v>
      </c>
    </row>
    <row r="62" spans="2:4" hidden="1" x14ac:dyDescent="0.3">
      <c r="B62" t="s">
        <v>175</v>
      </c>
      <c r="C62">
        <v>4</v>
      </c>
      <c r="D62" s="2">
        <v>5.6749999999999998</v>
      </c>
    </row>
    <row r="63" spans="2:4" x14ac:dyDescent="0.3">
      <c r="B63" t="s">
        <v>63</v>
      </c>
      <c r="C63">
        <v>16</v>
      </c>
      <c r="D63" s="2">
        <v>7.1312499999999996</v>
      </c>
    </row>
    <row r="64" spans="2:4" hidden="1" x14ac:dyDescent="0.3">
      <c r="B64" t="s">
        <v>180</v>
      </c>
      <c r="C64">
        <v>1</v>
      </c>
      <c r="D64" s="2">
        <v>7.9</v>
      </c>
    </row>
    <row r="65" spans="2:4" hidden="1" x14ac:dyDescent="0.3">
      <c r="B65" t="s">
        <v>183</v>
      </c>
      <c r="C65">
        <v>1</v>
      </c>
      <c r="D65" s="2">
        <v>7.8</v>
      </c>
    </row>
    <row r="66" spans="2:4" hidden="1" x14ac:dyDescent="0.3">
      <c r="B66" t="s">
        <v>3958</v>
      </c>
      <c r="C66">
        <v>3</v>
      </c>
      <c r="D66" s="2">
        <v>7.7666666666666666</v>
      </c>
    </row>
    <row r="67" spans="2:4" hidden="1" x14ac:dyDescent="0.3">
      <c r="B67" t="s">
        <v>189</v>
      </c>
      <c r="C67">
        <v>4</v>
      </c>
      <c r="D67" s="2">
        <v>6.5499999999999989</v>
      </c>
    </row>
    <row r="68" spans="2:4" hidden="1" x14ac:dyDescent="0.3">
      <c r="B68" t="s">
        <v>192</v>
      </c>
      <c r="C68">
        <v>3</v>
      </c>
      <c r="D68" s="2">
        <v>7.1333333333333329</v>
      </c>
    </row>
    <row r="69" spans="2:4" x14ac:dyDescent="0.3">
      <c r="B69" t="s">
        <v>1321</v>
      </c>
      <c r="C69">
        <v>7</v>
      </c>
      <c r="D69" s="2">
        <v>7.1285714285714281</v>
      </c>
    </row>
    <row r="70" spans="2:4" hidden="1" x14ac:dyDescent="0.3">
      <c r="B70" t="s">
        <v>200</v>
      </c>
      <c r="C70">
        <v>4</v>
      </c>
      <c r="D70" s="2">
        <v>7.65</v>
      </c>
    </row>
    <row r="71" spans="2:4" x14ac:dyDescent="0.3">
      <c r="B71" t="s">
        <v>156</v>
      </c>
      <c r="C71">
        <v>7</v>
      </c>
      <c r="D71" s="2">
        <v>7.1285714285714272</v>
      </c>
    </row>
    <row r="72" spans="2:4" x14ac:dyDescent="0.3">
      <c r="B72" t="s">
        <v>337</v>
      </c>
      <c r="C72">
        <v>7</v>
      </c>
      <c r="D72" s="2">
        <v>7.1142857142857139</v>
      </c>
    </row>
    <row r="73" spans="2:4" x14ac:dyDescent="0.3">
      <c r="B73" t="s">
        <v>1532</v>
      </c>
      <c r="C73">
        <v>7</v>
      </c>
      <c r="D73" s="2">
        <v>7.1142857142857139</v>
      </c>
    </row>
    <row r="74" spans="2:4" hidden="1" x14ac:dyDescent="0.3">
      <c r="B74" t="s">
        <v>207</v>
      </c>
      <c r="C74">
        <v>3</v>
      </c>
      <c r="D74" s="2">
        <v>6.6333333333333329</v>
      </c>
    </row>
    <row r="75" spans="2:4" hidden="1" x14ac:dyDescent="0.3">
      <c r="B75" t="s">
        <v>208</v>
      </c>
      <c r="C75">
        <v>2</v>
      </c>
      <c r="D75" s="2">
        <v>6.4</v>
      </c>
    </row>
    <row r="76" spans="2:4" hidden="1" x14ac:dyDescent="0.3">
      <c r="B76" t="s">
        <v>210</v>
      </c>
      <c r="C76">
        <v>3</v>
      </c>
      <c r="D76" s="2">
        <v>7.5666666666666673</v>
      </c>
    </row>
    <row r="77" spans="2:4" hidden="1" x14ac:dyDescent="0.3">
      <c r="B77" t="s">
        <v>212</v>
      </c>
      <c r="C77">
        <v>2</v>
      </c>
      <c r="D77" s="2">
        <v>6.85</v>
      </c>
    </row>
    <row r="78" spans="2:4" x14ac:dyDescent="0.3">
      <c r="B78" t="s">
        <v>2460</v>
      </c>
      <c r="C78">
        <v>5</v>
      </c>
      <c r="D78" s="2">
        <v>7.1</v>
      </c>
    </row>
    <row r="79" spans="2:4" x14ac:dyDescent="0.3">
      <c r="B79" t="s">
        <v>1242</v>
      </c>
      <c r="C79">
        <v>8</v>
      </c>
      <c r="D79" s="2">
        <v>7.0874999999999995</v>
      </c>
    </row>
    <row r="80" spans="2:4" x14ac:dyDescent="0.3">
      <c r="B80" t="s">
        <v>418</v>
      </c>
      <c r="C80">
        <v>6</v>
      </c>
      <c r="D80" s="2">
        <v>7.083333333333333</v>
      </c>
    </row>
    <row r="81" spans="2:4" x14ac:dyDescent="0.3">
      <c r="B81" t="s">
        <v>371</v>
      </c>
      <c r="C81">
        <v>8</v>
      </c>
      <c r="D81" s="2">
        <v>7.0749999999999993</v>
      </c>
    </row>
    <row r="82" spans="2:4" hidden="1" x14ac:dyDescent="0.3">
      <c r="B82" t="s">
        <v>233</v>
      </c>
      <c r="C82">
        <v>4</v>
      </c>
      <c r="D82" s="2">
        <v>6.875</v>
      </c>
    </row>
    <row r="83" spans="2:4" hidden="1" x14ac:dyDescent="0.3">
      <c r="B83" t="s">
        <v>235</v>
      </c>
      <c r="C83">
        <v>1</v>
      </c>
      <c r="D83" s="2">
        <v>7.6</v>
      </c>
    </row>
    <row r="84" spans="2:4" x14ac:dyDescent="0.3">
      <c r="B84" t="s">
        <v>1204</v>
      </c>
      <c r="C84">
        <v>5</v>
      </c>
      <c r="D84" s="2">
        <v>7.06</v>
      </c>
    </row>
    <row r="85" spans="2:4" x14ac:dyDescent="0.3">
      <c r="B85" t="s">
        <v>83</v>
      </c>
      <c r="C85">
        <v>14</v>
      </c>
      <c r="D85" s="2">
        <v>7.05</v>
      </c>
    </row>
    <row r="86" spans="2:4" x14ac:dyDescent="0.3">
      <c r="B86" t="s">
        <v>910</v>
      </c>
      <c r="C86">
        <v>11</v>
      </c>
      <c r="D86" s="2">
        <v>7.0181818181818185</v>
      </c>
    </row>
    <row r="87" spans="2:4" hidden="1" x14ac:dyDescent="0.3">
      <c r="B87" t="s">
        <v>243</v>
      </c>
      <c r="C87">
        <v>1</v>
      </c>
      <c r="D87" s="2">
        <v>6.9</v>
      </c>
    </row>
    <row r="88" spans="2:4" hidden="1" x14ac:dyDescent="0.3">
      <c r="B88" t="s">
        <v>245</v>
      </c>
      <c r="C88">
        <v>1</v>
      </c>
      <c r="D88" s="2">
        <v>5.0999999999999996</v>
      </c>
    </row>
    <row r="89" spans="2:4" x14ac:dyDescent="0.3">
      <c r="B89" t="s">
        <v>143</v>
      </c>
      <c r="C89">
        <v>6</v>
      </c>
      <c r="D89" s="2">
        <v>7.0166666666666657</v>
      </c>
    </row>
    <row r="90" spans="2:4" hidden="1" x14ac:dyDescent="0.3">
      <c r="B90" t="s">
        <v>3959</v>
      </c>
      <c r="C90">
        <v>3</v>
      </c>
      <c r="D90" s="2">
        <v>7.0333333333333341</v>
      </c>
    </row>
    <row r="91" spans="2:4" hidden="1" x14ac:dyDescent="0.3">
      <c r="B91" t="s">
        <v>251</v>
      </c>
      <c r="C91">
        <v>4</v>
      </c>
      <c r="D91" s="2">
        <v>6.3250000000000002</v>
      </c>
    </row>
    <row r="92" spans="2:4" hidden="1" x14ac:dyDescent="0.3">
      <c r="B92" t="s">
        <v>253</v>
      </c>
      <c r="C92">
        <v>1</v>
      </c>
      <c r="D92" s="2">
        <v>6.2</v>
      </c>
    </row>
    <row r="93" spans="2:4" hidden="1" x14ac:dyDescent="0.3">
      <c r="B93" t="s">
        <v>255</v>
      </c>
      <c r="C93">
        <v>1</v>
      </c>
      <c r="D93" s="2">
        <v>7.3</v>
      </c>
    </row>
    <row r="94" spans="2:4" x14ac:dyDescent="0.3">
      <c r="B94" t="s">
        <v>201</v>
      </c>
      <c r="C94">
        <v>5</v>
      </c>
      <c r="D94" s="2">
        <v>7</v>
      </c>
    </row>
    <row r="95" spans="2:4" hidden="1" x14ac:dyDescent="0.3">
      <c r="B95" t="s">
        <v>260</v>
      </c>
      <c r="C95">
        <v>2</v>
      </c>
      <c r="D95" s="2">
        <v>5.65</v>
      </c>
    </row>
    <row r="96" spans="2:4" hidden="1" x14ac:dyDescent="0.3">
      <c r="B96" t="s">
        <v>262</v>
      </c>
      <c r="C96">
        <v>4</v>
      </c>
      <c r="D96" s="2">
        <v>6.5</v>
      </c>
    </row>
    <row r="97" spans="2:4" x14ac:dyDescent="0.3">
      <c r="B97" t="s">
        <v>1734</v>
      </c>
      <c r="C97">
        <v>19</v>
      </c>
      <c r="D97" s="2">
        <v>6.9999999999999982</v>
      </c>
    </row>
    <row r="98" spans="2:4" x14ac:dyDescent="0.3">
      <c r="B98" t="s">
        <v>3988</v>
      </c>
      <c r="C98">
        <v>8</v>
      </c>
      <c r="D98" s="2">
        <v>6.9874999999999998</v>
      </c>
    </row>
    <row r="99" spans="2:4" hidden="1" x14ac:dyDescent="0.3">
      <c r="B99" t="s">
        <v>268</v>
      </c>
      <c r="C99">
        <v>4</v>
      </c>
      <c r="D99" s="2">
        <v>5.9499999999999993</v>
      </c>
    </row>
    <row r="100" spans="2:4" hidden="1" x14ac:dyDescent="0.3">
      <c r="B100" t="s">
        <v>270</v>
      </c>
      <c r="C100">
        <v>4</v>
      </c>
      <c r="D100" s="2">
        <v>6</v>
      </c>
    </row>
    <row r="101" spans="2:4" hidden="1" x14ac:dyDescent="0.3">
      <c r="B101" t="s">
        <v>276</v>
      </c>
      <c r="C101">
        <v>1</v>
      </c>
      <c r="D101" s="2">
        <v>7.2</v>
      </c>
    </row>
    <row r="102" spans="2:4" hidden="1" x14ac:dyDescent="0.3">
      <c r="B102" t="s">
        <v>277</v>
      </c>
      <c r="C102">
        <v>1</v>
      </c>
      <c r="D102" s="2">
        <v>7.3</v>
      </c>
    </row>
    <row r="103" spans="2:4" hidden="1" x14ac:dyDescent="0.3">
      <c r="B103" t="s">
        <v>278</v>
      </c>
      <c r="C103">
        <v>4</v>
      </c>
      <c r="D103" s="2">
        <v>6.2750000000000004</v>
      </c>
    </row>
    <row r="104" spans="2:4" x14ac:dyDescent="0.3">
      <c r="B104" t="s">
        <v>18</v>
      </c>
      <c r="C104">
        <v>7</v>
      </c>
      <c r="D104" s="2">
        <v>6.9857142857142858</v>
      </c>
    </row>
    <row r="105" spans="2:4" x14ac:dyDescent="0.3">
      <c r="B105" t="s">
        <v>263</v>
      </c>
      <c r="C105">
        <v>5</v>
      </c>
      <c r="D105" s="2">
        <v>6.9799999999999995</v>
      </c>
    </row>
    <row r="106" spans="2:4" x14ac:dyDescent="0.3">
      <c r="B106" t="s">
        <v>1119</v>
      </c>
      <c r="C106">
        <v>5</v>
      </c>
      <c r="D106" s="2">
        <v>6.9799999999999995</v>
      </c>
    </row>
    <row r="107" spans="2:4" x14ac:dyDescent="0.3">
      <c r="B107" t="s">
        <v>1787</v>
      </c>
      <c r="C107">
        <v>5</v>
      </c>
      <c r="D107" s="2">
        <v>6.9799999999999995</v>
      </c>
    </row>
    <row r="108" spans="2:4" x14ac:dyDescent="0.3">
      <c r="B108" t="s">
        <v>31</v>
      </c>
      <c r="C108">
        <v>10</v>
      </c>
      <c r="D108" s="2">
        <v>6.9600000000000009</v>
      </c>
    </row>
    <row r="109" spans="2:4" hidden="1" x14ac:dyDescent="0.3">
      <c r="B109" t="s">
        <v>293</v>
      </c>
      <c r="C109">
        <v>3</v>
      </c>
      <c r="D109" s="2">
        <v>6.166666666666667</v>
      </c>
    </row>
    <row r="110" spans="2:4" hidden="1" x14ac:dyDescent="0.3">
      <c r="B110" t="s">
        <v>295</v>
      </c>
      <c r="C110">
        <v>1</v>
      </c>
      <c r="D110" s="2">
        <v>6.4</v>
      </c>
    </row>
    <row r="111" spans="2:4" hidden="1" x14ac:dyDescent="0.3">
      <c r="B111" t="s">
        <v>299</v>
      </c>
      <c r="C111">
        <v>4</v>
      </c>
      <c r="D111" s="2">
        <v>7.7249999999999996</v>
      </c>
    </row>
    <row r="112" spans="2:4" x14ac:dyDescent="0.3">
      <c r="B112" t="s">
        <v>151</v>
      </c>
      <c r="C112">
        <v>6</v>
      </c>
      <c r="D112" s="2">
        <v>6.95</v>
      </c>
    </row>
    <row r="113" spans="2:4" x14ac:dyDescent="0.3">
      <c r="B113" t="s">
        <v>744</v>
      </c>
      <c r="C113">
        <v>8</v>
      </c>
      <c r="D113" s="2">
        <v>6.9375000000000009</v>
      </c>
    </row>
    <row r="114" spans="2:4" x14ac:dyDescent="0.3">
      <c r="B114" t="s">
        <v>741</v>
      </c>
      <c r="C114">
        <v>8</v>
      </c>
      <c r="D114" s="2">
        <v>6.9374999999999991</v>
      </c>
    </row>
    <row r="115" spans="2:4" hidden="1" x14ac:dyDescent="0.3">
      <c r="B115" t="s">
        <v>308</v>
      </c>
      <c r="C115">
        <v>1</v>
      </c>
      <c r="D115" s="2">
        <v>6.5</v>
      </c>
    </row>
    <row r="116" spans="2:4" x14ac:dyDescent="0.3">
      <c r="B116" t="s">
        <v>240</v>
      </c>
      <c r="C116">
        <v>13</v>
      </c>
      <c r="D116" s="2">
        <v>6.9307692307692301</v>
      </c>
    </row>
    <row r="117" spans="2:4" hidden="1" x14ac:dyDescent="0.3">
      <c r="B117" t="s">
        <v>313</v>
      </c>
      <c r="C117">
        <v>2</v>
      </c>
      <c r="D117" s="2">
        <v>7.6999999999999993</v>
      </c>
    </row>
    <row r="118" spans="2:4" hidden="1" x14ac:dyDescent="0.3">
      <c r="B118" t="s">
        <v>314</v>
      </c>
      <c r="C118">
        <v>4</v>
      </c>
      <c r="D118" s="2">
        <v>6.4749999999999996</v>
      </c>
    </row>
    <row r="119" spans="2:4" hidden="1" x14ac:dyDescent="0.3">
      <c r="B119" t="s">
        <v>316</v>
      </c>
      <c r="C119">
        <v>2</v>
      </c>
      <c r="D119" s="2">
        <v>6.75</v>
      </c>
    </row>
    <row r="120" spans="2:4" x14ac:dyDescent="0.3">
      <c r="B120" t="s">
        <v>3966</v>
      </c>
      <c r="C120">
        <v>6</v>
      </c>
      <c r="D120" s="2">
        <v>6.9166666666666679</v>
      </c>
    </row>
    <row r="121" spans="2:4" x14ac:dyDescent="0.3">
      <c r="B121" t="s">
        <v>134</v>
      </c>
      <c r="C121">
        <v>6</v>
      </c>
      <c r="D121" s="2">
        <v>6.9166666666666652</v>
      </c>
    </row>
    <row r="122" spans="2:4" hidden="1" x14ac:dyDescent="0.3">
      <c r="B122" t="s">
        <v>3961</v>
      </c>
      <c r="C122">
        <v>4</v>
      </c>
      <c r="D122" s="2">
        <v>7.8</v>
      </c>
    </row>
    <row r="123" spans="2:4" hidden="1" x14ac:dyDescent="0.3">
      <c r="B123" t="s">
        <v>327</v>
      </c>
      <c r="C123">
        <v>1</v>
      </c>
      <c r="D123" s="2">
        <v>6.5</v>
      </c>
    </row>
    <row r="124" spans="2:4" hidden="1" x14ac:dyDescent="0.3">
      <c r="B124" t="s">
        <v>3962</v>
      </c>
      <c r="C124">
        <v>1</v>
      </c>
      <c r="D124" s="2">
        <v>7.3</v>
      </c>
    </row>
    <row r="125" spans="2:4" x14ac:dyDescent="0.3">
      <c r="B125" t="s">
        <v>218</v>
      </c>
      <c r="C125">
        <v>13</v>
      </c>
      <c r="D125" s="2">
        <v>6.9076923076923071</v>
      </c>
    </row>
    <row r="126" spans="2:4" x14ac:dyDescent="0.3">
      <c r="B126" t="s">
        <v>886</v>
      </c>
      <c r="C126">
        <v>6</v>
      </c>
      <c r="D126" s="2">
        <v>6.8833333333333329</v>
      </c>
    </row>
    <row r="127" spans="2:4" hidden="1" x14ac:dyDescent="0.3">
      <c r="B127" t="s">
        <v>334</v>
      </c>
      <c r="C127">
        <v>4</v>
      </c>
      <c r="D127" s="2">
        <v>6.8249999999999993</v>
      </c>
    </row>
    <row r="128" spans="2:4" x14ac:dyDescent="0.3">
      <c r="B128" t="s">
        <v>2559</v>
      </c>
      <c r="C128">
        <v>5</v>
      </c>
      <c r="D128" s="2">
        <v>6.8600000000000012</v>
      </c>
    </row>
    <row r="129" spans="2:4" x14ac:dyDescent="0.3">
      <c r="B129" t="s">
        <v>116</v>
      </c>
      <c r="C129">
        <v>7</v>
      </c>
      <c r="D129" s="2">
        <v>6.8428571428571425</v>
      </c>
    </row>
    <row r="130" spans="2:4" x14ac:dyDescent="0.3">
      <c r="B130" t="s">
        <v>123</v>
      </c>
      <c r="C130">
        <v>5</v>
      </c>
      <c r="D130" s="2">
        <v>6.8400000000000007</v>
      </c>
    </row>
    <row r="131" spans="2:4" hidden="1" x14ac:dyDescent="0.3">
      <c r="B131" t="s">
        <v>343</v>
      </c>
      <c r="C131">
        <v>3</v>
      </c>
      <c r="D131" s="2">
        <v>6.7333333333333334</v>
      </c>
    </row>
    <row r="132" spans="2:4" x14ac:dyDescent="0.3">
      <c r="B132" t="s">
        <v>1547</v>
      </c>
      <c r="C132">
        <v>5</v>
      </c>
      <c r="D132" s="2">
        <v>6.8400000000000007</v>
      </c>
    </row>
    <row r="133" spans="2:4" x14ac:dyDescent="0.3">
      <c r="B133" t="s">
        <v>939</v>
      </c>
      <c r="C133">
        <v>5</v>
      </c>
      <c r="D133" s="2">
        <v>6.839999999999999</v>
      </c>
    </row>
    <row r="134" spans="2:4" x14ac:dyDescent="0.3">
      <c r="B134" t="s">
        <v>285</v>
      </c>
      <c r="C134">
        <v>5</v>
      </c>
      <c r="D134" s="2">
        <v>6.82</v>
      </c>
    </row>
    <row r="135" spans="2:4" hidden="1" x14ac:dyDescent="0.3">
      <c r="B135" t="s">
        <v>354</v>
      </c>
      <c r="C135">
        <v>2</v>
      </c>
      <c r="D135" s="2">
        <v>6.0500000000000007</v>
      </c>
    </row>
    <row r="136" spans="2:4" hidden="1" x14ac:dyDescent="0.3">
      <c r="B136" t="s">
        <v>361</v>
      </c>
      <c r="C136">
        <v>3</v>
      </c>
      <c r="D136" s="2">
        <v>7.166666666666667</v>
      </c>
    </row>
    <row r="137" spans="2:4" hidden="1" x14ac:dyDescent="0.3">
      <c r="B137" t="s">
        <v>363</v>
      </c>
      <c r="C137">
        <v>4</v>
      </c>
      <c r="D137" s="2">
        <v>6.6750000000000007</v>
      </c>
    </row>
    <row r="138" spans="2:4" hidden="1" x14ac:dyDescent="0.3">
      <c r="B138" t="s">
        <v>3964</v>
      </c>
      <c r="C138">
        <v>2</v>
      </c>
      <c r="D138" s="2">
        <v>7.15</v>
      </c>
    </row>
    <row r="139" spans="2:4" hidden="1" x14ac:dyDescent="0.3">
      <c r="B139" t="s">
        <v>368</v>
      </c>
      <c r="C139">
        <v>3</v>
      </c>
      <c r="D139" s="2">
        <v>6.5</v>
      </c>
    </row>
    <row r="140" spans="2:4" x14ac:dyDescent="0.3">
      <c r="B140" t="s">
        <v>442</v>
      </c>
      <c r="C140">
        <v>12</v>
      </c>
      <c r="D140" s="2">
        <v>6.791666666666667</v>
      </c>
    </row>
    <row r="141" spans="2:4" x14ac:dyDescent="0.3">
      <c r="B141" t="s">
        <v>800</v>
      </c>
      <c r="C141">
        <v>5</v>
      </c>
      <c r="D141" s="2">
        <v>6.7800000000000011</v>
      </c>
    </row>
    <row r="142" spans="2:4" hidden="1" x14ac:dyDescent="0.3">
      <c r="B142" t="s">
        <v>377</v>
      </c>
      <c r="C142">
        <v>2</v>
      </c>
      <c r="D142" s="2">
        <v>5.9</v>
      </c>
    </row>
    <row r="143" spans="2:4" hidden="1" x14ac:dyDescent="0.3">
      <c r="B143" t="s">
        <v>379</v>
      </c>
      <c r="C143">
        <v>1</v>
      </c>
      <c r="D143" s="2">
        <v>6.1</v>
      </c>
    </row>
    <row r="144" spans="2:4" x14ac:dyDescent="0.3">
      <c r="B144" t="s">
        <v>1536</v>
      </c>
      <c r="C144">
        <v>10</v>
      </c>
      <c r="D144" s="2">
        <v>6.7799999999999994</v>
      </c>
    </row>
    <row r="145" spans="2:4" hidden="1" x14ac:dyDescent="0.3">
      <c r="B145" t="s">
        <v>385</v>
      </c>
      <c r="C145">
        <v>2</v>
      </c>
      <c r="D145" s="2">
        <v>6.05</v>
      </c>
    </row>
    <row r="146" spans="2:4" hidden="1" x14ac:dyDescent="0.3">
      <c r="B146" t="s">
        <v>387</v>
      </c>
      <c r="C146">
        <v>2</v>
      </c>
      <c r="D146" s="2">
        <v>5.6999999999999993</v>
      </c>
    </row>
    <row r="147" spans="2:4" hidden="1" x14ac:dyDescent="0.3">
      <c r="B147" t="s">
        <v>390</v>
      </c>
      <c r="C147">
        <v>3</v>
      </c>
      <c r="D147" s="2">
        <v>5.3999999999999995</v>
      </c>
    </row>
    <row r="148" spans="2:4" hidden="1" x14ac:dyDescent="0.3">
      <c r="B148" t="s">
        <v>392</v>
      </c>
      <c r="C148">
        <v>3</v>
      </c>
      <c r="D148" s="2">
        <v>6.5</v>
      </c>
    </row>
    <row r="149" spans="2:4" x14ac:dyDescent="0.3">
      <c r="B149" t="s">
        <v>1050</v>
      </c>
      <c r="C149">
        <v>5</v>
      </c>
      <c r="D149" s="2">
        <v>6.7799999999999994</v>
      </c>
    </row>
    <row r="150" spans="2:4" hidden="1" x14ac:dyDescent="0.3">
      <c r="B150" t="s">
        <v>401</v>
      </c>
      <c r="C150">
        <v>4</v>
      </c>
      <c r="D150" s="2">
        <v>6.9249999999999998</v>
      </c>
    </row>
    <row r="151" spans="2:4" hidden="1" x14ac:dyDescent="0.3">
      <c r="B151" t="s">
        <v>403</v>
      </c>
      <c r="C151">
        <v>1</v>
      </c>
      <c r="D151" s="2">
        <v>6.2</v>
      </c>
    </row>
    <row r="152" spans="2:4" x14ac:dyDescent="0.3">
      <c r="B152" t="s">
        <v>383</v>
      </c>
      <c r="C152">
        <v>7</v>
      </c>
      <c r="D152" s="2">
        <v>6.7714285714285705</v>
      </c>
    </row>
    <row r="153" spans="2:4" hidden="1" x14ac:dyDescent="0.3">
      <c r="B153" t="s">
        <v>408</v>
      </c>
      <c r="C153">
        <v>2</v>
      </c>
      <c r="D153" s="2">
        <v>5.5</v>
      </c>
    </row>
    <row r="154" spans="2:4" x14ac:dyDescent="0.3">
      <c r="B154" t="s">
        <v>320</v>
      </c>
      <c r="C154">
        <v>9</v>
      </c>
      <c r="D154" s="2">
        <v>6.7666666666666675</v>
      </c>
    </row>
    <row r="155" spans="2:4" hidden="1" x14ac:dyDescent="0.3">
      <c r="B155" t="s">
        <v>415</v>
      </c>
      <c r="C155">
        <v>3</v>
      </c>
      <c r="D155" s="2">
        <v>7</v>
      </c>
    </row>
    <row r="156" spans="2:4" x14ac:dyDescent="0.3">
      <c r="B156" t="s">
        <v>205</v>
      </c>
      <c r="C156">
        <v>6</v>
      </c>
      <c r="D156" s="2">
        <v>6.7666666666666666</v>
      </c>
    </row>
    <row r="157" spans="2:4" x14ac:dyDescent="0.3">
      <c r="B157" t="s">
        <v>1143</v>
      </c>
      <c r="C157">
        <v>8</v>
      </c>
      <c r="D157" s="2">
        <v>6.7624999999999993</v>
      </c>
    </row>
    <row r="158" spans="2:4" hidden="1" x14ac:dyDescent="0.3">
      <c r="B158" t="s">
        <v>420</v>
      </c>
      <c r="C158">
        <v>1</v>
      </c>
      <c r="D158" s="2">
        <v>3.8</v>
      </c>
    </row>
    <row r="159" spans="2:4" hidden="1" x14ac:dyDescent="0.3">
      <c r="B159" t="s">
        <v>424</v>
      </c>
      <c r="C159">
        <v>3</v>
      </c>
      <c r="D159" s="2">
        <v>7.3999999999999995</v>
      </c>
    </row>
    <row r="160" spans="2:4" hidden="1" x14ac:dyDescent="0.3">
      <c r="B160" t="s">
        <v>428</v>
      </c>
      <c r="C160">
        <v>4</v>
      </c>
      <c r="D160" s="2">
        <v>5.4</v>
      </c>
    </row>
    <row r="161" spans="2:4" hidden="1" x14ac:dyDescent="0.3">
      <c r="B161" t="s">
        <v>432</v>
      </c>
      <c r="C161">
        <v>3</v>
      </c>
      <c r="D161" s="2">
        <v>6.166666666666667</v>
      </c>
    </row>
    <row r="162" spans="2:4" x14ac:dyDescent="0.3">
      <c r="B162" t="s">
        <v>228</v>
      </c>
      <c r="C162">
        <v>5</v>
      </c>
      <c r="D162" s="2">
        <v>6.7600000000000007</v>
      </c>
    </row>
    <row r="163" spans="2:4" x14ac:dyDescent="0.3">
      <c r="B163" t="s">
        <v>604</v>
      </c>
      <c r="C163">
        <v>5</v>
      </c>
      <c r="D163" s="2">
        <v>6.7600000000000007</v>
      </c>
    </row>
    <row r="164" spans="2:4" x14ac:dyDescent="0.3">
      <c r="B164" t="s">
        <v>1147</v>
      </c>
      <c r="C164">
        <v>15</v>
      </c>
      <c r="D164" s="2">
        <v>6.7333333333333334</v>
      </c>
    </row>
    <row r="165" spans="2:4" x14ac:dyDescent="0.3">
      <c r="B165" t="s">
        <v>1199</v>
      </c>
      <c r="C165">
        <v>10</v>
      </c>
      <c r="D165" s="2">
        <v>6.7299999999999995</v>
      </c>
    </row>
    <row r="166" spans="2:4" x14ac:dyDescent="0.3">
      <c r="B166" t="s">
        <v>1148</v>
      </c>
      <c r="C166">
        <v>5</v>
      </c>
      <c r="D166" s="2">
        <v>6.7200000000000006</v>
      </c>
    </row>
    <row r="167" spans="2:4" hidden="1" x14ac:dyDescent="0.3">
      <c r="B167" t="s">
        <v>451</v>
      </c>
      <c r="C167">
        <v>2</v>
      </c>
      <c r="D167" s="2">
        <v>6.85</v>
      </c>
    </row>
    <row r="168" spans="2:4" hidden="1" x14ac:dyDescent="0.3">
      <c r="B168" t="s">
        <v>453</v>
      </c>
      <c r="C168">
        <v>3</v>
      </c>
      <c r="D168" s="2">
        <v>6.666666666666667</v>
      </c>
    </row>
    <row r="169" spans="2:4" x14ac:dyDescent="0.3">
      <c r="B169" t="s">
        <v>239</v>
      </c>
      <c r="C169">
        <v>6</v>
      </c>
      <c r="D169" s="2">
        <v>6.6833333333333336</v>
      </c>
    </row>
    <row r="170" spans="2:4" hidden="1" x14ac:dyDescent="0.3">
      <c r="B170" t="s">
        <v>457</v>
      </c>
      <c r="C170">
        <v>1</v>
      </c>
      <c r="D170" s="2">
        <v>5.0999999999999996</v>
      </c>
    </row>
    <row r="171" spans="2:4" hidden="1" x14ac:dyDescent="0.3">
      <c r="B171" t="s">
        <v>458</v>
      </c>
      <c r="C171">
        <v>4</v>
      </c>
      <c r="D171" s="2">
        <v>7.5750000000000002</v>
      </c>
    </row>
    <row r="172" spans="2:4" hidden="1" x14ac:dyDescent="0.3">
      <c r="B172" t="s">
        <v>460</v>
      </c>
      <c r="C172">
        <v>3</v>
      </c>
      <c r="D172" s="2">
        <v>6.8666666666666671</v>
      </c>
    </row>
    <row r="173" spans="2:4" hidden="1" x14ac:dyDescent="0.3">
      <c r="B173" t="s">
        <v>3967</v>
      </c>
      <c r="C173">
        <v>2</v>
      </c>
      <c r="D173" s="2">
        <v>7.25</v>
      </c>
    </row>
    <row r="174" spans="2:4" x14ac:dyDescent="0.3">
      <c r="B174" t="s">
        <v>395</v>
      </c>
      <c r="C174">
        <v>15</v>
      </c>
      <c r="D174" s="2">
        <v>6.6800000000000006</v>
      </c>
    </row>
    <row r="175" spans="2:4" hidden="1" x14ac:dyDescent="0.3">
      <c r="B175" t="s">
        <v>469</v>
      </c>
      <c r="C175">
        <v>4</v>
      </c>
      <c r="D175" s="2">
        <v>7.3250000000000002</v>
      </c>
    </row>
    <row r="176" spans="2:4" hidden="1" x14ac:dyDescent="0.3">
      <c r="B176" t="s">
        <v>473</v>
      </c>
      <c r="C176">
        <v>1</v>
      </c>
      <c r="D176" s="2">
        <v>3.3</v>
      </c>
    </row>
    <row r="177" spans="2:4" hidden="1" x14ac:dyDescent="0.3">
      <c r="B177" t="s">
        <v>476</v>
      </c>
      <c r="C177">
        <v>4</v>
      </c>
      <c r="D177" s="2">
        <v>6.2</v>
      </c>
    </row>
    <row r="178" spans="2:4" hidden="1" x14ac:dyDescent="0.3">
      <c r="B178" t="s">
        <v>479</v>
      </c>
      <c r="C178">
        <v>1</v>
      </c>
      <c r="D178" s="2">
        <v>6.1</v>
      </c>
    </row>
    <row r="179" spans="2:4" hidden="1" x14ac:dyDescent="0.3">
      <c r="B179" t="s">
        <v>480</v>
      </c>
      <c r="C179">
        <v>1</v>
      </c>
      <c r="D179" s="2">
        <v>5.3</v>
      </c>
    </row>
    <row r="180" spans="2:4" hidden="1" x14ac:dyDescent="0.3">
      <c r="B180" t="s">
        <v>483</v>
      </c>
      <c r="C180">
        <v>2</v>
      </c>
      <c r="D180" s="2">
        <v>3.7</v>
      </c>
    </row>
    <row r="181" spans="2:4" hidden="1" x14ac:dyDescent="0.3">
      <c r="B181" t="s">
        <v>486</v>
      </c>
      <c r="C181">
        <v>3</v>
      </c>
      <c r="D181" s="2">
        <v>5.5</v>
      </c>
    </row>
    <row r="182" spans="2:4" hidden="1" x14ac:dyDescent="0.3">
      <c r="B182" t="s">
        <v>491</v>
      </c>
      <c r="C182">
        <v>2</v>
      </c>
      <c r="D182" s="2">
        <v>6.9</v>
      </c>
    </row>
    <row r="183" spans="2:4" hidden="1" x14ac:dyDescent="0.3">
      <c r="B183" t="s">
        <v>493</v>
      </c>
      <c r="C183">
        <v>2</v>
      </c>
      <c r="D183" s="2">
        <v>7.05</v>
      </c>
    </row>
    <row r="184" spans="2:4" hidden="1" x14ac:dyDescent="0.3">
      <c r="B184" t="s">
        <v>498</v>
      </c>
      <c r="C184">
        <v>4</v>
      </c>
      <c r="D184" s="2">
        <v>7.5250000000000004</v>
      </c>
    </row>
    <row r="185" spans="2:4" hidden="1" x14ac:dyDescent="0.3">
      <c r="B185" t="s">
        <v>501</v>
      </c>
      <c r="C185">
        <v>1</v>
      </c>
      <c r="D185" s="2">
        <v>6.8</v>
      </c>
    </row>
    <row r="186" spans="2:4" x14ac:dyDescent="0.3">
      <c r="B186" t="s">
        <v>158</v>
      </c>
      <c r="C186">
        <v>5</v>
      </c>
      <c r="D186" s="2">
        <v>6.68</v>
      </c>
    </row>
    <row r="187" spans="2:4" x14ac:dyDescent="0.3">
      <c r="B187" t="s">
        <v>75</v>
      </c>
      <c r="C187">
        <v>6</v>
      </c>
      <c r="D187" s="2">
        <v>6.666666666666667</v>
      </c>
    </row>
    <row r="188" spans="2:4" hidden="1" x14ac:dyDescent="0.3">
      <c r="B188" t="s">
        <v>510</v>
      </c>
      <c r="C188">
        <v>4</v>
      </c>
      <c r="D188" s="2">
        <v>6.625</v>
      </c>
    </row>
    <row r="189" spans="2:4" hidden="1" x14ac:dyDescent="0.3">
      <c r="B189" t="s">
        <v>512</v>
      </c>
      <c r="C189">
        <v>1</v>
      </c>
      <c r="D189" s="2">
        <v>4.3</v>
      </c>
    </row>
    <row r="190" spans="2:4" hidden="1" x14ac:dyDescent="0.3">
      <c r="B190" t="s">
        <v>514</v>
      </c>
      <c r="C190">
        <v>2</v>
      </c>
      <c r="D190" s="2">
        <v>6.45</v>
      </c>
    </row>
    <row r="191" spans="2:4" hidden="1" x14ac:dyDescent="0.3">
      <c r="B191" t="s">
        <v>523</v>
      </c>
      <c r="C191">
        <v>3</v>
      </c>
      <c r="D191" s="2">
        <v>6.2666666666666666</v>
      </c>
    </row>
    <row r="192" spans="2:4" hidden="1" x14ac:dyDescent="0.3">
      <c r="B192" t="s">
        <v>524</v>
      </c>
      <c r="C192">
        <v>1</v>
      </c>
      <c r="D192" s="2">
        <v>6.3</v>
      </c>
    </row>
    <row r="193" spans="2:4" hidden="1" x14ac:dyDescent="0.3">
      <c r="B193" t="s">
        <v>527</v>
      </c>
      <c r="C193">
        <v>2</v>
      </c>
      <c r="D193" s="2">
        <v>6.8</v>
      </c>
    </row>
    <row r="194" spans="2:4" x14ac:dyDescent="0.3">
      <c r="B194" t="s">
        <v>1207</v>
      </c>
      <c r="C194">
        <v>6</v>
      </c>
      <c r="D194" s="2">
        <v>6.666666666666667</v>
      </c>
    </row>
    <row r="195" spans="2:4" hidden="1" x14ac:dyDescent="0.3">
      <c r="B195" t="s">
        <v>531</v>
      </c>
      <c r="C195">
        <v>4</v>
      </c>
      <c r="D195" s="2">
        <v>5.7999999999999989</v>
      </c>
    </row>
    <row r="196" spans="2:4" hidden="1" x14ac:dyDescent="0.3">
      <c r="B196" t="s">
        <v>532</v>
      </c>
      <c r="C196">
        <v>4</v>
      </c>
      <c r="D196" s="2">
        <v>7.05</v>
      </c>
    </row>
    <row r="197" spans="2:4" x14ac:dyDescent="0.3">
      <c r="B197" t="s">
        <v>305</v>
      </c>
      <c r="C197">
        <v>6</v>
      </c>
      <c r="D197" s="2">
        <v>6.6666666666666652</v>
      </c>
    </row>
    <row r="198" spans="2:4" hidden="1" x14ac:dyDescent="0.3">
      <c r="B198" t="s">
        <v>543</v>
      </c>
      <c r="C198">
        <v>4</v>
      </c>
      <c r="D198" s="2">
        <v>7.2749999999999995</v>
      </c>
    </row>
    <row r="199" spans="2:4" x14ac:dyDescent="0.3">
      <c r="B199" t="s">
        <v>643</v>
      </c>
      <c r="C199">
        <v>7</v>
      </c>
      <c r="D199" s="2">
        <v>6.6571428571428575</v>
      </c>
    </row>
    <row r="200" spans="2:4" hidden="1" x14ac:dyDescent="0.3">
      <c r="B200" t="s">
        <v>553</v>
      </c>
      <c r="C200">
        <v>1</v>
      </c>
      <c r="D200" s="2">
        <v>7.5</v>
      </c>
    </row>
    <row r="201" spans="2:4" hidden="1" x14ac:dyDescent="0.3">
      <c r="B201" t="s">
        <v>560</v>
      </c>
      <c r="C201">
        <v>3</v>
      </c>
      <c r="D201" s="2">
        <v>5.6000000000000005</v>
      </c>
    </row>
    <row r="202" spans="2:4" x14ac:dyDescent="0.3">
      <c r="B202" t="s">
        <v>331</v>
      </c>
      <c r="C202">
        <v>11</v>
      </c>
      <c r="D202" s="2">
        <v>6.6545454545454552</v>
      </c>
    </row>
    <row r="203" spans="2:4" x14ac:dyDescent="0.3">
      <c r="B203" t="s">
        <v>289</v>
      </c>
      <c r="C203">
        <v>9</v>
      </c>
      <c r="D203" s="2">
        <v>6.6333333333333337</v>
      </c>
    </row>
    <row r="204" spans="2:4" hidden="1" x14ac:dyDescent="0.3">
      <c r="B204" t="s">
        <v>577</v>
      </c>
      <c r="C204">
        <v>3</v>
      </c>
      <c r="D204" s="2">
        <v>5.833333333333333</v>
      </c>
    </row>
    <row r="205" spans="2:4" x14ac:dyDescent="0.3">
      <c r="B205" t="s">
        <v>3963</v>
      </c>
      <c r="C205">
        <v>10</v>
      </c>
      <c r="D205" s="2">
        <v>6.63</v>
      </c>
    </row>
    <row r="206" spans="2:4" hidden="1" x14ac:dyDescent="0.3">
      <c r="B206" t="s">
        <v>584</v>
      </c>
      <c r="C206">
        <v>2</v>
      </c>
      <c r="D206" s="2">
        <v>5.75</v>
      </c>
    </row>
    <row r="207" spans="2:4" hidden="1" x14ac:dyDescent="0.3">
      <c r="B207" t="s">
        <v>585</v>
      </c>
      <c r="C207">
        <v>2</v>
      </c>
      <c r="D207" s="2">
        <v>6.3</v>
      </c>
    </row>
    <row r="208" spans="2:4" hidden="1" x14ac:dyDescent="0.3">
      <c r="B208" t="s">
        <v>586</v>
      </c>
      <c r="C208">
        <v>3</v>
      </c>
      <c r="D208" s="2">
        <v>7.2333333333333343</v>
      </c>
    </row>
    <row r="209" spans="2:4" hidden="1" x14ac:dyDescent="0.3">
      <c r="B209" t="s">
        <v>587</v>
      </c>
      <c r="C209">
        <v>2</v>
      </c>
      <c r="D209" s="2">
        <v>6.3000000000000007</v>
      </c>
    </row>
    <row r="210" spans="2:4" hidden="1" x14ac:dyDescent="0.3">
      <c r="B210" t="s">
        <v>590</v>
      </c>
      <c r="C210">
        <v>2</v>
      </c>
      <c r="D210" s="2">
        <v>5.35</v>
      </c>
    </row>
    <row r="211" spans="2:4" hidden="1" x14ac:dyDescent="0.3">
      <c r="B211" t="s">
        <v>593</v>
      </c>
      <c r="C211">
        <v>3</v>
      </c>
      <c r="D211" s="2">
        <v>7.1000000000000005</v>
      </c>
    </row>
    <row r="212" spans="2:4" x14ac:dyDescent="0.3">
      <c r="B212" t="s">
        <v>91</v>
      </c>
      <c r="C212">
        <v>12</v>
      </c>
      <c r="D212" s="2">
        <v>6.6166666666666671</v>
      </c>
    </row>
    <row r="213" spans="2:4" hidden="1" x14ac:dyDescent="0.3">
      <c r="B213" t="s">
        <v>598</v>
      </c>
      <c r="C213">
        <v>2</v>
      </c>
      <c r="D213" s="2">
        <v>6.9</v>
      </c>
    </row>
    <row r="214" spans="2:4" hidden="1" x14ac:dyDescent="0.3">
      <c r="B214" t="s">
        <v>599</v>
      </c>
      <c r="C214">
        <v>2</v>
      </c>
      <c r="D214" s="2">
        <v>5.9499999999999993</v>
      </c>
    </row>
    <row r="215" spans="2:4" hidden="1" x14ac:dyDescent="0.3">
      <c r="B215" t="s">
        <v>602</v>
      </c>
      <c r="C215">
        <v>2</v>
      </c>
      <c r="D215" s="2">
        <v>6.6</v>
      </c>
    </row>
    <row r="216" spans="2:4" x14ac:dyDescent="0.3">
      <c r="B216" t="s">
        <v>1163</v>
      </c>
      <c r="C216">
        <v>6</v>
      </c>
      <c r="D216" s="2">
        <v>6.6166666666666663</v>
      </c>
    </row>
    <row r="217" spans="2:4" hidden="1" x14ac:dyDescent="0.3">
      <c r="B217" t="s">
        <v>608</v>
      </c>
      <c r="C217">
        <v>2</v>
      </c>
      <c r="D217" s="2">
        <v>7.35</v>
      </c>
    </row>
    <row r="218" spans="2:4" hidden="1" x14ac:dyDescent="0.3">
      <c r="B218" t="s">
        <v>609</v>
      </c>
      <c r="C218">
        <v>4</v>
      </c>
      <c r="D218" s="2">
        <v>6.9749999999999996</v>
      </c>
    </row>
    <row r="219" spans="2:4" hidden="1" x14ac:dyDescent="0.3">
      <c r="B219" t="s">
        <v>610</v>
      </c>
      <c r="C219">
        <v>3</v>
      </c>
      <c r="D219" s="2">
        <v>7.2333333333333334</v>
      </c>
    </row>
    <row r="220" spans="2:4" hidden="1" x14ac:dyDescent="0.3">
      <c r="B220" t="s">
        <v>616</v>
      </c>
      <c r="C220">
        <v>1</v>
      </c>
      <c r="D220" s="2">
        <v>7.1</v>
      </c>
    </row>
    <row r="221" spans="2:4" hidden="1" x14ac:dyDescent="0.3">
      <c r="B221" t="s">
        <v>617</v>
      </c>
      <c r="C221">
        <v>4</v>
      </c>
      <c r="D221" s="2">
        <v>6.1000000000000005</v>
      </c>
    </row>
    <row r="222" spans="2:4" hidden="1" x14ac:dyDescent="0.3">
      <c r="B222" t="s">
        <v>618</v>
      </c>
      <c r="C222">
        <v>4</v>
      </c>
      <c r="D222" s="2">
        <v>6.5</v>
      </c>
    </row>
    <row r="223" spans="2:4" hidden="1" x14ac:dyDescent="0.3">
      <c r="B223" t="s">
        <v>620</v>
      </c>
      <c r="C223">
        <v>4</v>
      </c>
      <c r="D223" s="2">
        <v>6.125</v>
      </c>
    </row>
    <row r="224" spans="2:4" hidden="1" x14ac:dyDescent="0.3">
      <c r="B224" t="s">
        <v>623</v>
      </c>
      <c r="C224">
        <v>4</v>
      </c>
      <c r="D224" s="2">
        <v>7.6</v>
      </c>
    </row>
    <row r="225" spans="2:4" hidden="1" x14ac:dyDescent="0.3">
      <c r="B225" t="s">
        <v>626</v>
      </c>
      <c r="C225">
        <v>4</v>
      </c>
      <c r="D225" s="2">
        <v>6.2000000000000011</v>
      </c>
    </row>
    <row r="226" spans="2:4" x14ac:dyDescent="0.3">
      <c r="B226" t="s">
        <v>580</v>
      </c>
      <c r="C226">
        <v>10</v>
      </c>
      <c r="D226" s="2">
        <v>6.6</v>
      </c>
    </row>
    <row r="227" spans="2:4" hidden="1" x14ac:dyDescent="0.3">
      <c r="B227" t="s">
        <v>632</v>
      </c>
      <c r="C227">
        <v>2</v>
      </c>
      <c r="D227" s="2">
        <v>6.85</v>
      </c>
    </row>
    <row r="228" spans="2:4" hidden="1" x14ac:dyDescent="0.3">
      <c r="B228" t="s">
        <v>642</v>
      </c>
      <c r="C228">
        <v>2</v>
      </c>
      <c r="D228" s="2">
        <v>6.85</v>
      </c>
    </row>
    <row r="229" spans="2:4" x14ac:dyDescent="0.3">
      <c r="B229" t="s">
        <v>53</v>
      </c>
      <c r="C229">
        <v>5</v>
      </c>
      <c r="D229" s="2">
        <v>6.6</v>
      </c>
    </row>
    <row r="230" spans="2:4" hidden="1" x14ac:dyDescent="0.3">
      <c r="B230" t="s">
        <v>646</v>
      </c>
      <c r="C230">
        <v>3</v>
      </c>
      <c r="D230" s="2">
        <v>6.3999999999999995</v>
      </c>
    </row>
    <row r="231" spans="2:4" hidden="1" x14ac:dyDescent="0.3">
      <c r="B231" t="s">
        <v>649</v>
      </c>
      <c r="C231">
        <v>3</v>
      </c>
      <c r="D231" s="2">
        <v>6.0666666666666664</v>
      </c>
    </row>
    <row r="232" spans="2:4" x14ac:dyDescent="0.3">
      <c r="B232" t="s">
        <v>773</v>
      </c>
      <c r="C232">
        <v>5</v>
      </c>
      <c r="D232" s="2">
        <v>6.6</v>
      </c>
    </row>
    <row r="233" spans="2:4" hidden="1" x14ac:dyDescent="0.3">
      <c r="B233" t="s">
        <v>652</v>
      </c>
      <c r="C233">
        <v>4</v>
      </c>
      <c r="D233" s="2">
        <v>6.7</v>
      </c>
    </row>
    <row r="234" spans="2:4" hidden="1" x14ac:dyDescent="0.3">
      <c r="B234" t="s">
        <v>653</v>
      </c>
      <c r="C234">
        <v>3</v>
      </c>
      <c r="D234" s="2">
        <v>7.3</v>
      </c>
    </row>
    <row r="235" spans="2:4" hidden="1" x14ac:dyDescent="0.3">
      <c r="B235" t="s">
        <v>655</v>
      </c>
      <c r="C235">
        <v>3</v>
      </c>
      <c r="D235" s="2">
        <v>7.0666666666666664</v>
      </c>
    </row>
    <row r="236" spans="2:4" x14ac:dyDescent="0.3">
      <c r="B236" t="s">
        <v>1013</v>
      </c>
      <c r="C236">
        <v>5</v>
      </c>
      <c r="D236" s="2">
        <v>6.6</v>
      </c>
    </row>
    <row r="237" spans="2:4" hidden="1" x14ac:dyDescent="0.3">
      <c r="B237" t="s">
        <v>659</v>
      </c>
      <c r="C237">
        <v>1</v>
      </c>
      <c r="D237" s="2">
        <v>6.3</v>
      </c>
    </row>
    <row r="238" spans="2:4" hidden="1" x14ac:dyDescent="0.3">
      <c r="B238" t="s">
        <v>663</v>
      </c>
      <c r="C238">
        <v>4</v>
      </c>
      <c r="D238" s="2">
        <v>6.3</v>
      </c>
    </row>
    <row r="239" spans="2:4" x14ac:dyDescent="0.3">
      <c r="B239" t="s">
        <v>1337</v>
      </c>
      <c r="C239">
        <v>5</v>
      </c>
      <c r="D239" s="2">
        <v>6.6</v>
      </c>
    </row>
    <row r="240" spans="2:4" hidden="1" x14ac:dyDescent="0.3">
      <c r="B240" t="s">
        <v>668</v>
      </c>
      <c r="C240">
        <v>2</v>
      </c>
      <c r="D240" s="2">
        <v>5.1999999999999993</v>
      </c>
    </row>
    <row r="241" spans="2:4" hidden="1" x14ac:dyDescent="0.3">
      <c r="B241" t="s">
        <v>669</v>
      </c>
      <c r="C241">
        <v>1</v>
      </c>
      <c r="D241" s="2">
        <v>7</v>
      </c>
    </row>
    <row r="242" spans="2:4" x14ac:dyDescent="0.3">
      <c r="B242" t="s">
        <v>1531</v>
      </c>
      <c r="C242">
        <v>5</v>
      </c>
      <c r="D242" s="2">
        <v>6.6</v>
      </c>
    </row>
    <row r="243" spans="2:4" hidden="1" x14ac:dyDescent="0.3">
      <c r="B243" t="s">
        <v>674</v>
      </c>
      <c r="C243">
        <v>4</v>
      </c>
      <c r="D243" s="2">
        <v>7.2</v>
      </c>
    </row>
    <row r="244" spans="2:4" hidden="1" x14ac:dyDescent="0.3">
      <c r="B244" t="s">
        <v>675</v>
      </c>
      <c r="C244">
        <v>2</v>
      </c>
      <c r="D244" s="2">
        <v>7.55</v>
      </c>
    </row>
    <row r="245" spans="2:4" hidden="1" x14ac:dyDescent="0.3">
      <c r="B245" t="s">
        <v>682</v>
      </c>
      <c r="C245">
        <v>1</v>
      </c>
      <c r="D245" s="2">
        <v>7</v>
      </c>
    </row>
    <row r="246" spans="2:4" hidden="1" x14ac:dyDescent="0.3">
      <c r="B246" t="s">
        <v>683</v>
      </c>
      <c r="C246">
        <v>4</v>
      </c>
      <c r="D246" s="2">
        <v>5.6750000000000007</v>
      </c>
    </row>
    <row r="247" spans="2:4" x14ac:dyDescent="0.3">
      <c r="B247" t="s">
        <v>573</v>
      </c>
      <c r="C247">
        <v>5</v>
      </c>
      <c r="D247" s="2">
        <v>6.58</v>
      </c>
    </row>
    <row r="248" spans="2:4" hidden="1" x14ac:dyDescent="0.3">
      <c r="B248" t="s">
        <v>690</v>
      </c>
      <c r="C248">
        <v>1</v>
      </c>
      <c r="D248" s="2">
        <v>5.2</v>
      </c>
    </row>
    <row r="249" spans="2:4" hidden="1" x14ac:dyDescent="0.3">
      <c r="B249" t="s">
        <v>693</v>
      </c>
      <c r="C249">
        <v>1</v>
      </c>
      <c r="D249" s="2">
        <v>2.4</v>
      </c>
    </row>
    <row r="250" spans="2:4" x14ac:dyDescent="0.3">
      <c r="B250" t="s">
        <v>737</v>
      </c>
      <c r="C250">
        <v>5</v>
      </c>
      <c r="D250" s="2">
        <v>6.58</v>
      </c>
    </row>
    <row r="251" spans="2:4" hidden="1" x14ac:dyDescent="0.3">
      <c r="B251" t="s">
        <v>699</v>
      </c>
      <c r="C251">
        <v>3</v>
      </c>
      <c r="D251" s="2">
        <v>7.166666666666667</v>
      </c>
    </row>
    <row r="252" spans="2:4" hidden="1" x14ac:dyDescent="0.3">
      <c r="B252" t="s">
        <v>702</v>
      </c>
      <c r="C252">
        <v>1</v>
      </c>
      <c r="D252" s="2">
        <v>5.7</v>
      </c>
    </row>
    <row r="253" spans="2:4" hidden="1" x14ac:dyDescent="0.3">
      <c r="B253" t="s">
        <v>705</v>
      </c>
      <c r="C253">
        <v>2</v>
      </c>
      <c r="D253" s="2">
        <v>7.9</v>
      </c>
    </row>
    <row r="254" spans="2:4" hidden="1" x14ac:dyDescent="0.3">
      <c r="B254" t="s">
        <v>713</v>
      </c>
      <c r="C254">
        <v>1</v>
      </c>
      <c r="D254" s="2">
        <v>6.5</v>
      </c>
    </row>
    <row r="255" spans="2:4" x14ac:dyDescent="0.3">
      <c r="B255" t="s">
        <v>750</v>
      </c>
      <c r="C255">
        <v>13</v>
      </c>
      <c r="D255" s="2">
        <v>6.5769230769230758</v>
      </c>
    </row>
    <row r="256" spans="2:4" hidden="1" x14ac:dyDescent="0.3">
      <c r="B256" t="s">
        <v>717</v>
      </c>
      <c r="C256">
        <v>2</v>
      </c>
      <c r="D256" s="2">
        <v>7.1000000000000005</v>
      </c>
    </row>
    <row r="257" spans="2:4" hidden="1" x14ac:dyDescent="0.3">
      <c r="B257" t="s">
        <v>3968</v>
      </c>
      <c r="C257">
        <v>1</v>
      </c>
      <c r="D257" s="2">
        <v>4.0999999999999996</v>
      </c>
    </row>
    <row r="258" spans="2:4" hidden="1" x14ac:dyDescent="0.3">
      <c r="B258" t="s">
        <v>719</v>
      </c>
      <c r="C258">
        <v>1</v>
      </c>
      <c r="D258" s="2">
        <v>6.8</v>
      </c>
    </row>
    <row r="259" spans="2:4" hidden="1" x14ac:dyDescent="0.3">
      <c r="B259" t="s">
        <v>723</v>
      </c>
      <c r="C259">
        <v>2</v>
      </c>
      <c r="D259" s="2">
        <v>6.4499999999999993</v>
      </c>
    </row>
    <row r="260" spans="2:4" hidden="1" x14ac:dyDescent="0.3">
      <c r="B260" t="s">
        <v>725</v>
      </c>
      <c r="C260">
        <v>2</v>
      </c>
      <c r="D260" s="2">
        <v>7.6</v>
      </c>
    </row>
    <row r="261" spans="2:4" hidden="1" x14ac:dyDescent="0.3">
      <c r="B261" t="s">
        <v>728</v>
      </c>
      <c r="C261">
        <v>3</v>
      </c>
      <c r="D261" s="2">
        <v>6.3666666666666671</v>
      </c>
    </row>
    <row r="262" spans="2:4" hidden="1" x14ac:dyDescent="0.3">
      <c r="B262" t="s">
        <v>733</v>
      </c>
      <c r="C262">
        <v>1</v>
      </c>
      <c r="D262" s="2">
        <v>4.0999999999999996</v>
      </c>
    </row>
    <row r="263" spans="2:4" x14ac:dyDescent="0.3">
      <c r="B263" t="s">
        <v>508</v>
      </c>
      <c r="C263">
        <v>7</v>
      </c>
      <c r="D263" s="2">
        <v>6.5714285714285712</v>
      </c>
    </row>
    <row r="264" spans="2:4" x14ac:dyDescent="0.3">
      <c r="B264" t="s">
        <v>302</v>
      </c>
      <c r="C264">
        <v>5</v>
      </c>
      <c r="D264" s="2">
        <v>6.56</v>
      </c>
    </row>
    <row r="265" spans="2:4" x14ac:dyDescent="0.3">
      <c r="B265" t="s">
        <v>339</v>
      </c>
      <c r="C265">
        <v>5</v>
      </c>
      <c r="D265" s="2">
        <v>6.56</v>
      </c>
    </row>
    <row r="266" spans="2:4" x14ac:dyDescent="0.3">
      <c r="B266" t="s">
        <v>100</v>
      </c>
      <c r="C266">
        <v>8</v>
      </c>
      <c r="D266" s="2">
        <v>6.5500000000000007</v>
      </c>
    </row>
    <row r="267" spans="2:4" hidden="1" x14ac:dyDescent="0.3">
      <c r="B267" t="s">
        <v>748</v>
      </c>
      <c r="C267">
        <v>2</v>
      </c>
      <c r="D267" s="2">
        <v>6.55</v>
      </c>
    </row>
    <row r="268" spans="2:4" x14ac:dyDescent="0.3">
      <c r="B268" t="s">
        <v>982</v>
      </c>
      <c r="C268">
        <v>8</v>
      </c>
      <c r="D268" s="2">
        <v>6.55</v>
      </c>
    </row>
    <row r="269" spans="2:4" hidden="1" x14ac:dyDescent="0.3">
      <c r="B269" t="s">
        <v>752</v>
      </c>
      <c r="C269">
        <v>3</v>
      </c>
      <c r="D269" s="2">
        <v>6.4333333333333336</v>
      </c>
    </row>
    <row r="270" spans="2:4" x14ac:dyDescent="0.3">
      <c r="B270" t="s">
        <v>1155</v>
      </c>
      <c r="C270">
        <v>5</v>
      </c>
      <c r="D270" s="2">
        <v>6.5200000000000005</v>
      </c>
    </row>
    <row r="271" spans="2:4" hidden="1" x14ac:dyDescent="0.3">
      <c r="B271" t="s">
        <v>759</v>
      </c>
      <c r="C271">
        <v>1</v>
      </c>
      <c r="D271" s="2">
        <v>6.6</v>
      </c>
    </row>
    <row r="272" spans="2:4" hidden="1" x14ac:dyDescent="0.3">
      <c r="B272" t="s">
        <v>760</v>
      </c>
      <c r="C272">
        <v>3</v>
      </c>
      <c r="D272" s="2">
        <v>7</v>
      </c>
    </row>
    <row r="273" spans="2:4" hidden="1" x14ac:dyDescent="0.3">
      <c r="B273" t="s">
        <v>762</v>
      </c>
      <c r="C273">
        <v>4</v>
      </c>
      <c r="D273" s="2">
        <v>5.9</v>
      </c>
    </row>
    <row r="274" spans="2:4" hidden="1" x14ac:dyDescent="0.3">
      <c r="B274" t="s">
        <v>765</v>
      </c>
      <c r="C274">
        <v>2</v>
      </c>
      <c r="D274" s="2">
        <v>6.2</v>
      </c>
    </row>
    <row r="275" spans="2:4" hidden="1" x14ac:dyDescent="0.3">
      <c r="B275" t="s">
        <v>767</v>
      </c>
      <c r="C275">
        <v>1</v>
      </c>
      <c r="D275" s="2">
        <v>6.4</v>
      </c>
    </row>
    <row r="276" spans="2:4" hidden="1" x14ac:dyDescent="0.3">
      <c r="B276" t="s">
        <v>770</v>
      </c>
      <c r="C276">
        <v>1</v>
      </c>
      <c r="D276" s="2">
        <v>6.3</v>
      </c>
    </row>
    <row r="277" spans="2:4" x14ac:dyDescent="0.3">
      <c r="B277" t="s">
        <v>349</v>
      </c>
      <c r="C277">
        <v>6</v>
      </c>
      <c r="D277" s="2">
        <v>6.5166666666666666</v>
      </c>
    </row>
    <row r="278" spans="2:4" hidden="1" x14ac:dyDescent="0.3">
      <c r="B278" t="s">
        <v>775</v>
      </c>
      <c r="C278">
        <v>4</v>
      </c>
      <c r="D278" s="2">
        <v>5.35</v>
      </c>
    </row>
    <row r="279" spans="2:4" hidden="1" x14ac:dyDescent="0.3">
      <c r="B279" t="s">
        <v>777</v>
      </c>
      <c r="C279">
        <v>3</v>
      </c>
      <c r="D279" s="2">
        <v>7.7666666666666657</v>
      </c>
    </row>
    <row r="280" spans="2:4" hidden="1" x14ac:dyDescent="0.3">
      <c r="B280" t="s">
        <v>780</v>
      </c>
      <c r="C280">
        <v>1</v>
      </c>
      <c r="D280" s="2">
        <v>7.4</v>
      </c>
    </row>
    <row r="281" spans="2:4" hidden="1" x14ac:dyDescent="0.3">
      <c r="B281" t="s">
        <v>783</v>
      </c>
      <c r="C281">
        <v>4</v>
      </c>
      <c r="D281" s="2">
        <v>7.9750000000000005</v>
      </c>
    </row>
    <row r="282" spans="2:4" hidden="1" x14ac:dyDescent="0.3">
      <c r="B282" t="s">
        <v>789</v>
      </c>
      <c r="C282">
        <v>4</v>
      </c>
      <c r="D282" s="2">
        <v>5.3000000000000007</v>
      </c>
    </row>
    <row r="283" spans="2:4" x14ac:dyDescent="0.3">
      <c r="B283" t="s">
        <v>203</v>
      </c>
      <c r="C283">
        <v>7</v>
      </c>
      <c r="D283" s="2">
        <v>6.5</v>
      </c>
    </row>
    <row r="284" spans="2:4" hidden="1" x14ac:dyDescent="0.3">
      <c r="B284" t="s">
        <v>794</v>
      </c>
      <c r="C284">
        <v>1</v>
      </c>
      <c r="D284" s="2">
        <v>6</v>
      </c>
    </row>
    <row r="285" spans="2:4" hidden="1" x14ac:dyDescent="0.3">
      <c r="B285" t="s">
        <v>798</v>
      </c>
      <c r="C285">
        <v>2</v>
      </c>
      <c r="D285" s="2">
        <v>6.05</v>
      </c>
    </row>
    <row r="286" spans="2:4" x14ac:dyDescent="0.3">
      <c r="B286" t="s">
        <v>2542</v>
      </c>
      <c r="C286">
        <v>5</v>
      </c>
      <c r="D286" s="2">
        <v>6.4799999999999995</v>
      </c>
    </row>
    <row r="287" spans="2:4" hidden="1" x14ac:dyDescent="0.3">
      <c r="B287" t="s">
        <v>805</v>
      </c>
      <c r="C287">
        <v>4</v>
      </c>
      <c r="D287" s="2">
        <v>6.625</v>
      </c>
    </row>
    <row r="288" spans="2:4" hidden="1" x14ac:dyDescent="0.3">
      <c r="B288" t="s">
        <v>806</v>
      </c>
      <c r="C288">
        <v>4</v>
      </c>
      <c r="D288" s="2">
        <v>5.8500000000000005</v>
      </c>
    </row>
    <row r="289" spans="2:4" hidden="1" x14ac:dyDescent="0.3">
      <c r="B289" t="s">
        <v>812</v>
      </c>
      <c r="C289">
        <v>4</v>
      </c>
      <c r="D289" s="2">
        <v>6.6749999999999998</v>
      </c>
    </row>
    <row r="290" spans="2:4" hidden="1" x14ac:dyDescent="0.3">
      <c r="B290" t="s">
        <v>816</v>
      </c>
      <c r="C290">
        <v>1</v>
      </c>
      <c r="D290" s="2">
        <v>6.3</v>
      </c>
    </row>
    <row r="291" spans="2:4" x14ac:dyDescent="0.3">
      <c r="B291" t="s">
        <v>1028</v>
      </c>
      <c r="C291">
        <v>5</v>
      </c>
      <c r="D291" s="2">
        <v>6.4599999999999991</v>
      </c>
    </row>
    <row r="292" spans="2:4" hidden="1" x14ac:dyDescent="0.3">
      <c r="B292" t="s">
        <v>3969</v>
      </c>
      <c r="C292">
        <v>1</v>
      </c>
      <c r="D292" s="2">
        <v>6.4</v>
      </c>
    </row>
    <row r="293" spans="2:4" hidden="1" x14ac:dyDescent="0.3">
      <c r="B293" t="s">
        <v>827</v>
      </c>
      <c r="C293">
        <v>3</v>
      </c>
      <c r="D293" s="2">
        <v>6.6000000000000005</v>
      </c>
    </row>
    <row r="294" spans="2:4" hidden="1" x14ac:dyDescent="0.3">
      <c r="B294" t="s">
        <v>3970</v>
      </c>
      <c r="C294">
        <v>1</v>
      </c>
      <c r="D294" s="2">
        <v>6.5</v>
      </c>
    </row>
    <row r="295" spans="2:4" hidden="1" x14ac:dyDescent="0.3">
      <c r="B295" t="s">
        <v>830</v>
      </c>
      <c r="C295">
        <v>1</v>
      </c>
      <c r="D295" s="2">
        <v>3.6</v>
      </c>
    </row>
    <row r="296" spans="2:4" hidden="1" x14ac:dyDescent="0.3">
      <c r="B296" t="s">
        <v>832</v>
      </c>
      <c r="C296">
        <v>1</v>
      </c>
      <c r="D296" s="2">
        <v>5.8</v>
      </c>
    </row>
    <row r="297" spans="2:4" x14ac:dyDescent="0.3">
      <c r="B297" t="s">
        <v>54</v>
      </c>
      <c r="C297">
        <v>7</v>
      </c>
      <c r="D297" s="2">
        <v>6.4571428571428564</v>
      </c>
    </row>
    <row r="298" spans="2:4" hidden="1" x14ac:dyDescent="0.3">
      <c r="B298" t="s">
        <v>837</v>
      </c>
      <c r="C298">
        <v>1</v>
      </c>
      <c r="D298" s="2">
        <v>6.1</v>
      </c>
    </row>
    <row r="299" spans="2:4" hidden="1" x14ac:dyDescent="0.3">
      <c r="B299" t="s">
        <v>838</v>
      </c>
      <c r="C299">
        <v>4</v>
      </c>
      <c r="D299" s="2">
        <v>5.9</v>
      </c>
    </row>
    <row r="300" spans="2:4" hidden="1" x14ac:dyDescent="0.3">
      <c r="B300" t="s">
        <v>3971</v>
      </c>
      <c r="C300">
        <v>4</v>
      </c>
      <c r="D300" s="2">
        <v>6.5250000000000004</v>
      </c>
    </row>
    <row r="301" spans="2:4" hidden="1" x14ac:dyDescent="0.3">
      <c r="B301" t="s">
        <v>842</v>
      </c>
      <c r="C301">
        <v>1</v>
      </c>
      <c r="D301" s="2">
        <v>6.4</v>
      </c>
    </row>
    <row r="302" spans="2:4" hidden="1" x14ac:dyDescent="0.3">
      <c r="B302" t="s">
        <v>843</v>
      </c>
      <c r="C302">
        <v>3</v>
      </c>
      <c r="D302" s="2">
        <v>6.2</v>
      </c>
    </row>
    <row r="303" spans="2:4" hidden="1" x14ac:dyDescent="0.3">
      <c r="B303" t="s">
        <v>844</v>
      </c>
      <c r="C303">
        <v>1</v>
      </c>
      <c r="D303" s="2">
        <v>5.6</v>
      </c>
    </row>
    <row r="304" spans="2:4" hidden="1" x14ac:dyDescent="0.3">
      <c r="B304" t="s">
        <v>3972</v>
      </c>
      <c r="C304">
        <v>3</v>
      </c>
      <c r="D304" s="2">
        <v>6.5</v>
      </c>
    </row>
    <row r="305" spans="2:4" hidden="1" x14ac:dyDescent="0.3">
      <c r="B305" t="s">
        <v>3973</v>
      </c>
      <c r="C305">
        <v>3</v>
      </c>
      <c r="D305" s="2">
        <v>7.6333333333333329</v>
      </c>
    </row>
    <row r="306" spans="2:4" hidden="1" x14ac:dyDescent="0.3">
      <c r="B306" t="s">
        <v>850</v>
      </c>
      <c r="C306">
        <v>1</v>
      </c>
      <c r="D306" s="2">
        <v>6</v>
      </c>
    </row>
    <row r="307" spans="2:4" hidden="1" x14ac:dyDescent="0.3">
      <c r="B307" t="s">
        <v>855</v>
      </c>
      <c r="C307">
        <v>4</v>
      </c>
      <c r="D307" s="2">
        <v>6.05</v>
      </c>
    </row>
    <row r="308" spans="2:4" hidden="1" x14ac:dyDescent="0.3">
      <c r="B308" t="s">
        <v>856</v>
      </c>
      <c r="C308">
        <v>1</v>
      </c>
      <c r="D308" s="2">
        <v>5.4</v>
      </c>
    </row>
    <row r="309" spans="2:4" hidden="1" x14ac:dyDescent="0.3">
      <c r="B309" t="s">
        <v>859</v>
      </c>
      <c r="C309">
        <v>1</v>
      </c>
      <c r="D309" s="2">
        <v>6.5</v>
      </c>
    </row>
    <row r="310" spans="2:4" hidden="1" x14ac:dyDescent="0.3">
      <c r="B310" t="s">
        <v>863</v>
      </c>
      <c r="C310">
        <v>4</v>
      </c>
      <c r="D310" s="2">
        <v>6.55</v>
      </c>
    </row>
    <row r="311" spans="2:4" hidden="1" x14ac:dyDescent="0.3">
      <c r="B311" t="s">
        <v>866</v>
      </c>
      <c r="C311">
        <v>2</v>
      </c>
      <c r="D311" s="2">
        <v>5.9</v>
      </c>
    </row>
    <row r="312" spans="2:4" hidden="1" x14ac:dyDescent="0.3">
      <c r="B312" t="s">
        <v>868</v>
      </c>
      <c r="C312">
        <v>3</v>
      </c>
      <c r="D312" s="2">
        <v>7.7333333333333334</v>
      </c>
    </row>
    <row r="313" spans="2:4" hidden="1" x14ac:dyDescent="0.3">
      <c r="B313" t="s">
        <v>869</v>
      </c>
      <c r="C313">
        <v>3</v>
      </c>
      <c r="D313" s="2">
        <v>6.166666666666667</v>
      </c>
    </row>
    <row r="314" spans="2:4" hidden="1" x14ac:dyDescent="0.3">
      <c r="B314" t="s">
        <v>169</v>
      </c>
      <c r="C314">
        <v>3</v>
      </c>
      <c r="D314" s="2">
        <v>5.6000000000000005</v>
      </c>
    </row>
    <row r="315" spans="2:4" x14ac:dyDescent="0.3">
      <c r="B315" t="s">
        <v>84</v>
      </c>
      <c r="C315">
        <v>9</v>
      </c>
      <c r="D315" s="2">
        <v>6.4555555555555557</v>
      </c>
    </row>
    <row r="316" spans="2:4" hidden="1" x14ac:dyDescent="0.3">
      <c r="B316" t="s">
        <v>875</v>
      </c>
      <c r="C316">
        <v>4</v>
      </c>
      <c r="D316" s="2">
        <v>6.8</v>
      </c>
    </row>
    <row r="317" spans="2:4" hidden="1" x14ac:dyDescent="0.3">
      <c r="B317" t="s">
        <v>877</v>
      </c>
      <c r="C317">
        <v>2</v>
      </c>
      <c r="D317" s="2">
        <v>7.8000000000000007</v>
      </c>
    </row>
    <row r="318" spans="2:4" hidden="1" x14ac:dyDescent="0.3">
      <c r="B318" t="s">
        <v>878</v>
      </c>
      <c r="C318">
        <v>3</v>
      </c>
      <c r="D318" s="2">
        <v>6.3</v>
      </c>
    </row>
    <row r="319" spans="2:4" hidden="1" x14ac:dyDescent="0.3">
      <c r="B319" t="s">
        <v>881</v>
      </c>
      <c r="C319">
        <v>3</v>
      </c>
      <c r="D319" s="2">
        <v>6.8666666666666671</v>
      </c>
    </row>
    <row r="320" spans="2:4" hidden="1" x14ac:dyDescent="0.3">
      <c r="B320" t="s">
        <v>882</v>
      </c>
      <c r="C320">
        <v>2</v>
      </c>
      <c r="D320" s="2">
        <v>5.35</v>
      </c>
    </row>
    <row r="321" spans="2:4" x14ac:dyDescent="0.3">
      <c r="B321" t="s">
        <v>503</v>
      </c>
      <c r="C321">
        <v>7</v>
      </c>
      <c r="D321" s="2">
        <v>6.4142857142857137</v>
      </c>
    </row>
    <row r="322" spans="2:4" hidden="1" x14ac:dyDescent="0.3">
      <c r="B322" t="s">
        <v>889</v>
      </c>
      <c r="C322">
        <v>2</v>
      </c>
      <c r="D322" s="2">
        <v>5.65</v>
      </c>
    </row>
    <row r="323" spans="2:4" hidden="1" x14ac:dyDescent="0.3">
      <c r="B323" t="s">
        <v>891</v>
      </c>
      <c r="C323">
        <v>1</v>
      </c>
      <c r="D323" s="2">
        <v>5.0999999999999996</v>
      </c>
    </row>
    <row r="324" spans="2:4" hidden="1" x14ac:dyDescent="0.3">
      <c r="B324" t="s">
        <v>894</v>
      </c>
      <c r="C324">
        <v>4</v>
      </c>
      <c r="D324" s="2">
        <v>7.3250000000000002</v>
      </c>
    </row>
    <row r="325" spans="2:4" hidden="1" x14ac:dyDescent="0.3">
      <c r="B325" t="s">
        <v>896</v>
      </c>
      <c r="C325">
        <v>3</v>
      </c>
      <c r="D325" s="2">
        <v>6.4666666666666659</v>
      </c>
    </row>
    <row r="326" spans="2:4" hidden="1" x14ac:dyDescent="0.3">
      <c r="B326" t="s">
        <v>3974</v>
      </c>
      <c r="C326">
        <v>3</v>
      </c>
      <c r="D326" s="2">
        <v>6.7666666666666666</v>
      </c>
    </row>
    <row r="327" spans="2:4" hidden="1" x14ac:dyDescent="0.3">
      <c r="B327" t="s">
        <v>906</v>
      </c>
      <c r="C327">
        <v>1</v>
      </c>
      <c r="D327" s="2">
        <v>6.1</v>
      </c>
    </row>
    <row r="328" spans="2:4" hidden="1" x14ac:dyDescent="0.3">
      <c r="B328" t="s">
        <v>908</v>
      </c>
      <c r="C328">
        <v>4</v>
      </c>
      <c r="D328" s="2">
        <v>5.1749999999999998</v>
      </c>
    </row>
    <row r="329" spans="2:4" x14ac:dyDescent="0.3">
      <c r="B329" t="s">
        <v>695</v>
      </c>
      <c r="C329">
        <v>6</v>
      </c>
      <c r="D329" s="2">
        <v>6.3999999999999995</v>
      </c>
    </row>
    <row r="330" spans="2:4" hidden="1" x14ac:dyDescent="0.3">
      <c r="B330" t="s">
        <v>912</v>
      </c>
      <c r="C330">
        <v>1</v>
      </c>
      <c r="D330" s="2">
        <v>3.8</v>
      </c>
    </row>
    <row r="331" spans="2:4" hidden="1" x14ac:dyDescent="0.3">
      <c r="B331" t="s">
        <v>914</v>
      </c>
      <c r="C331">
        <v>1</v>
      </c>
      <c r="D331" s="2">
        <v>5.9</v>
      </c>
    </row>
    <row r="332" spans="2:4" hidden="1" x14ac:dyDescent="0.3">
      <c r="B332" t="s">
        <v>917</v>
      </c>
      <c r="C332">
        <v>2</v>
      </c>
      <c r="D332" s="2">
        <v>6.1999999999999993</v>
      </c>
    </row>
    <row r="333" spans="2:4" hidden="1" x14ac:dyDescent="0.3">
      <c r="B333" t="s">
        <v>919</v>
      </c>
      <c r="C333">
        <v>4</v>
      </c>
      <c r="D333" s="2">
        <v>5.55</v>
      </c>
    </row>
    <row r="334" spans="2:4" hidden="1" x14ac:dyDescent="0.3">
      <c r="B334" t="s">
        <v>920</v>
      </c>
      <c r="C334">
        <v>4</v>
      </c>
      <c r="D334" s="2">
        <v>6.6000000000000005</v>
      </c>
    </row>
    <row r="335" spans="2:4" hidden="1" x14ac:dyDescent="0.3">
      <c r="B335" t="s">
        <v>928</v>
      </c>
      <c r="C335">
        <v>1</v>
      </c>
      <c r="D335" s="2">
        <v>7</v>
      </c>
    </row>
    <row r="336" spans="2:4" hidden="1" x14ac:dyDescent="0.3">
      <c r="B336" t="s">
        <v>932</v>
      </c>
      <c r="C336">
        <v>2</v>
      </c>
      <c r="D336" s="2">
        <v>5.4</v>
      </c>
    </row>
    <row r="337" spans="2:4" hidden="1" x14ac:dyDescent="0.3">
      <c r="B337" t="s">
        <v>934</v>
      </c>
      <c r="C337">
        <v>1</v>
      </c>
      <c r="D337" s="2">
        <v>5.5</v>
      </c>
    </row>
    <row r="338" spans="2:4" hidden="1" x14ac:dyDescent="0.3">
      <c r="B338" t="s">
        <v>936</v>
      </c>
      <c r="C338">
        <v>2</v>
      </c>
      <c r="D338" s="2">
        <v>6.6</v>
      </c>
    </row>
    <row r="339" spans="2:4" hidden="1" x14ac:dyDescent="0.3">
      <c r="B339" t="s">
        <v>938</v>
      </c>
      <c r="C339">
        <v>2</v>
      </c>
      <c r="D339" s="2">
        <v>5.95</v>
      </c>
    </row>
    <row r="340" spans="2:4" x14ac:dyDescent="0.3">
      <c r="B340" t="s">
        <v>332</v>
      </c>
      <c r="C340">
        <v>6</v>
      </c>
      <c r="D340" s="2">
        <v>6.3499999999999988</v>
      </c>
    </row>
    <row r="341" spans="2:4" hidden="1" x14ac:dyDescent="0.3">
      <c r="B341" t="s">
        <v>941</v>
      </c>
      <c r="C341">
        <v>3</v>
      </c>
      <c r="D341" s="2">
        <v>6.7333333333333334</v>
      </c>
    </row>
    <row r="342" spans="2:4" hidden="1" x14ac:dyDescent="0.3">
      <c r="B342" t="s">
        <v>943</v>
      </c>
      <c r="C342">
        <v>3</v>
      </c>
      <c r="D342" s="2">
        <v>6.166666666666667</v>
      </c>
    </row>
    <row r="343" spans="2:4" hidden="1" x14ac:dyDescent="0.3">
      <c r="B343" t="s">
        <v>3975</v>
      </c>
      <c r="C343">
        <v>2</v>
      </c>
      <c r="D343" s="2">
        <v>5</v>
      </c>
    </row>
    <row r="344" spans="2:4" x14ac:dyDescent="0.3">
      <c r="B344" t="s">
        <v>345</v>
      </c>
      <c r="C344">
        <v>12</v>
      </c>
      <c r="D344" s="2">
        <v>6.3416666666666659</v>
      </c>
    </row>
    <row r="345" spans="2:4" x14ac:dyDescent="0.3">
      <c r="B345" t="s">
        <v>547</v>
      </c>
      <c r="C345">
        <v>5</v>
      </c>
      <c r="D345" s="2">
        <v>6.3400000000000007</v>
      </c>
    </row>
    <row r="346" spans="2:4" hidden="1" x14ac:dyDescent="0.3">
      <c r="B346" t="s">
        <v>957</v>
      </c>
      <c r="C346">
        <v>2</v>
      </c>
      <c r="D346" s="2">
        <v>6.35</v>
      </c>
    </row>
    <row r="347" spans="2:4" hidden="1" x14ac:dyDescent="0.3">
      <c r="B347" t="s">
        <v>958</v>
      </c>
      <c r="C347">
        <v>1</v>
      </c>
      <c r="D347" s="2">
        <v>7</v>
      </c>
    </row>
    <row r="348" spans="2:4" hidden="1" x14ac:dyDescent="0.3">
      <c r="B348" t="s">
        <v>960</v>
      </c>
      <c r="C348">
        <v>3</v>
      </c>
      <c r="D348" s="2">
        <v>6</v>
      </c>
    </row>
    <row r="349" spans="2:4" hidden="1" x14ac:dyDescent="0.3">
      <c r="B349" t="s">
        <v>961</v>
      </c>
      <c r="C349">
        <v>1</v>
      </c>
      <c r="D349" s="2">
        <v>6.1</v>
      </c>
    </row>
    <row r="350" spans="2:4" hidden="1" x14ac:dyDescent="0.3">
      <c r="B350" t="s">
        <v>963</v>
      </c>
      <c r="C350">
        <v>1</v>
      </c>
      <c r="D350" s="2">
        <v>5.3</v>
      </c>
    </row>
    <row r="351" spans="2:4" hidden="1" x14ac:dyDescent="0.3">
      <c r="B351" t="s">
        <v>965</v>
      </c>
      <c r="C351">
        <v>1</v>
      </c>
      <c r="D351" s="2">
        <v>5.4</v>
      </c>
    </row>
    <row r="352" spans="2:4" x14ac:dyDescent="0.3">
      <c r="B352" t="s">
        <v>213</v>
      </c>
      <c r="C352">
        <v>5</v>
      </c>
      <c r="D352" s="2">
        <v>6.3199999999999994</v>
      </c>
    </row>
    <row r="353" spans="2:4" hidden="1" x14ac:dyDescent="0.3">
      <c r="B353" t="s">
        <v>970</v>
      </c>
      <c r="C353">
        <v>1</v>
      </c>
      <c r="D353" s="2">
        <v>5.9</v>
      </c>
    </row>
    <row r="354" spans="2:4" x14ac:dyDescent="0.3">
      <c r="B354" t="s">
        <v>153</v>
      </c>
      <c r="C354">
        <v>7</v>
      </c>
      <c r="D354" s="2">
        <v>6.3142857142857149</v>
      </c>
    </row>
    <row r="355" spans="2:4" hidden="1" x14ac:dyDescent="0.3">
      <c r="B355" t="s">
        <v>975</v>
      </c>
      <c r="C355">
        <v>1</v>
      </c>
      <c r="D355" s="2">
        <v>6.8</v>
      </c>
    </row>
    <row r="356" spans="2:4" hidden="1" x14ac:dyDescent="0.3">
      <c r="B356" t="s">
        <v>977</v>
      </c>
      <c r="C356">
        <v>1</v>
      </c>
      <c r="D356" s="2">
        <v>6.1</v>
      </c>
    </row>
    <row r="357" spans="2:4" hidden="1" x14ac:dyDescent="0.3">
      <c r="B357" t="s">
        <v>978</v>
      </c>
      <c r="C357">
        <v>3</v>
      </c>
      <c r="D357" s="2">
        <v>5.6333333333333329</v>
      </c>
    </row>
    <row r="358" spans="2:4" hidden="1" x14ac:dyDescent="0.3">
      <c r="B358" t="s">
        <v>980</v>
      </c>
      <c r="C358">
        <v>3</v>
      </c>
      <c r="D358" s="2">
        <v>6.833333333333333</v>
      </c>
    </row>
    <row r="359" spans="2:4" x14ac:dyDescent="0.3">
      <c r="B359" t="s">
        <v>529</v>
      </c>
      <c r="C359">
        <v>6</v>
      </c>
      <c r="D359" s="2">
        <v>6.3</v>
      </c>
    </row>
    <row r="360" spans="2:4" x14ac:dyDescent="0.3">
      <c r="B360" t="s">
        <v>1339</v>
      </c>
      <c r="C360">
        <v>5</v>
      </c>
      <c r="D360" s="2">
        <v>6.26</v>
      </c>
    </row>
    <row r="361" spans="2:4" hidden="1" x14ac:dyDescent="0.3">
      <c r="B361" t="s">
        <v>990</v>
      </c>
      <c r="C361">
        <v>1</v>
      </c>
      <c r="D361" s="2">
        <v>6.1</v>
      </c>
    </row>
    <row r="362" spans="2:4" hidden="1" x14ac:dyDescent="0.3">
      <c r="B362" t="s">
        <v>991</v>
      </c>
      <c r="C362">
        <v>2</v>
      </c>
      <c r="D362" s="2">
        <v>6.4</v>
      </c>
    </row>
    <row r="363" spans="2:4" hidden="1" x14ac:dyDescent="0.3">
      <c r="B363" t="s">
        <v>992</v>
      </c>
      <c r="C363">
        <v>4</v>
      </c>
      <c r="D363" s="2">
        <v>7.3999999999999995</v>
      </c>
    </row>
    <row r="364" spans="2:4" hidden="1" x14ac:dyDescent="0.3">
      <c r="B364" t="s">
        <v>998</v>
      </c>
      <c r="C364">
        <v>4</v>
      </c>
      <c r="D364" s="2">
        <v>6.15</v>
      </c>
    </row>
    <row r="365" spans="2:4" hidden="1" x14ac:dyDescent="0.3">
      <c r="B365" t="s">
        <v>1003</v>
      </c>
      <c r="C365">
        <v>2</v>
      </c>
      <c r="D365" s="2">
        <v>5.45</v>
      </c>
    </row>
    <row r="366" spans="2:4" hidden="1" x14ac:dyDescent="0.3">
      <c r="B366" t="s">
        <v>1006</v>
      </c>
      <c r="C366">
        <v>1</v>
      </c>
      <c r="D366" s="2">
        <v>6.7</v>
      </c>
    </row>
    <row r="367" spans="2:4" hidden="1" x14ac:dyDescent="0.3">
      <c r="B367" t="s">
        <v>1011</v>
      </c>
      <c r="C367">
        <v>1</v>
      </c>
      <c r="D367" s="2">
        <v>6.6</v>
      </c>
    </row>
    <row r="368" spans="2:4" x14ac:dyDescent="0.3">
      <c r="B368" t="s">
        <v>715</v>
      </c>
      <c r="C368">
        <v>7</v>
      </c>
      <c r="D368" s="2">
        <v>6.2571428571428571</v>
      </c>
    </row>
    <row r="369" spans="2:4" hidden="1" x14ac:dyDescent="0.3">
      <c r="B369" t="s">
        <v>1015</v>
      </c>
      <c r="C369">
        <v>3</v>
      </c>
      <c r="D369" s="2">
        <v>5.5333333333333341</v>
      </c>
    </row>
    <row r="370" spans="2:4" hidden="1" x14ac:dyDescent="0.3">
      <c r="B370" t="s">
        <v>1017</v>
      </c>
      <c r="C370">
        <v>1</v>
      </c>
      <c r="D370" s="2">
        <v>6.2</v>
      </c>
    </row>
    <row r="371" spans="2:4" hidden="1" x14ac:dyDescent="0.3">
      <c r="B371" t="s">
        <v>1020</v>
      </c>
      <c r="C371">
        <v>2</v>
      </c>
      <c r="D371" s="2">
        <v>5.5</v>
      </c>
    </row>
    <row r="372" spans="2:4" hidden="1" x14ac:dyDescent="0.3">
      <c r="B372" t="s">
        <v>1024</v>
      </c>
      <c r="C372">
        <v>3</v>
      </c>
      <c r="D372" s="2">
        <v>6.5666666666666664</v>
      </c>
    </row>
    <row r="373" spans="2:4" hidden="1" x14ac:dyDescent="0.3">
      <c r="B373" t="s">
        <v>1027</v>
      </c>
      <c r="C373">
        <v>4</v>
      </c>
      <c r="D373" s="2">
        <v>6.55</v>
      </c>
    </row>
    <row r="374" spans="2:4" x14ac:dyDescent="0.3">
      <c r="B374" t="s">
        <v>755</v>
      </c>
      <c r="C374">
        <v>6</v>
      </c>
      <c r="D374" s="2">
        <v>6.25</v>
      </c>
    </row>
    <row r="375" spans="2:4" hidden="1" x14ac:dyDescent="0.3">
      <c r="B375" t="s">
        <v>1030</v>
      </c>
      <c r="C375">
        <v>3</v>
      </c>
      <c r="D375" s="2">
        <v>3</v>
      </c>
    </row>
    <row r="376" spans="2:4" hidden="1" x14ac:dyDescent="0.3">
      <c r="B376" t="s">
        <v>1031</v>
      </c>
      <c r="C376">
        <v>4</v>
      </c>
      <c r="D376" s="2">
        <v>6.8000000000000007</v>
      </c>
    </row>
    <row r="377" spans="2:4" hidden="1" x14ac:dyDescent="0.3">
      <c r="B377" t="s">
        <v>1033</v>
      </c>
      <c r="C377">
        <v>1</v>
      </c>
      <c r="D377" s="2">
        <v>8.1</v>
      </c>
    </row>
    <row r="378" spans="2:4" x14ac:dyDescent="0.3">
      <c r="B378" t="s">
        <v>833</v>
      </c>
      <c r="C378">
        <v>9</v>
      </c>
      <c r="D378" s="2">
        <v>6.2444444444444445</v>
      </c>
    </row>
    <row r="379" spans="2:4" hidden="1" x14ac:dyDescent="0.3">
      <c r="B379" t="s">
        <v>3976</v>
      </c>
      <c r="C379">
        <v>1</v>
      </c>
      <c r="D379" s="2">
        <v>5.7</v>
      </c>
    </row>
    <row r="380" spans="2:4" hidden="1" x14ac:dyDescent="0.3">
      <c r="B380" t="s">
        <v>1046</v>
      </c>
      <c r="C380">
        <v>1</v>
      </c>
      <c r="D380" s="2">
        <v>5.9</v>
      </c>
    </row>
    <row r="381" spans="2:4" hidden="1" x14ac:dyDescent="0.3">
      <c r="B381" t="s">
        <v>1047</v>
      </c>
      <c r="C381">
        <v>4</v>
      </c>
      <c r="D381" s="2">
        <v>6.125</v>
      </c>
    </row>
    <row r="382" spans="2:4" x14ac:dyDescent="0.3">
      <c r="B382" t="s">
        <v>129</v>
      </c>
      <c r="C382">
        <v>8</v>
      </c>
      <c r="D382" s="2">
        <v>6.1875</v>
      </c>
    </row>
    <row r="383" spans="2:4" x14ac:dyDescent="0.3">
      <c r="B383" t="s">
        <v>627</v>
      </c>
      <c r="C383">
        <v>7</v>
      </c>
      <c r="D383" s="2">
        <v>6.1857142857142851</v>
      </c>
    </row>
    <row r="384" spans="2:4" hidden="1" x14ac:dyDescent="0.3">
      <c r="B384" t="s">
        <v>1053</v>
      </c>
      <c r="C384">
        <v>2</v>
      </c>
      <c r="D384" s="2">
        <v>5.95</v>
      </c>
    </row>
    <row r="385" spans="2:4" hidden="1" x14ac:dyDescent="0.3">
      <c r="B385" t="s">
        <v>1056</v>
      </c>
      <c r="C385">
        <v>1</v>
      </c>
      <c r="D385" s="2">
        <v>6.6</v>
      </c>
    </row>
    <row r="386" spans="2:4" hidden="1" x14ac:dyDescent="0.3">
      <c r="B386" t="s">
        <v>1060</v>
      </c>
      <c r="C386">
        <v>4</v>
      </c>
      <c r="D386" s="2">
        <v>5.4499999999999993</v>
      </c>
    </row>
    <row r="387" spans="2:4" hidden="1" x14ac:dyDescent="0.3">
      <c r="B387" t="s">
        <v>1062</v>
      </c>
      <c r="C387">
        <v>3</v>
      </c>
      <c r="D387" s="2">
        <v>6.0333333333333323</v>
      </c>
    </row>
    <row r="388" spans="2:4" x14ac:dyDescent="0.3">
      <c r="B388" t="s">
        <v>1035</v>
      </c>
      <c r="C388">
        <v>7</v>
      </c>
      <c r="D388" s="2">
        <v>6.1285714285714281</v>
      </c>
    </row>
    <row r="389" spans="2:4" hidden="1" x14ac:dyDescent="0.3">
      <c r="B389" t="s">
        <v>1067</v>
      </c>
      <c r="C389">
        <v>4</v>
      </c>
      <c r="D389" s="2">
        <v>6.9749999999999996</v>
      </c>
    </row>
    <row r="390" spans="2:4" hidden="1" x14ac:dyDescent="0.3">
      <c r="B390" t="s">
        <v>1070</v>
      </c>
      <c r="C390">
        <v>3</v>
      </c>
      <c r="D390" s="2">
        <v>5.4666666666666659</v>
      </c>
    </row>
    <row r="391" spans="2:4" hidden="1" x14ac:dyDescent="0.3">
      <c r="B391" t="s">
        <v>1074</v>
      </c>
      <c r="C391">
        <v>2</v>
      </c>
      <c r="D391" s="2">
        <v>5.3000000000000007</v>
      </c>
    </row>
    <row r="392" spans="2:4" hidden="1" x14ac:dyDescent="0.3">
      <c r="B392" t="s">
        <v>1076</v>
      </c>
      <c r="C392">
        <v>3</v>
      </c>
      <c r="D392" s="2">
        <v>7.0333333333333341</v>
      </c>
    </row>
    <row r="393" spans="2:4" hidden="1" x14ac:dyDescent="0.3">
      <c r="B393" t="s">
        <v>1079</v>
      </c>
      <c r="C393">
        <v>3</v>
      </c>
      <c r="D393" s="2">
        <v>5.8</v>
      </c>
    </row>
    <row r="394" spans="2:4" hidden="1" x14ac:dyDescent="0.3">
      <c r="B394" t="s">
        <v>1082</v>
      </c>
      <c r="C394">
        <v>1</v>
      </c>
      <c r="D394" s="2">
        <v>7.2</v>
      </c>
    </row>
    <row r="395" spans="2:4" hidden="1" x14ac:dyDescent="0.3">
      <c r="B395" t="s">
        <v>1084</v>
      </c>
      <c r="C395">
        <v>1</v>
      </c>
      <c r="D395" s="2">
        <v>5.7</v>
      </c>
    </row>
    <row r="396" spans="2:4" hidden="1" x14ac:dyDescent="0.3">
      <c r="B396" t="s">
        <v>1085</v>
      </c>
      <c r="C396">
        <v>4</v>
      </c>
      <c r="D396" s="2">
        <v>6.45</v>
      </c>
    </row>
    <row r="397" spans="2:4" hidden="1" x14ac:dyDescent="0.3">
      <c r="B397" t="s">
        <v>1086</v>
      </c>
      <c r="C397">
        <v>1</v>
      </c>
      <c r="D397" s="2">
        <v>5.8</v>
      </c>
    </row>
    <row r="398" spans="2:4" hidden="1" x14ac:dyDescent="0.3">
      <c r="B398" t="s">
        <v>1087</v>
      </c>
      <c r="C398">
        <v>2</v>
      </c>
      <c r="D398" s="2">
        <v>6.85</v>
      </c>
    </row>
    <row r="399" spans="2:4" hidden="1" x14ac:dyDescent="0.3">
      <c r="B399" t="s">
        <v>1090</v>
      </c>
      <c r="C399">
        <v>3</v>
      </c>
      <c r="D399" s="2">
        <v>6.9666666666666659</v>
      </c>
    </row>
    <row r="400" spans="2:4" hidden="1" x14ac:dyDescent="0.3">
      <c r="B400" t="s">
        <v>1092</v>
      </c>
      <c r="C400">
        <v>2</v>
      </c>
      <c r="D400" s="2">
        <v>5.3</v>
      </c>
    </row>
    <row r="401" spans="2:4" hidden="1" x14ac:dyDescent="0.3">
      <c r="B401" t="s">
        <v>1093</v>
      </c>
      <c r="C401">
        <v>2</v>
      </c>
      <c r="D401" s="2">
        <v>7</v>
      </c>
    </row>
    <row r="402" spans="2:4" hidden="1" x14ac:dyDescent="0.3">
      <c r="B402" t="s">
        <v>1095</v>
      </c>
      <c r="C402">
        <v>1</v>
      </c>
      <c r="D402" s="2">
        <v>4.7</v>
      </c>
    </row>
    <row r="403" spans="2:4" hidden="1" x14ac:dyDescent="0.3">
      <c r="B403" t="s">
        <v>1097</v>
      </c>
      <c r="C403">
        <v>1</v>
      </c>
      <c r="D403" s="2">
        <v>5.6</v>
      </c>
    </row>
    <row r="404" spans="2:4" hidden="1" x14ac:dyDescent="0.3">
      <c r="B404" t="s">
        <v>1102</v>
      </c>
      <c r="C404">
        <v>1</v>
      </c>
      <c r="D404" s="2">
        <v>6.4</v>
      </c>
    </row>
    <row r="405" spans="2:4" x14ac:dyDescent="0.3">
      <c r="B405" t="s">
        <v>231</v>
      </c>
      <c r="C405">
        <v>11</v>
      </c>
      <c r="D405" s="2">
        <v>6.0909090909090908</v>
      </c>
    </row>
    <row r="406" spans="2:4" hidden="1" x14ac:dyDescent="0.3">
      <c r="B406" t="s">
        <v>1109</v>
      </c>
      <c r="C406">
        <v>3</v>
      </c>
      <c r="D406" s="2">
        <v>6.4666666666666659</v>
      </c>
    </row>
    <row r="407" spans="2:4" hidden="1" x14ac:dyDescent="0.3">
      <c r="B407" t="s">
        <v>1115</v>
      </c>
      <c r="C407">
        <v>3</v>
      </c>
      <c r="D407" s="2">
        <v>7.0333333333333341</v>
      </c>
    </row>
    <row r="408" spans="2:4" x14ac:dyDescent="0.3">
      <c r="B408" t="s">
        <v>455</v>
      </c>
      <c r="C408">
        <v>7</v>
      </c>
      <c r="D408" s="2">
        <v>6.0857142857142863</v>
      </c>
    </row>
    <row r="409" spans="2:4" x14ac:dyDescent="0.3">
      <c r="B409" t="s">
        <v>3956</v>
      </c>
      <c r="C409">
        <v>6</v>
      </c>
      <c r="D409" s="2">
        <v>6.083333333333333</v>
      </c>
    </row>
    <row r="410" spans="2:4" hidden="1" x14ac:dyDescent="0.3">
      <c r="B410" t="s">
        <v>1122</v>
      </c>
      <c r="C410">
        <v>2</v>
      </c>
      <c r="D410" s="2">
        <v>6.35</v>
      </c>
    </row>
    <row r="411" spans="2:4" hidden="1" x14ac:dyDescent="0.3">
      <c r="B411" t="s">
        <v>1124</v>
      </c>
      <c r="C411">
        <v>4</v>
      </c>
      <c r="D411" s="2">
        <v>6.0250000000000004</v>
      </c>
    </row>
    <row r="412" spans="2:4" hidden="1" x14ac:dyDescent="0.3">
      <c r="B412" t="s">
        <v>1126</v>
      </c>
      <c r="C412">
        <v>3</v>
      </c>
      <c r="D412" s="2">
        <v>7</v>
      </c>
    </row>
    <row r="413" spans="2:4" hidden="1" x14ac:dyDescent="0.3">
      <c r="B413" t="s">
        <v>1127</v>
      </c>
      <c r="C413">
        <v>4</v>
      </c>
      <c r="D413" s="2">
        <v>6.65</v>
      </c>
    </row>
    <row r="414" spans="2:4" hidden="1" x14ac:dyDescent="0.3">
      <c r="B414" t="s">
        <v>1128</v>
      </c>
      <c r="C414">
        <v>3</v>
      </c>
      <c r="D414" s="2">
        <v>8.1333333333333329</v>
      </c>
    </row>
    <row r="415" spans="2:4" hidden="1" x14ac:dyDescent="0.3">
      <c r="B415" t="s">
        <v>1130</v>
      </c>
      <c r="C415">
        <v>4</v>
      </c>
      <c r="D415" s="2">
        <v>6.8500000000000005</v>
      </c>
    </row>
    <row r="416" spans="2:4" hidden="1" x14ac:dyDescent="0.3">
      <c r="B416" t="s">
        <v>1132</v>
      </c>
      <c r="C416">
        <v>1</v>
      </c>
      <c r="D416" s="2">
        <v>5.5</v>
      </c>
    </row>
    <row r="417" spans="2:4" hidden="1" x14ac:dyDescent="0.3">
      <c r="B417" t="s">
        <v>1134</v>
      </c>
      <c r="C417">
        <v>4</v>
      </c>
      <c r="D417" s="2">
        <v>6.1999999999999993</v>
      </c>
    </row>
    <row r="418" spans="2:4" hidden="1" x14ac:dyDescent="0.3">
      <c r="B418" t="s">
        <v>1137</v>
      </c>
      <c r="C418">
        <v>1</v>
      </c>
      <c r="D418" s="2">
        <v>7.1</v>
      </c>
    </row>
    <row r="419" spans="2:4" x14ac:dyDescent="0.3">
      <c r="B419" t="s">
        <v>416</v>
      </c>
      <c r="C419">
        <v>6</v>
      </c>
      <c r="D419" s="2">
        <v>6.083333333333333</v>
      </c>
    </row>
    <row r="420" spans="2:4" hidden="1" x14ac:dyDescent="0.3">
      <c r="B420" t="s">
        <v>1145</v>
      </c>
      <c r="C420">
        <v>3</v>
      </c>
      <c r="D420" s="2">
        <v>6.7666666666666666</v>
      </c>
    </row>
    <row r="421" spans="2:4" x14ac:dyDescent="0.3">
      <c r="B421" t="s">
        <v>66</v>
      </c>
      <c r="C421">
        <v>5</v>
      </c>
      <c r="D421" s="2">
        <v>6.08</v>
      </c>
    </row>
    <row r="422" spans="2:4" x14ac:dyDescent="0.3">
      <c r="B422" t="s">
        <v>666</v>
      </c>
      <c r="C422">
        <v>8</v>
      </c>
      <c r="D422" s="2">
        <v>6.0750000000000002</v>
      </c>
    </row>
    <row r="423" spans="2:4" hidden="1" x14ac:dyDescent="0.3">
      <c r="B423" t="s">
        <v>1150</v>
      </c>
      <c r="C423">
        <v>4</v>
      </c>
      <c r="D423" s="2">
        <v>6.4249999999999998</v>
      </c>
    </row>
    <row r="424" spans="2:4" hidden="1" x14ac:dyDescent="0.3">
      <c r="B424" t="s">
        <v>1152</v>
      </c>
      <c r="C424">
        <v>4</v>
      </c>
      <c r="D424" s="2">
        <v>5.3</v>
      </c>
    </row>
    <row r="425" spans="2:4" hidden="1" x14ac:dyDescent="0.3">
      <c r="B425" t="s">
        <v>1153</v>
      </c>
      <c r="C425">
        <v>2</v>
      </c>
      <c r="D425" s="2">
        <v>5.45</v>
      </c>
    </row>
    <row r="426" spans="2:4" hidden="1" x14ac:dyDescent="0.3">
      <c r="B426" t="s">
        <v>1154</v>
      </c>
      <c r="C426">
        <v>2</v>
      </c>
      <c r="D426" s="2">
        <v>7.5</v>
      </c>
    </row>
    <row r="427" spans="2:4" x14ac:dyDescent="0.3">
      <c r="B427" t="s">
        <v>351</v>
      </c>
      <c r="C427">
        <v>6</v>
      </c>
      <c r="D427" s="2">
        <v>6.05</v>
      </c>
    </row>
    <row r="428" spans="2:4" x14ac:dyDescent="0.3">
      <c r="B428" t="s">
        <v>256</v>
      </c>
      <c r="C428">
        <v>9</v>
      </c>
      <c r="D428" s="2">
        <v>6.0444444444444452</v>
      </c>
    </row>
    <row r="429" spans="2:4" hidden="1" x14ac:dyDescent="0.3">
      <c r="B429" t="s">
        <v>3977</v>
      </c>
      <c r="C429">
        <v>3</v>
      </c>
      <c r="D429" s="2">
        <v>7</v>
      </c>
    </row>
    <row r="430" spans="2:4" hidden="1" x14ac:dyDescent="0.3">
      <c r="B430" t="s">
        <v>1159</v>
      </c>
      <c r="C430">
        <v>1</v>
      </c>
      <c r="D430" s="2">
        <v>6.6</v>
      </c>
    </row>
    <row r="431" spans="2:4" hidden="1" x14ac:dyDescent="0.3">
      <c r="B431" t="s">
        <v>1160</v>
      </c>
      <c r="C431">
        <v>2</v>
      </c>
      <c r="D431" s="2">
        <v>5</v>
      </c>
    </row>
    <row r="432" spans="2:4" x14ac:dyDescent="0.3">
      <c r="B432" t="s">
        <v>446</v>
      </c>
      <c r="C432">
        <v>5</v>
      </c>
      <c r="D432" s="2">
        <v>6.0400000000000009</v>
      </c>
    </row>
    <row r="433" spans="2:4" hidden="1" x14ac:dyDescent="0.3">
      <c r="B433" t="s">
        <v>1164</v>
      </c>
      <c r="C433">
        <v>2</v>
      </c>
      <c r="D433" s="2">
        <v>6.25</v>
      </c>
    </row>
    <row r="434" spans="2:4" hidden="1" x14ac:dyDescent="0.3">
      <c r="B434" t="s">
        <v>1165</v>
      </c>
      <c r="C434">
        <v>4</v>
      </c>
      <c r="D434" s="2">
        <v>6.4</v>
      </c>
    </row>
    <row r="435" spans="2:4" hidden="1" x14ac:dyDescent="0.3">
      <c r="B435" t="s">
        <v>1168</v>
      </c>
      <c r="C435">
        <v>2</v>
      </c>
      <c r="D435" s="2">
        <v>5.95</v>
      </c>
    </row>
    <row r="436" spans="2:4" hidden="1" x14ac:dyDescent="0.3">
      <c r="B436" t="s">
        <v>3978</v>
      </c>
      <c r="C436">
        <v>1</v>
      </c>
      <c r="D436" s="2">
        <v>7.3</v>
      </c>
    </row>
    <row r="437" spans="2:4" hidden="1" x14ac:dyDescent="0.3">
      <c r="B437" t="s">
        <v>1169</v>
      </c>
      <c r="C437">
        <v>3</v>
      </c>
      <c r="D437" s="2">
        <v>6.5333333333333341</v>
      </c>
    </row>
    <row r="438" spans="2:4" hidden="1" x14ac:dyDescent="0.3">
      <c r="B438" t="s">
        <v>1172</v>
      </c>
      <c r="C438">
        <v>1</v>
      </c>
      <c r="D438" s="2">
        <v>6.6</v>
      </c>
    </row>
    <row r="439" spans="2:4" hidden="1" x14ac:dyDescent="0.3">
      <c r="B439" t="s">
        <v>1175</v>
      </c>
      <c r="C439">
        <v>3</v>
      </c>
      <c r="D439" s="2">
        <v>5.9666666666666659</v>
      </c>
    </row>
    <row r="440" spans="2:4" hidden="1" x14ac:dyDescent="0.3">
      <c r="B440" t="s">
        <v>1176</v>
      </c>
      <c r="C440">
        <v>2</v>
      </c>
      <c r="D440" s="2">
        <v>6.65</v>
      </c>
    </row>
    <row r="441" spans="2:4" hidden="1" x14ac:dyDescent="0.3">
      <c r="B441" t="s">
        <v>1177</v>
      </c>
      <c r="C441">
        <v>2</v>
      </c>
      <c r="D441" s="2">
        <v>5.85</v>
      </c>
    </row>
    <row r="442" spans="2:4" hidden="1" x14ac:dyDescent="0.3">
      <c r="B442" t="s">
        <v>1179</v>
      </c>
      <c r="C442">
        <v>3</v>
      </c>
      <c r="D442" s="2">
        <v>7</v>
      </c>
    </row>
    <row r="443" spans="2:4" hidden="1" x14ac:dyDescent="0.3">
      <c r="B443" t="s">
        <v>1182</v>
      </c>
      <c r="C443">
        <v>1</v>
      </c>
      <c r="D443" s="2">
        <v>6.2</v>
      </c>
    </row>
    <row r="444" spans="2:4" hidden="1" x14ac:dyDescent="0.3">
      <c r="B444" t="s">
        <v>1183</v>
      </c>
      <c r="C444">
        <v>1</v>
      </c>
      <c r="D444" s="2">
        <v>5.9</v>
      </c>
    </row>
    <row r="445" spans="2:4" hidden="1" x14ac:dyDescent="0.3">
      <c r="B445" t="s">
        <v>1184</v>
      </c>
      <c r="C445">
        <v>3</v>
      </c>
      <c r="D445" s="2">
        <v>6.6000000000000005</v>
      </c>
    </row>
    <row r="446" spans="2:4" hidden="1" x14ac:dyDescent="0.3">
      <c r="B446" t="s">
        <v>1186</v>
      </c>
      <c r="C446">
        <v>1</v>
      </c>
      <c r="D446" s="2">
        <v>4.4000000000000004</v>
      </c>
    </row>
    <row r="447" spans="2:4" x14ac:dyDescent="0.3">
      <c r="B447" t="s">
        <v>1359</v>
      </c>
      <c r="C447">
        <v>5</v>
      </c>
      <c r="D447" s="2">
        <v>6.0400000000000009</v>
      </c>
    </row>
    <row r="448" spans="2:4" hidden="1" x14ac:dyDescent="0.3">
      <c r="B448" t="s">
        <v>1191</v>
      </c>
      <c r="C448">
        <v>2</v>
      </c>
      <c r="D448" s="2">
        <v>4.8</v>
      </c>
    </row>
    <row r="449" spans="2:4" hidden="1" x14ac:dyDescent="0.3">
      <c r="B449" t="s">
        <v>1194</v>
      </c>
      <c r="C449">
        <v>2</v>
      </c>
      <c r="D449" s="2">
        <v>6</v>
      </c>
    </row>
    <row r="450" spans="2:4" hidden="1" x14ac:dyDescent="0.3">
      <c r="B450" t="s">
        <v>1196</v>
      </c>
      <c r="C450">
        <v>1</v>
      </c>
      <c r="D450" s="2">
        <v>6.2</v>
      </c>
    </row>
    <row r="451" spans="2:4" hidden="1" x14ac:dyDescent="0.3">
      <c r="B451" t="s">
        <v>1197</v>
      </c>
      <c r="C451">
        <v>4</v>
      </c>
      <c r="D451" s="2">
        <v>7</v>
      </c>
    </row>
    <row r="452" spans="2:4" x14ac:dyDescent="0.3">
      <c r="B452" t="s">
        <v>1066</v>
      </c>
      <c r="C452">
        <v>5</v>
      </c>
      <c r="D452" s="2">
        <v>6.0200000000000005</v>
      </c>
    </row>
    <row r="453" spans="2:4" x14ac:dyDescent="0.3">
      <c r="B453" t="s">
        <v>443</v>
      </c>
      <c r="C453">
        <v>6</v>
      </c>
      <c r="D453" s="2">
        <v>6.0166666666666657</v>
      </c>
    </row>
    <row r="454" spans="2:4" x14ac:dyDescent="0.3">
      <c r="B454" t="s">
        <v>745</v>
      </c>
      <c r="C454">
        <v>6</v>
      </c>
      <c r="D454" s="2">
        <v>6</v>
      </c>
    </row>
    <row r="455" spans="2:4" hidden="1" x14ac:dyDescent="0.3">
      <c r="B455" t="s">
        <v>1205</v>
      </c>
      <c r="C455">
        <v>3</v>
      </c>
      <c r="D455" s="2">
        <v>5.9666666666666659</v>
      </c>
    </row>
    <row r="456" spans="2:4" x14ac:dyDescent="0.3">
      <c r="B456" t="s">
        <v>597</v>
      </c>
      <c r="C456">
        <v>10</v>
      </c>
      <c r="D456" s="2">
        <v>5.99</v>
      </c>
    </row>
    <row r="457" spans="2:4" hidden="1" x14ac:dyDescent="0.3">
      <c r="B457" t="s">
        <v>1209</v>
      </c>
      <c r="C457">
        <v>3</v>
      </c>
      <c r="D457" s="2">
        <v>6.0333333333333341</v>
      </c>
    </row>
    <row r="458" spans="2:4" hidden="1" x14ac:dyDescent="0.3">
      <c r="B458" t="s">
        <v>1210</v>
      </c>
      <c r="C458">
        <v>2</v>
      </c>
      <c r="D458" s="2">
        <v>6.75</v>
      </c>
    </row>
    <row r="459" spans="2:4" hidden="1" x14ac:dyDescent="0.3">
      <c r="B459" t="s">
        <v>1212</v>
      </c>
      <c r="C459">
        <v>2</v>
      </c>
      <c r="D459" s="2">
        <v>5.6</v>
      </c>
    </row>
    <row r="460" spans="2:4" hidden="1" x14ac:dyDescent="0.3">
      <c r="B460" t="s">
        <v>3979</v>
      </c>
      <c r="C460">
        <v>2</v>
      </c>
      <c r="D460" s="2">
        <v>5.5</v>
      </c>
    </row>
    <row r="461" spans="2:4" hidden="1" x14ac:dyDescent="0.3">
      <c r="B461" t="s">
        <v>3980</v>
      </c>
      <c r="C461">
        <v>4</v>
      </c>
      <c r="D461" s="2">
        <v>6.85</v>
      </c>
    </row>
    <row r="462" spans="2:4" hidden="1" x14ac:dyDescent="0.3">
      <c r="B462" t="s">
        <v>3981</v>
      </c>
      <c r="C462">
        <v>3</v>
      </c>
      <c r="D462" s="2">
        <v>6.2666666666666657</v>
      </c>
    </row>
    <row r="463" spans="2:4" hidden="1" x14ac:dyDescent="0.3">
      <c r="B463" t="s">
        <v>1217</v>
      </c>
      <c r="C463">
        <v>2</v>
      </c>
      <c r="D463" s="2">
        <v>6.15</v>
      </c>
    </row>
    <row r="464" spans="2:4" hidden="1" x14ac:dyDescent="0.3">
      <c r="B464" t="s">
        <v>1219</v>
      </c>
      <c r="C464">
        <v>3</v>
      </c>
      <c r="D464" s="2">
        <v>5.3</v>
      </c>
    </row>
    <row r="465" spans="2:4" hidden="1" x14ac:dyDescent="0.3">
      <c r="B465" t="s">
        <v>1221</v>
      </c>
      <c r="C465">
        <v>4</v>
      </c>
      <c r="D465" s="2">
        <v>5.2750000000000004</v>
      </c>
    </row>
    <row r="466" spans="2:4" hidden="1" x14ac:dyDescent="0.3">
      <c r="B466" t="s">
        <v>1232</v>
      </c>
      <c r="C466">
        <v>3</v>
      </c>
      <c r="D466" s="2">
        <v>6.2333333333333343</v>
      </c>
    </row>
    <row r="467" spans="2:4" hidden="1" x14ac:dyDescent="0.3">
      <c r="B467" t="s">
        <v>1234</v>
      </c>
      <c r="C467">
        <v>2</v>
      </c>
      <c r="D467" s="2">
        <v>6.4499999999999993</v>
      </c>
    </row>
    <row r="468" spans="2:4" hidden="1" x14ac:dyDescent="0.3">
      <c r="B468" t="s">
        <v>1239</v>
      </c>
      <c r="C468">
        <v>4</v>
      </c>
      <c r="D468" s="2">
        <v>6.7500000000000009</v>
      </c>
    </row>
    <row r="469" spans="2:4" hidden="1" x14ac:dyDescent="0.3">
      <c r="B469" t="s">
        <v>1241</v>
      </c>
      <c r="C469">
        <v>1</v>
      </c>
      <c r="D469" s="2">
        <v>4.5</v>
      </c>
    </row>
    <row r="470" spans="2:4" x14ac:dyDescent="0.3">
      <c r="B470" t="s">
        <v>1372</v>
      </c>
      <c r="C470">
        <v>10</v>
      </c>
      <c r="D470" s="2">
        <v>5.9700000000000006</v>
      </c>
    </row>
    <row r="471" spans="2:4" hidden="1" x14ac:dyDescent="0.3">
      <c r="B471" t="s">
        <v>1243</v>
      </c>
      <c r="C471">
        <v>1</v>
      </c>
      <c r="D471" s="2">
        <v>6.3</v>
      </c>
    </row>
    <row r="472" spans="2:4" hidden="1" x14ac:dyDescent="0.3">
      <c r="B472" t="s">
        <v>1247</v>
      </c>
      <c r="C472">
        <v>3</v>
      </c>
      <c r="D472" s="2">
        <v>6.7333333333333334</v>
      </c>
    </row>
    <row r="473" spans="2:4" x14ac:dyDescent="0.3">
      <c r="B473" t="s">
        <v>650</v>
      </c>
      <c r="C473">
        <v>8</v>
      </c>
      <c r="D473" s="2">
        <v>5.9625000000000004</v>
      </c>
    </row>
    <row r="474" spans="2:4" hidden="1" x14ac:dyDescent="0.3">
      <c r="B474" t="s">
        <v>1257</v>
      </c>
      <c r="C474">
        <v>3</v>
      </c>
      <c r="D474" s="2">
        <v>7.9666666666666659</v>
      </c>
    </row>
    <row r="475" spans="2:4" hidden="1" x14ac:dyDescent="0.3">
      <c r="B475" t="s">
        <v>1262</v>
      </c>
      <c r="C475">
        <v>3</v>
      </c>
      <c r="D475" s="2">
        <v>6.666666666666667</v>
      </c>
    </row>
    <row r="476" spans="2:4" hidden="1" x14ac:dyDescent="0.3">
      <c r="B476" t="s">
        <v>1263</v>
      </c>
      <c r="C476">
        <v>3</v>
      </c>
      <c r="D476" s="2">
        <v>6.666666666666667</v>
      </c>
    </row>
    <row r="477" spans="2:4" hidden="1" x14ac:dyDescent="0.3">
      <c r="B477" t="s">
        <v>1264</v>
      </c>
      <c r="C477">
        <v>2</v>
      </c>
      <c r="D477" s="2">
        <v>5</v>
      </c>
    </row>
    <row r="478" spans="2:4" hidden="1" x14ac:dyDescent="0.3">
      <c r="B478" t="s">
        <v>1268</v>
      </c>
      <c r="C478">
        <v>2</v>
      </c>
      <c r="D478" s="2">
        <v>7.75</v>
      </c>
    </row>
    <row r="479" spans="2:4" hidden="1" x14ac:dyDescent="0.3">
      <c r="B479" t="s">
        <v>1273</v>
      </c>
      <c r="C479">
        <v>1</v>
      </c>
      <c r="D479" s="2">
        <v>6.8</v>
      </c>
    </row>
    <row r="480" spans="2:4" hidden="1" x14ac:dyDescent="0.3">
      <c r="B480" t="s">
        <v>1274</v>
      </c>
      <c r="C480">
        <v>2</v>
      </c>
      <c r="D480" s="2">
        <v>5.4499999999999993</v>
      </c>
    </row>
    <row r="481" spans="2:4" hidden="1" x14ac:dyDescent="0.3">
      <c r="B481" t="s">
        <v>1276</v>
      </c>
      <c r="C481">
        <v>3</v>
      </c>
      <c r="D481" s="2">
        <v>6.5</v>
      </c>
    </row>
    <row r="482" spans="2:4" x14ac:dyDescent="0.3">
      <c r="B482" t="s">
        <v>793</v>
      </c>
      <c r="C482">
        <v>8</v>
      </c>
      <c r="D482" s="2">
        <v>5.9499999999999993</v>
      </c>
    </row>
    <row r="483" spans="2:4" hidden="1" x14ac:dyDescent="0.3">
      <c r="B483" t="s">
        <v>1281</v>
      </c>
      <c r="C483">
        <v>4</v>
      </c>
      <c r="D483" s="2">
        <v>6.2250000000000005</v>
      </c>
    </row>
    <row r="484" spans="2:4" hidden="1" x14ac:dyDescent="0.3">
      <c r="B484" t="s">
        <v>1283</v>
      </c>
      <c r="C484">
        <v>2</v>
      </c>
      <c r="D484" s="2">
        <v>5.95</v>
      </c>
    </row>
    <row r="485" spans="2:4" hidden="1" x14ac:dyDescent="0.3">
      <c r="B485" t="s">
        <v>1284</v>
      </c>
      <c r="C485">
        <v>3</v>
      </c>
      <c r="D485" s="2">
        <v>7.5333333333333341</v>
      </c>
    </row>
    <row r="486" spans="2:4" hidden="1" x14ac:dyDescent="0.3">
      <c r="B486" t="s">
        <v>1286</v>
      </c>
      <c r="C486">
        <v>3</v>
      </c>
      <c r="D486" s="2">
        <v>6.7333333333333343</v>
      </c>
    </row>
    <row r="487" spans="2:4" hidden="1" x14ac:dyDescent="0.3">
      <c r="B487" t="s">
        <v>1289</v>
      </c>
      <c r="C487">
        <v>2</v>
      </c>
      <c r="D487" s="2">
        <v>5.6999999999999993</v>
      </c>
    </row>
    <row r="488" spans="2:4" hidden="1" x14ac:dyDescent="0.3">
      <c r="B488" t="s">
        <v>1290</v>
      </c>
      <c r="C488">
        <v>1</v>
      </c>
      <c r="D488" s="2">
        <v>5.3</v>
      </c>
    </row>
    <row r="489" spans="2:4" hidden="1" x14ac:dyDescent="0.3">
      <c r="B489" t="s">
        <v>1293</v>
      </c>
      <c r="C489">
        <v>3</v>
      </c>
      <c r="D489" s="2">
        <v>5.3999999999999995</v>
      </c>
    </row>
    <row r="490" spans="2:4" hidden="1" x14ac:dyDescent="0.3">
      <c r="B490" t="s">
        <v>1296</v>
      </c>
      <c r="C490">
        <v>2</v>
      </c>
      <c r="D490" s="2">
        <v>7.5</v>
      </c>
    </row>
    <row r="491" spans="2:4" hidden="1" x14ac:dyDescent="0.3">
      <c r="B491" t="s">
        <v>1298</v>
      </c>
      <c r="C491">
        <v>1</v>
      </c>
      <c r="D491" s="2">
        <v>6.4</v>
      </c>
    </row>
    <row r="492" spans="2:4" hidden="1" x14ac:dyDescent="0.3">
      <c r="B492" t="s">
        <v>1300</v>
      </c>
      <c r="C492">
        <v>4</v>
      </c>
      <c r="D492" s="2">
        <v>5.625</v>
      </c>
    </row>
    <row r="493" spans="2:4" hidden="1" x14ac:dyDescent="0.3">
      <c r="B493" t="s">
        <v>1301</v>
      </c>
      <c r="C493">
        <v>2</v>
      </c>
      <c r="D493" s="2">
        <v>6.9</v>
      </c>
    </row>
    <row r="494" spans="2:4" hidden="1" x14ac:dyDescent="0.3">
      <c r="B494" t="s">
        <v>1304</v>
      </c>
      <c r="C494">
        <v>1</v>
      </c>
      <c r="D494" s="2">
        <v>5.4</v>
      </c>
    </row>
    <row r="495" spans="2:4" hidden="1" x14ac:dyDescent="0.3">
      <c r="B495" t="s">
        <v>1307</v>
      </c>
      <c r="C495">
        <v>3</v>
      </c>
      <c r="D495" s="2">
        <v>6.3666666666666671</v>
      </c>
    </row>
    <row r="496" spans="2:4" hidden="1" x14ac:dyDescent="0.3">
      <c r="B496" t="s">
        <v>1309</v>
      </c>
      <c r="C496">
        <v>3</v>
      </c>
      <c r="D496" s="2">
        <v>6.7</v>
      </c>
    </row>
    <row r="497" spans="2:4" hidden="1" x14ac:dyDescent="0.3">
      <c r="B497" t="s">
        <v>1311</v>
      </c>
      <c r="C497">
        <v>2</v>
      </c>
      <c r="D497" s="2">
        <v>7.65</v>
      </c>
    </row>
    <row r="498" spans="2:4" hidden="1" x14ac:dyDescent="0.3">
      <c r="B498" t="s">
        <v>1315</v>
      </c>
      <c r="C498">
        <v>1</v>
      </c>
      <c r="D498" s="2">
        <v>5.6</v>
      </c>
    </row>
    <row r="499" spans="2:4" hidden="1" x14ac:dyDescent="0.3">
      <c r="B499" t="s">
        <v>1316</v>
      </c>
      <c r="C499">
        <v>1</v>
      </c>
      <c r="D499" s="2">
        <v>7.5</v>
      </c>
    </row>
    <row r="500" spans="2:4" hidden="1" x14ac:dyDescent="0.3">
      <c r="B500" t="s">
        <v>1319</v>
      </c>
      <c r="C500">
        <v>1</v>
      </c>
      <c r="D500" s="2">
        <v>6.8</v>
      </c>
    </row>
    <row r="501" spans="2:4" hidden="1" x14ac:dyDescent="0.3">
      <c r="B501" t="s">
        <v>3982</v>
      </c>
      <c r="C501">
        <v>3</v>
      </c>
      <c r="D501" s="2">
        <v>6.9333333333333336</v>
      </c>
    </row>
    <row r="502" spans="2:4" x14ac:dyDescent="0.3">
      <c r="B502" t="s">
        <v>264</v>
      </c>
      <c r="C502">
        <v>5</v>
      </c>
      <c r="D502" s="2">
        <v>5.94</v>
      </c>
    </row>
    <row r="503" spans="2:4" hidden="1" x14ac:dyDescent="0.3">
      <c r="B503" t="s">
        <v>1322</v>
      </c>
      <c r="C503">
        <v>3</v>
      </c>
      <c r="D503" s="2">
        <v>5.2666666666666666</v>
      </c>
    </row>
    <row r="504" spans="2:4" hidden="1" x14ac:dyDescent="0.3">
      <c r="B504" t="s">
        <v>1324</v>
      </c>
      <c r="C504">
        <v>4</v>
      </c>
      <c r="D504" s="2">
        <v>6.4249999999999998</v>
      </c>
    </row>
    <row r="505" spans="2:4" hidden="1" x14ac:dyDescent="0.3">
      <c r="B505" t="s">
        <v>1327</v>
      </c>
      <c r="C505">
        <v>3</v>
      </c>
      <c r="D505" s="2">
        <v>6.3666666666666671</v>
      </c>
    </row>
    <row r="506" spans="2:4" hidden="1" x14ac:dyDescent="0.3">
      <c r="B506" t="s">
        <v>1328</v>
      </c>
      <c r="C506">
        <v>3</v>
      </c>
      <c r="D506" s="2">
        <v>5.2666666666666666</v>
      </c>
    </row>
    <row r="507" spans="2:4" hidden="1" x14ac:dyDescent="0.3">
      <c r="B507" t="s">
        <v>1330</v>
      </c>
      <c r="C507">
        <v>1</v>
      </c>
      <c r="D507" s="2">
        <v>7</v>
      </c>
    </row>
    <row r="508" spans="2:4" hidden="1" x14ac:dyDescent="0.3">
      <c r="B508" t="s">
        <v>1332</v>
      </c>
      <c r="C508">
        <v>3</v>
      </c>
      <c r="D508" s="2">
        <v>6.5666666666666664</v>
      </c>
    </row>
    <row r="509" spans="2:4" hidden="1" x14ac:dyDescent="0.3">
      <c r="B509" t="s">
        <v>1333</v>
      </c>
      <c r="C509">
        <v>2</v>
      </c>
      <c r="D509" s="2">
        <v>6.85</v>
      </c>
    </row>
    <row r="510" spans="2:4" x14ac:dyDescent="0.3">
      <c r="B510" t="s">
        <v>672</v>
      </c>
      <c r="C510">
        <v>5</v>
      </c>
      <c r="D510" s="2">
        <v>5.7799999999999994</v>
      </c>
    </row>
    <row r="511" spans="2:4" x14ac:dyDescent="0.3">
      <c r="B511" t="s">
        <v>1156</v>
      </c>
      <c r="C511">
        <v>6</v>
      </c>
      <c r="D511" s="2">
        <v>5.7666666666666666</v>
      </c>
    </row>
    <row r="512" spans="2:4" hidden="1" x14ac:dyDescent="0.3">
      <c r="B512" t="s">
        <v>1340</v>
      </c>
      <c r="C512">
        <v>1</v>
      </c>
      <c r="D512" s="2">
        <v>6.1</v>
      </c>
    </row>
    <row r="513" spans="2:4" hidden="1" x14ac:dyDescent="0.3">
      <c r="B513" t="s">
        <v>1341</v>
      </c>
      <c r="C513">
        <v>1</v>
      </c>
      <c r="D513" s="2">
        <v>4</v>
      </c>
    </row>
    <row r="514" spans="2:4" hidden="1" x14ac:dyDescent="0.3">
      <c r="B514" t="s">
        <v>1342</v>
      </c>
      <c r="C514">
        <v>2</v>
      </c>
      <c r="D514" s="2">
        <v>5.55</v>
      </c>
    </row>
    <row r="515" spans="2:4" hidden="1" x14ac:dyDescent="0.3">
      <c r="B515" t="s">
        <v>1344</v>
      </c>
      <c r="C515">
        <v>2</v>
      </c>
      <c r="D515" s="2">
        <v>6.65</v>
      </c>
    </row>
    <row r="516" spans="2:4" hidden="1" x14ac:dyDescent="0.3">
      <c r="B516" t="s">
        <v>1345</v>
      </c>
      <c r="C516">
        <v>1</v>
      </c>
      <c r="D516" s="2">
        <v>6.3</v>
      </c>
    </row>
    <row r="517" spans="2:4" hidden="1" x14ac:dyDescent="0.3">
      <c r="B517" t="s">
        <v>1351</v>
      </c>
      <c r="C517">
        <v>1</v>
      </c>
      <c r="D517" s="2">
        <v>5.2</v>
      </c>
    </row>
    <row r="518" spans="2:4" hidden="1" x14ac:dyDescent="0.3">
      <c r="B518" t="s">
        <v>1353</v>
      </c>
      <c r="C518">
        <v>1</v>
      </c>
      <c r="D518" s="2">
        <v>6.6</v>
      </c>
    </row>
    <row r="519" spans="2:4" hidden="1" x14ac:dyDescent="0.3">
      <c r="B519" t="s">
        <v>1356</v>
      </c>
      <c r="C519">
        <v>2</v>
      </c>
      <c r="D519" s="2">
        <v>7.65</v>
      </c>
    </row>
    <row r="520" spans="2:4" x14ac:dyDescent="0.3">
      <c r="B520" t="s">
        <v>1523</v>
      </c>
      <c r="C520">
        <v>5</v>
      </c>
      <c r="D520" s="2">
        <v>5.76</v>
      </c>
    </row>
    <row r="521" spans="2:4" hidden="1" x14ac:dyDescent="0.3">
      <c r="B521" t="s">
        <v>1360</v>
      </c>
      <c r="C521">
        <v>2</v>
      </c>
      <c r="D521" s="2">
        <v>6.9</v>
      </c>
    </row>
    <row r="522" spans="2:4" hidden="1" x14ac:dyDescent="0.3">
      <c r="B522" t="s">
        <v>1362</v>
      </c>
      <c r="C522">
        <v>1</v>
      </c>
      <c r="D522" s="2">
        <v>4.0999999999999996</v>
      </c>
    </row>
    <row r="523" spans="2:4" hidden="1" x14ac:dyDescent="0.3">
      <c r="B523" t="s">
        <v>1369</v>
      </c>
      <c r="C523">
        <v>4</v>
      </c>
      <c r="D523" s="2">
        <v>6.1999999999999993</v>
      </c>
    </row>
    <row r="524" spans="2:4" x14ac:dyDescent="0.3">
      <c r="B524" t="s">
        <v>537</v>
      </c>
      <c r="C524">
        <v>15</v>
      </c>
      <c r="D524" s="2">
        <v>5.7466666666666661</v>
      </c>
    </row>
    <row r="525" spans="2:4" hidden="1" x14ac:dyDescent="0.3">
      <c r="B525" t="s">
        <v>1376</v>
      </c>
      <c r="C525">
        <v>1</v>
      </c>
      <c r="D525" s="2">
        <v>6</v>
      </c>
    </row>
    <row r="526" spans="2:4" hidden="1" x14ac:dyDescent="0.3">
      <c r="B526" t="s">
        <v>1385</v>
      </c>
      <c r="C526">
        <v>4</v>
      </c>
      <c r="D526" s="2">
        <v>4.875</v>
      </c>
    </row>
    <row r="527" spans="2:4" hidden="1" x14ac:dyDescent="0.3">
      <c r="B527" t="s">
        <v>1389</v>
      </c>
      <c r="C527">
        <v>4</v>
      </c>
      <c r="D527" s="2">
        <v>7.0749999999999993</v>
      </c>
    </row>
    <row r="528" spans="2:4" hidden="1" x14ac:dyDescent="0.3">
      <c r="B528" t="s">
        <v>3983</v>
      </c>
      <c r="C528">
        <v>1</v>
      </c>
      <c r="D528" s="2">
        <v>5.2</v>
      </c>
    </row>
    <row r="529" spans="2:4" hidden="1" x14ac:dyDescent="0.3">
      <c r="B529" t="s">
        <v>1396</v>
      </c>
      <c r="C529">
        <v>1</v>
      </c>
      <c r="D529" s="2">
        <v>5.9</v>
      </c>
    </row>
    <row r="530" spans="2:4" hidden="1" x14ac:dyDescent="0.3">
      <c r="B530" t="s">
        <v>3984</v>
      </c>
      <c r="C530">
        <v>2</v>
      </c>
      <c r="D530" s="2">
        <v>6.0500000000000007</v>
      </c>
    </row>
    <row r="531" spans="2:4" hidden="1" x14ac:dyDescent="0.3">
      <c r="B531" t="s">
        <v>1402</v>
      </c>
      <c r="C531">
        <v>1</v>
      </c>
      <c r="D531" s="2">
        <v>6.8</v>
      </c>
    </row>
    <row r="532" spans="2:4" hidden="1" x14ac:dyDescent="0.3">
      <c r="B532" t="s">
        <v>1404</v>
      </c>
      <c r="C532">
        <v>2</v>
      </c>
      <c r="D532" s="2">
        <v>6.85</v>
      </c>
    </row>
    <row r="533" spans="2:4" hidden="1" x14ac:dyDescent="0.3">
      <c r="B533" t="s">
        <v>1405</v>
      </c>
      <c r="C533">
        <v>1</v>
      </c>
      <c r="D533" s="2">
        <v>5.8</v>
      </c>
    </row>
    <row r="534" spans="2:4" hidden="1" x14ac:dyDescent="0.3">
      <c r="B534" t="s">
        <v>1411</v>
      </c>
      <c r="C534">
        <v>2</v>
      </c>
      <c r="D534" s="2">
        <v>4.5500000000000007</v>
      </c>
    </row>
    <row r="535" spans="2:4" hidden="1" x14ac:dyDescent="0.3">
      <c r="B535" t="s">
        <v>1414</v>
      </c>
      <c r="C535">
        <v>1</v>
      </c>
      <c r="D535" s="2">
        <v>5.5</v>
      </c>
    </row>
    <row r="536" spans="2:4" hidden="1" x14ac:dyDescent="0.3">
      <c r="B536" t="s">
        <v>1415</v>
      </c>
      <c r="C536">
        <v>2</v>
      </c>
      <c r="D536" s="2">
        <v>7.3</v>
      </c>
    </row>
    <row r="537" spans="2:4" hidden="1" x14ac:dyDescent="0.3">
      <c r="B537" t="s">
        <v>1420</v>
      </c>
      <c r="C537">
        <v>4</v>
      </c>
      <c r="D537" s="2">
        <v>6.125</v>
      </c>
    </row>
    <row r="538" spans="2:4" hidden="1" x14ac:dyDescent="0.3">
      <c r="B538" t="s">
        <v>1422</v>
      </c>
      <c r="C538">
        <v>1</v>
      </c>
      <c r="D538" s="2">
        <v>4.7</v>
      </c>
    </row>
    <row r="539" spans="2:4" hidden="1" x14ac:dyDescent="0.3">
      <c r="B539" t="s">
        <v>1425</v>
      </c>
      <c r="C539">
        <v>1</v>
      </c>
      <c r="D539" s="2">
        <v>5.8</v>
      </c>
    </row>
    <row r="540" spans="2:4" hidden="1" x14ac:dyDescent="0.3">
      <c r="B540" t="s">
        <v>1429</v>
      </c>
      <c r="C540">
        <v>4</v>
      </c>
      <c r="D540" s="2">
        <v>7.45</v>
      </c>
    </row>
    <row r="541" spans="2:4" hidden="1" x14ac:dyDescent="0.3">
      <c r="B541" t="s">
        <v>1434</v>
      </c>
      <c r="C541">
        <v>2</v>
      </c>
      <c r="D541" s="2">
        <v>5.0999999999999996</v>
      </c>
    </row>
    <row r="542" spans="2:4" hidden="1" x14ac:dyDescent="0.3">
      <c r="B542" t="s">
        <v>1438</v>
      </c>
      <c r="C542">
        <v>2</v>
      </c>
      <c r="D542" s="2">
        <v>6.9</v>
      </c>
    </row>
    <row r="543" spans="2:4" hidden="1" x14ac:dyDescent="0.3">
      <c r="B543" t="s">
        <v>1439</v>
      </c>
      <c r="C543">
        <v>1</v>
      </c>
      <c r="D543" s="2">
        <v>6.7</v>
      </c>
    </row>
    <row r="544" spans="2:4" hidden="1" x14ac:dyDescent="0.3">
      <c r="B544" t="s">
        <v>1443</v>
      </c>
      <c r="C544">
        <v>1</v>
      </c>
      <c r="D544" s="2">
        <v>6.2</v>
      </c>
    </row>
    <row r="545" spans="2:4" hidden="1" x14ac:dyDescent="0.3">
      <c r="B545" t="s">
        <v>1445</v>
      </c>
      <c r="C545">
        <v>4</v>
      </c>
      <c r="D545" s="2">
        <v>6.4499999999999993</v>
      </c>
    </row>
    <row r="546" spans="2:4" hidden="1" x14ac:dyDescent="0.3">
      <c r="B546" t="s">
        <v>1447</v>
      </c>
      <c r="C546">
        <v>1</v>
      </c>
      <c r="D546" s="2">
        <v>4</v>
      </c>
    </row>
    <row r="547" spans="2:4" hidden="1" x14ac:dyDescent="0.3">
      <c r="B547" t="s">
        <v>1450</v>
      </c>
      <c r="C547">
        <v>4</v>
      </c>
      <c r="D547" s="2">
        <v>6.9249999999999998</v>
      </c>
    </row>
    <row r="548" spans="2:4" hidden="1" x14ac:dyDescent="0.3">
      <c r="B548" t="s">
        <v>1451</v>
      </c>
      <c r="C548">
        <v>3</v>
      </c>
      <c r="D548" s="2">
        <v>5</v>
      </c>
    </row>
    <row r="549" spans="2:4" hidden="1" x14ac:dyDescent="0.3">
      <c r="B549" t="s">
        <v>1452</v>
      </c>
      <c r="C549">
        <v>2</v>
      </c>
      <c r="D549" s="2">
        <v>7.55</v>
      </c>
    </row>
    <row r="550" spans="2:4" hidden="1" x14ac:dyDescent="0.3">
      <c r="B550" t="s">
        <v>1453</v>
      </c>
      <c r="C550">
        <v>1</v>
      </c>
      <c r="D550" s="2">
        <v>4.2</v>
      </c>
    </row>
    <row r="551" spans="2:4" hidden="1" x14ac:dyDescent="0.3">
      <c r="B551" t="s">
        <v>1459</v>
      </c>
      <c r="C551">
        <v>3</v>
      </c>
      <c r="D551" s="2">
        <v>5.5</v>
      </c>
    </row>
    <row r="552" spans="2:4" hidden="1" x14ac:dyDescent="0.3">
      <c r="B552" t="s">
        <v>1462</v>
      </c>
      <c r="C552">
        <v>1</v>
      </c>
      <c r="D552" s="2">
        <v>6.2</v>
      </c>
    </row>
    <row r="553" spans="2:4" hidden="1" x14ac:dyDescent="0.3">
      <c r="B553" t="s">
        <v>1465</v>
      </c>
      <c r="C553">
        <v>1</v>
      </c>
      <c r="D553" s="2">
        <v>6.3</v>
      </c>
    </row>
    <row r="554" spans="2:4" hidden="1" x14ac:dyDescent="0.3">
      <c r="B554" t="s">
        <v>1466</v>
      </c>
      <c r="C554">
        <v>2</v>
      </c>
      <c r="D554" s="2">
        <v>4.4499999999999993</v>
      </c>
    </row>
    <row r="555" spans="2:4" hidden="1" x14ac:dyDescent="0.3">
      <c r="B555" t="s">
        <v>1469</v>
      </c>
      <c r="C555">
        <v>2</v>
      </c>
      <c r="D555" s="2">
        <v>5</v>
      </c>
    </row>
    <row r="556" spans="2:4" hidden="1" x14ac:dyDescent="0.3">
      <c r="B556" t="s">
        <v>1471</v>
      </c>
      <c r="C556">
        <v>1</v>
      </c>
      <c r="D556" s="2">
        <v>4.0999999999999996</v>
      </c>
    </row>
    <row r="557" spans="2:4" hidden="1" x14ac:dyDescent="0.3">
      <c r="B557" t="s">
        <v>1472</v>
      </c>
      <c r="C557">
        <v>2</v>
      </c>
      <c r="D557" s="2">
        <v>6.5</v>
      </c>
    </row>
    <row r="558" spans="2:4" hidden="1" x14ac:dyDescent="0.3">
      <c r="B558" t="s">
        <v>3985</v>
      </c>
      <c r="C558">
        <v>3</v>
      </c>
      <c r="D558" s="2">
        <v>6.2666666666666666</v>
      </c>
    </row>
    <row r="559" spans="2:4" hidden="1" x14ac:dyDescent="0.3">
      <c r="B559" t="s">
        <v>1477</v>
      </c>
      <c r="C559">
        <v>1</v>
      </c>
      <c r="D559" s="2">
        <v>4.4000000000000004</v>
      </c>
    </row>
    <row r="560" spans="2:4" hidden="1" x14ac:dyDescent="0.3">
      <c r="B560" t="s">
        <v>1479</v>
      </c>
      <c r="C560">
        <v>2</v>
      </c>
      <c r="D560" s="2">
        <v>5.3</v>
      </c>
    </row>
    <row r="561" spans="2:4" hidden="1" x14ac:dyDescent="0.3">
      <c r="B561" t="s">
        <v>1482</v>
      </c>
      <c r="C561">
        <v>2</v>
      </c>
      <c r="D561" s="2">
        <v>6.85</v>
      </c>
    </row>
    <row r="562" spans="2:4" hidden="1" x14ac:dyDescent="0.3">
      <c r="B562" t="s">
        <v>1486</v>
      </c>
      <c r="C562">
        <v>1</v>
      </c>
      <c r="D562" s="2">
        <v>7.1</v>
      </c>
    </row>
    <row r="563" spans="2:4" hidden="1" x14ac:dyDescent="0.3">
      <c r="B563" t="s">
        <v>3986</v>
      </c>
      <c r="C563">
        <v>2</v>
      </c>
      <c r="D563" s="2">
        <v>7</v>
      </c>
    </row>
    <row r="564" spans="2:4" hidden="1" x14ac:dyDescent="0.3">
      <c r="B564" t="s">
        <v>1491</v>
      </c>
      <c r="C564">
        <v>1</v>
      </c>
      <c r="D564" s="2">
        <v>8.4</v>
      </c>
    </row>
    <row r="565" spans="2:4" hidden="1" x14ac:dyDescent="0.3">
      <c r="B565" t="s">
        <v>1075</v>
      </c>
      <c r="C565">
        <v>1</v>
      </c>
      <c r="D565" s="2">
        <v>5.3</v>
      </c>
    </row>
    <row r="566" spans="2:4" hidden="1" x14ac:dyDescent="0.3">
      <c r="B566" t="s">
        <v>1503</v>
      </c>
      <c r="C566">
        <v>4</v>
      </c>
      <c r="D566" s="2">
        <v>6.6999999999999993</v>
      </c>
    </row>
    <row r="567" spans="2:4" hidden="1" x14ac:dyDescent="0.3">
      <c r="B567" t="s">
        <v>1505</v>
      </c>
      <c r="C567">
        <v>1</v>
      </c>
      <c r="D567" s="2">
        <v>6.6</v>
      </c>
    </row>
    <row r="568" spans="2:4" hidden="1" x14ac:dyDescent="0.3">
      <c r="B568" t="s">
        <v>1506</v>
      </c>
      <c r="C568">
        <v>3</v>
      </c>
      <c r="D568" s="2">
        <v>6.8999999999999995</v>
      </c>
    </row>
    <row r="569" spans="2:4" hidden="1" x14ac:dyDescent="0.3">
      <c r="B569" t="s">
        <v>1509</v>
      </c>
      <c r="C569">
        <v>4</v>
      </c>
      <c r="D569" s="2">
        <v>6.7749999999999995</v>
      </c>
    </row>
    <row r="570" spans="2:4" hidden="1" x14ac:dyDescent="0.3">
      <c r="B570" t="s">
        <v>1510</v>
      </c>
      <c r="C570">
        <v>1</v>
      </c>
      <c r="D570" s="2">
        <v>6.2</v>
      </c>
    </row>
    <row r="571" spans="2:4" hidden="1" x14ac:dyDescent="0.3">
      <c r="B571" t="s">
        <v>1513</v>
      </c>
      <c r="C571">
        <v>2</v>
      </c>
      <c r="D571" s="2">
        <v>5.85</v>
      </c>
    </row>
    <row r="572" spans="2:4" hidden="1" x14ac:dyDescent="0.3">
      <c r="B572" t="s">
        <v>1516</v>
      </c>
      <c r="C572">
        <v>2</v>
      </c>
      <c r="D572" s="2">
        <v>7.25</v>
      </c>
    </row>
    <row r="573" spans="2:4" hidden="1" x14ac:dyDescent="0.3">
      <c r="B573" t="s">
        <v>1521</v>
      </c>
      <c r="C573">
        <v>1</v>
      </c>
      <c r="D573" s="2">
        <v>6.4</v>
      </c>
    </row>
    <row r="574" spans="2:4" x14ac:dyDescent="0.3">
      <c r="B574" t="s">
        <v>564</v>
      </c>
      <c r="C574">
        <v>9</v>
      </c>
      <c r="D574" s="2">
        <v>5.7333333333333325</v>
      </c>
    </row>
    <row r="575" spans="2:4" x14ac:dyDescent="0.3">
      <c r="B575" t="s">
        <v>1116</v>
      </c>
      <c r="C575">
        <v>13</v>
      </c>
      <c r="D575" s="2">
        <v>5.6923076923076925</v>
      </c>
    </row>
    <row r="576" spans="2:4" hidden="1" x14ac:dyDescent="0.3">
      <c r="B576" t="s">
        <v>1529</v>
      </c>
      <c r="C576">
        <v>1</v>
      </c>
      <c r="D576" s="2">
        <v>5.2</v>
      </c>
    </row>
    <row r="577" spans="2:4" hidden="1" x14ac:dyDescent="0.3">
      <c r="B577" t="s">
        <v>1530</v>
      </c>
      <c r="C577">
        <v>2</v>
      </c>
      <c r="D577" s="2">
        <v>7.6</v>
      </c>
    </row>
    <row r="578" spans="2:4" x14ac:dyDescent="0.3">
      <c r="B578" t="s">
        <v>987</v>
      </c>
      <c r="C578">
        <v>8</v>
      </c>
      <c r="D578" s="2">
        <v>5.6625000000000005</v>
      </c>
    </row>
    <row r="579" spans="2:4" x14ac:dyDescent="0.3">
      <c r="B579" t="s">
        <v>248</v>
      </c>
      <c r="C579">
        <v>5</v>
      </c>
      <c r="D579" s="2">
        <v>5.6599999999999993</v>
      </c>
    </row>
    <row r="580" spans="2:4" hidden="1" x14ac:dyDescent="0.3">
      <c r="B580" t="s">
        <v>1533</v>
      </c>
      <c r="C580">
        <v>1</v>
      </c>
      <c r="D580" s="2">
        <v>6</v>
      </c>
    </row>
    <row r="581" spans="2:4" x14ac:dyDescent="0.3">
      <c r="B581" t="s">
        <v>1866</v>
      </c>
      <c r="C581">
        <v>5</v>
      </c>
      <c r="D581" s="2">
        <v>5.6</v>
      </c>
    </row>
    <row r="582" spans="2:4" hidden="1" x14ac:dyDescent="0.3">
      <c r="B582" t="s">
        <v>1537</v>
      </c>
      <c r="C582">
        <v>1</v>
      </c>
      <c r="D582" s="2">
        <v>6.1</v>
      </c>
    </row>
    <row r="583" spans="2:4" hidden="1" x14ac:dyDescent="0.3">
      <c r="B583" t="s">
        <v>1538</v>
      </c>
      <c r="C583">
        <v>3</v>
      </c>
      <c r="D583" s="2">
        <v>6.1333333333333329</v>
      </c>
    </row>
    <row r="584" spans="2:4" hidden="1" x14ac:dyDescent="0.3">
      <c r="B584" t="s">
        <v>1542</v>
      </c>
      <c r="C584">
        <v>2</v>
      </c>
      <c r="D584" s="2">
        <v>7.5</v>
      </c>
    </row>
    <row r="585" spans="2:4" hidden="1" x14ac:dyDescent="0.3">
      <c r="B585" t="s">
        <v>1544</v>
      </c>
      <c r="C585">
        <v>3</v>
      </c>
      <c r="D585" s="2">
        <v>5.8666666666666671</v>
      </c>
    </row>
    <row r="586" spans="2:4" x14ac:dyDescent="0.3">
      <c r="B586" t="s">
        <v>148</v>
      </c>
      <c r="C586">
        <v>9</v>
      </c>
      <c r="D586" s="2">
        <v>5.5777777777777784</v>
      </c>
    </row>
    <row r="587" spans="2:4" hidden="1" x14ac:dyDescent="0.3">
      <c r="B587" t="s">
        <v>1553</v>
      </c>
      <c r="C587">
        <v>2</v>
      </c>
      <c r="D587" s="2">
        <v>5.95</v>
      </c>
    </row>
    <row r="588" spans="2:4" hidden="1" x14ac:dyDescent="0.3">
      <c r="B588" t="s">
        <v>1554</v>
      </c>
      <c r="C588">
        <v>1</v>
      </c>
      <c r="D588" s="2">
        <v>7.2</v>
      </c>
    </row>
    <row r="589" spans="2:4" hidden="1" x14ac:dyDescent="0.3">
      <c r="B589" t="s">
        <v>1561</v>
      </c>
      <c r="C589">
        <v>2</v>
      </c>
      <c r="D589" s="2">
        <v>7.2</v>
      </c>
    </row>
    <row r="590" spans="2:4" hidden="1" x14ac:dyDescent="0.3">
      <c r="B590" t="s">
        <v>1563</v>
      </c>
      <c r="C590">
        <v>3</v>
      </c>
      <c r="D590" s="2">
        <v>5.7</v>
      </c>
    </row>
    <row r="591" spans="2:4" hidden="1" x14ac:dyDescent="0.3">
      <c r="B591" t="s">
        <v>1571</v>
      </c>
      <c r="C591">
        <v>2</v>
      </c>
      <c r="D591" s="2">
        <v>5.6999999999999993</v>
      </c>
    </row>
    <row r="592" spans="2:4" hidden="1" x14ac:dyDescent="0.3">
      <c r="B592" t="s">
        <v>1572</v>
      </c>
      <c r="C592">
        <v>2</v>
      </c>
      <c r="D592" s="2">
        <v>5.9</v>
      </c>
    </row>
    <row r="593" spans="2:4" hidden="1" x14ac:dyDescent="0.3">
      <c r="B593" t="s">
        <v>1573</v>
      </c>
      <c r="C593">
        <v>4</v>
      </c>
      <c r="D593" s="2">
        <v>6.4499999999999993</v>
      </c>
    </row>
    <row r="594" spans="2:4" hidden="1" x14ac:dyDescent="0.3">
      <c r="B594" t="s">
        <v>1576</v>
      </c>
      <c r="C594">
        <v>1</v>
      </c>
      <c r="D594" s="2">
        <v>6.6</v>
      </c>
    </row>
    <row r="595" spans="2:4" hidden="1" x14ac:dyDescent="0.3">
      <c r="B595" t="s">
        <v>1578</v>
      </c>
      <c r="C595">
        <v>1</v>
      </c>
      <c r="D595" s="2">
        <v>5.9</v>
      </c>
    </row>
    <row r="596" spans="2:4" hidden="1" x14ac:dyDescent="0.3">
      <c r="B596" t="s">
        <v>1579</v>
      </c>
      <c r="C596">
        <v>4</v>
      </c>
      <c r="D596" s="2">
        <v>6.4749999999999996</v>
      </c>
    </row>
    <row r="597" spans="2:4" hidden="1" x14ac:dyDescent="0.3">
      <c r="B597" t="s">
        <v>1582</v>
      </c>
      <c r="C597">
        <v>1</v>
      </c>
      <c r="D597" s="2">
        <v>5.3</v>
      </c>
    </row>
    <row r="598" spans="2:4" hidden="1" x14ac:dyDescent="0.3">
      <c r="B598" t="s">
        <v>1584</v>
      </c>
      <c r="C598">
        <v>4</v>
      </c>
      <c r="D598" s="2">
        <v>6</v>
      </c>
    </row>
    <row r="599" spans="2:4" hidden="1" x14ac:dyDescent="0.3">
      <c r="B599" t="s">
        <v>1586</v>
      </c>
      <c r="C599">
        <v>2</v>
      </c>
      <c r="D599" s="2">
        <v>6</v>
      </c>
    </row>
    <row r="600" spans="2:4" hidden="1" x14ac:dyDescent="0.3">
      <c r="B600" t="s">
        <v>3987</v>
      </c>
      <c r="C600">
        <v>1</v>
      </c>
      <c r="D600" s="2">
        <v>3.8</v>
      </c>
    </row>
    <row r="601" spans="2:4" hidden="1" x14ac:dyDescent="0.3">
      <c r="B601" t="s">
        <v>1590</v>
      </c>
      <c r="C601">
        <v>4</v>
      </c>
      <c r="D601" s="2">
        <v>6.2250000000000005</v>
      </c>
    </row>
    <row r="602" spans="2:4" hidden="1" x14ac:dyDescent="0.3">
      <c r="B602" t="s">
        <v>1591</v>
      </c>
      <c r="C602">
        <v>2</v>
      </c>
      <c r="D602" s="2">
        <v>5.65</v>
      </c>
    </row>
    <row r="603" spans="2:4" hidden="1" x14ac:dyDescent="0.3">
      <c r="B603" t="s">
        <v>1593</v>
      </c>
      <c r="C603">
        <v>4</v>
      </c>
      <c r="D603" s="2">
        <v>5.8250000000000002</v>
      </c>
    </row>
    <row r="604" spans="2:4" hidden="1" x14ac:dyDescent="0.3">
      <c r="B604" t="s">
        <v>1596</v>
      </c>
      <c r="C604">
        <v>1</v>
      </c>
      <c r="D604" s="2">
        <v>6.1</v>
      </c>
    </row>
    <row r="605" spans="2:4" hidden="1" x14ac:dyDescent="0.3">
      <c r="B605" t="s">
        <v>1599</v>
      </c>
      <c r="C605">
        <v>1</v>
      </c>
      <c r="D605" s="2">
        <v>5.9</v>
      </c>
    </row>
    <row r="606" spans="2:4" hidden="1" x14ac:dyDescent="0.3">
      <c r="B606" t="s">
        <v>1601</v>
      </c>
      <c r="C606">
        <v>2</v>
      </c>
      <c r="D606" s="2">
        <v>6.05</v>
      </c>
    </row>
    <row r="607" spans="2:4" hidden="1" x14ac:dyDescent="0.3">
      <c r="B607" t="s">
        <v>1602</v>
      </c>
      <c r="C607">
        <v>1</v>
      </c>
      <c r="D607" s="2">
        <v>7.1</v>
      </c>
    </row>
    <row r="608" spans="2:4" hidden="1" x14ac:dyDescent="0.3">
      <c r="B608" t="s">
        <v>1604</v>
      </c>
      <c r="C608">
        <v>1</v>
      </c>
      <c r="D608" s="2">
        <v>5.6</v>
      </c>
    </row>
    <row r="609" spans="2:4" hidden="1" x14ac:dyDescent="0.3">
      <c r="B609" t="s">
        <v>1606</v>
      </c>
      <c r="C609">
        <v>2</v>
      </c>
      <c r="D609" s="2">
        <v>5.25</v>
      </c>
    </row>
    <row r="610" spans="2:4" hidden="1" x14ac:dyDescent="0.3">
      <c r="B610" t="s">
        <v>1609</v>
      </c>
      <c r="C610">
        <v>1</v>
      </c>
      <c r="D610" s="2">
        <v>6.2</v>
      </c>
    </row>
    <row r="611" spans="2:4" x14ac:dyDescent="0.3">
      <c r="B611" t="s">
        <v>1049</v>
      </c>
      <c r="C611">
        <v>5</v>
      </c>
      <c r="D611" s="2">
        <v>5.5600000000000005</v>
      </c>
    </row>
    <row r="612" spans="2:4" hidden="1" x14ac:dyDescent="0.3">
      <c r="B612" t="s">
        <v>3989</v>
      </c>
      <c r="C612">
        <v>3</v>
      </c>
      <c r="D612" s="2">
        <v>7.4666666666666659</v>
      </c>
    </row>
    <row r="613" spans="2:4" hidden="1" x14ac:dyDescent="0.3">
      <c r="B613" t="s">
        <v>1621</v>
      </c>
      <c r="C613">
        <v>1</v>
      </c>
      <c r="D613" s="2">
        <v>4.8</v>
      </c>
    </row>
    <row r="614" spans="2:4" hidden="1" x14ac:dyDescent="0.3">
      <c r="B614" t="s">
        <v>1625</v>
      </c>
      <c r="C614">
        <v>1</v>
      </c>
      <c r="D614" s="2">
        <v>6</v>
      </c>
    </row>
    <row r="615" spans="2:4" hidden="1" x14ac:dyDescent="0.3">
      <c r="B615" t="s">
        <v>1630</v>
      </c>
      <c r="C615">
        <v>4</v>
      </c>
      <c r="D615" s="2">
        <v>5.5</v>
      </c>
    </row>
    <row r="616" spans="2:4" hidden="1" x14ac:dyDescent="0.3">
      <c r="B616" t="s">
        <v>1633</v>
      </c>
      <c r="C616">
        <v>1</v>
      </c>
      <c r="D616" s="2">
        <v>6.4</v>
      </c>
    </row>
    <row r="617" spans="2:4" hidden="1" x14ac:dyDescent="0.3">
      <c r="B617" t="s">
        <v>1637</v>
      </c>
      <c r="C617">
        <v>2</v>
      </c>
      <c r="D617" s="2">
        <v>5.9</v>
      </c>
    </row>
    <row r="618" spans="2:4" hidden="1" x14ac:dyDescent="0.3">
      <c r="B618" t="s">
        <v>1639</v>
      </c>
      <c r="C618">
        <v>1</v>
      </c>
      <c r="D618" s="2">
        <v>5.2</v>
      </c>
    </row>
    <row r="619" spans="2:4" hidden="1" x14ac:dyDescent="0.3">
      <c r="B619" t="s">
        <v>1642</v>
      </c>
      <c r="C619">
        <v>4</v>
      </c>
      <c r="D619" s="2">
        <v>8.2249999999999996</v>
      </c>
    </row>
    <row r="620" spans="2:4" hidden="1" x14ac:dyDescent="0.3">
      <c r="B620" t="s">
        <v>1645</v>
      </c>
      <c r="C620">
        <v>4</v>
      </c>
      <c r="D620" s="2">
        <v>6.9250000000000007</v>
      </c>
    </row>
    <row r="621" spans="2:4" hidden="1" x14ac:dyDescent="0.3">
      <c r="B621" t="s">
        <v>1647</v>
      </c>
      <c r="C621">
        <v>1</v>
      </c>
      <c r="D621" s="2">
        <v>5.3</v>
      </c>
    </row>
    <row r="622" spans="2:4" hidden="1" x14ac:dyDescent="0.3">
      <c r="B622" t="s">
        <v>1648</v>
      </c>
      <c r="C622">
        <v>2</v>
      </c>
      <c r="D622" s="2">
        <v>6.4</v>
      </c>
    </row>
    <row r="623" spans="2:4" hidden="1" x14ac:dyDescent="0.3">
      <c r="B623" t="s">
        <v>1652</v>
      </c>
      <c r="C623">
        <v>1</v>
      </c>
      <c r="D623" s="2">
        <v>6.3</v>
      </c>
    </row>
    <row r="624" spans="2:4" hidden="1" x14ac:dyDescent="0.3">
      <c r="B624" t="s">
        <v>1655</v>
      </c>
      <c r="C624">
        <v>1</v>
      </c>
      <c r="D624" s="2">
        <v>4.9000000000000004</v>
      </c>
    </row>
    <row r="625" spans="2:4" hidden="1" x14ac:dyDescent="0.3">
      <c r="B625" t="s">
        <v>1656</v>
      </c>
      <c r="C625">
        <v>1</v>
      </c>
      <c r="D625" s="2">
        <v>6.5</v>
      </c>
    </row>
    <row r="626" spans="2:4" hidden="1" x14ac:dyDescent="0.3">
      <c r="B626" t="s">
        <v>1661</v>
      </c>
      <c r="C626">
        <v>1</v>
      </c>
      <c r="D626" s="2">
        <v>5.3</v>
      </c>
    </row>
    <row r="627" spans="2:4" hidden="1" x14ac:dyDescent="0.3">
      <c r="B627" t="s">
        <v>1663</v>
      </c>
      <c r="C627">
        <v>1</v>
      </c>
      <c r="D627" s="2">
        <v>6.5</v>
      </c>
    </row>
    <row r="628" spans="2:4" hidden="1" x14ac:dyDescent="0.3">
      <c r="B628" t="s">
        <v>1665</v>
      </c>
      <c r="C628">
        <v>2</v>
      </c>
      <c r="D628" s="2">
        <v>5.6999999999999993</v>
      </c>
    </row>
    <row r="629" spans="2:4" hidden="1" x14ac:dyDescent="0.3">
      <c r="B629" t="s">
        <v>1666</v>
      </c>
      <c r="C629">
        <v>3</v>
      </c>
      <c r="D629" s="2">
        <v>7.0333333333333341</v>
      </c>
    </row>
    <row r="630" spans="2:4" hidden="1" x14ac:dyDescent="0.3">
      <c r="B630" t="s">
        <v>1667</v>
      </c>
      <c r="C630">
        <v>1</v>
      </c>
      <c r="D630" s="2">
        <v>8.4</v>
      </c>
    </row>
    <row r="631" spans="2:4" hidden="1" x14ac:dyDescent="0.3">
      <c r="B631" t="s">
        <v>1668</v>
      </c>
      <c r="C631">
        <v>2</v>
      </c>
      <c r="D631" s="2">
        <v>6.6</v>
      </c>
    </row>
    <row r="632" spans="2:4" hidden="1" x14ac:dyDescent="0.3">
      <c r="B632" t="s">
        <v>1673</v>
      </c>
      <c r="C632">
        <v>2</v>
      </c>
      <c r="D632" s="2">
        <v>6.3000000000000007</v>
      </c>
    </row>
    <row r="633" spans="2:4" hidden="1" x14ac:dyDescent="0.3">
      <c r="B633" t="s">
        <v>1677</v>
      </c>
      <c r="C633">
        <v>1</v>
      </c>
      <c r="D633" s="2">
        <v>6.2</v>
      </c>
    </row>
    <row r="634" spans="2:4" hidden="1" x14ac:dyDescent="0.3">
      <c r="B634" t="s">
        <v>1678</v>
      </c>
      <c r="C634">
        <v>2</v>
      </c>
      <c r="D634" s="2">
        <v>5.5</v>
      </c>
    </row>
    <row r="635" spans="2:4" hidden="1" x14ac:dyDescent="0.3">
      <c r="B635" t="s">
        <v>1679</v>
      </c>
      <c r="C635">
        <v>1</v>
      </c>
      <c r="D635" s="2">
        <v>5.6</v>
      </c>
    </row>
    <row r="636" spans="2:4" hidden="1" x14ac:dyDescent="0.3">
      <c r="B636" t="s">
        <v>1476</v>
      </c>
      <c r="C636">
        <v>1</v>
      </c>
      <c r="D636" s="2">
        <v>6.9</v>
      </c>
    </row>
    <row r="637" spans="2:4" hidden="1" x14ac:dyDescent="0.3">
      <c r="B637" t="s">
        <v>1689</v>
      </c>
      <c r="C637">
        <v>1</v>
      </c>
      <c r="D637" s="2">
        <v>6.3</v>
      </c>
    </row>
    <row r="638" spans="2:4" hidden="1" x14ac:dyDescent="0.3">
      <c r="B638" t="s">
        <v>3990</v>
      </c>
      <c r="C638">
        <v>2</v>
      </c>
      <c r="D638" s="2">
        <v>3.6</v>
      </c>
    </row>
    <row r="639" spans="2:4" hidden="1" x14ac:dyDescent="0.3">
      <c r="B639" t="s">
        <v>1692</v>
      </c>
      <c r="C639">
        <v>1</v>
      </c>
      <c r="D639" s="2">
        <v>5.9</v>
      </c>
    </row>
    <row r="640" spans="2:4" hidden="1" x14ac:dyDescent="0.3">
      <c r="B640" t="s">
        <v>1695</v>
      </c>
      <c r="C640">
        <v>2</v>
      </c>
      <c r="D640" s="2">
        <v>7.25</v>
      </c>
    </row>
    <row r="641" spans="2:4" hidden="1" x14ac:dyDescent="0.3">
      <c r="B641" t="s">
        <v>1696</v>
      </c>
      <c r="C641">
        <v>1</v>
      </c>
      <c r="D641" s="2">
        <v>6.3</v>
      </c>
    </row>
    <row r="642" spans="2:4" hidden="1" x14ac:dyDescent="0.3">
      <c r="B642" t="s">
        <v>1699</v>
      </c>
      <c r="C642">
        <v>2</v>
      </c>
      <c r="D642" s="2">
        <v>6.6</v>
      </c>
    </row>
    <row r="643" spans="2:4" hidden="1" x14ac:dyDescent="0.3">
      <c r="B643" t="s">
        <v>1701</v>
      </c>
      <c r="C643">
        <v>3</v>
      </c>
      <c r="D643" s="2">
        <v>6.7666666666666657</v>
      </c>
    </row>
    <row r="644" spans="2:4" hidden="1" x14ac:dyDescent="0.3">
      <c r="B644" t="s">
        <v>1707</v>
      </c>
      <c r="C644">
        <v>1</v>
      </c>
      <c r="D644" s="2">
        <v>6.1</v>
      </c>
    </row>
    <row r="645" spans="2:4" hidden="1" x14ac:dyDescent="0.3">
      <c r="B645" t="s">
        <v>1709</v>
      </c>
      <c r="C645">
        <v>2</v>
      </c>
      <c r="D645" s="2">
        <v>5.65</v>
      </c>
    </row>
    <row r="646" spans="2:4" hidden="1" x14ac:dyDescent="0.3">
      <c r="B646" t="s">
        <v>1710</v>
      </c>
      <c r="C646">
        <v>1</v>
      </c>
      <c r="D646" s="2">
        <v>6.8</v>
      </c>
    </row>
    <row r="647" spans="2:4" hidden="1" x14ac:dyDescent="0.3">
      <c r="B647" t="s">
        <v>1711</v>
      </c>
      <c r="C647">
        <v>2</v>
      </c>
      <c r="D647" s="2">
        <v>6.3</v>
      </c>
    </row>
    <row r="648" spans="2:4" hidden="1" x14ac:dyDescent="0.3">
      <c r="B648" t="s">
        <v>1714</v>
      </c>
      <c r="C648">
        <v>1</v>
      </c>
      <c r="D648" s="2">
        <v>7</v>
      </c>
    </row>
    <row r="649" spans="2:4" hidden="1" x14ac:dyDescent="0.3">
      <c r="B649" t="s">
        <v>1718</v>
      </c>
      <c r="C649">
        <v>1</v>
      </c>
      <c r="D649" s="2">
        <v>6.1</v>
      </c>
    </row>
    <row r="650" spans="2:4" x14ac:dyDescent="0.3">
      <c r="B650" t="s">
        <v>951</v>
      </c>
      <c r="C650">
        <v>6</v>
      </c>
      <c r="D650" s="2">
        <v>5.5333333333333341</v>
      </c>
    </row>
    <row r="651" spans="2:4" x14ac:dyDescent="0.3">
      <c r="B651" t="s">
        <v>3965</v>
      </c>
      <c r="C651">
        <v>5</v>
      </c>
      <c r="D651" s="2">
        <v>5.52</v>
      </c>
    </row>
    <row r="652" spans="2:4" hidden="1" x14ac:dyDescent="0.3">
      <c r="B652" t="s">
        <v>1724</v>
      </c>
      <c r="C652">
        <v>3</v>
      </c>
      <c r="D652" s="2">
        <v>7.2</v>
      </c>
    </row>
    <row r="653" spans="2:4" hidden="1" x14ac:dyDescent="0.3">
      <c r="B653" t="s">
        <v>1727</v>
      </c>
      <c r="C653">
        <v>2</v>
      </c>
      <c r="D653" s="2">
        <v>7.15</v>
      </c>
    </row>
    <row r="654" spans="2:4" hidden="1" x14ac:dyDescent="0.3">
      <c r="B654" t="s">
        <v>1728</v>
      </c>
      <c r="C654">
        <v>2</v>
      </c>
      <c r="D654" s="2">
        <v>6.9</v>
      </c>
    </row>
    <row r="655" spans="2:4" hidden="1" x14ac:dyDescent="0.3">
      <c r="B655" t="s">
        <v>3991</v>
      </c>
      <c r="C655">
        <v>1</v>
      </c>
      <c r="D655" s="2">
        <v>6</v>
      </c>
    </row>
    <row r="656" spans="2:4" hidden="1" x14ac:dyDescent="0.3">
      <c r="B656" t="s">
        <v>1731</v>
      </c>
      <c r="C656">
        <v>1</v>
      </c>
      <c r="D656" s="2">
        <v>5.9</v>
      </c>
    </row>
    <row r="657" spans="2:4" hidden="1" x14ac:dyDescent="0.3">
      <c r="B657" t="s">
        <v>1732</v>
      </c>
      <c r="C657">
        <v>4</v>
      </c>
      <c r="D657" s="2">
        <v>6.0750000000000002</v>
      </c>
    </row>
    <row r="658" spans="2:4" x14ac:dyDescent="0.3">
      <c r="B658" t="s">
        <v>656</v>
      </c>
      <c r="C658">
        <v>5</v>
      </c>
      <c r="D658" s="2">
        <v>5.5</v>
      </c>
    </row>
    <row r="659" spans="2:4" hidden="1" x14ac:dyDescent="0.3">
      <c r="B659" t="s">
        <v>1736</v>
      </c>
      <c r="C659">
        <v>1</v>
      </c>
      <c r="D659" s="2">
        <v>5.8</v>
      </c>
    </row>
    <row r="660" spans="2:4" hidden="1" x14ac:dyDescent="0.3">
      <c r="B660" t="s">
        <v>1737</v>
      </c>
      <c r="C660">
        <v>1</v>
      </c>
      <c r="D660" s="2">
        <v>7.6</v>
      </c>
    </row>
    <row r="661" spans="2:4" hidden="1" x14ac:dyDescent="0.3">
      <c r="B661" t="s">
        <v>1738</v>
      </c>
      <c r="C661">
        <v>1</v>
      </c>
      <c r="D661" s="2">
        <v>5.4</v>
      </c>
    </row>
    <row r="662" spans="2:4" hidden="1" x14ac:dyDescent="0.3">
      <c r="B662" t="s">
        <v>1742</v>
      </c>
      <c r="C662">
        <v>1</v>
      </c>
      <c r="D662" s="2">
        <v>7.5</v>
      </c>
    </row>
    <row r="663" spans="2:4" hidden="1" x14ac:dyDescent="0.3">
      <c r="B663" t="s">
        <v>1748</v>
      </c>
      <c r="C663">
        <v>1</v>
      </c>
      <c r="D663" s="2">
        <v>7.2</v>
      </c>
    </row>
    <row r="664" spans="2:4" hidden="1" x14ac:dyDescent="0.3">
      <c r="B664" t="s">
        <v>3992</v>
      </c>
      <c r="C664">
        <v>1</v>
      </c>
      <c r="D664" s="2">
        <v>7.6</v>
      </c>
    </row>
    <row r="665" spans="2:4" hidden="1" x14ac:dyDescent="0.3">
      <c r="B665" t="s">
        <v>1752</v>
      </c>
      <c r="C665">
        <v>1</v>
      </c>
      <c r="D665" s="2">
        <v>7</v>
      </c>
    </row>
    <row r="666" spans="2:4" hidden="1" x14ac:dyDescent="0.3">
      <c r="B666" t="s">
        <v>1753</v>
      </c>
      <c r="C666">
        <v>4</v>
      </c>
      <c r="D666" s="2">
        <v>2.6</v>
      </c>
    </row>
    <row r="667" spans="2:4" hidden="1" x14ac:dyDescent="0.3">
      <c r="B667" t="s">
        <v>1755</v>
      </c>
      <c r="C667">
        <v>1</v>
      </c>
      <c r="D667" s="2">
        <v>6.6</v>
      </c>
    </row>
    <row r="668" spans="2:4" hidden="1" x14ac:dyDescent="0.3">
      <c r="B668" t="s">
        <v>1759</v>
      </c>
      <c r="C668">
        <v>2</v>
      </c>
      <c r="D668" s="2">
        <v>4.5500000000000007</v>
      </c>
    </row>
    <row r="669" spans="2:4" hidden="1" x14ac:dyDescent="0.3">
      <c r="B669" t="s">
        <v>103</v>
      </c>
      <c r="C669">
        <v>2</v>
      </c>
      <c r="D669" s="2">
        <v>6.5</v>
      </c>
    </row>
    <row r="670" spans="2:4" hidden="1" x14ac:dyDescent="0.3">
      <c r="B670" t="s">
        <v>1761</v>
      </c>
      <c r="C670">
        <v>3</v>
      </c>
      <c r="D670" s="2">
        <v>6.666666666666667</v>
      </c>
    </row>
    <row r="671" spans="2:4" hidden="1" x14ac:dyDescent="0.3">
      <c r="B671" t="s">
        <v>1762</v>
      </c>
      <c r="C671">
        <v>1</v>
      </c>
      <c r="D671" s="2">
        <v>6.7</v>
      </c>
    </row>
    <row r="672" spans="2:4" hidden="1" x14ac:dyDescent="0.3">
      <c r="B672" t="s">
        <v>1763</v>
      </c>
      <c r="C672">
        <v>1</v>
      </c>
      <c r="D672" s="2">
        <v>6.9</v>
      </c>
    </row>
    <row r="673" spans="2:4" hidden="1" x14ac:dyDescent="0.3">
      <c r="B673" t="s">
        <v>1765</v>
      </c>
      <c r="C673">
        <v>1</v>
      </c>
      <c r="D673" s="2">
        <v>7.1</v>
      </c>
    </row>
    <row r="674" spans="2:4" hidden="1" x14ac:dyDescent="0.3">
      <c r="B674" t="s">
        <v>1767</v>
      </c>
      <c r="C674">
        <v>1</v>
      </c>
      <c r="D674" s="2">
        <v>7.3</v>
      </c>
    </row>
    <row r="675" spans="2:4" hidden="1" x14ac:dyDescent="0.3">
      <c r="B675" t="s">
        <v>1769</v>
      </c>
      <c r="C675">
        <v>1</v>
      </c>
      <c r="D675" s="2">
        <v>3.4</v>
      </c>
    </row>
    <row r="676" spans="2:4" hidden="1" x14ac:dyDescent="0.3">
      <c r="B676" t="s">
        <v>1771</v>
      </c>
      <c r="C676">
        <v>2</v>
      </c>
      <c r="D676" s="2">
        <v>7.5</v>
      </c>
    </row>
    <row r="677" spans="2:4" hidden="1" x14ac:dyDescent="0.3">
      <c r="B677" t="s">
        <v>1773</v>
      </c>
      <c r="C677">
        <v>2</v>
      </c>
      <c r="D677" s="2">
        <v>5.45</v>
      </c>
    </row>
    <row r="678" spans="2:4" hidden="1" x14ac:dyDescent="0.3">
      <c r="B678" t="s">
        <v>1775</v>
      </c>
      <c r="C678">
        <v>1</v>
      </c>
      <c r="D678" s="2">
        <v>5.9</v>
      </c>
    </row>
    <row r="679" spans="2:4" hidden="1" x14ac:dyDescent="0.3">
      <c r="B679" t="s">
        <v>1776</v>
      </c>
      <c r="C679">
        <v>1</v>
      </c>
      <c r="D679" s="2">
        <v>5.2</v>
      </c>
    </row>
    <row r="680" spans="2:4" hidden="1" x14ac:dyDescent="0.3">
      <c r="B680" t="s">
        <v>3993</v>
      </c>
      <c r="C680">
        <v>2</v>
      </c>
      <c r="D680" s="2">
        <v>5.6</v>
      </c>
    </row>
    <row r="681" spans="2:4" hidden="1" x14ac:dyDescent="0.3">
      <c r="B681" t="s">
        <v>1777</v>
      </c>
      <c r="C681">
        <v>2</v>
      </c>
      <c r="D681" s="2">
        <v>7.65</v>
      </c>
    </row>
    <row r="682" spans="2:4" hidden="1" x14ac:dyDescent="0.3">
      <c r="B682" t="s">
        <v>1778</v>
      </c>
      <c r="C682">
        <v>2</v>
      </c>
      <c r="D682" s="2">
        <v>5.95</v>
      </c>
    </row>
    <row r="683" spans="2:4" hidden="1" x14ac:dyDescent="0.3">
      <c r="B683" t="s">
        <v>3994</v>
      </c>
      <c r="C683">
        <v>1</v>
      </c>
      <c r="D683" s="2">
        <v>6.3</v>
      </c>
    </row>
    <row r="684" spans="2:4" hidden="1" x14ac:dyDescent="0.3">
      <c r="B684" t="s">
        <v>1779</v>
      </c>
      <c r="C684">
        <v>1</v>
      </c>
      <c r="D684" s="2">
        <v>5.3</v>
      </c>
    </row>
    <row r="685" spans="2:4" hidden="1" x14ac:dyDescent="0.3">
      <c r="B685" t="s">
        <v>1781</v>
      </c>
      <c r="C685">
        <v>1</v>
      </c>
      <c r="D685" s="2">
        <v>5.4</v>
      </c>
    </row>
    <row r="686" spans="2:4" hidden="1" x14ac:dyDescent="0.3">
      <c r="B686" t="s">
        <v>1783</v>
      </c>
      <c r="C686">
        <v>3</v>
      </c>
      <c r="D686" s="2">
        <v>7.4333333333333327</v>
      </c>
    </row>
    <row r="687" spans="2:4" hidden="1" x14ac:dyDescent="0.3">
      <c r="B687" t="s">
        <v>1784</v>
      </c>
      <c r="C687">
        <v>2</v>
      </c>
      <c r="D687" s="2">
        <v>6.55</v>
      </c>
    </row>
    <row r="688" spans="2:4" hidden="1" x14ac:dyDescent="0.3">
      <c r="B688" t="s">
        <v>1786</v>
      </c>
      <c r="C688">
        <v>1</v>
      </c>
      <c r="D688" s="2">
        <v>4.5999999999999996</v>
      </c>
    </row>
    <row r="689" spans="2:4" x14ac:dyDescent="0.3">
      <c r="B689" t="s">
        <v>1279</v>
      </c>
      <c r="C689">
        <v>5</v>
      </c>
      <c r="D689" s="2">
        <v>5.4999999999999991</v>
      </c>
    </row>
    <row r="690" spans="2:4" hidden="1" x14ac:dyDescent="0.3">
      <c r="B690" t="s">
        <v>1788</v>
      </c>
      <c r="C690">
        <v>1</v>
      </c>
      <c r="D690" s="2">
        <v>5.0999999999999996</v>
      </c>
    </row>
    <row r="691" spans="2:4" hidden="1" x14ac:dyDescent="0.3">
      <c r="B691" t="s">
        <v>1792</v>
      </c>
      <c r="C691">
        <v>3</v>
      </c>
      <c r="D691" s="2">
        <v>6.9333333333333336</v>
      </c>
    </row>
    <row r="692" spans="2:4" hidden="1" x14ac:dyDescent="0.3">
      <c r="B692" t="s">
        <v>1794</v>
      </c>
      <c r="C692">
        <v>1</v>
      </c>
      <c r="D692" s="2">
        <v>4.0999999999999996</v>
      </c>
    </row>
    <row r="693" spans="2:4" hidden="1" x14ac:dyDescent="0.3">
      <c r="B693" t="s">
        <v>3995</v>
      </c>
      <c r="C693">
        <v>2</v>
      </c>
      <c r="D693" s="2">
        <v>6.85</v>
      </c>
    </row>
    <row r="694" spans="2:4" hidden="1" x14ac:dyDescent="0.3">
      <c r="B694" t="s">
        <v>1798</v>
      </c>
      <c r="C694">
        <v>1</v>
      </c>
      <c r="D694" s="2">
        <v>4.8</v>
      </c>
    </row>
    <row r="695" spans="2:4" hidden="1" x14ac:dyDescent="0.3">
      <c r="B695" t="s">
        <v>1799</v>
      </c>
      <c r="C695">
        <v>1</v>
      </c>
      <c r="D695" s="2">
        <v>6.1</v>
      </c>
    </row>
    <row r="696" spans="2:4" hidden="1" x14ac:dyDescent="0.3">
      <c r="B696" t="s">
        <v>1801</v>
      </c>
      <c r="C696">
        <v>1</v>
      </c>
      <c r="D696" s="2">
        <v>4.8</v>
      </c>
    </row>
    <row r="697" spans="2:4" hidden="1" x14ac:dyDescent="0.3">
      <c r="B697" t="s">
        <v>1804</v>
      </c>
      <c r="C697">
        <v>3</v>
      </c>
      <c r="D697" s="2">
        <v>8.4333333333333336</v>
      </c>
    </row>
    <row r="698" spans="2:4" hidden="1" x14ac:dyDescent="0.3">
      <c r="B698" t="s">
        <v>1806</v>
      </c>
      <c r="C698">
        <v>1</v>
      </c>
      <c r="D698" s="2">
        <v>6.5</v>
      </c>
    </row>
    <row r="699" spans="2:4" hidden="1" x14ac:dyDescent="0.3">
      <c r="B699" t="s">
        <v>1807</v>
      </c>
      <c r="C699">
        <v>1</v>
      </c>
      <c r="D699" s="2">
        <v>7.1</v>
      </c>
    </row>
    <row r="700" spans="2:4" hidden="1" x14ac:dyDescent="0.3">
      <c r="B700" t="s">
        <v>1810</v>
      </c>
      <c r="C700">
        <v>1</v>
      </c>
      <c r="D700" s="2">
        <v>5.6</v>
      </c>
    </row>
    <row r="701" spans="2:4" hidden="1" x14ac:dyDescent="0.3">
      <c r="B701" t="s">
        <v>1812</v>
      </c>
      <c r="C701">
        <v>1</v>
      </c>
      <c r="D701" s="2">
        <v>4.8</v>
      </c>
    </row>
    <row r="702" spans="2:4" hidden="1" x14ac:dyDescent="0.3">
      <c r="B702" t="s">
        <v>1814</v>
      </c>
      <c r="C702">
        <v>2</v>
      </c>
      <c r="D702" s="2">
        <v>6.85</v>
      </c>
    </row>
    <row r="703" spans="2:4" hidden="1" x14ac:dyDescent="0.3">
      <c r="B703" t="s">
        <v>1816</v>
      </c>
      <c r="C703">
        <v>1</v>
      </c>
      <c r="D703" s="2">
        <v>6</v>
      </c>
    </row>
    <row r="704" spans="2:4" hidden="1" x14ac:dyDescent="0.3">
      <c r="B704" t="s">
        <v>1818</v>
      </c>
      <c r="C704">
        <v>2</v>
      </c>
      <c r="D704" s="2">
        <v>5.4</v>
      </c>
    </row>
    <row r="705" spans="2:4" hidden="1" x14ac:dyDescent="0.3">
      <c r="B705" t="s">
        <v>1821</v>
      </c>
      <c r="C705">
        <v>1</v>
      </c>
      <c r="D705" s="2">
        <v>6.4</v>
      </c>
    </row>
    <row r="706" spans="2:4" hidden="1" x14ac:dyDescent="0.3">
      <c r="B706" t="s">
        <v>1823</v>
      </c>
      <c r="C706">
        <v>2</v>
      </c>
      <c r="D706" s="2">
        <v>5.0999999999999996</v>
      </c>
    </row>
    <row r="707" spans="2:4" hidden="1" x14ac:dyDescent="0.3">
      <c r="B707" t="s">
        <v>1824</v>
      </c>
      <c r="C707">
        <v>3</v>
      </c>
      <c r="D707" s="2">
        <v>7.4333333333333336</v>
      </c>
    </row>
    <row r="708" spans="2:4" hidden="1" x14ac:dyDescent="0.3">
      <c r="B708" t="s">
        <v>1825</v>
      </c>
      <c r="C708">
        <v>1</v>
      </c>
      <c r="D708" s="2">
        <v>4.9000000000000004</v>
      </c>
    </row>
    <row r="709" spans="2:4" hidden="1" x14ac:dyDescent="0.3">
      <c r="B709" t="s">
        <v>1827</v>
      </c>
      <c r="C709">
        <v>1</v>
      </c>
      <c r="D709" s="2">
        <v>7.1</v>
      </c>
    </row>
    <row r="710" spans="2:4" hidden="1" x14ac:dyDescent="0.3">
      <c r="B710" t="s">
        <v>1830</v>
      </c>
      <c r="C710">
        <v>1</v>
      </c>
      <c r="D710" s="2">
        <v>5.9</v>
      </c>
    </row>
    <row r="711" spans="2:4" hidden="1" x14ac:dyDescent="0.3">
      <c r="B711" t="s">
        <v>1832</v>
      </c>
      <c r="C711">
        <v>2</v>
      </c>
      <c r="D711" s="2">
        <v>5.95</v>
      </c>
    </row>
    <row r="712" spans="2:4" hidden="1" x14ac:dyDescent="0.3">
      <c r="B712" t="s">
        <v>1846</v>
      </c>
      <c r="C712">
        <v>4</v>
      </c>
      <c r="D712" s="2">
        <v>6.4499999999999993</v>
      </c>
    </row>
    <row r="713" spans="2:4" hidden="1" x14ac:dyDescent="0.3">
      <c r="B713" t="s">
        <v>1849</v>
      </c>
      <c r="C713">
        <v>4</v>
      </c>
      <c r="D713" s="2">
        <v>6.75</v>
      </c>
    </row>
    <row r="714" spans="2:4" hidden="1" x14ac:dyDescent="0.3">
      <c r="B714" t="s">
        <v>1850</v>
      </c>
      <c r="C714">
        <v>1</v>
      </c>
      <c r="D714" s="2">
        <v>4.8</v>
      </c>
    </row>
    <row r="715" spans="2:4" hidden="1" x14ac:dyDescent="0.3">
      <c r="B715" t="s">
        <v>1856</v>
      </c>
      <c r="C715">
        <v>2</v>
      </c>
      <c r="D715" s="2">
        <v>5.65</v>
      </c>
    </row>
    <row r="716" spans="2:4" hidden="1" x14ac:dyDescent="0.3">
      <c r="B716" t="s">
        <v>1862</v>
      </c>
      <c r="C716">
        <v>1</v>
      </c>
      <c r="D716" s="2">
        <v>6.5</v>
      </c>
    </row>
    <row r="717" spans="2:4" hidden="1" x14ac:dyDescent="0.3">
      <c r="B717" t="s">
        <v>1863</v>
      </c>
      <c r="C717">
        <v>3</v>
      </c>
      <c r="D717" s="2">
        <v>6.3666666666666671</v>
      </c>
    </row>
    <row r="718" spans="2:4" hidden="1" x14ac:dyDescent="0.3">
      <c r="B718" t="s">
        <v>1864</v>
      </c>
      <c r="C718">
        <v>2</v>
      </c>
      <c r="D718" s="2">
        <v>5.4</v>
      </c>
    </row>
    <row r="719" spans="2:4" x14ac:dyDescent="0.3">
      <c r="B719" t="s">
        <v>292</v>
      </c>
      <c r="C719">
        <v>5</v>
      </c>
      <c r="D719" s="2">
        <v>5.34</v>
      </c>
    </row>
    <row r="720" spans="2:4" hidden="1" x14ac:dyDescent="0.3">
      <c r="B720" t="s">
        <v>1867</v>
      </c>
      <c r="C720">
        <v>4</v>
      </c>
      <c r="D720" s="2">
        <v>8</v>
      </c>
    </row>
    <row r="721" spans="2:4" hidden="1" x14ac:dyDescent="0.3">
      <c r="B721" t="s">
        <v>1869</v>
      </c>
      <c r="C721">
        <v>2</v>
      </c>
      <c r="D721" s="2">
        <v>7.25</v>
      </c>
    </row>
    <row r="722" spans="2:4" hidden="1" x14ac:dyDescent="0.3">
      <c r="B722" t="s">
        <v>1871</v>
      </c>
      <c r="C722">
        <v>2</v>
      </c>
      <c r="D722" s="2">
        <v>7.45</v>
      </c>
    </row>
    <row r="723" spans="2:4" hidden="1" x14ac:dyDescent="0.3">
      <c r="B723" t="s">
        <v>1872</v>
      </c>
      <c r="C723">
        <v>2</v>
      </c>
      <c r="D723" s="2">
        <v>5.9</v>
      </c>
    </row>
    <row r="724" spans="2:4" hidden="1" x14ac:dyDescent="0.3">
      <c r="B724" t="s">
        <v>1876</v>
      </c>
      <c r="C724">
        <v>2</v>
      </c>
      <c r="D724" s="2">
        <v>6.0500000000000007</v>
      </c>
    </row>
    <row r="725" spans="2:4" hidden="1" x14ac:dyDescent="0.3">
      <c r="B725" t="s">
        <v>1879</v>
      </c>
      <c r="C725">
        <v>2</v>
      </c>
      <c r="D725" s="2">
        <v>7.65</v>
      </c>
    </row>
    <row r="726" spans="2:4" hidden="1" x14ac:dyDescent="0.3">
      <c r="B726" t="s">
        <v>1881</v>
      </c>
      <c r="C726">
        <v>1</v>
      </c>
      <c r="D726" s="2">
        <v>6.9</v>
      </c>
    </row>
    <row r="727" spans="2:4" x14ac:dyDescent="0.3">
      <c r="B727" t="s">
        <v>820</v>
      </c>
      <c r="C727">
        <v>5</v>
      </c>
      <c r="D727" s="2">
        <v>5.26</v>
      </c>
    </row>
    <row r="728" spans="2:4" hidden="1" x14ac:dyDescent="0.3">
      <c r="B728" t="s">
        <v>1884</v>
      </c>
      <c r="C728">
        <v>2</v>
      </c>
      <c r="D728" s="2">
        <v>6.4</v>
      </c>
    </row>
    <row r="729" spans="2:4" hidden="1" x14ac:dyDescent="0.3">
      <c r="B729" t="s">
        <v>1886</v>
      </c>
      <c r="C729">
        <v>1</v>
      </c>
      <c r="D729" s="2">
        <v>6.8</v>
      </c>
    </row>
    <row r="730" spans="2:4" hidden="1" x14ac:dyDescent="0.3">
      <c r="B730" t="s">
        <v>1887</v>
      </c>
      <c r="C730">
        <v>3</v>
      </c>
      <c r="D730" s="2">
        <v>6.666666666666667</v>
      </c>
    </row>
    <row r="731" spans="2:4" hidden="1" x14ac:dyDescent="0.3">
      <c r="B731" t="s">
        <v>1892</v>
      </c>
      <c r="C731">
        <v>1</v>
      </c>
      <c r="D731" s="2">
        <v>6.5</v>
      </c>
    </row>
    <row r="732" spans="2:4" hidden="1" x14ac:dyDescent="0.3">
      <c r="B732" t="s">
        <v>1899</v>
      </c>
      <c r="C732">
        <v>2</v>
      </c>
      <c r="D732" s="2">
        <v>5.4</v>
      </c>
    </row>
    <row r="733" spans="2:4" hidden="1" x14ac:dyDescent="0.3">
      <c r="B733" t="s">
        <v>1902</v>
      </c>
      <c r="C733">
        <v>1</v>
      </c>
      <c r="D733" s="2">
        <v>6</v>
      </c>
    </row>
    <row r="734" spans="2:4" hidden="1" x14ac:dyDescent="0.3">
      <c r="B734" t="s">
        <v>1905</v>
      </c>
      <c r="C734">
        <v>1</v>
      </c>
      <c r="D734" s="2">
        <v>4.3</v>
      </c>
    </row>
    <row r="735" spans="2:4" hidden="1" x14ac:dyDescent="0.3">
      <c r="B735" t="s">
        <v>1908</v>
      </c>
      <c r="C735">
        <v>1</v>
      </c>
      <c r="D735" s="2">
        <v>6.1</v>
      </c>
    </row>
    <row r="736" spans="2:4" hidden="1" x14ac:dyDescent="0.3">
      <c r="B736" t="s">
        <v>1911</v>
      </c>
      <c r="C736">
        <v>1</v>
      </c>
      <c r="D736" s="2">
        <v>5.2</v>
      </c>
    </row>
    <row r="737" spans="2:4" hidden="1" x14ac:dyDescent="0.3">
      <c r="B737" t="s">
        <v>1914</v>
      </c>
      <c r="C737">
        <v>3</v>
      </c>
      <c r="D737" s="2">
        <v>7.5999999999999988</v>
      </c>
    </row>
    <row r="738" spans="2:4" hidden="1" x14ac:dyDescent="0.3">
      <c r="B738" t="s">
        <v>1918</v>
      </c>
      <c r="C738">
        <v>3</v>
      </c>
      <c r="D738" s="2">
        <v>6.8666666666666671</v>
      </c>
    </row>
    <row r="739" spans="2:4" hidden="1" x14ac:dyDescent="0.3">
      <c r="B739" t="s">
        <v>1924</v>
      </c>
      <c r="C739">
        <v>1</v>
      </c>
      <c r="D739" s="2">
        <v>6</v>
      </c>
    </row>
    <row r="740" spans="2:4" hidden="1" x14ac:dyDescent="0.3">
      <c r="B740" t="s">
        <v>1927</v>
      </c>
      <c r="C740">
        <v>1</v>
      </c>
      <c r="D740" s="2">
        <v>6.7</v>
      </c>
    </row>
    <row r="741" spans="2:4" hidden="1" x14ac:dyDescent="0.3">
      <c r="B741" t="s">
        <v>1929</v>
      </c>
      <c r="C741">
        <v>3</v>
      </c>
      <c r="D741" s="2">
        <v>6.2</v>
      </c>
    </row>
    <row r="742" spans="2:4" hidden="1" x14ac:dyDescent="0.3">
      <c r="B742" t="s">
        <v>1935</v>
      </c>
      <c r="C742">
        <v>1</v>
      </c>
      <c r="D742" s="2">
        <v>7.2</v>
      </c>
    </row>
    <row r="743" spans="2:4" x14ac:dyDescent="0.3">
      <c r="B743" t="s">
        <v>1251</v>
      </c>
      <c r="C743">
        <v>5</v>
      </c>
      <c r="D743" s="2">
        <v>5.26</v>
      </c>
    </row>
    <row r="744" spans="2:4" hidden="1" x14ac:dyDescent="0.3">
      <c r="B744" t="s">
        <v>1938</v>
      </c>
      <c r="C744">
        <v>3</v>
      </c>
      <c r="D744" s="2">
        <v>6.8999999999999995</v>
      </c>
    </row>
    <row r="745" spans="2:4" hidden="1" x14ac:dyDescent="0.3">
      <c r="B745" t="s">
        <v>1939</v>
      </c>
      <c r="C745">
        <v>2</v>
      </c>
      <c r="D745" s="2">
        <v>5.45</v>
      </c>
    </row>
    <row r="746" spans="2:4" hidden="1" x14ac:dyDescent="0.3">
      <c r="B746" t="s">
        <v>1942</v>
      </c>
      <c r="C746">
        <v>1</v>
      </c>
      <c r="D746" s="2">
        <v>7.8</v>
      </c>
    </row>
    <row r="747" spans="2:4" hidden="1" x14ac:dyDescent="0.3">
      <c r="B747" t="s">
        <v>1945</v>
      </c>
      <c r="C747">
        <v>1</v>
      </c>
      <c r="D747" s="2">
        <v>5.2</v>
      </c>
    </row>
    <row r="748" spans="2:4" hidden="1" x14ac:dyDescent="0.3">
      <c r="B748" t="s">
        <v>1946</v>
      </c>
      <c r="C748">
        <v>1</v>
      </c>
      <c r="D748" s="2">
        <v>5.6</v>
      </c>
    </row>
    <row r="749" spans="2:4" hidden="1" x14ac:dyDescent="0.3">
      <c r="B749" t="s">
        <v>1948</v>
      </c>
      <c r="C749">
        <v>1</v>
      </c>
      <c r="D749" s="2">
        <v>6.6</v>
      </c>
    </row>
    <row r="750" spans="2:4" hidden="1" x14ac:dyDescent="0.3">
      <c r="B750" t="s">
        <v>1949</v>
      </c>
      <c r="C750">
        <v>2</v>
      </c>
      <c r="D750" s="2">
        <v>5.4</v>
      </c>
    </row>
    <row r="751" spans="2:4" hidden="1" x14ac:dyDescent="0.3">
      <c r="B751" t="s">
        <v>1951</v>
      </c>
      <c r="C751">
        <v>3</v>
      </c>
      <c r="D751" s="2">
        <v>6.333333333333333</v>
      </c>
    </row>
    <row r="752" spans="2:4" hidden="1" x14ac:dyDescent="0.3">
      <c r="B752" t="s">
        <v>1953</v>
      </c>
      <c r="C752">
        <v>1</v>
      </c>
      <c r="D752" s="2">
        <v>5.6</v>
      </c>
    </row>
    <row r="753" spans="2:4" hidden="1" x14ac:dyDescent="0.3">
      <c r="B753" t="s">
        <v>1954</v>
      </c>
      <c r="C753">
        <v>1</v>
      </c>
      <c r="D753" s="2">
        <v>6.3</v>
      </c>
    </row>
    <row r="754" spans="2:4" hidden="1" x14ac:dyDescent="0.3">
      <c r="B754" t="s">
        <v>1956</v>
      </c>
      <c r="C754">
        <v>2</v>
      </c>
      <c r="D754" s="2">
        <v>5.25</v>
      </c>
    </row>
    <row r="755" spans="2:4" hidden="1" x14ac:dyDescent="0.3">
      <c r="B755" t="s">
        <v>1958</v>
      </c>
      <c r="C755">
        <v>2</v>
      </c>
      <c r="D755" s="2">
        <v>6.8</v>
      </c>
    </row>
    <row r="756" spans="2:4" hidden="1" x14ac:dyDescent="0.3">
      <c r="B756" t="s">
        <v>1959</v>
      </c>
      <c r="C756">
        <v>1</v>
      </c>
      <c r="D756" s="2">
        <v>7.5</v>
      </c>
    </row>
    <row r="757" spans="2:4" hidden="1" x14ac:dyDescent="0.3">
      <c r="B757" t="s">
        <v>1963</v>
      </c>
      <c r="C757">
        <v>2</v>
      </c>
      <c r="D757" s="2">
        <v>6.65</v>
      </c>
    </row>
    <row r="758" spans="2:4" hidden="1" x14ac:dyDescent="0.3">
      <c r="B758" t="s">
        <v>1965</v>
      </c>
      <c r="C758">
        <v>1</v>
      </c>
      <c r="D758" s="2">
        <v>3.3</v>
      </c>
    </row>
    <row r="759" spans="2:4" hidden="1" x14ac:dyDescent="0.3">
      <c r="B759" t="s">
        <v>1967</v>
      </c>
      <c r="C759">
        <v>1</v>
      </c>
      <c r="D759" s="2">
        <v>3.5</v>
      </c>
    </row>
    <row r="760" spans="2:4" hidden="1" x14ac:dyDescent="0.3">
      <c r="B760" t="s">
        <v>1971</v>
      </c>
      <c r="C760">
        <v>2</v>
      </c>
      <c r="D760" s="2">
        <v>6.9499999999999993</v>
      </c>
    </row>
    <row r="761" spans="2:4" hidden="1" x14ac:dyDescent="0.3">
      <c r="B761" t="s">
        <v>1972</v>
      </c>
      <c r="C761">
        <v>2</v>
      </c>
      <c r="D761" s="2">
        <v>6.9</v>
      </c>
    </row>
    <row r="762" spans="2:4" hidden="1" x14ac:dyDescent="0.3">
      <c r="B762" t="s">
        <v>1974</v>
      </c>
      <c r="C762">
        <v>1</v>
      </c>
      <c r="D762" s="2">
        <v>7.5</v>
      </c>
    </row>
    <row r="763" spans="2:4" hidden="1" x14ac:dyDescent="0.3">
      <c r="B763" t="s">
        <v>1976</v>
      </c>
      <c r="C763">
        <v>1</v>
      </c>
      <c r="D763" s="2">
        <v>6.8</v>
      </c>
    </row>
    <row r="764" spans="2:4" hidden="1" x14ac:dyDescent="0.3">
      <c r="B764" t="s">
        <v>1977</v>
      </c>
      <c r="C764">
        <v>2</v>
      </c>
      <c r="D764" s="2">
        <v>5.8000000000000007</v>
      </c>
    </row>
    <row r="765" spans="2:4" hidden="1" x14ac:dyDescent="0.3">
      <c r="B765" t="s">
        <v>1978</v>
      </c>
      <c r="C765">
        <v>1</v>
      </c>
      <c r="D765" s="2">
        <v>5.6</v>
      </c>
    </row>
    <row r="766" spans="2:4" hidden="1" x14ac:dyDescent="0.3">
      <c r="B766" t="s">
        <v>1980</v>
      </c>
      <c r="C766">
        <v>1</v>
      </c>
      <c r="D766" s="2">
        <v>6.3</v>
      </c>
    </row>
    <row r="767" spans="2:4" hidden="1" x14ac:dyDescent="0.3">
      <c r="B767" t="s">
        <v>1982</v>
      </c>
      <c r="C767">
        <v>1</v>
      </c>
      <c r="D767" s="2">
        <v>6.6</v>
      </c>
    </row>
    <row r="768" spans="2:4" hidden="1" x14ac:dyDescent="0.3">
      <c r="B768" t="s">
        <v>1983</v>
      </c>
      <c r="C768">
        <v>2</v>
      </c>
      <c r="D768" s="2">
        <v>3.3</v>
      </c>
    </row>
    <row r="769" spans="2:4" hidden="1" x14ac:dyDescent="0.3">
      <c r="B769" t="s">
        <v>1987</v>
      </c>
      <c r="C769">
        <v>1</v>
      </c>
      <c r="D769" s="2">
        <v>5.6</v>
      </c>
    </row>
    <row r="770" spans="2:4" hidden="1" x14ac:dyDescent="0.3">
      <c r="B770" t="s">
        <v>1989</v>
      </c>
      <c r="C770">
        <v>1</v>
      </c>
      <c r="D770" s="2">
        <v>5.3</v>
      </c>
    </row>
    <row r="771" spans="2:4" hidden="1" x14ac:dyDescent="0.3">
      <c r="B771" t="s">
        <v>1992</v>
      </c>
      <c r="C771">
        <v>3</v>
      </c>
      <c r="D771" s="2">
        <v>6.3999999999999995</v>
      </c>
    </row>
    <row r="772" spans="2:4" hidden="1" x14ac:dyDescent="0.3">
      <c r="B772" t="s">
        <v>1993</v>
      </c>
      <c r="C772">
        <v>1</v>
      </c>
      <c r="D772" s="2">
        <v>5.9</v>
      </c>
    </row>
    <row r="773" spans="2:4" hidden="1" x14ac:dyDescent="0.3">
      <c r="B773" t="s">
        <v>1995</v>
      </c>
      <c r="C773">
        <v>2</v>
      </c>
      <c r="D773" s="2">
        <v>5.4</v>
      </c>
    </row>
    <row r="774" spans="2:4" hidden="1" x14ac:dyDescent="0.3">
      <c r="B774" t="s">
        <v>1999</v>
      </c>
      <c r="C774">
        <v>1</v>
      </c>
      <c r="D774" s="2">
        <v>5.4</v>
      </c>
    </row>
    <row r="775" spans="2:4" hidden="1" x14ac:dyDescent="0.3">
      <c r="B775" t="s">
        <v>3996</v>
      </c>
      <c r="C775">
        <v>2</v>
      </c>
      <c r="D775" s="2">
        <v>5.05</v>
      </c>
    </row>
    <row r="776" spans="2:4" hidden="1" x14ac:dyDescent="0.3">
      <c r="B776" t="s">
        <v>2004</v>
      </c>
      <c r="C776">
        <v>2</v>
      </c>
      <c r="D776" s="2">
        <v>6.85</v>
      </c>
    </row>
    <row r="777" spans="2:4" hidden="1" x14ac:dyDescent="0.3">
      <c r="B777" t="s">
        <v>2011</v>
      </c>
      <c r="C777">
        <v>1</v>
      </c>
      <c r="D777" s="2">
        <v>6.4</v>
      </c>
    </row>
    <row r="778" spans="2:4" hidden="1" x14ac:dyDescent="0.3">
      <c r="B778" t="s">
        <v>2013</v>
      </c>
      <c r="C778">
        <v>1</v>
      </c>
      <c r="D778" s="2">
        <v>5.9</v>
      </c>
    </row>
    <row r="779" spans="2:4" hidden="1" x14ac:dyDescent="0.3">
      <c r="B779" t="s">
        <v>2015</v>
      </c>
      <c r="C779">
        <v>3</v>
      </c>
      <c r="D779" s="2">
        <v>4.7333333333333334</v>
      </c>
    </row>
    <row r="780" spans="2:4" hidden="1" x14ac:dyDescent="0.3">
      <c r="B780" t="s">
        <v>2017</v>
      </c>
      <c r="C780">
        <v>2</v>
      </c>
      <c r="D780" s="2">
        <v>5.5500000000000007</v>
      </c>
    </row>
    <row r="781" spans="2:4" hidden="1" x14ac:dyDescent="0.3">
      <c r="B781" t="s">
        <v>2019</v>
      </c>
      <c r="C781">
        <v>3</v>
      </c>
      <c r="D781" s="2">
        <v>7</v>
      </c>
    </row>
    <row r="782" spans="2:4" hidden="1" x14ac:dyDescent="0.3">
      <c r="B782" t="s">
        <v>2020</v>
      </c>
      <c r="C782">
        <v>1</v>
      </c>
      <c r="D782" s="2">
        <v>4.0999999999999996</v>
      </c>
    </row>
    <row r="783" spans="2:4" hidden="1" x14ac:dyDescent="0.3">
      <c r="B783" t="s">
        <v>2022</v>
      </c>
      <c r="C783">
        <v>2</v>
      </c>
      <c r="D783" s="2">
        <v>5.0500000000000007</v>
      </c>
    </row>
    <row r="784" spans="2:4" hidden="1" x14ac:dyDescent="0.3">
      <c r="B784" t="s">
        <v>2023</v>
      </c>
      <c r="C784">
        <v>1</v>
      </c>
      <c r="D784" s="2">
        <v>4.0999999999999996</v>
      </c>
    </row>
    <row r="785" spans="2:4" hidden="1" x14ac:dyDescent="0.3">
      <c r="B785" t="s">
        <v>2027</v>
      </c>
      <c r="C785">
        <v>4</v>
      </c>
      <c r="D785" s="2">
        <v>6.9249999999999998</v>
      </c>
    </row>
    <row r="786" spans="2:4" hidden="1" x14ac:dyDescent="0.3">
      <c r="B786" t="s">
        <v>2028</v>
      </c>
      <c r="C786">
        <v>1</v>
      </c>
      <c r="D786" s="2">
        <v>7.2</v>
      </c>
    </row>
    <row r="787" spans="2:4" hidden="1" x14ac:dyDescent="0.3">
      <c r="B787" t="s">
        <v>2030</v>
      </c>
      <c r="C787">
        <v>1</v>
      </c>
      <c r="D787" s="2">
        <v>7.8</v>
      </c>
    </row>
    <row r="788" spans="2:4" hidden="1" x14ac:dyDescent="0.3">
      <c r="B788" t="s">
        <v>2032</v>
      </c>
      <c r="C788">
        <v>2</v>
      </c>
      <c r="D788" s="2">
        <v>7</v>
      </c>
    </row>
    <row r="789" spans="2:4" hidden="1" x14ac:dyDescent="0.3">
      <c r="B789" t="s">
        <v>2035</v>
      </c>
      <c r="C789">
        <v>1</v>
      </c>
      <c r="D789" s="2">
        <v>6.5</v>
      </c>
    </row>
    <row r="790" spans="2:4" hidden="1" x14ac:dyDescent="0.3">
      <c r="B790" t="s">
        <v>559</v>
      </c>
      <c r="C790">
        <v>3</v>
      </c>
      <c r="D790" s="2">
        <v>6.5999999999999988</v>
      </c>
    </row>
    <row r="791" spans="2:4" hidden="1" x14ac:dyDescent="0.3">
      <c r="B791" t="s">
        <v>2038</v>
      </c>
      <c r="C791">
        <v>1</v>
      </c>
      <c r="D791" s="2">
        <v>6.5</v>
      </c>
    </row>
    <row r="792" spans="2:4" hidden="1" x14ac:dyDescent="0.3">
      <c r="B792" t="s">
        <v>2039</v>
      </c>
      <c r="C792">
        <v>1</v>
      </c>
      <c r="D792" s="2">
        <v>6.9</v>
      </c>
    </row>
    <row r="793" spans="2:4" hidden="1" x14ac:dyDescent="0.3">
      <c r="B793" t="s">
        <v>3997</v>
      </c>
      <c r="C793">
        <v>3</v>
      </c>
      <c r="D793" s="2">
        <v>6.5666666666666664</v>
      </c>
    </row>
    <row r="794" spans="2:4" hidden="1" x14ac:dyDescent="0.3">
      <c r="B794" t="s">
        <v>2042</v>
      </c>
      <c r="C794">
        <v>1</v>
      </c>
      <c r="D794" s="2">
        <v>6.2</v>
      </c>
    </row>
    <row r="795" spans="2:4" hidden="1" x14ac:dyDescent="0.3">
      <c r="B795" t="s">
        <v>2044</v>
      </c>
      <c r="C795">
        <v>2</v>
      </c>
      <c r="D795" s="2">
        <v>5.9499999999999993</v>
      </c>
    </row>
    <row r="796" spans="2:4" hidden="1" x14ac:dyDescent="0.3">
      <c r="B796" t="s">
        <v>2046</v>
      </c>
      <c r="C796">
        <v>4</v>
      </c>
      <c r="D796" s="2">
        <v>6.5250000000000004</v>
      </c>
    </row>
    <row r="797" spans="2:4" hidden="1" x14ac:dyDescent="0.3">
      <c r="B797" t="s">
        <v>3998</v>
      </c>
      <c r="C797">
        <v>3</v>
      </c>
      <c r="D797" s="2">
        <v>6.3999999999999995</v>
      </c>
    </row>
    <row r="798" spans="2:4" hidden="1" x14ac:dyDescent="0.3">
      <c r="B798" t="s">
        <v>45</v>
      </c>
      <c r="C798">
        <v>2</v>
      </c>
      <c r="D798" s="2">
        <v>6.4</v>
      </c>
    </row>
    <row r="799" spans="2:4" hidden="1" x14ac:dyDescent="0.3">
      <c r="B799" t="s">
        <v>2050</v>
      </c>
      <c r="C799">
        <v>1</v>
      </c>
      <c r="D799" s="2">
        <v>3.9</v>
      </c>
    </row>
    <row r="800" spans="2:4" hidden="1" x14ac:dyDescent="0.3">
      <c r="B800" t="s">
        <v>2051</v>
      </c>
      <c r="C800">
        <v>1</v>
      </c>
      <c r="D800" s="2">
        <v>7.2</v>
      </c>
    </row>
    <row r="801" spans="2:4" hidden="1" x14ac:dyDescent="0.3">
      <c r="B801" t="s">
        <v>3999</v>
      </c>
      <c r="C801">
        <v>1</v>
      </c>
      <c r="D801" s="2">
        <v>5.0999999999999996</v>
      </c>
    </row>
    <row r="802" spans="2:4" hidden="1" x14ac:dyDescent="0.3">
      <c r="B802" t="s">
        <v>2056</v>
      </c>
      <c r="C802">
        <v>2</v>
      </c>
      <c r="D802" s="2">
        <v>6.35</v>
      </c>
    </row>
    <row r="803" spans="2:4" hidden="1" x14ac:dyDescent="0.3">
      <c r="B803" t="s">
        <v>2057</v>
      </c>
      <c r="C803">
        <v>1</v>
      </c>
      <c r="D803" s="2">
        <v>5.4</v>
      </c>
    </row>
    <row r="804" spans="2:4" hidden="1" x14ac:dyDescent="0.3">
      <c r="B804" t="s">
        <v>2058</v>
      </c>
      <c r="C804">
        <v>1</v>
      </c>
      <c r="D804" s="2">
        <v>5.6</v>
      </c>
    </row>
    <row r="805" spans="2:4" hidden="1" x14ac:dyDescent="0.3">
      <c r="B805" t="s">
        <v>2060</v>
      </c>
      <c r="C805">
        <v>1</v>
      </c>
      <c r="D805" s="2">
        <v>2.8</v>
      </c>
    </row>
    <row r="806" spans="2:4" hidden="1" x14ac:dyDescent="0.3">
      <c r="B806" t="s">
        <v>2062</v>
      </c>
      <c r="C806">
        <v>1</v>
      </c>
      <c r="D806" s="2">
        <v>6.7</v>
      </c>
    </row>
    <row r="807" spans="2:4" hidden="1" x14ac:dyDescent="0.3">
      <c r="B807" t="s">
        <v>2063</v>
      </c>
      <c r="C807">
        <v>1</v>
      </c>
      <c r="D807" s="2">
        <v>5.0999999999999996</v>
      </c>
    </row>
    <row r="808" spans="2:4" hidden="1" x14ac:dyDescent="0.3">
      <c r="B808" t="s">
        <v>2067</v>
      </c>
      <c r="C808">
        <v>2</v>
      </c>
      <c r="D808" s="2">
        <v>6.45</v>
      </c>
    </row>
    <row r="809" spans="2:4" hidden="1" x14ac:dyDescent="0.3">
      <c r="B809" t="s">
        <v>2070</v>
      </c>
      <c r="C809">
        <v>4</v>
      </c>
      <c r="D809" s="2">
        <v>6.4499999999999993</v>
      </c>
    </row>
    <row r="810" spans="2:4" hidden="1" x14ac:dyDescent="0.3">
      <c r="B810" t="s">
        <v>2073</v>
      </c>
      <c r="C810">
        <v>3</v>
      </c>
      <c r="D810" s="2">
        <v>7.6333333333333329</v>
      </c>
    </row>
    <row r="811" spans="2:4" hidden="1" x14ac:dyDescent="0.3">
      <c r="B811" t="s">
        <v>2075</v>
      </c>
      <c r="C811">
        <v>1</v>
      </c>
      <c r="D811" s="2">
        <v>7.1</v>
      </c>
    </row>
    <row r="812" spans="2:4" hidden="1" x14ac:dyDescent="0.3">
      <c r="B812" t="s">
        <v>2079</v>
      </c>
      <c r="C812">
        <v>2</v>
      </c>
      <c r="D812" s="2">
        <v>6.65</v>
      </c>
    </row>
    <row r="813" spans="2:4" hidden="1" x14ac:dyDescent="0.3">
      <c r="B813" t="s">
        <v>2080</v>
      </c>
      <c r="C813">
        <v>1</v>
      </c>
      <c r="D813" s="2">
        <v>5.6</v>
      </c>
    </row>
    <row r="814" spans="2:4" hidden="1" x14ac:dyDescent="0.3">
      <c r="B814" t="s">
        <v>2083</v>
      </c>
      <c r="C814">
        <v>1</v>
      </c>
      <c r="D814" s="2">
        <v>4.5999999999999996</v>
      </c>
    </row>
    <row r="815" spans="2:4" hidden="1" x14ac:dyDescent="0.3">
      <c r="B815" t="s">
        <v>2088</v>
      </c>
      <c r="C815">
        <v>1</v>
      </c>
      <c r="D815" s="2">
        <v>5.8</v>
      </c>
    </row>
    <row r="816" spans="2:4" hidden="1" x14ac:dyDescent="0.3">
      <c r="B816" t="s">
        <v>2090</v>
      </c>
      <c r="C816">
        <v>2</v>
      </c>
      <c r="D816" s="2">
        <v>5.9</v>
      </c>
    </row>
    <row r="817" spans="2:4" hidden="1" x14ac:dyDescent="0.3">
      <c r="B817" t="s">
        <v>2091</v>
      </c>
      <c r="C817">
        <v>2</v>
      </c>
      <c r="D817" s="2">
        <v>6.5500000000000007</v>
      </c>
    </row>
    <row r="818" spans="2:4" hidden="1" x14ac:dyDescent="0.3">
      <c r="B818" t="s">
        <v>2092</v>
      </c>
      <c r="C818">
        <v>1</v>
      </c>
      <c r="D818" s="2">
        <v>3.9</v>
      </c>
    </row>
    <row r="819" spans="2:4" hidden="1" x14ac:dyDescent="0.3">
      <c r="B819" t="s">
        <v>2093</v>
      </c>
      <c r="C819">
        <v>2</v>
      </c>
      <c r="D819" s="2">
        <v>4.0999999999999996</v>
      </c>
    </row>
    <row r="820" spans="2:4" hidden="1" x14ac:dyDescent="0.3">
      <c r="B820" t="s">
        <v>2094</v>
      </c>
      <c r="C820">
        <v>1</v>
      </c>
      <c r="D820" s="2">
        <v>6.2</v>
      </c>
    </row>
    <row r="821" spans="2:4" hidden="1" x14ac:dyDescent="0.3">
      <c r="B821" t="s">
        <v>2100</v>
      </c>
      <c r="C821">
        <v>1</v>
      </c>
      <c r="D821" s="2">
        <v>7.8</v>
      </c>
    </row>
    <row r="822" spans="2:4" hidden="1" x14ac:dyDescent="0.3">
      <c r="B822" t="s">
        <v>2103</v>
      </c>
      <c r="C822">
        <v>1</v>
      </c>
      <c r="D822" s="2">
        <v>6.1</v>
      </c>
    </row>
    <row r="823" spans="2:4" hidden="1" x14ac:dyDescent="0.3">
      <c r="B823" t="s">
        <v>2104</v>
      </c>
      <c r="C823">
        <v>1</v>
      </c>
      <c r="D823" s="2">
        <v>6.3</v>
      </c>
    </row>
    <row r="824" spans="2:4" hidden="1" x14ac:dyDescent="0.3">
      <c r="B824" t="s">
        <v>2105</v>
      </c>
      <c r="C824">
        <v>2</v>
      </c>
      <c r="D824" s="2">
        <v>6.45</v>
      </c>
    </row>
    <row r="825" spans="2:4" hidden="1" x14ac:dyDescent="0.3">
      <c r="B825" t="s">
        <v>2106</v>
      </c>
      <c r="C825">
        <v>1</v>
      </c>
      <c r="D825" s="2">
        <v>7.3</v>
      </c>
    </row>
    <row r="826" spans="2:4" hidden="1" x14ac:dyDescent="0.3">
      <c r="B826" t="s">
        <v>2110</v>
      </c>
      <c r="C826">
        <v>3</v>
      </c>
      <c r="D826" s="2">
        <v>7.0666666666666664</v>
      </c>
    </row>
    <row r="827" spans="2:4" hidden="1" x14ac:dyDescent="0.3">
      <c r="B827" t="s">
        <v>2112</v>
      </c>
      <c r="C827">
        <v>1</v>
      </c>
      <c r="D827" s="2">
        <v>4.8</v>
      </c>
    </row>
    <row r="828" spans="2:4" hidden="1" x14ac:dyDescent="0.3">
      <c r="B828" t="s">
        <v>2115</v>
      </c>
      <c r="C828">
        <v>1</v>
      </c>
      <c r="D828" s="2">
        <v>4.5999999999999996</v>
      </c>
    </row>
    <row r="829" spans="2:4" hidden="1" x14ac:dyDescent="0.3">
      <c r="B829" t="s">
        <v>2117</v>
      </c>
      <c r="C829">
        <v>1</v>
      </c>
      <c r="D829" s="2">
        <v>6.1</v>
      </c>
    </row>
    <row r="830" spans="2:4" hidden="1" x14ac:dyDescent="0.3">
      <c r="B830" t="s">
        <v>2118</v>
      </c>
      <c r="C830">
        <v>1</v>
      </c>
      <c r="D830" s="2">
        <v>7.1</v>
      </c>
    </row>
    <row r="831" spans="2:4" hidden="1" x14ac:dyDescent="0.3">
      <c r="B831" t="s">
        <v>2119</v>
      </c>
      <c r="C831">
        <v>1</v>
      </c>
      <c r="D831" s="2">
        <v>5.8</v>
      </c>
    </row>
    <row r="832" spans="2:4" hidden="1" x14ac:dyDescent="0.3">
      <c r="B832" t="s">
        <v>2121</v>
      </c>
      <c r="C832">
        <v>1</v>
      </c>
      <c r="D832" s="2">
        <v>5.8</v>
      </c>
    </row>
    <row r="833" spans="2:4" hidden="1" x14ac:dyDescent="0.3">
      <c r="B833" t="s">
        <v>2123</v>
      </c>
      <c r="C833">
        <v>1</v>
      </c>
      <c r="D833" s="2">
        <v>4.7</v>
      </c>
    </row>
    <row r="834" spans="2:4" hidden="1" x14ac:dyDescent="0.3">
      <c r="B834" t="s">
        <v>2127</v>
      </c>
      <c r="C834">
        <v>1</v>
      </c>
      <c r="D834" s="2">
        <v>7</v>
      </c>
    </row>
    <row r="835" spans="2:4" hidden="1" x14ac:dyDescent="0.3">
      <c r="B835" t="s">
        <v>2128</v>
      </c>
      <c r="C835">
        <v>3</v>
      </c>
      <c r="D835" s="2">
        <v>6.7666666666666657</v>
      </c>
    </row>
    <row r="836" spans="2:4" hidden="1" x14ac:dyDescent="0.3">
      <c r="B836" t="s">
        <v>2131</v>
      </c>
      <c r="C836">
        <v>1</v>
      </c>
      <c r="D836" s="2">
        <v>5.7</v>
      </c>
    </row>
    <row r="837" spans="2:4" hidden="1" x14ac:dyDescent="0.3">
      <c r="B837" t="s">
        <v>4000</v>
      </c>
      <c r="C837">
        <v>2</v>
      </c>
      <c r="D837" s="2">
        <v>7.6999999999999993</v>
      </c>
    </row>
    <row r="838" spans="2:4" hidden="1" x14ac:dyDescent="0.3">
      <c r="B838" t="s">
        <v>2141</v>
      </c>
      <c r="C838">
        <v>1</v>
      </c>
      <c r="D838" s="2">
        <v>7.6</v>
      </c>
    </row>
    <row r="839" spans="2:4" hidden="1" x14ac:dyDescent="0.3">
      <c r="B839" t="s">
        <v>2144</v>
      </c>
      <c r="C839">
        <v>2</v>
      </c>
      <c r="D839" s="2">
        <v>6.3000000000000007</v>
      </c>
    </row>
    <row r="840" spans="2:4" hidden="1" x14ac:dyDescent="0.3">
      <c r="B840" t="s">
        <v>2145</v>
      </c>
      <c r="C840">
        <v>1</v>
      </c>
      <c r="D840" s="2">
        <v>2.7</v>
      </c>
    </row>
    <row r="841" spans="2:4" hidden="1" x14ac:dyDescent="0.3">
      <c r="B841" t="s">
        <v>2146</v>
      </c>
      <c r="C841">
        <v>1</v>
      </c>
      <c r="D841" s="2">
        <v>5.8</v>
      </c>
    </row>
    <row r="842" spans="2:4" hidden="1" x14ac:dyDescent="0.3">
      <c r="B842" t="s">
        <v>4001</v>
      </c>
      <c r="C842">
        <v>2</v>
      </c>
      <c r="D842" s="2">
        <v>7</v>
      </c>
    </row>
    <row r="843" spans="2:4" hidden="1" x14ac:dyDescent="0.3">
      <c r="B843" t="s">
        <v>2147</v>
      </c>
      <c r="C843">
        <v>1</v>
      </c>
      <c r="D843" s="2">
        <v>5.4</v>
      </c>
    </row>
    <row r="844" spans="2:4" hidden="1" x14ac:dyDescent="0.3">
      <c r="B844" t="s">
        <v>2150</v>
      </c>
      <c r="C844">
        <v>1</v>
      </c>
      <c r="D844" s="2">
        <v>5.9</v>
      </c>
    </row>
    <row r="845" spans="2:4" hidden="1" x14ac:dyDescent="0.3">
      <c r="B845" t="s">
        <v>2151</v>
      </c>
      <c r="C845">
        <v>1</v>
      </c>
      <c r="D845" s="2">
        <v>6.3</v>
      </c>
    </row>
    <row r="846" spans="2:4" hidden="1" x14ac:dyDescent="0.3">
      <c r="B846" t="s">
        <v>4002</v>
      </c>
      <c r="C846">
        <v>2</v>
      </c>
      <c r="D846" s="2">
        <v>7.9</v>
      </c>
    </row>
    <row r="847" spans="2:4" hidden="1" x14ac:dyDescent="0.3">
      <c r="B847" t="s">
        <v>2156</v>
      </c>
      <c r="C847">
        <v>2</v>
      </c>
      <c r="D847" s="2">
        <v>5.45</v>
      </c>
    </row>
    <row r="848" spans="2:4" hidden="1" x14ac:dyDescent="0.3">
      <c r="B848" t="s">
        <v>2159</v>
      </c>
      <c r="C848">
        <v>3</v>
      </c>
      <c r="D848" s="2">
        <v>6.9333333333333336</v>
      </c>
    </row>
    <row r="849" spans="2:4" hidden="1" x14ac:dyDescent="0.3">
      <c r="B849" t="s">
        <v>2161</v>
      </c>
      <c r="C849">
        <v>1</v>
      </c>
      <c r="D849" s="2">
        <v>6.7</v>
      </c>
    </row>
    <row r="850" spans="2:4" hidden="1" x14ac:dyDescent="0.3">
      <c r="B850" t="s">
        <v>2164</v>
      </c>
      <c r="C850">
        <v>1</v>
      </c>
      <c r="D850" s="2">
        <v>7.5</v>
      </c>
    </row>
    <row r="851" spans="2:4" hidden="1" x14ac:dyDescent="0.3">
      <c r="B851" t="s">
        <v>2171</v>
      </c>
      <c r="C851">
        <v>2</v>
      </c>
      <c r="D851" s="2">
        <v>5.5</v>
      </c>
    </row>
    <row r="852" spans="2:4" hidden="1" x14ac:dyDescent="0.3">
      <c r="B852" t="s">
        <v>2173</v>
      </c>
      <c r="C852">
        <v>1</v>
      </c>
      <c r="D852" s="2">
        <v>6.3</v>
      </c>
    </row>
    <row r="853" spans="2:4" hidden="1" x14ac:dyDescent="0.3">
      <c r="B853" t="s">
        <v>4003</v>
      </c>
      <c r="C853">
        <v>1</v>
      </c>
      <c r="D853" s="2">
        <v>6.5</v>
      </c>
    </row>
    <row r="854" spans="2:4" hidden="1" x14ac:dyDescent="0.3">
      <c r="B854" t="s">
        <v>2174</v>
      </c>
      <c r="C854">
        <v>1</v>
      </c>
      <c r="D854" s="2">
        <v>3.9</v>
      </c>
    </row>
    <row r="855" spans="2:4" hidden="1" x14ac:dyDescent="0.3">
      <c r="B855" t="s">
        <v>2176</v>
      </c>
      <c r="C855">
        <v>4</v>
      </c>
      <c r="D855" s="2">
        <v>6.15</v>
      </c>
    </row>
    <row r="856" spans="2:4" hidden="1" x14ac:dyDescent="0.3">
      <c r="B856" t="s">
        <v>2179</v>
      </c>
      <c r="C856">
        <v>1</v>
      </c>
      <c r="D856" s="2">
        <v>6.5</v>
      </c>
    </row>
    <row r="857" spans="2:4" hidden="1" x14ac:dyDescent="0.3">
      <c r="B857" t="s">
        <v>2181</v>
      </c>
      <c r="C857">
        <v>1</v>
      </c>
      <c r="D857" s="2">
        <v>6.4</v>
      </c>
    </row>
    <row r="858" spans="2:4" hidden="1" x14ac:dyDescent="0.3">
      <c r="B858" t="s">
        <v>2182</v>
      </c>
      <c r="C858">
        <v>2</v>
      </c>
      <c r="D858" s="2">
        <v>6.05</v>
      </c>
    </row>
    <row r="859" spans="2:4" hidden="1" x14ac:dyDescent="0.3">
      <c r="B859" t="s">
        <v>2185</v>
      </c>
      <c r="C859">
        <v>3</v>
      </c>
      <c r="D859" s="2">
        <v>5.1000000000000005</v>
      </c>
    </row>
    <row r="860" spans="2:4" hidden="1" x14ac:dyDescent="0.3">
      <c r="B860" t="s">
        <v>2187</v>
      </c>
      <c r="C860">
        <v>1</v>
      </c>
      <c r="D860" s="2">
        <v>5.3</v>
      </c>
    </row>
    <row r="861" spans="2:4" hidden="1" x14ac:dyDescent="0.3">
      <c r="B861" t="s">
        <v>2190</v>
      </c>
      <c r="C861">
        <v>3</v>
      </c>
      <c r="D861" s="2">
        <v>5.833333333333333</v>
      </c>
    </row>
    <row r="862" spans="2:4" hidden="1" x14ac:dyDescent="0.3">
      <c r="B862" t="s">
        <v>2194</v>
      </c>
      <c r="C862">
        <v>1</v>
      </c>
      <c r="D862" s="2">
        <v>8.5</v>
      </c>
    </row>
    <row r="863" spans="2:4" hidden="1" x14ac:dyDescent="0.3">
      <c r="B863" t="s">
        <v>2196</v>
      </c>
      <c r="C863">
        <v>3</v>
      </c>
      <c r="D863" s="2">
        <v>6.4333333333333336</v>
      </c>
    </row>
    <row r="864" spans="2:4" hidden="1" x14ac:dyDescent="0.3">
      <c r="B864" t="s">
        <v>2197</v>
      </c>
      <c r="C864">
        <v>2</v>
      </c>
      <c r="D864" s="2">
        <v>5.25</v>
      </c>
    </row>
    <row r="865" spans="2:4" hidden="1" x14ac:dyDescent="0.3">
      <c r="B865" t="s">
        <v>2199</v>
      </c>
      <c r="C865">
        <v>3</v>
      </c>
      <c r="D865" s="2">
        <v>7</v>
      </c>
    </row>
    <row r="866" spans="2:4" hidden="1" x14ac:dyDescent="0.3">
      <c r="B866" t="s">
        <v>2201</v>
      </c>
      <c r="C866">
        <v>1</v>
      </c>
      <c r="D866" s="2">
        <v>5</v>
      </c>
    </row>
    <row r="867" spans="2:4" hidden="1" x14ac:dyDescent="0.3">
      <c r="B867" t="s">
        <v>2204</v>
      </c>
      <c r="C867">
        <v>1</v>
      </c>
      <c r="D867" s="2">
        <v>6.4</v>
      </c>
    </row>
    <row r="868" spans="2:4" hidden="1" x14ac:dyDescent="0.3">
      <c r="B868" t="s">
        <v>2206</v>
      </c>
      <c r="C868">
        <v>2</v>
      </c>
      <c r="D868" s="2">
        <v>7.55</v>
      </c>
    </row>
    <row r="869" spans="2:4" hidden="1" x14ac:dyDescent="0.3">
      <c r="B869" t="s">
        <v>2209</v>
      </c>
      <c r="C869">
        <v>1</v>
      </c>
      <c r="D869" s="2">
        <v>4</v>
      </c>
    </row>
    <row r="870" spans="2:4" hidden="1" x14ac:dyDescent="0.3">
      <c r="B870" t="s">
        <v>2213</v>
      </c>
      <c r="C870">
        <v>1</v>
      </c>
      <c r="D870" s="2">
        <v>5.8</v>
      </c>
    </row>
    <row r="871" spans="2:4" hidden="1" x14ac:dyDescent="0.3">
      <c r="B871" t="s">
        <v>2215</v>
      </c>
      <c r="C871">
        <v>2</v>
      </c>
      <c r="D871" s="2">
        <v>5.25</v>
      </c>
    </row>
    <row r="872" spans="2:4" hidden="1" x14ac:dyDescent="0.3">
      <c r="B872" t="s">
        <v>2217</v>
      </c>
      <c r="C872">
        <v>3</v>
      </c>
      <c r="D872" s="2">
        <v>5.7333333333333334</v>
      </c>
    </row>
    <row r="873" spans="2:4" hidden="1" x14ac:dyDescent="0.3">
      <c r="B873" t="s">
        <v>2219</v>
      </c>
      <c r="C873">
        <v>1</v>
      </c>
      <c r="D873" s="2">
        <v>6.6</v>
      </c>
    </row>
    <row r="874" spans="2:4" hidden="1" x14ac:dyDescent="0.3">
      <c r="B874" t="s">
        <v>2221</v>
      </c>
      <c r="C874">
        <v>1</v>
      </c>
      <c r="D874" s="2">
        <v>6</v>
      </c>
    </row>
    <row r="875" spans="2:4" hidden="1" x14ac:dyDescent="0.3">
      <c r="B875" t="s">
        <v>2222</v>
      </c>
      <c r="C875">
        <v>1</v>
      </c>
      <c r="D875" s="2">
        <v>6.1</v>
      </c>
    </row>
    <row r="876" spans="2:4" hidden="1" x14ac:dyDescent="0.3">
      <c r="B876" t="s">
        <v>2223</v>
      </c>
      <c r="C876">
        <v>1</v>
      </c>
      <c r="D876" s="2">
        <v>6.3</v>
      </c>
    </row>
    <row r="877" spans="2:4" hidden="1" x14ac:dyDescent="0.3">
      <c r="B877" t="s">
        <v>2230</v>
      </c>
      <c r="C877">
        <v>1</v>
      </c>
      <c r="D877" s="2">
        <v>4.3</v>
      </c>
    </row>
    <row r="878" spans="2:4" hidden="1" x14ac:dyDescent="0.3">
      <c r="B878" t="s">
        <v>2233</v>
      </c>
      <c r="C878">
        <v>1</v>
      </c>
      <c r="D878" s="2">
        <v>6.1</v>
      </c>
    </row>
    <row r="879" spans="2:4" hidden="1" x14ac:dyDescent="0.3">
      <c r="B879" t="s">
        <v>2236</v>
      </c>
      <c r="C879">
        <v>3</v>
      </c>
      <c r="D879" s="2">
        <v>3.5333333333333337</v>
      </c>
    </row>
    <row r="880" spans="2:4" hidden="1" x14ac:dyDescent="0.3">
      <c r="B880" t="s">
        <v>2241</v>
      </c>
      <c r="C880">
        <v>1</v>
      </c>
      <c r="D880" s="2">
        <v>2.8</v>
      </c>
    </row>
    <row r="881" spans="2:4" hidden="1" x14ac:dyDescent="0.3">
      <c r="B881" t="s">
        <v>2242</v>
      </c>
      <c r="C881">
        <v>1</v>
      </c>
      <c r="D881" s="2">
        <v>5</v>
      </c>
    </row>
    <row r="882" spans="2:4" hidden="1" x14ac:dyDescent="0.3">
      <c r="B882" t="s">
        <v>2246</v>
      </c>
      <c r="C882">
        <v>2</v>
      </c>
      <c r="D882" s="2">
        <v>5.35</v>
      </c>
    </row>
    <row r="883" spans="2:4" x14ac:dyDescent="0.3">
      <c r="B883" t="s">
        <v>463</v>
      </c>
      <c r="C883">
        <v>5</v>
      </c>
      <c r="D883" s="2">
        <v>5.2200000000000006</v>
      </c>
    </row>
    <row r="884" spans="2:4" hidden="1" x14ac:dyDescent="0.3">
      <c r="B884" t="s">
        <v>2250</v>
      </c>
      <c r="C884">
        <v>2</v>
      </c>
      <c r="D884" s="2">
        <v>7.4</v>
      </c>
    </row>
    <row r="885" spans="2:4" hidden="1" x14ac:dyDescent="0.3">
      <c r="B885" t="s">
        <v>2254</v>
      </c>
      <c r="C885">
        <v>1</v>
      </c>
      <c r="D885" s="2">
        <v>6.1</v>
      </c>
    </row>
    <row r="886" spans="2:4" hidden="1" x14ac:dyDescent="0.3">
      <c r="B886" t="s">
        <v>2256</v>
      </c>
      <c r="C886">
        <v>3</v>
      </c>
      <c r="D886" s="2">
        <v>7</v>
      </c>
    </row>
    <row r="887" spans="2:4" hidden="1" x14ac:dyDescent="0.3">
      <c r="B887" t="s">
        <v>2257</v>
      </c>
      <c r="C887">
        <v>1</v>
      </c>
      <c r="D887" s="2">
        <v>7</v>
      </c>
    </row>
    <row r="888" spans="2:4" hidden="1" x14ac:dyDescent="0.3">
      <c r="B888" t="s">
        <v>2259</v>
      </c>
      <c r="C888">
        <v>2</v>
      </c>
      <c r="D888" s="2">
        <v>7.2</v>
      </c>
    </row>
    <row r="889" spans="2:4" hidden="1" x14ac:dyDescent="0.3">
      <c r="B889" t="s">
        <v>2260</v>
      </c>
      <c r="C889">
        <v>1</v>
      </c>
      <c r="D889" s="2">
        <v>4.9000000000000004</v>
      </c>
    </row>
    <row r="890" spans="2:4" hidden="1" x14ac:dyDescent="0.3">
      <c r="B890" t="s">
        <v>2262</v>
      </c>
      <c r="C890">
        <v>1</v>
      </c>
      <c r="D890" s="2">
        <v>7.5</v>
      </c>
    </row>
    <row r="891" spans="2:4" hidden="1" x14ac:dyDescent="0.3">
      <c r="B891" t="s">
        <v>2264</v>
      </c>
      <c r="C891">
        <v>1</v>
      </c>
      <c r="D891" s="2">
        <v>6.9</v>
      </c>
    </row>
    <row r="892" spans="2:4" hidden="1" x14ac:dyDescent="0.3">
      <c r="B892" t="s">
        <v>2267</v>
      </c>
      <c r="C892">
        <v>1</v>
      </c>
      <c r="D892" s="2">
        <v>4.5</v>
      </c>
    </row>
    <row r="893" spans="2:4" hidden="1" x14ac:dyDescent="0.3">
      <c r="B893" t="s">
        <v>2271</v>
      </c>
      <c r="C893">
        <v>1</v>
      </c>
      <c r="D893" s="2">
        <v>7</v>
      </c>
    </row>
    <row r="894" spans="2:4" hidden="1" x14ac:dyDescent="0.3">
      <c r="B894" t="s">
        <v>2274</v>
      </c>
      <c r="C894">
        <v>1</v>
      </c>
      <c r="D894" s="2">
        <v>6.7</v>
      </c>
    </row>
    <row r="895" spans="2:4" hidden="1" x14ac:dyDescent="0.3">
      <c r="B895" t="s">
        <v>4004</v>
      </c>
      <c r="C895">
        <v>2</v>
      </c>
      <c r="D895" s="2">
        <v>7.5</v>
      </c>
    </row>
    <row r="896" spans="2:4" hidden="1" x14ac:dyDescent="0.3">
      <c r="B896" t="s">
        <v>2277</v>
      </c>
      <c r="C896">
        <v>1</v>
      </c>
      <c r="D896" s="2">
        <v>6.2</v>
      </c>
    </row>
    <row r="897" spans="2:4" hidden="1" x14ac:dyDescent="0.3">
      <c r="B897" t="s">
        <v>2283</v>
      </c>
      <c r="C897">
        <v>1</v>
      </c>
      <c r="D897" s="2">
        <v>5.5</v>
      </c>
    </row>
    <row r="898" spans="2:4" hidden="1" x14ac:dyDescent="0.3">
      <c r="B898" t="s">
        <v>2288</v>
      </c>
      <c r="C898">
        <v>2</v>
      </c>
      <c r="D898" s="2">
        <v>5.7</v>
      </c>
    </row>
    <row r="899" spans="2:4" hidden="1" x14ac:dyDescent="0.3">
      <c r="B899" t="s">
        <v>2296</v>
      </c>
      <c r="C899">
        <v>1</v>
      </c>
      <c r="D899" s="2">
        <v>3.6</v>
      </c>
    </row>
    <row r="900" spans="2:4" hidden="1" x14ac:dyDescent="0.3">
      <c r="B900" t="s">
        <v>2298</v>
      </c>
      <c r="C900">
        <v>1</v>
      </c>
      <c r="D900" s="2">
        <v>7.6</v>
      </c>
    </row>
    <row r="901" spans="2:4" hidden="1" x14ac:dyDescent="0.3">
      <c r="B901" t="s">
        <v>2301</v>
      </c>
      <c r="C901">
        <v>2</v>
      </c>
      <c r="D901" s="2">
        <v>6.65</v>
      </c>
    </row>
    <row r="902" spans="2:4" hidden="1" x14ac:dyDescent="0.3">
      <c r="B902" t="s">
        <v>2302</v>
      </c>
      <c r="C902">
        <v>1</v>
      </c>
      <c r="D902" s="2">
        <v>6.3</v>
      </c>
    </row>
    <row r="903" spans="2:4" hidden="1" x14ac:dyDescent="0.3">
      <c r="B903" t="s">
        <v>2303</v>
      </c>
      <c r="C903">
        <v>1</v>
      </c>
      <c r="D903" s="2">
        <v>5.7</v>
      </c>
    </row>
    <row r="904" spans="2:4" hidden="1" x14ac:dyDescent="0.3">
      <c r="B904" t="s">
        <v>2306</v>
      </c>
      <c r="C904">
        <v>3</v>
      </c>
      <c r="D904" s="2">
        <v>6.8</v>
      </c>
    </row>
    <row r="905" spans="2:4" hidden="1" x14ac:dyDescent="0.3">
      <c r="B905" t="s">
        <v>2308</v>
      </c>
      <c r="C905">
        <v>1</v>
      </c>
      <c r="D905" s="2">
        <v>6</v>
      </c>
    </row>
    <row r="906" spans="2:4" hidden="1" x14ac:dyDescent="0.3">
      <c r="B906" t="s">
        <v>2309</v>
      </c>
      <c r="C906">
        <v>3</v>
      </c>
      <c r="D906" s="2">
        <v>5.6333333333333329</v>
      </c>
    </row>
    <row r="907" spans="2:4" hidden="1" x14ac:dyDescent="0.3">
      <c r="B907" t="s">
        <v>2311</v>
      </c>
      <c r="C907">
        <v>1</v>
      </c>
      <c r="D907" s="2">
        <v>6.4</v>
      </c>
    </row>
    <row r="908" spans="2:4" hidden="1" x14ac:dyDescent="0.3">
      <c r="B908" t="s">
        <v>2315</v>
      </c>
      <c r="C908">
        <v>1</v>
      </c>
      <c r="D908" s="2">
        <v>3.1</v>
      </c>
    </row>
    <row r="909" spans="2:4" hidden="1" x14ac:dyDescent="0.3">
      <c r="B909" t="s">
        <v>2318</v>
      </c>
      <c r="C909">
        <v>2</v>
      </c>
      <c r="D909" s="2">
        <v>7.25</v>
      </c>
    </row>
    <row r="910" spans="2:4" hidden="1" x14ac:dyDescent="0.3">
      <c r="B910" t="s">
        <v>4005</v>
      </c>
      <c r="C910">
        <v>1</v>
      </c>
      <c r="D910" s="2">
        <v>3.9</v>
      </c>
    </row>
    <row r="911" spans="2:4" hidden="1" x14ac:dyDescent="0.3">
      <c r="B911" t="s">
        <v>2322</v>
      </c>
      <c r="C911">
        <v>1</v>
      </c>
      <c r="D911" s="2">
        <v>6.7</v>
      </c>
    </row>
    <row r="912" spans="2:4" hidden="1" x14ac:dyDescent="0.3">
      <c r="B912" t="s">
        <v>2327</v>
      </c>
      <c r="C912">
        <v>3</v>
      </c>
      <c r="D912" s="2">
        <v>5</v>
      </c>
    </row>
    <row r="913" spans="2:4" hidden="1" x14ac:dyDescent="0.3">
      <c r="B913" t="s">
        <v>2329</v>
      </c>
      <c r="C913">
        <v>1</v>
      </c>
      <c r="D913" s="2">
        <v>5.3</v>
      </c>
    </row>
    <row r="914" spans="2:4" hidden="1" x14ac:dyDescent="0.3">
      <c r="B914" t="s">
        <v>4006</v>
      </c>
      <c r="C914">
        <v>2</v>
      </c>
      <c r="D914" s="2">
        <v>6.5</v>
      </c>
    </row>
    <row r="915" spans="2:4" hidden="1" x14ac:dyDescent="0.3">
      <c r="B915" t="s">
        <v>2332</v>
      </c>
      <c r="C915">
        <v>1</v>
      </c>
      <c r="D915" s="2">
        <v>5.8</v>
      </c>
    </row>
    <row r="916" spans="2:4" hidden="1" x14ac:dyDescent="0.3">
      <c r="B916" t="s">
        <v>2334</v>
      </c>
      <c r="C916">
        <v>1</v>
      </c>
      <c r="D916" s="2">
        <v>5.6</v>
      </c>
    </row>
    <row r="917" spans="2:4" hidden="1" x14ac:dyDescent="0.3">
      <c r="B917" t="s">
        <v>2337</v>
      </c>
      <c r="C917">
        <v>2</v>
      </c>
      <c r="D917" s="2">
        <v>5.2</v>
      </c>
    </row>
    <row r="918" spans="2:4" hidden="1" x14ac:dyDescent="0.3">
      <c r="B918" t="s">
        <v>2339</v>
      </c>
      <c r="C918">
        <v>3</v>
      </c>
      <c r="D918" s="2">
        <v>6.5333333333333341</v>
      </c>
    </row>
    <row r="919" spans="2:4" hidden="1" x14ac:dyDescent="0.3">
      <c r="B919" t="s">
        <v>2341</v>
      </c>
      <c r="C919">
        <v>2</v>
      </c>
      <c r="D919" s="2">
        <v>5.45</v>
      </c>
    </row>
    <row r="920" spans="2:4" hidden="1" x14ac:dyDescent="0.3">
      <c r="B920" t="s">
        <v>2343</v>
      </c>
      <c r="C920">
        <v>1</v>
      </c>
      <c r="D920" s="2">
        <v>5</v>
      </c>
    </row>
    <row r="921" spans="2:4" hidden="1" x14ac:dyDescent="0.3">
      <c r="B921" t="s">
        <v>2345</v>
      </c>
      <c r="C921">
        <v>1</v>
      </c>
      <c r="D921" s="2">
        <v>6.1</v>
      </c>
    </row>
    <row r="922" spans="2:4" hidden="1" x14ac:dyDescent="0.3">
      <c r="B922" t="s">
        <v>2346</v>
      </c>
      <c r="C922">
        <v>2</v>
      </c>
      <c r="D922" s="2">
        <v>4.7</v>
      </c>
    </row>
    <row r="923" spans="2:4" hidden="1" x14ac:dyDescent="0.3">
      <c r="B923" t="s">
        <v>2350</v>
      </c>
      <c r="C923">
        <v>1</v>
      </c>
      <c r="D923" s="2">
        <v>5.5</v>
      </c>
    </row>
    <row r="924" spans="2:4" hidden="1" x14ac:dyDescent="0.3">
      <c r="B924" t="s">
        <v>4007</v>
      </c>
      <c r="C924">
        <v>1</v>
      </c>
      <c r="D924" s="2">
        <v>7.1</v>
      </c>
    </row>
    <row r="925" spans="2:4" hidden="1" x14ac:dyDescent="0.3">
      <c r="B925" t="s">
        <v>2352</v>
      </c>
      <c r="C925">
        <v>1</v>
      </c>
      <c r="D925" s="2">
        <v>6.7</v>
      </c>
    </row>
    <row r="926" spans="2:4" hidden="1" x14ac:dyDescent="0.3">
      <c r="B926" t="s">
        <v>2357</v>
      </c>
      <c r="C926">
        <v>1</v>
      </c>
      <c r="D926" s="2">
        <v>3.5</v>
      </c>
    </row>
    <row r="927" spans="2:4" hidden="1" x14ac:dyDescent="0.3">
      <c r="B927" t="s">
        <v>2360</v>
      </c>
      <c r="C927">
        <v>3</v>
      </c>
      <c r="D927" s="2">
        <v>7.166666666666667</v>
      </c>
    </row>
    <row r="928" spans="2:4" hidden="1" x14ac:dyDescent="0.3">
      <c r="B928" t="s">
        <v>2362</v>
      </c>
      <c r="C928">
        <v>1</v>
      </c>
      <c r="D928" s="2">
        <v>7.1</v>
      </c>
    </row>
    <row r="929" spans="2:4" hidden="1" x14ac:dyDescent="0.3">
      <c r="B929" t="s">
        <v>2364</v>
      </c>
      <c r="C929">
        <v>3</v>
      </c>
      <c r="D929" s="2">
        <v>7.4000000000000012</v>
      </c>
    </row>
    <row r="930" spans="2:4" hidden="1" x14ac:dyDescent="0.3">
      <c r="B930" t="s">
        <v>2366</v>
      </c>
      <c r="C930">
        <v>1</v>
      </c>
      <c r="D930" s="2">
        <v>5.9</v>
      </c>
    </row>
    <row r="931" spans="2:4" hidden="1" x14ac:dyDescent="0.3">
      <c r="B931" t="s">
        <v>2368</v>
      </c>
      <c r="C931">
        <v>1</v>
      </c>
      <c r="D931" s="2">
        <v>6.2</v>
      </c>
    </row>
    <row r="932" spans="2:4" hidden="1" x14ac:dyDescent="0.3">
      <c r="B932" t="s">
        <v>2370</v>
      </c>
      <c r="C932">
        <v>1</v>
      </c>
      <c r="D932" s="2">
        <v>6.7</v>
      </c>
    </row>
    <row r="933" spans="2:4" hidden="1" x14ac:dyDescent="0.3">
      <c r="B933" t="s">
        <v>2373</v>
      </c>
      <c r="C933">
        <v>1</v>
      </c>
      <c r="D933" s="2">
        <v>6.5</v>
      </c>
    </row>
    <row r="934" spans="2:4" hidden="1" x14ac:dyDescent="0.3">
      <c r="B934" t="s">
        <v>2375</v>
      </c>
      <c r="C934">
        <v>1</v>
      </c>
      <c r="D934" s="2">
        <v>8.1</v>
      </c>
    </row>
    <row r="935" spans="2:4" hidden="1" x14ac:dyDescent="0.3">
      <c r="B935" t="s">
        <v>2376</v>
      </c>
      <c r="C935">
        <v>2</v>
      </c>
      <c r="D935" s="2">
        <v>6.05</v>
      </c>
    </row>
    <row r="936" spans="2:4" hidden="1" x14ac:dyDescent="0.3">
      <c r="B936" t="s">
        <v>2378</v>
      </c>
      <c r="C936">
        <v>2</v>
      </c>
      <c r="D936" s="2">
        <v>5.85</v>
      </c>
    </row>
    <row r="937" spans="2:4" hidden="1" x14ac:dyDescent="0.3">
      <c r="B937" t="s">
        <v>2381</v>
      </c>
      <c r="C937">
        <v>1</v>
      </c>
      <c r="D937" s="2">
        <v>6</v>
      </c>
    </row>
    <row r="938" spans="2:4" hidden="1" x14ac:dyDescent="0.3">
      <c r="B938" t="s">
        <v>2384</v>
      </c>
      <c r="C938">
        <v>1</v>
      </c>
      <c r="D938" s="2">
        <v>7.9</v>
      </c>
    </row>
    <row r="939" spans="2:4" hidden="1" x14ac:dyDescent="0.3">
      <c r="B939" t="s">
        <v>2387</v>
      </c>
      <c r="C939">
        <v>1</v>
      </c>
      <c r="D939" s="2">
        <v>5.6</v>
      </c>
    </row>
    <row r="940" spans="2:4" hidden="1" x14ac:dyDescent="0.3">
      <c r="B940" t="s">
        <v>2389</v>
      </c>
      <c r="C940">
        <v>1</v>
      </c>
      <c r="D940" s="2">
        <v>5.0999999999999996</v>
      </c>
    </row>
    <row r="941" spans="2:4" hidden="1" x14ac:dyDescent="0.3">
      <c r="B941" t="s">
        <v>2391</v>
      </c>
      <c r="C941">
        <v>2</v>
      </c>
      <c r="D941" s="2">
        <v>5.8</v>
      </c>
    </row>
    <row r="942" spans="2:4" hidden="1" x14ac:dyDescent="0.3">
      <c r="B942" t="s">
        <v>2393</v>
      </c>
      <c r="C942">
        <v>1</v>
      </c>
      <c r="D942" s="2">
        <v>6.2</v>
      </c>
    </row>
    <row r="943" spans="2:4" hidden="1" x14ac:dyDescent="0.3">
      <c r="B943" t="s">
        <v>2395</v>
      </c>
      <c r="C943">
        <v>1</v>
      </c>
      <c r="D943" s="2">
        <v>5.6</v>
      </c>
    </row>
    <row r="944" spans="2:4" hidden="1" x14ac:dyDescent="0.3">
      <c r="B944" t="s">
        <v>2398</v>
      </c>
      <c r="C944">
        <v>1</v>
      </c>
      <c r="D944" s="2">
        <v>7.2</v>
      </c>
    </row>
    <row r="945" spans="2:4" hidden="1" x14ac:dyDescent="0.3">
      <c r="B945" t="s">
        <v>2399</v>
      </c>
      <c r="C945">
        <v>2</v>
      </c>
      <c r="D945" s="2">
        <v>5.15</v>
      </c>
    </row>
    <row r="946" spans="2:4" hidden="1" x14ac:dyDescent="0.3">
      <c r="B946" t="s">
        <v>2400</v>
      </c>
      <c r="C946">
        <v>1</v>
      </c>
      <c r="D946" s="2">
        <v>3.1</v>
      </c>
    </row>
    <row r="947" spans="2:4" hidden="1" x14ac:dyDescent="0.3">
      <c r="B947" t="s">
        <v>2402</v>
      </c>
      <c r="C947">
        <v>1</v>
      </c>
      <c r="D947" s="2">
        <v>5.8</v>
      </c>
    </row>
    <row r="948" spans="2:4" hidden="1" x14ac:dyDescent="0.3">
      <c r="B948" t="s">
        <v>2404</v>
      </c>
      <c r="C948">
        <v>1</v>
      </c>
      <c r="D948" s="2">
        <v>6.5</v>
      </c>
    </row>
    <row r="949" spans="2:4" hidden="1" x14ac:dyDescent="0.3">
      <c r="B949" t="s">
        <v>2406</v>
      </c>
      <c r="C949">
        <v>1</v>
      </c>
      <c r="D949" s="2">
        <v>3.6</v>
      </c>
    </row>
    <row r="950" spans="2:4" hidden="1" x14ac:dyDescent="0.3">
      <c r="B950" t="s">
        <v>2407</v>
      </c>
      <c r="C950">
        <v>2</v>
      </c>
      <c r="D950" s="2">
        <v>7.2</v>
      </c>
    </row>
    <row r="951" spans="2:4" hidden="1" x14ac:dyDescent="0.3">
      <c r="B951" t="s">
        <v>2408</v>
      </c>
      <c r="C951">
        <v>1</v>
      </c>
      <c r="D951" s="2">
        <v>3</v>
      </c>
    </row>
    <row r="952" spans="2:4" hidden="1" x14ac:dyDescent="0.3">
      <c r="B952" t="s">
        <v>2410</v>
      </c>
      <c r="C952">
        <v>1</v>
      </c>
      <c r="D952" s="2">
        <v>6.4</v>
      </c>
    </row>
    <row r="953" spans="2:4" hidden="1" x14ac:dyDescent="0.3">
      <c r="B953" t="s">
        <v>2413</v>
      </c>
      <c r="C953">
        <v>1</v>
      </c>
      <c r="D953" s="2">
        <v>6.6</v>
      </c>
    </row>
    <row r="954" spans="2:4" hidden="1" x14ac:dyDescent="0.3">
      <c r="B954" t="s">
        <v>2415</v>
      </c>
      <c r="C954">
        <v>1</v>
      </c>
      <c r="D954" s="2">
        <v>4.0999999999999996</v>
      </c>
    </row>
    <row r="955" spans="2:4" hidden="1" x14ac:dyDescent="0.3">
      <c r="B955" t="s">
        <v>2417</v>
      </c>
      <c r="C955">
        <v>2</v>
      </c>
      <c r="D955" s="2">
        <v>6.4499999999999993</v>
      </c>
    </row>
    <row r="956" spans="2:4" hidden="1" x14ac:dyDescent="0.3">
      <c r="B956" t="s">
        <v>2418</v>
      </c>
      <c r="C956">
        <v>2</v>
      </c>
      <c r="D956" s="2">
        <v>6.8</v>
      </c>
    </row>
    <row r="957" spans="2:4" hidden="1" x14ac:dyDescent="0.3">
      <c r="B957" t="s">
        <v>2420</v>
      </c>
      <c r="C957">
        <v>1</v>
      </c>
      <c r="D957" s="2">
        <v>7.1</v>
      </c>
    </row>
    <row r="958" spans="2:4" hidden="1" x14ac:dyDescent="0.3">
      <c r="B958" t="s">
        <v>2421</v>
      </c>
      <c r="C958">
        <v>3</v>
      </c>
      <c r="D958" s="2">
        <v>5.666666666666667</v>
      </c>
    </row>
    <row r="959" spans="2:4" hidden="1" x14ac:dyDescent="0.3">
      <c r="B959" t="s">
        <v>2423</v>
      </c>
      <c r="C959">
        <v>2</v>
      </c>
      <c r="D959" s="2">
        <v>7</v>
      </c>
    </row>
    <row r="960" spans="2:4" hidden="1" x14ac:dyDescent="0.3">
      <c r="B960" t="s">
        <v>2424</v>
      </c>
      <c r="C960">
        <v>1</v>
      </c>
      <c r="D960" s="2">
        <v>7.3</v>
      </c>
    </row>
    <row r="961" spans="2:4" hidden="1" x14ac:dyDescent="0.3">
      <c r="B961" t="s">
        <v>2427</v>
      </c>
      <c r="C961">
        <v>1</v>
      </c>
      <c r="D961" s="2">
        <v>8</v>
      </c>
    </row>
    <row r="962" spans="2:4" hidden="1" x14ac:dyDescent="0.3">
      <c r="B962" t="s">
        <v>2429</v>
      </c>
      <c r="C962">
        <v>1</v>
      </c>
      <c r="D962" s="2">
        <v>5.4</v>
      </c>
    </row>
    <row r="963" spans="2:4" hidden="1" x14ac:dyDescent="0.3">
      <c r="B963" t="s">
        <v>2431</v>
      </c>
      <c r="C963">
        <v>1</v>
      </c>
      <c r="D963" s="2">
        <v>3.3</v>
      </c>
    </row>
    <row r="964" spans="2:4" hidden="1" x14ac:dyDescent="0.3">
      <c r="B964" t="s">
        <v>2437</v>
      </c>
      <c r="C964">
        <v>1</v>
      </c>
      <c r="D964" s="2">
        <v>4.8</v>
      </c>
    </row>
    <row r="965" spans="2:4" hidden="1" x14ac:dyDescent="0.3">
      <c r="B965" t="s">
        <v>2439</v>
      </c>
      <c r="C965">
        <v>2</v>
      </c>
      <c r="D965" s="2">
        <v>6.1</v>
      </c>
    </row>
    <row r="966" spans="2:4" hidden="1" x14ac:dyDescent="0.3">
      <c r="B966" t="s">
        <v>2443</v>
      </c>
      <c r="C966">
        <v>1</v>
      </c>
      <c r="D966" s="2">
        <v>4.9000000000000004</v>
      </c>
    </row>
    <row r="967" spans="2:4" hidden="1" x14ac:dyDescent="0.3">
      <c r="B967" t="s">
        <v>2444</v>
      </c>
      <c r="C967">
        <v>3</v>
      </c>
      <c r="D967" s="2">
        <v>4.3999999999999995</v>
      </c>
    </row>
    <row r="968" spans="2:4" hidden="1" x14ac:dyDescent="0.3">
      <c r="B968" t="s">
        <v>2445</v>
      </c>
      <c r="C968">
        <v>1</v>
      </c>
      <c r="D968" s="2">
        <v>7.2</v>
      </c>
    </row>
    <row r="969" spans="2:4" hidden="1" x14ac:dyDescent="0.3">
      <c r="B969" t="s">
        <v>2446</v>
      </c>
      <c r="C969">
        <v>1</v>
      </c>
      <c r="D969" s="2">
        <v>5.6</v>
      </c>
    </row>
    <row r="970" spans="2:4" hidden="1" x14ac:dyDescent="0.3">
      <c r="B970" t="s">
        <v>2448</v>
      </c>
      <c r="C970">
        <v>1</v>
      </c>
      <c r="D970" s="2">
        <v>7.2</v>
      </c>
    </row>
    <row r="971" spans="2:4" hidden="1" x14ac:dyDescent="0.3">
      <c r="B971" t="s">
        <v>2449</v>
      </c>
      <c r="C971">
        <v>2</v>
      </c>
      <c r="D971" s="2">
        <v>5.9</v>
      </c>
    </row>
    <row r="972" spans="2:4" hidden="1" x14ac:dyDescent="0.3">
      <c r="B972" t="s">
        <v>2450</v>
      </c>
      <c r="C972">
        <v>1</v>
      </c>
      <c r="D972" s="2">
        <v>7</v>
      </c>
    </row>
    <row r="973" spans="2:4" hidden="1" x14ac:dyDescent="0.3">
      <c r="B973" t="s">
        <v>2452</v>
      </c>
      <c r="C973">
        <v>1</v>
      </c>
      <c r="D973" s="2">
        <v>6</v>
      </c>
    </row>
    <row r="974" spans="2:4" hidden="1" x14ac:dyDescent="0.3">
      <c r="B974" t="s">
        <v>2454</v>
      </c>
      <c r="C974">
        <v>1</v>
      </c>
      <c r="D974" s="2">
        <v>6.8</v>
      </c>
    </row>
    <row r="975" spans="2:4" hidden="1" x14ac:dyDescent="0.3">
      <c r="B975" t="s">
        <v>2455</v>
      </c>
      <c r="C975">
        <v>1</v>
      </c>
      <c r="D975" s="2">
        <v>7.2</v>
      </c>
    </row>
    <row r="976" spans="2:4" hidden="1" x14ac:dyDescent="0.3">
      <c r="B976" t="s">
        <v>2457</v>
      </c>
      <c r="C976">
        <v>1</v>
      </c>
      <c r="D976" s="2">
        <v>2.8</v>
      </c>
    </row>
    <row r="977" spans="2:4" x14ac:dyDescent="0.3">
      <c r="B977" t="s">
        <v>406</v>
      </c>
      <c r="C977">
        <v>6</v>
      </c>
      <c r="D977" s="2">
        <v>4.9166666666666661</v>
      </c>
    </row>
    <row r="978" spans="2:4" hidden="1" x14ac:dyDescent="0.3">
      <c r="B978" t="s">
        <v>2461</v>
      </c>
      <c r="C978">
        <v>1</v>
      </c>
      <c r="D978" s="2">
        <v>4.4000000000000004</v>
      </c>
    </row>
    <row r="979" spans="2:4" hidden="1" x14ac:dyDescent="0.3">
      <c r="B979" t="s">
        <v>2462</v>
      </c>
      <c r="C979">
        <v>1</v>
      </c>
      <c r="D979" s="2">
        <v>6.2</v>
      </c>
    </row>
    <row r="980" spans="2:4" hidden="1" x14ac:dyDescent="0.3">
      <c r="B980" t="s">
        <v>4008</v>
      </c>
      <c r="C980">
        <v>1</v>
      </c>
      <c r="D980" s="2">
        <v>7.3</v>
      </c>
    </row>
    <row r="981" spans="2:4" hidden="1" x14ac:dyDescent="0.3">
      <c r="B981" t="s">
        <v>2464</v>
      </c>
      <c r="C981">
        <v>2</v>
      </c>
      <c r="D981" s="2">
        <v>7.05</v>
      </c>
    </row>
    <row r="982" spans="2:4" hidden="1" x14ac:dyDescent="0.3">
      <c r="B982" t="s">
        <v>2466</v>
      </c>
      <c r="C982">
        <v>1</v>
      </c>
      <c r="D982" s="2">
        <v>4.5</v>
      </c>
    </row>
    <row r="983" spans="2:4" hidden="1" x14ac:dyDescent="0.3">
      <c r="B983" t="s">
        <v>2467</v>
      </c>
      <c r="C983">
        <v>1</v>
      </c>
      <c r="D983" s="2">
        <v>5.9</v>
      </c>
    </row>
    <row r="984" spans="2:4" hidden="1" x14ac:dyDescent="0.3">
      <c r="B984" t="s">
        <v>4009</v>
      </c>
      <c r="C984">
        <v>1</v>
      </c>
      <c r="D984" s="2">
        <v>6.6</v>
      </c>
    </row>
    <row r="985" spans="2:4" hidden="1" x14ac:dyDescent="0.3">
      <c r="B985" t="s">
        <v>2473</v>
      </c>
      <c r="C985">
        <v>1</v>
      </c>
      <c r="D985" s="2">
        <v>6.8</v>
      </c>
    </row>
    <row r="986" spans="2:4" hidden="1" x14ac:dyDescent="0.3">
      <c r="B986" t="s">
        <v>2474</v>
      </c>
      <c r="C986">
        <v>2</v>
      </c>
      <c r="D986" s="2">
        <v>7.85</v>
      </c>
    </row>
    <row r="987" spans="2:4" hidden="1" x14ac:dyDescent="0.3">
      <c r="B987" t="s">
        <v>4010</v>
      </c>
      <c r="C987">
        <v>1</v>
      </c>
      <c r="D987" s="2">
        <v>6.2</v>
      </c>
    </row>
    <row r="988" spans="2:4" hidden="1" x14ac:dyDescent="0.3">
      <c r="B988" t="s">
        <v>2478</v>
      </c>
      <c r="C988">
        <v>2</v>
      </c>
      <c r="D988" s="2">
        <v>7</v>
      </c>
    </row>
    <row r="989" spans="2:4" hidden="1" x14ac:dyDescent="0.3">
      <c r="B989" t="s">
        <v>2480</v>
      </c>
      <c r="C989">
        <v>1</v>
      </c>
      <c r="D989" s="2">
        <v>6.4</v>
      </c>
    </row>
    <row r="990" spans="2:4" hidden="1" x14ac:dyDescent="0.3">
      <c r="B990" t="s">
        <v>2482</v>
      </c>
      <c r="C990">
        <v>1</v>
      </c>
      <c r="D990" s="2">
        <v>5.3</v>
      </c>
    </row>
    <row r="991" spans="2:4" hidden="1" x14ac:dyDescent="0.3">
      <c r="B991" t="s">
        <v>2485</v>
      </c>
      <c r="C991">
        <v>1</v>
      </c>
      <c r="D991" s="2">
        <v>6.5</v>
      </c>
    </row>
    <row r="992" spans="2:4" hidden="1" x14ac:dyDescent="0.3">
      <c r="B992" t="s">
        <v>2486</v>
      </c>
      <c r="C992">
        <v>1</v>
      </c>
      <c r="D992" s="2">
        <v>6.2</v>
      </c>
    </row>
    <row r="993" spans="2:4" hidden="1" x14ac:dyDescent="0.3">
      <c r="B993" t="s">
        <v>2488</v>
      </c>
      <c r="C993">
        <v>1</v>
      </c>
      <c r="D993" s="2">
        <v>5.7</v>
      </c>
    </row>
    <row r="994" spans="2:4" hidden="1" x14ac:dyDescent="0.3">
      <c r="B994" t="s">
        <v>2489</v>
      </c>
      <c r="C994">
        <v>2</v>
      </c>
      <c r="D994" s="2">
        <v>7.75</v>
      </c>
    </row>
    <row r="995" spans="2:4" hidden="1" x14ac:dyDescent="0.3">
      <c r="B995" t="s">
        <v>2490</v>
      </c>
      <c r="C995">
        <v>1</v>
      </c>
      <c r="D995" s="2">
        <v>6.8</v>
      </c>
    </row>
    <row r="996" spans="2:4" hidden="1" x14ac:dyDescent="0.3">
      <c r="B996" t="s">
        <v>2492</v>
      </c>
      <c r="C996">
        <v>4</v>
      </c>
      <c r="D996" s="2">
        <v>5.7249999999999996</v>
      </c>
    </row>
    <row r="997" spans="2:4" hidden="1" x14ac:dyDescent="0.3">
      <c r="B997" t="s">
        <v>2493</v>
      </c>
      <c r="C997">
        <v>1</v>
      </c>
      <c r="D997" s="2">
        <v>6.6</v>
      </c>
    </row>
    <row r="998" spans="2:4" hidden="1" x14ac:dyDescent="0.3">
      <c r="B998" t="s">
        <v>2495</v>
      </c>
      <c r="C998">
        <v>1</v>
      </c>
      <c r="D998" s="2">
        <v>4.0999999999999996</v>
      </c>
    </row>
    <row r="999" spans="2:4" hidden="1" x14ac:dyDescent="0.3">
      <c r="B999" t="s">
        <v>439</v>
      </c>
      <c r="C999">
        <v>2</v>
      </c>
      <c r="D999" s="2">
        <v>7.4499999999999993</v>
      </c>
    </row>
    <row r="1000" spans="2:4" hidden="1" x14ac:dyDescent="0.3">
      <c r="B1000" t="s">
        <v>2497</v>
      </c>
      <c r="C1000">
        <v>3</v>
      </c>
      <c r="D1000" s="2">
        <v>6.833333333333333</v>
      </c>
    </row>
    <row r="1001" spans="2:4" hidden="1" x14ac:dyDescent="0.3">
      <c r="B1001" t="s">
        <v>2498</v>
      </c>
      <c r="C1001">
        <v>1</v>
      </c>
      <c r="D1001" s="2">
        <v>4.5999999999999996</v>
      </c>
    </row>
    <row r="1002" spans="2:4" hidden="1" x14ac:dyDescent="0.3">
      <c r="B1002" t="s">
        <v>2500</v>
      </c>
      <c r="C1002">
        <v>1</v>
      </c>
      <c r="D1002" s="2">
        <v>7</v>
      </c>
    </row>
    <row r="1003" spans="2:4" hidden="1" x14ac:dyDescent="0.3">
      <c r="B1003" t="s">
        <v>2502</v>
      </c>
      <c r="C1003">
        <v>3</v>
      </c>
      <c r="D1003" s="2">
        <v>7.1333333333333329</v>
      </c>
    </row>
    <row r="1004" spans="2:4" hidden="1" x14ac:dyDescent="0.3">
      <c r="B1004" t="s">
        <v>2503</v>
      </c>
      <c r="C1004">
        <v>1</v>
      </c>
      <c r="D1004" s="2">
        <v>4.8</v>
      </c>
    </row>
    <row r="1005" spans="2:4" hidden="1" x14ac:dyDescent="0.3">
      <c r="B1005" t="s">
        <v>2504</v>
      </c>
      <c r="C1005">
        <v>1</v>
      </c>
      <c r="D1005" s="2">
        <v>4</v>
      </c>
    </row>
    <row r="1006" spans="2:4" hidden="1" x14ac:dyDescent="0.3">
      <c r="B1006" t="s">
        <v>2508</v>
      </c>
      <c r="C1006">
        <v>2</v>
      </c>
      <c r="D1006" s="2">
        <v>6</v>
      </c>
    </row>
    <row r="1007" spans="2:4" hidden="1" x14ac:dyDescent="0.3">
      <c r="B1007" t="s">
        <v>2511</v>
      </c>
      <c r="C1007">
        <v>2</v>
      </c>
      <c r="D1007" s="2">
        <v>6.5</v>
      </c>
    </row>
    <row r="1008" spans="2:4" hidden="1" x14ac:dyDescent="0.3">
      <c r="B1008" t="s">
        <v>2512</v>
      </c>
      <c r="C1008">
        <v>1</v>
      </c>
      <c r="D1008" s="2">
        <v>5.0999999999999996</v>
      </c>
    </row>
    <row r="1009" spans="2:4" hidden="1" x14ac:dyDescent="0.3">
      <c r="B1009" t="s">
        <v>2514</v>
      </c>
      <c r="C1009">
        <v>1</v>
      </c>
      <c r="D1009" s="2">
        <v>4.0999999999999996</v>
      </c>
    </row>
    <row r="1010" spans="2:4" hidden="1" x14ac:dyDescent="0.3">
      <c r="B1010" t="s">
        <v>2516</v>
      </c>
      <c r="C1010">
        <v>1</v>
      </c>
      <c r="D1010" s="2">
        <v>4.7</v>
      </c>
    </row>
    <row r="1011" spans="2:4" hidden="1" x14ac:dyDescent="0.3">
      <c r="B1011" t="s">
        <v>2518</v>
      </c>
      <c r="C1011">
        <v>1</v>
      </c>
      <c r="D1011" s="2">
        <v>6.4</v>
      </c>
    </row>
    <row r="1012" spans="2:4" hidden="1" x14ac:dyDescent="0.3">
      <c r="B1012" t="s">
        <v>2520</v>
      </c>
      <c r="C1012">
        <v>1</v>
      </c>
      <c r="D1012" s="2">
        <v>5.5</v>
      </c>
    </row>
    <row r="1013" spans="2:4" hidden="1" x14ac:dyDescent="0.3">
      <c r="B1013" t="s">
        <v>2521</v>
      </c>
      <c r="C1013">
        <v>2</v>
      </c>
      <c r="D1013" s="2">
        <v>7.35</v>
      </c>
    </row>
    <row r="1014" spans="2:4" hidden="1" x14ac:dyDescent="0.3">
      <c r="B1014" t="s">
        <v>2522</v>
      </c>
      <c r="C1014">
        <v>1</v>
      </c>
      <c r="D1014" s="2">
        <v>4.9000000000000004</v>
      </c>
    </row>
    <row r="1015" spans="2:4" hidden="1" x14ac:dyDescent="0.3">
      <c r="B1015" t="s">
        <v>2524</v>
      </c>
      <c r="C1015">
        <v>2</v>
      </c>
      <c r="D1015" s="2">
        <v>6</v>
      </c>
    </row>
    <row r="1016" spans="2:4" hidden="1" x14ac:dyDescent="0.3">
      <c r="B1016" t="s">
        <v>2525</v>
      </c>
      <c r="C1016">
        <v>1</v>
      </c>
      <c r="D1016" s="2">
        <v>4.5</v>
      </c>
    </row>
    <row r="1017" spans="2:4" hidden="1" x14ac:dyDescent="0.3">
      <c r="B1017" t="s">
        <v>2526</v>
      </c>
      <c r="C1017">
        <v>2</v>
      </c>
      <c r="D1017" s="2">
        <v>6.15</v>
      </c>
    </row>
    <row r="1018" spans="2:4" hidden="1" x14ac:dyDescent="0.3">
      <c r="B1018" t="s">
        <v>2528</v>
      </c>
      <c r="C1018">
        <v>1</v>
      </c>
      <c r="D1018" s="2">
        <v>4.5999999999999996</v>
      </c>
    </row>
    <row r="1019" spans="2:4" hidden="1" x14ac:dyDescent="0.3">
      <c r="B1019" t="s">
        <v>2529</v>
      </c>
      <c r="C1019">
        <v>1</v>
      </c>
      <c r="D1019" s="2">
        <v>6.2</v>
      </c>
    </row>
    <row r="1020" spans="2:4" hidden="1" x14ac:dyDescent="0.3">
      <c r="B1020" t="s">
        <v>2531</v>
      </c>
      <c r="C1020">
        <v>2</v>
      </c>
      <c r="D1020" s="2">
        <v>7.15</v>
      </c>
    </row>
    <row r="1021" spans="2:4" hidden="1" x14ac:dyDescent="0.3">
      <c r="B1021" t="s">
        <v>2532</v>
      </c>
      <c r="C1021">
        <v>1</v>
      </c>
      <c r="D1021" s="2">
        <v>6.9</v>
      </c>
    </row>
    <row r="1022" spans="2:4" hidden="1" x14ac:dyDescent="0.3">
      <c r="B1022" t="s">
        <v>2534</v>
      </c>
      <c r="C1022">
        <v>3</v>
      </c>
      <c r="D1022" s="2">
        <v>6.833333333333333</v>
      </c>
    </row>
    <row r="1023" spans="2:4" hidden="1" x14ac:dyDescent="0.3">
      <c r="B1023" t="s">
        <v>782</v>
      </c>
      <c r="C1023">
        <v>1</v>
      </c>
      <c r="D1023" s="2">
        <v>5.6</v>
      </c>
    </row>
    <row r="1024" spans="2:4" hidden="1" x14ac:dyDescent="0.3">
      <c r="B1024" t="s">
        <v>2535</v>
      </c>
      <c r="C1024">
        <v>1</v>
      </c>
      <c r="D1024" s="2">
        <v>2.8</v>
      </c>
    </row>
    <row r="1025" spans="2:4" hidden="1" x14ac:dyDescent="0.3">
      <c r="B1025" t="s">
        <v>4011</v>
      </c>
      <c r="C1025">
        <v>1</v>
      </c>
      <c r="D1025" s="2">
        <v>5.4</v>
      </c>
    </row>
    <row r="1026" spans="2:4" hidden="1" x14ac:dyDescent="0.3">
      <c r="B1026" t="s">
        <v>2537</v>
      </c>
      <c r="C1026">
        <v>1</v>
      </c>
      <c r="D1026" s="2">
        <v>5.0999999999999996</v>
      </c>
    </row>
    <row r="1027" spans="2:4" hidden="1" x14ac:dyDescent="0.3">
      <c r="B1027" t="s">
        <v>2540</v>
      </c>
      <c r="C1027">
        <v>2</v>
      </c>
      <c r="D1027" s="2">
        <v>7.2</v>
      </c>
    </row>
    <row r="1028" spans="2:4" x14ac:dyDescent="0.3">
      <c r="B1028" t="s">
        <v>953</v>
      </c>
      <c r="C1028">
        <v>6</v>
      </c>
      <c r="D1028" s="2">
        <v>4.8166666666666664</v>
      </c>
    </row>
    <row r="1029" spans="2:4" hidden="1" x14ac:dyDescent="0.3">
      <c r="B1029" t="s">
        <v>2544</v>
      </c>
      <c r="C1029">
        <v>2</v>
      </c>
      <c r="D1029" s="2">
        <v>5.45</v>
      </c>
    </row>
    <row r="1030" spans="2:4" hidden="1" x14ac:dyDescent="0.3">
      <c r="B1030" t="s">
        <v>2545</v>
      </c>
      <c r="C1030">
        <v>1</v>
      </c>
      <c r="D1030" s="2">
        <v>4.9000000000000004</v>
      </c>
    </row>
    <row r="1031" spans="2:4" hidden="1" x14ac:dyDescent="0.3">
      <c r="B1031" t="s">
        <v>2546</v>
      </c>
      <c r="C1031">
        <v>1</v>
      </c>
      <c r="D1031" s="2">
        <v>5.6</v>
      </c>
    </row>
    <row r="1032" spans="2:4" hidden="1" x14ac:dyDescent="0.3">
      <c r="B1032" t="s">
        <v>4012</v>
      </c>
      <c r="C1032">
        <v>2</v>
      </c>
      <c r="D1032" s="2">
        <v>7.6</v>
      </c>
    </row>
    <row r="1033" spans="2:4" hidden="1" x14ac:dyDescent="0.3">
      <c r="B1033" t="s">
        <v>2548</v>
      </c>
      <c r="C1033">
        <v>1</v>
      </c>
      <c r="D1033" s="2">
        <v>5.3</v>
      </c>
    </row>
    <row r="1034" spans="2:4" hidden="1" x14ac:dyDescent="0.3">
      <c r="B1034" t="s">
        <v>2549</v>
      </c>
      <c r="C1034">
        <v>4</v>
      </c>
      <c r="D1034" s="2">
        <v>6.55</v>
      </c>
    </row>
    <row r="1035" spans="2:4" hidden="1" x14ac:dyDescent="0.3">
      <c r="B1035" t="s">
        <v>2550</v>
      </c>
      <c r="C1035">
        <v>1</v>
      </c>
      <c r="D1035" s="2">
        <v>5.3</v>
      </c>
    </row>
    <row r="1036" spans="2:4" hidden="1" x14ac:dyDescent="0.3">
      <c r="B1036" t="s">
        <v>2552</v>
      </c>
      <c r="C1036">
        <v>2</v>
      </c>
      <c r="D1036" s="2">
        <v>5.6</v>
      </c>
    </row>
    <row r="1037" spans="2:4" hidden="1" x14ac:dyDescent="0.3">
      <c r="B1037" t="s">
        <v>2556</v>
      </c>
      <c r="C1037">
        <v>1</v>
      </c>
      <c r="D1037" s="2">
        <v>6.5</v>
      </c>
    </row>
    <row r="1038" spans="2:4" hidden="1" x14ac:dyDescent="0.3">
      <c r="B1038" t="s">
        <v>2557</v>
      </c>
      <c r="C1038">
        <v>1</v>
      </c>
      <c r="D1038" s="2">
        <v>6.2</v>
      </c>
    </row>
    <row r="1039" spans="2:4" hidden="1" x14ac:dyDescent="0.3">
      <c r="B1039" t="s">
        <v>2558</v>
      </c>
      <c r="C1039">
        <v>2</v>
      </c>
      <c r="D1039" s="2">
        <v>7</v>
      </c>
    </row>
    <row r="1040" spans="2:4" x14ac:dyDescent="0.3">
      <c r="B1040" t="s">
        <v>1937</v>
      </c>
      <c r="C1040">
        <v>6</v>
      </c>
      <c r="D1040" s="2">
        <v>4.7666666666666666</v>
      </c>
    </row>
    <row r="1041" spans="2:4" hidden="1" x14ac:dyDescent="0.3">
      <c r="B1041" t="s">
        <v>2561</v>
      </c>
      <c r="C1041">
        <v>1</v>
      </c>
      <c r="D1041" s="2">
        <v>5.3</v>
      </c>
    </row>
    <row r="1042" spans="2:4" hidden="1" x14ac:dyDescent="0.3">
      <c r="B1042" t="s">
        <v>2563</v>
      </c>
      <c r="C1042">
        <v>1</v>
      </c>
      <c r="D1042" s="2">
        <v>6.3</v>
      </c>
    </row>
    <row r="1043" spans="2:4" hidden="1" x14ac:dyDescent="0.3">
      <c r="B1043" t="s">
        <v>2564</v>
      </c>
      <c r="C1043">
        <v>1</v>
      </c>
      <c r="D1043" s="2">
        <v>8.3000000000000007</v>
      </c>
    </row>
    <row r="1044" spans="2:4" hidden="1" x14ac:dyDescent="0.3">
      <c r="B1044" t="s">
        <v>2567</v>
      </c>
      <c r="C1044">
        <v>1</v>
      </c>
      <c r="D1044" s="2">
        <v>6.4</v>
      </c>
    </row>
    <row r="1045" spans="2:4" hidden="1" x14ac:dyDescent="0.3">
      <c r="B1045" t="s">
        <v>2569</v>
      </c>
      <c r="C1045">
        <v>1</v>
      </c>
      <c r="D1045" s="2">
        <v>6.9</v>
      </c>
    </row>
    <row r="1046" spans="2:4" hidden="1" x14ac:dyDescent="0.3">
      <c r="B1046" t="s">
        <v>2571</v>
      </c>
      <c r="C1046">
        <v>1</v>
      </c>
      <c r="D1046" s="2">
        <v>6.2</v>
      </c>
    </row>
    <row r="1047" spans="2:4" hidden="1" x14ac:dyDescent="0.3">
      <c r="B1047" t="s">
        <v>4013</v>
      </c>
      <c r="C1047">
        <v>1</v>
      </c>
      <c r="D1047" s="2">
        <v>6.1</v>
      </c>
    </row>
    <row r="1048" spans="2:4" hidden="1" x14ac:dyDescent="0.3">
      <c r="B1048" t="s">
        <v>2576</v>
      </c>
      <c r="C1048">
        <v>1</v>
      </c>
      <c r="D1048" s="2">
        <v>5.0999999999999996</v>
      </c>
    </row>
    <row r="1049" spans="2:4" hidden="1" x14ac:dyDescent="0.3">
      <c r="B1049" t="s">
        <v>2577</v>
      </c>
      <c r="C1049">
        <v>3</v>
      </c>
      <c r="D1049" s="2">
        <v>5.6333333333333329</v>
      </c>
    </row>
    <row r="1050" spans="2:4" hidden="1" x14ac:dyDescent="0.3">
      <c r="B1050" t="s">
        <v>2580</v>
      </c>
      <c r="C1050">
        <v>1</v>
      </c>
      <c r="D1050" s="2">
        <v>5.9</v>
      </c>
    </row>
    <row r="1051" spans="2:4" hidden="1" x14ac:dyDescent="0.3">
      <c r="B1051" t="s">
        <v>2583</v>
      </c>
      <c r="C1051">
        <v>1</v>
      </c>
      <c r="D1051" s="2">
        <v>5.7</v>
      </c>
    </row>
    <row r="1052" spans="2:4" hidden="1" x14ac:dyDescent="0.3">
      <c r="B1052" t="s">
        <v>2584</v>
      </c>
      <c r="C1052">
        <v>1</v>
      </c>
      <c r="D1052" s="2">
        <v>7.5</v>
      </c>
    </row>
    <row r="1053" spans="2:4" hidden="1" x14ac:dyDescent="0.3">
      <c r="B1053" t="s">
        <v>4014</v>
      </c>
      <c r="C1053">
        <v>3</v>
      </c>
      <c r="D1053" s="2">
        <v>7.5</v>
      </c>
    </row>
    <row r="1054" spans="2:4" hidden="1" x14ac:dyDescent="0.3">
      <c r="B1054" t="s">
        <v>2587</v>
      </c>
      <c r="C1054">
        <v>1</v>
      </c>
      <c r="D1054" s="2">
        <v>5.5</v>
      </c>
    </row>
    <row r="1055" spans="2:4" hidden="1" x14ac:dyDescent="0.3">
      <c r="B1055" t="s">
        <v>2591</v>
      </c>
      <c r="C1055">
        <v>2</v>
      </c>
      <c r="D1055" s="2">
        <v>5.0999999999999996</v>
      </c>
    </row>
    <row r="1056" spans="2:4" hidden="1" x14ac:dyDescent="0.3">
      <c r="B1056" t="s">
        <v>2592</v>
      </c>
      <c r="C1056">
        <v>2</v>
      </c>
      <c r="D1056" s="2">
        <v>6.95</v>
      </c>
    </row>
    <row r="1057" spans="2:4" hidden="1" x14ac:dyDescent="0.3">
      <c r="B1057" t="s">
        <v>2598</v>
      </c>
      <c r="C1057">
        <v>4</v>
      </c>
      <c r="D1057" s="2">
        <v>6.4</v>
      </c>
    </row>
    <row r="1058" spans="2:4" hidden="1" x14ac:dyDescent="0.3">
      <c r="B1058" t="s">
        <v>2600</v>
      </c>
      <c r="C1058">
        <v>1</v>
      </c>
      <c r="D1058" s="2">
        <v>6</v>
      </c>
    </row>
    <row r="1059" spans="2:4" hidden="1" x14ac:dyDescent="0.3">
      <c r="B1059" t="s">
        <v>2601</v>
      </c>
      <c r="C1059">
        <v>1</v>
      </c>
      <c r="D1059" s="2">
        <v>6.9</v>
      </c>
    </row>
    <row r="1060" spans="2:4" hidden="1" x14ac:dyDescent="0.3">
      <c r="B1060" t="s">
        <v>2604</v>
      </c>
      <c r="C1060">
        <v>2</v>
      </c>
      <c r="D1060" s="2">
        <v>6.1</v>
      </c>
    </row>
    <row r="1061" spans="2:4" hidden="1" x14ac:dyDescent="0.3">
      <c r="B1061" t="s">
        <v>2605</v>
      </c>
      <c r="C1061">
        <v>1</v>
      </c>
      <c r="D1061" s="2">
        <v>4.4000000000000004</v>
      </c>
    </row>
    <row r="1062" spans="2:4" hidden="1" x14ac:dyDescent="0.3">
      <c r="B1062" t="s">
        <v>2607</v>
      </c>
      <c r="C1062">
        <v>1</v>
      </c>
      <c r="D1062" s="2">
        <v>7</v>
      </c>
    </row>
    <row r="1063" spans="2:4" hidden="1" x14ac:dyDescent="0.3">
      <c r="B1063" t="s">
        <v>2610</v>
      </c>
      <c r="C1063">
        <v>1</v>
      </c>
      <c r="D1063" s="2">
        <v>5.4</v>
      </c>
    </row>
    <row r="1064" spans="2:4" hidden="1" x14ac:dyDescent="0.3">
      <c r="B1064" t="s">
        <v>2612</v>
      </c>
      <c r="C1064">
        <v>2</v>
      </c>
      <c r="D1064" s="2">
        <v>7.55</v>
      </c>
    </row>
    <row r="1065" spans="2:4" hidden="1" x14ac:dyDescent="0.3">
      <c r="B1065" t="s">
        <v>2613</v>
      </c>
      <c r="C1065">
        <v>2</v>
      </c>
      <c r="D1065" s="2">
        <v>6.0500000000000007</v>
      </c>
    </row>
    <row r="1066" spans="2:4" hidden="1" x14ac:dyDescent="0.3">
      <c r="B1066" t="s">
        <v>2615</v>
      </c>
      <c r="C1066">
        <v>1</v>
      </c>
      <c r="D1066" s="2">
        <v>3.9</v>
      </c>
    </row>
    <row r="1067" spans="2:4" hidden="1" x14ac:dyDescent="0.3">
      <c r="B1067" t="s">
        <v>2618</v>
      </c>
      <c r="C1067">
        <v>1</v>
      </c>
      <c r="D1067" s="2">
        <v>6.5</v>
      </c>
    </row>
    <row r="1068" spans="2:4" hidden="1" x14ac:dyDescent="0.3">
      <c r="B1068" t="s">
        <v>2624</v>
      </c>
      <c r="C1068">
        <v>2</v>
      </c>
      <c r="D1068" s="2">
        <v>7.1</v>
      </c>
    </row>
    <row r="1069" spans="2:4" hidden="1" x14ac:dyDescent="0.3">
      <c r="B1069" t="s">
        <v>2631</v>
      </c>
      <c r="C1069">
        <v>2</v>
      </c>
      <c r="D1069" s="2">
        <v>6.3</v>
      </c>
    </row>
    <row r="1070" spans="2:4" hidden="1" x14ac:dyDescent="0.3">
      <c r="B1070" t="s">
        <v>2632</v>
      </c>
      <c r="C1070">
        <v>1</v>
      </c>
      <c r="D1070" s="2">
        <v>6.8</v>
      </c>
    </row>
    <row r="1071" spans="2:4" hidden="1" x14ac:dyDescent="0.3">
      <c r="B1071" t="s">
        <v>2634</v>
      </c>
      <c r="C1071">
        <v>1</v>
      </c>
      <c r="D1071" s="2">
        <v>7.3</v>
      </c>
    </row>
    <row r="1072" spans="2:4" hidden="1" x14ac:dyDescent="0.3">
      <c r="B1072" t="s">
        <v>2635</v>
      </c>
      <c r="C1072">
        <v>1</v>
      </c>
      <c r="D1072" s="2">
        <v>5.9</v>
      </c>
    </row>
    <row r="1073" spans="2:4" hidden="1" x14ac:dyDescent="0.3">
      <c r="B1073" t="s">
        <v>2636</v>
      </c>
      <c r="C1073">
        <v>1</v>
      </c>
      <c r="D1073" s="2">
        <v>6.1</v>
      </c>
    </row>
    <row r="1074" spans="2:4" hidden="1" x14ac:dyDescent="0.3">
      <c r="B1074" t="s">
        <v>2638</v>
      </c>
      <c r="C1074">
        <v>1</v>
      </c>
      <c r="D1074" s="2">
        <v>7.7</v>
      </c>
    </row>
    <row r="1075" spans="2:4" hidden="1" x14ac:dyDescent="0.3">
      <c r="B1075" t="s">
        <v>4015</v>
      </c>
      <c r="C1075">
        <v>2</v>
      </c>
      <c r="D1075" s="2">
        <v>4.0999999999999996</v>
      </c>
    </row>
    <row r="1076" spans="2:4" hidden="1" x14ac:dyDescent="0.3">
      <c r="B1076" t="s">
        <v>2642</v>
      </c>
      <c r="C1076">
        <v>1</v>
      </c>
      <c r="D1076" s="2">
        <v>6.1</v>
      </c>
    </row>
    <row r="1077" spans="2:4" hidden="1" x14ac:dyDescent="0.3">
      <c r="B1077" t="s">
        <v>2643</v>
      </c>
      <c r="C1077">
        <v>1</v>
      </c>
      <c r="D1077" s="2">
        <v>5.9</v>
      </c>
    </row>
    <row r="1078" spans="2:4" hidden="1" x14ac:dyDescent="0.3">
      <c r="B1078" t="s">
        <v>2644</v>
      </c>
      <c r="C1078">
        <v>1</v>
      </c>
      <c r="D1078" s="2">
        <v>5.7</v>
      </c>
    </row>
    <row r="1079" spans="2:4" hidden="1" x14ac:dyDescent="0.3">
      <c r="B1079" t="s">
        <v>2646</v>
      </c>
      <c r="C1079">
        <v>2</v>
      </c>
      <c r="D1079" s="2">
        <v>5.75</v>
      </c>
    </row>
    <row r="1080" spans="2:4" hidden="1" x14ac:dyDescent="0.3">
      <c r="B1080" t="s">
        <v>2647</v>
      </c>
      <c r="C1080">
        <v>1</v>
      </c>
      <c r="D1080" s="2">
        <v>7.7</v>
      </c>
    </row>
    <row r="1081" spans="2:4" hidden="1" x14ac:dyDescent="0.3">
      <c r="B1081" t="s">
        <v>2649</v>
      </c>
      <c r="C1081">
        <v>2</v>
      </c>
      <c r="D1081" s="2">
        <v>5.1999999999999993</v>
      </c>
    </row>
    <row r="1082" spans="2:4" hidden="1" x14ac:dyDescent="0.3">
      <c r="B1082" t="s">
        <v>2653</v>
      </c>
      <c r="C1082">
        <v>4</v>
      </c>
      <c r="D1082" s="2">
        <v>6.1499999999999995</v>
      </c>
    </row>
    <row r="1083" spans="2:4" hidden="1" x14ac:dyDescent="0.3">
      <c r="B1083" t="s">
        <v>4016</v>
      </c>
      <c r="C1083">
        <v>2</v>
      </c>
      <c r="D1083" s="2">
        <v>4.5999999999999996</v>
      </c>
    </row>
    <row r="1084" spans="2:4" hidden="1" x14ac:dyDescent="0.3">
      <c r="B1084" t="s">
        <v>2654</v>
      </c>
      <c r="C1084">
        <v>1</v>
      </c>
      <c r="D1084" s="2">
        <v>8.3000000000000007</v>
      </c>
    </row>
    <row r="1085" spans="2:4" hidden="1" x14ac:dyDescent="0.3">
      <c r="B1085" t="s">
        <v>2655</v>
      </c>
      <c r="C1085">
        <v>1</v>
      </c>
      <c r="D1085" s="2">
        <v>6.4</v>
      </c>
    </row>
    <row r="1086" spans="2:4" hidden="1" x14ac:dyDescent="0.3">
      <c r="B1086" t="s">
        <v>2657</v>
      </c>
      <c r="C1086">
        <v>3</v>
      </c>
      <c r="D1086" s="2">
        <v>6.333333333333333</v>
      </c>
    </row>
    <row r="1087" spans="2:4" hidden="1" x14ac:dyDescent="0.3">
      <c r="B1087" t="s">
        <v>2658</v>
      </c>
      <c r="C1087">
        <v>1</v>
      </c>
      <c r="D1087" s="2">
        <v>6</v>
      </c>
    </row>
    <row r="1088" spans="2:4" hidden="1" x14ac:dyDescent="0.3">
      <c r="B1088" t="s">
        <v>2659</v>
      </c>
      <c r="C1088">
        <v>1</v>
      </c>
      <c r="D1088" s="2">
        <v>5.8</v>
      </c>
    </row>
    <row r="1089" spans="2:4" hidden="1" x14ac:dyDescent="0.3">
      <c r="B1089" t="s">
        <v>2660</v>
      </c>
      <c r="C1089">
        <v>1</v>
      </c>
      <c r="D1089" s="2">
        <v>5.6</v>
      </c>
    </row>
    <row r="1090" spans="2:4" hidden="1" x14ac:dyDescent="0.3">
      <c r="B1090" t="s">
        <v>2662</v>
      </c>
      <c r="C1090">
        <v>1</v>
      </c>
      <c r="D1090" s="2">
        <v>6.1</v>
      </c>
    </row>
    <row r="1091" spans="2:4" hidden="1" x14ac:dyDescent="0.3">
      <c r="B1091" t="s">
        <v>2664</v>
      </c>
      <c r="C1091">
        <v>2</v>
      </c>
      <c r="D1091" s="2">
        <v>7.1</v>
      </c>
    </row>
    <row r="1092" spans="2:4" hidden="1" x14ac:dyDescent="0.3">
      <c r="B1092" t="s">
        <v>2665</v>
      </c>
      <c r="C1092">
        <v>1</v>
      </c>
      <c r="D1092" s="2">
        <v>7.3</v>
      </c>
    </row>
    <row r="1093" spans="2:4" hidden="1" x14ac:dyDescent="0.3">
      <c r="B1093" t="s">
        <v>2666</v>
      </c>
      <c r="C1093">
        <v>1</v>
      </c>
      <c r="D1093" s="2">
        <v>5.9</v>
      </c>
    </row>
    <row r="1094" spans="2:4" hidden="1" x14ac:dyDescent="0.3">
      <c r="B1094" t="s">
        <v>2667</v>
      </c>
      <c r="C1094">
        <v>1</v>
      </c>
      <c r="D1094" s="2">
        <v>8</v>
      </c>
    </row>
    <row r="1095" spans="2:4" hidden="1" x14ac:dyDescent="0.3">
      <c r="B1095" t="s">
        <v>2668</v>
      </c>
      <c r="C1095">
        <v>1</v>
      </c>
      <c r="D1095" s="2">
        <v>5.0999999999999996</v>
      </c>
    </row>
    <row r="1096" spans="2:4" hidden="1" x14ac:dyDescent="0.3">
      <c r="B1096" t="s">
        <v>2670</v>
      </c>
      <c r="C1096">
        <v>1</v>
      </c>
      <c r="D1096" s="2">
        <v>6.6</v>
      </c>
    </row>
    <row r="1097" spans="2:4" hidden="1" x14ac:dyDescent="0.3">
      <c r="B1097" t="s">
        <v>2674</v>
      </c>
      <c r="C1097">
        <v>1</v>
      </c>
      <c r="D1097" s="2">
        <v>6.8</v>
      </c>
    </row>
    <row r="1098" spans="2:4" hidden="1" x14ac:dyDescent="0.3">
      <c r="B1098" t="s">
        <v>2675</v>
      </c>
      <c r="C1098">
        <v>1</v>
      </c>
      <c r="D1098" s="2">
        <v>5.4</v>
      </c>
    </row>
    <row r="1099" spans="2:4" hidden="1" x14ac:dyDescent="0.3">
      <c r="B1099" t="s">
        <v>2681</v>
      </c>
      <c r="C1099">
        <v>1</v>
      </c>
      <c r="D1099" s="2">
        <v>5.0999999999999996</v>
      </c>
    </row>
    <row r="1100" spans="2:4" hidden="1" x14ac:dyDescent="0.3">
      <c r="B1100" t="s">
        <v>2683</v>
      </c>
      <c r="C1100">
        <v>1</v>
      </c>
      <c r="D1100" s="2">
        <v>7.8</v>
      </c>
    </row>
    <row r="1101" spans="2:4" hidden="1" x14ac:dyDescent="0.3">
      <c r="B1101" t="s">
        <v>2686</v>
      </c>
      <c r="C1101">
        <v>1</v>
      </c>
      <c r="D1101" s="2">
        <v>6.6</v>
      </c>
    </row>
    <row r="1102" spans="2:4" hidden="1" x14ac:dyDescent="0.3">
      <c r="B1102" t="s">
        <v>2688</v>
      </c>
      <c r="C1102">
        <v>1</v>
      </c>
      <c r="D1102" s="2">
        <v>6.4</v>
      </c>
    </row>
    <row r="1103" spans="2:4" hidden="1" x14ac:dyDescent="0.3">
      <c r="B1103" t="s">
        <v>2689</v>
      </c>
      <c r="C1103">
        <v>1</v>
      </c>
      <c r="D1103" s="2">
        <v>6.7</v>
      </c>
    </row>
    <row r="1104" spans="2:4" hidden="1" x14ac:dyDescent="0.3">
      <c r="B1104" t="s">
        <v>2690</v>
      </c>
      <c r="C1104">
        <v>2</v>
      </c>
      <c r="D1104" s="2">
        <v>6.3000000000000007</v>
      </c>
    </row>
    <row r="1105" spans="2:4" hidden="1" x14ac:dyDescent="0.3">
      <c r="B1105" t="s">
        <v>4017</v>
      </c>
      <c r="C1105">
        <v>1</v>
      </c>
      <c r="D1105" s="2">
        <v>8.1</v>
      </c>
    </row>
    <row r="1106" spans="2:4" hidden="1" x14ac:dyDescent="0.3">
      <c r="B1106" t="s">
        <v>2693</v>
      </c>
      <c r="C1106">
        <v>1</v>
      </c>
      <c r="D1106" s="2">
        <v>7</v>
      </c>
    </row>
    <row r="1107" spans="2:4" hidden="1" x14ac:dyDescent="0.3">
      <c r="B1107" t="s">
        <v>4018</v>
      </c>
      <c r="C1107">
        <v>1</v>
      </c>
      <c r="D1107" s="2">
        <v>7.9</v>
      </c>
    </row>
    <row r="1108" spans="2:4" hidden="1" x14ac:dyDescent="0.3">
      <c r="B1108" t="s">
        <v>2698</v>
      </c>
      <c r="C1108">
        <v>1</v>
      </c>
      <c r="D1108" s="2">
        <v>7.1</v>
      </c>
    </row>
    <row r="1109" spans="2:4" hidden="1" x14ac:dyDescent="0.3">
      <c r="B1109" t="s">
        <v>4019</v>
      </c>
      <c r="C1109">
        <v>1</v>
      </c>
      <c r="D1109" s="2">
        <v>6.5</v>
      </c>
    </row>
    <row r="1110" spans="2:4" hidden="1" x14ac:dyDescent="0.3">
      <c r="B1110" t="s">
        <v>2702</v>
      </c>
      <c r="C1110">
        <v>3</v>
      </c>
      <c r="D1110" s="2">
        <v>6.9333333333333336</v>
      </c>
    </row>
    <row r="1111" spans="2:4" hidden="1" x14ac:dyDescent="0.3">
      <c r="B1111" t="s">
        <v>2706</v>
      </c>
      <c r="C1111">
        <v>2</v>
      </c>
      <c r="D1111" s="2">
        <v>5</v>
      </c>
    </row>
    <row r="1112" spans="2:4" hidden="1" x14ac:dyDescent="0.3">
      <c r="B1112" t="s">
        <v>2708</v>
      </c>
      <c r="C1112">
        <v>1</v>
      </c>
      <c r="D1112" s="2">
        <v>6.7</v>
      </c>
    </row>
    <row r="1113" spans="2:4" hidden="1" x14ac:dyDescent="0.3">
      <c r="B1113" t="s">
        <v>2710</v>
      </c>
      <c r="C1113">
        <v>4</v>
      </c>
      <c r="D1113" s="2">
        <v>6.3</v>
      </c>
    </row>
    <row r="1114" spans="2:4" hidden="1" x14ac:dyDescent="0.3">
      <c r="B1114" t="s">
        <v>2711</v>
      </c>
      <c r="C1114">
        <v>1</v>
      </c>
      <c r="D1114" s="2">
        <v>5.4</v>
      </c>
    </row>
    <row r="1115" spans="2:4" hidden="1" x14ac:dyDescent="0.3">
      <c r="B1115" t="s">
        <v>2712</v>
      </c>
      <c r="C1115">
        <v>1</v>
      </c>
      <c r="D1115" s="2">
        <v>4.3</v>
      </c>
    </row>
    <row r="1116" spans="2:4" hidden="1" x14ac:dyDescent="0.3">
      <c r="B1116" t="s">
        <v>2713</v>
      </c>
      <c r="C1116">
        <v>1</v>
      </c>
      <c r="D1116" s="2">
        <v>7.7</v>
      </c>
    </row>
    <row r="1117" spans="2:4" hidden="1" x14ac:dyDescent="0.3">
      <c r="B1117" t="s">
        <v>2716</v>
      </c>
      <c r="C1117">
        <v>1</v>
      </c>
      <c r="D1117" s="2">
        <v>5.9</v>
      </c>
    </row>
    <row r="1118" spans="2:4" hidden="1" x14ac:dyDescent="0.3">
      <c r="B1118" t="s">
        <v>2718</v>
      </c>
      <c r="C1118">
        <v>1</v>
      </c>
      <c r="D1118" s="2">
        <v>7.8</v>
      </c>
    </row>
    <row r="1119" spans="2:4" hidden="1" x14ac:dyDescent="0.3">
      <c r="B1119" t="s">
        <v>2720</v>
      </c>
      <c r="C1119">
        <v>2</v>
      </c>
      <c r="D1119" s="2">
        <v>6.75</v>
      </c>
    </row>
    <row r="1120" spans="2:4" hidden="1" x14ac:dyDescent="0.3">
      <c r="B1120" t="s">
        <v>2723</v>
      </c>
      <c r="C1120">
        <v>1</v>
      </c>
      <c r="D1120" s="2">
        <v>6.7</v>
      </c>
    </row>
    <row r="1121" spans="2:4" hidden="1" x14ac:dyDescent="0.3">
      <c r="B1121" t="s">
        <v>2728</v>
      </c>
      <c r="C1121">
        <v>1</v>
      </c>
      <c r="D1121" s="2">
        <v>5.4</v>
      </c>
    </row>
    <row r="1122" spans="2:4" hidden="1" x14ac:dyDescent="0.3">
      <c r="B1122" t="s">
        <v>2731</v>
      </c>
      <c r="C1122">
        <v>1</v>
      </c>
      <c r="D1122" s="2">
        <v>6.6</v>
      </c>
    </row>
    <row r="1123" spans="2:4" hidden="1" x14ac:dyDescent="0.3">
      <c r="B1123" t="s">
        <v>2733</v>
      </c>
      <c r="C1123">
        <v>1</v>
      </c>
      <c r="D1123" s="2">
        <v>6.4</v>
      </c>
    </row>
    <row r="1124" spans="2:4" hidden="1" x14ac:dyDescent="0.3">
      <c r="B1124" t="s">
        <v>2735</v>
      </c>
      <c r="C1124">
        <v>1</v>
      </c>
      <c r="D1124" s="2">
        <v>7</v>
      </c>
    </row>
    <row r="1125" spans="2:4" hidden="1" x14ac:dyDescent="0.3">
      <c r="B1125" t="s">
        <v>2736</v>
      </c>
      <c r="C1125">
        <v>1</v>
      </c>
      <c r="D1125" s="2">
        <v>5.7</v>
      </c>
    </row>
    <row r="1126" spans="2:4" hidden="1" x14ac:dyDescent="0.3">
      <c r="B1126" t="s">
        <v>2737</v>
      </c>
      <c r="C1126">
        <v>2</v>
      </c>
      <c r="D1126" s="2">
        <v>6.1</v>
      </c>
    </row>
    <row r="1127" spans="2:4" hidden="1" x14ac:dyDescent="0.3">
      <c r="B1127" t="s">
        <v>2738</v>
      </c>
      <c r="C1127">
        <v>3</v>
      </c>
      <c r="D1127" s="2">
        <v>7.1333333333333329</v>
      </c>
    </row>
    <row r="1128" spans="2:4" hidden="1" x14ac:dyDescent="0.3">
      <c r="B1128" t="s">
        <v>2742</v>
      </c>
      <c r="C1128">
        <v>3</v>
      </c>
      <c r="D1128" s="2">
        <v>6.6333333333333329</v>
      </c>
    </row>
    <row r="1129" spans="2:4" hidden="1" x14ac:dyDescent="0.3">
      <c r="B1129" t="s">
        <v>2743</v>
      </c>
      <c r="C1129">
        <v>1</v>
      </c>
      <c r="D1129" s="2">
        <v>7</v>
      </c>
    </row>
    <row r="1130" spans="2:4" hidden="1" x14ac:dyDescent="0.3">
      <c r="B1130" t="s">
        <v>2746</v>
      </c>
      <c r="C1130">
        <v>1</v>
      </c>
      <c r="D1130" s="2">
        <v>7.1</v>
      </c>
    </row>
    <row r="1131" spans="2:4" hidden="1" x14ac:dyDescent="0.3">
      <c r="B1131" t="s">
        <v>2748</v>
      </c>
      <c r="C1131">
        <v>1</v>
      </c>
      <c r="D1131" s="2">
        <v>7</v>
      </c>
    </row>
    <row r="1132" spans="2:4" hidden="1" x14ac:dyDescent="0.3">
      <c r="B1132" t="s">
        <v>2749</v>
      </c>
      <c r="C1132">
        <v>1</v>
      </c>
      <c r="D1132" s="2">
        <v>7.7</v>
      </c>
    </row>
    <row r="1133" spans="2:4" hidden="1" x14ac:dyDescent="0.3">
      <c r="B1133" t="s">
        <v>2751</v>
      </c>
      <c r="C1133">
        <v>1</v>
      </c>
      <c r="D1133" s="2">
        <v>7.1</v>
      </c>
    </row>
    <row r="1134" spans="2:4" hidden="1" x14ac:dyDescent="0.3">
      <c r="B1134" t="s">
        <v>4020</v>
      </c>
      <c r="C1134">
        <v>3</v>
      </c>
      <c r="D1134" s="2">
        <v>7.6333333333333329</v>
      </c>
    </row>
    <row r="1135" spans="2:4" hidden="1" x14ac:dyDescent="0.3">
      <c r="B1135" t="s">
        <v>2753</v>
      </c>
      <c r="C1135">
        <v>1</v>
      </c>
      <c r="D1135" s="2">
        <v>6.3</v>
      </c>
    </row>
    <row r="1136" spans="2:4" hidden="1" x14ac:dyDescent="0.3">
      <c r="B1136" t="s">
        <v>2756</v>
      </c>
      <c r="C1136">
        <v>1</v>
      </c>
      <c r="D1136" s="2">
        <v>7.3</v>
      </c>
    </row>
    <row r="1137" spans="2:4" hidden="1" x14ac:dyDescent="0.3">
      <c r="B1137" t="s">
        <v>2758</v>
      </c>
      <c r="C1137">
        <v>1</v>
      </c>
      <c r="D1137" s="2">
        <v>7.2</v>
      </c>
    </row>
    <row r="1138" spans="2:4" hidden="1" x14ac:dyDescent="0.3">
      <c r="B1138" t="s">
        <v>2760</v>
      </c>
      <c r="C1138">
        <v>2</v>
      </c>
      <c r="D1138" s="2">
        <v>7.45</v>
      </c>
    </row>
    <row r="1139" spans="2:4" hidden="1" x14ac:dyDescent="0.3">
      <c r="B1139" t="s">
        <v>2761</v>
      </c>
      <c r="C1139">
        <v>1</v>
      </c>
      <c r="D1139" s="2">
        <v>7.1</v>
      </c>
    </row>
    <row r="1140" spans="2:4" hidden="1" x14ac:dyDescent="0.3">
      <c r="B1140" t="s">
        <v>2764</v>
      </c>
      <c r="C1140">
        <v>1</v>
      </c>
      <c r="D1140" s="2">
        <v>4.5999999999999996</v>
      </c>
    </row>
    <row r="1141" spans="2:4" hidden="1" x14ac:dyDescent="0.3">
      <c r="B1141" t="s">
        <v>2765</v>
      </c>
      <c r="C1141">
        <v>1</v>
      </c>
      <c r="D1141" s="2">
        <v>7.7</v>
      </c>
    </row>
    <row r="1142" spans="2:4" hidden="1" x14ac:dyDescent="0.3">
      <c r="B1142" t="s">
        <v>2769</v>
      </c>
      <c r="C1142">
        <v>1</v>
      </c>
      <c r="D1142" s="2">
        <v>7.5</v>
      </c>
    </row>
    <row r="1143" spans="2:4" hidden="1" x14ac:dyDescent="0.3">
      <c r="B1143" t="s">
        <v>2772</v>
      </c>
      <c r="C1143">
        <v>2</v>
      </c>
      <c r="D1143" s="2">
        <v>8.1</v>
      </c>
    </row>
    <row r="1144" spans="2:4" hidden="1" x14ac:dyDescent="0.3">
      <c r="B1144" t="s">
        <v>2775</v>
      </c>
      <c r="C1144">
        <v>1</v>
      </c>
      <c r="D1144" s="2">
        <v>6</v>
      </c>
    </row>
    <row r="1145" spans="2:4" hidden="1" x14ac:dyDescent="0.3">
      <c r="B1145" t="s">
        <v>2777</v>
      </c>
      <c r="C1145">
        <v>1</v>
      </c>
      <c r="D1145" s="2">
        <v>6.8</v>
      </c>
    </row>
    <row r="1146" spans="2:4" hidden="1" x14ac:dyDescent="0.3">
      <c r="B1146" t="s">
        <v>2779</v>
      </c>
      <c r="C1146">
        <v>1</v>
      </c>
      <c r="D1146" s="2">
        <v>7.2</v>
      </c>
    </row>
    <row r="1147" spans="2:4" hidden="1" x14ac:dyDescent="0.3">
      <c r="B1147" t="s">
        <v>2783</v>
      </c>
      <c r="C1147">
        <v>1</v>
      </c>
      <c r="D1147" s="2">
        <v>4.5999999999999996</v>
      </c>
    </row>
    <row r="1148" spans="2:4" hidden="1" x14ac:dyDescent="0.3">
      <c r="B1148" t="s">
        <v>2786</v>
      </c>
      <c r="C1148">
        <v>1</v>
      </c>
      <c r="D1148" s="2">
        <v>7.5</v>
      </c>
    </row>
    <row r="1149" spans="2:4" hidden="1" x14ac:dyDescent="0.3">
      <c r="B1149" t="s">
        <v>2787</v>
      </c>
      <c r="C1149">
        <v>1</v>
      </c>
      <c r="D1149" s="2">
        <v>6.3</v>
      </c>
    </row>
    <row r="1150" spans="2:4" hidden="1" x14ac:dyDescent="0.3">
      <c r="B1150" t="s">
        <v>2789</v>
      </c>
      <c r="C1150">
        <v>1</v>
      </c>
      <c r="D1150" s="2">
        <v>6.8</v>
      </c>
    </row>
    <row r="1151" spans="2:4" hidden="1" x14ac:dyDescent="0.3">
      <c r="B1151" t="s">
        <v>2791</v>
      </c>
      <c r="C1151">
        <v>1</v>
      </c>
      <c r="D1151" s="2">
        <v>5.3</v>
      </c>
    </row>
    <row r="1152" spans="2:4" hidden="1" x14ac:dyDescent="0.3">
      <c r="B1152" t="s">
        <v>2792</v>
      </c>
      <c r="C1152">
        <v>1</v>
      </c>
      <c r="D1152" s="2">
        <v>7.3</v>
      </c>
    </row>
    <row r="1153" spans="2:4" hidden="1" x14ac:dyDescent="0.3">
      <c r="B1153" t="s">
        <v>2793</v>
      </c>
      <c r="C1153">
        <v>2</v>
      </c>
      <c r="D1153" s="2">
        <v>7.15</v>
      </c>
    </row>
    <row r="1154" spans="2:4" hidden="1" x14ac:dyDescent="0.3">
      <c r="B1154" t="s">
        <v>2795</v>
      </c>
      <c r="C1154">
        <v>1</v>
      </c>
      <c r="D1154" s="2">
        <v>5.3</v>
      </c>
    </row>
    <row r="1155" spans="2:4" hidden="1" x14ac:dyDescent="0.3">
      <c r="B1155" t="s">
        <v>2796</v>
      </c>
      <c r="C1155">
        <v>1</v>
      </c>
      <c r="D1155" s="2">
        <v>7.7</v>
      </c>
    </row>
    <row r="1156" spans="2:4" hidden="1" x14ac:dyDescent="0.3">
      <c r="B1156" t="s">
        <v>388</v>
      </c>
      <c r="C1156">
        <v>1</v>
      </c>
      <c r="D1156" s="2">
        <v>6.2</v>
      </c>
    </row>
    <row r="1157" spans="2:4" hidden="1" x14ac:dyDescent="0.3">
      <c r="B1157" t="s">
        <v>2798</v>
      </c>
      <c r="C1157">
        <v>1</v>
      </c>
      <c r="D1157" s="2">
        <v>5.0999999999999996</v>
      </c>
    </row>
    <row r="1158" spans="2:4" hidden="1" x14ac:dyDescent="0.3">
      <c r="B1158" t="s">
        <v>2799</v>
      </c>
      <c r="C1158">
        <v>1</v>
      </c>
      <c r="D1158" s="2">
        <v>6.8</v>
      </c>
    </row>
    <row r="1159" spans="2:4" hidden="1" x14ac:dyDescent="0.3">
      <c r="B1159" t="s">
        <v>2801</v>
      </c>
      <c r="C1159">
        <v>1</v>
      </c>
      <c r="D1159" s="2">
        <v>5.8</v>
      </c>
    </row>
    <row r="1160" spans="2:4" hidden="1" x14ac:dyDescent="0.3">
      <c r="B1160" t="s">
        <v>2802</v>
      </c>
      <c r="C1160">
        <v>1</v>
      </c>
      <c r="D1160" s="2">
        <v>6.4</v>
      </c>
    </row>
    <row r="1161" spans="2:4" hidden="1" x14ac:dyDescent="0.3">
      <c r="B1161" t="s">
        <v>2804</v>
      </c>
      <c r="C1161">
        <v>2</v>
      </c>
      <c r="D1161" s="2">
        <v>7</v>
      </c>
    </row>
    <row r="1162" spans="2:4" hidden="1" x14ac:dyDescent="0.3">
      <c r="B1162" t="s">
        <v>2807</v>
      </c>
      <c r="C1162">
        <v>1</v>
      </c>
      <c r="D1162" s="2">
        <v>5.5</v>
      </c>
    </row>
    <row r="1163" spans="2:4" hidden="1" x14ac:dyDescent="0.3">
      <c r="B1163" t="s">
        <v>4021</v>
      </c>
      <c r="C1163">
        <v>2</v>
      </c>
      <c r="D1163" s="2">
        <v>6</v>
      </c>
    </row>
    <row r="1164" spans="2:4" hidden="1" x14ac:dyDescent="0.3">
      <c r="B1164" t="s">
        <v>2811</v>
      </c>
      <c r="C1164">
        <v>1</v>
      </c>
      <c r="D1164" s="2">
        <v>6.5</v>
      </c>
    </row>
    <row r="1165" spans="2:4" hidden="1" x14ac:dyDescent="0.3">
      <c r="B1165" t="s">
        <v>2812</v>
      </c>
      <c r="C1165">
        <v>1</v>
      </c>
      <c r="D1165" s="2">
        <v>6.4</v>
      </c>
    </row>
    <row r="1166" spans="2:4" hidden="1" x14ac:dyDescent="0.3">
      <c r="B1166" t="s">
        <v>2814</v>
      </c>
      <c r="C1166">
        <v>1</v>
      </c>
      <c r="D1166" s="2">
        <v>6.6</v>
      </c>
    </row>
    <row r="1167" spans="2:4" hidden="1" x14ac:dyDescent="0.3">
      <c r="B1167" t="s">
        <v>2816</v>
      </c>
      <c r="C1167">
        <v>4</v>
      </c>
      <c r="D1167" s="2">
        <v>6.35</v>
      </c>
    </row>
    <row r="1168" spans="2:4" hidden="1" x14ac:dyDescent="0.3">
      <c r="B1168" t="s">
        <v>4022</v>
      </c>
      <c r="C1168">
        <v>3</v>
      </c>
      <c r="D1168" s="2">
        <v>6.1000000000000005</v>
      </c>
    </row>
    <row r="1169" spans="2:4" hidden="1" x14ac:dyDescent="0.3">
      <c r="B1169" t="s">
        <v>2821</v>
      </c>
      <c r="C1169">
        <v>1</v>
      </c>
      <c r="D1169" s="2">
        <v>7.5</v>
      </c>
    </row>
    <row r="1170" spans="2:4" hidden="1" x14ac:dyDescent="0.3">
      <c r="B1170" t="s">
        <v>2824</v>
      </c>
      <c r="C1170">
        <v>1</v>
      </c>
      <c r="D1170" s="2">
        <v>6.5</v>
      </c>
    </row>
    <row r="1171" spans="2:4" hidden="1" x14ac:dyDescent="0.3">
      <c r="B1171" t="s">
        <v>2827</v>
      </c>
      <c r="C1171">
        <v>1</v>
      </c>
      <c r="D1171" s="2">
        <v>5.8</v>
      </c>
    </row>
    <row r="1172" spans="2:4" hidden="1" x14ac:dyDescent="0.3">
      <c r="B1172" t="s">
        <v>2828</v>
      </c>
      <c r="C1172">
        <v>1</v>
      </c>
      <c r="D1172" s="2">
        <v>6.1</v>
      </c>
    </row>
    <row r="1173" spans="2:4" hidden="1" x14ac:dyDescent="0.3">
      <c r="B1173" t="s">
        <v>2829</v>
      </c>
      <c r="C1173">
        <v>1</v>
      </c>
      <c r="D1173" s="2">
        <v>6.9</v>
      </c>
    </row>
    <row r="1174" spans="2:4" hidden="1" x14ac:dyDescent="0.3">
      <c r="B1174" t="s">
        <v>2832</v>
      </c>
      <c r="C1174">
        <v>3</v>
      </c>
      <c r="D1174" s="2">
        <v>6.8</v>
      </c>
    </row>
    <row r="1175" spans="2:4" hidden="1" x14ac:dyDescent="0.3">
      <c r="B1175" t="s">
        <v>2835</v>
      </c>
      <c r="C1175">
        <v>1</v>
      </c>
      <c r="D1175" s="2">
        <v>5.6</v>
      </c>
    </row>
    <row r="1176" spans="2:4" hidden="1" x14ac:dyDescent="0.3">
      <c r="B1176" t="s">
        <v>2837</v>
      </c>
      <c r="C1176">
        <v>1</v>
      </c>
      <c r="D1176" s="2">
        <v>6.5</v>
      </c>
    </row>
    <row r="1177" spans="2:4" hidden="1" x14ac:dyDescent="0.3">
      <c r="B1177" t="s">
        <v>2838</v>
      </c>
      <c r="C1177">
        <v>1</v>
      </c>
      <c r="D1177" s="2">
        <v>5.5</v>
      </c>
    </row>
    <row r="1178" spans="2:4" hidden="1" x14ac:dyDescent="0.3">
      <c r="B1178" t="s">
        <v>4023</v>
      </c>
      <c r="C1178">
        <v>1</v>
      </c>
      <c r="D1178" s="2">
        <v>5.2</v>
      </c>
    </row>
    <row r="1179" spans="2:4" hidden="1" x14ac:dyDescent="0.3">
      <c r="B1179" t="s">
        <v>2840</v>
      </c>
      <c r="C1179">
        <v>2</v>
      </c>
      <c r="D1179" s="2">
        <v>5.7</v>
      </c>
    </row>
    <row r="1180" spans="2:4" hidden="1" x14ac:dyDescent="0.3">
      <c r="B1180" t="s">
        <v>2842</v>
      </c>
      <c r="C1180">
        <v>1</v>
      </c>
      <c r="D1180" s="2">
        <v>5.9</v>
      </c>
    </row>
    <row r="1181" spans="2:4" hidden="1" x14ac:dyDescent="0.3">
      <c r="B1181" t="s">
        <v>2843</v>
      </c>
      <c r="C1181">
        <v>1</v>
      </c>
      <c r="D1181" s="2">
        <v>5.9</v>
      </c>
    </row>
    <row r="1182" spans="2:4" hidden="1" x14ac:dyDescent="0.3">
      <c r="B1182" t="s">
        <v>2846</v>
      </c>
      <c r="C1182">
        <v>1</v>
      </c>
      <c r="D1182" s="2">
        <v>6.7</v>
      </c>
    </row>
    <row r="1183" spans="2:4" hidden="1" x14ac:dyDescent="0.3">
      <c r="B1183" t="s">
        <v>2849</v>
      </c>
      <c r="C1183">
        <v>1</v>
      </c>
      <c r="D1183" s="2">
        <v>6.1</v>
      </c>
    </row>
    <row r="1184" spans="2:4" hidden="1" x14ac:dyDescent="0.3">
      <c r="B1184" t="s">
        <v>2851</v>
      </c>
      <c r="C1184">
        <v>1</v>
      </c>
      <c r="D1184" s="2">
        <v>5.9</v>
      </c>
    </row>
    <row r="1185" spans="2:4" hidden="1" x14ac:dyDescent="0.3">
      <c r="B1185" t="s">
        <v>2853</v>
      </c>
      <c r="C1185">
        <v>3</v>
      </c>
      <c r="D1185" s="2">
        <v>6</v>
      </c>
    </row>
    <row r="1186" spans="2:4" hidden="1" x14ac:dyDescent="0.3">
      <c r="B1186" t="s">
        <v>2855</v>
      </c>
      <c r="C1186">
        <v>1</v>
      </c>
      <c r="D1186" s="2">
        <v>5.9</v>
      </c>
    </row>
    <row r="1187" spans="2:4" hidden="1" x14ac:dyDescent="0.3">
      <c r="B1187" t="s">
        <v>2856</v>
      </c>
      <c r="C1187">
        <v>1</v>
      </c>
      <c r="D1187" s="2">
        <v>7.4</v>
      </c>
    </row>
    <row r="1188" spans="2:4" hidden="1" x14ac:dyDescent="0.3">
      <c r="B1188" t="s">
        <v>2857</v>
      </c>
      <c r="C1188">
        <v>1</v>
      </c>
      <c r="D1188" s="2">
        <v>7.1</v>
      </c>
    </row>
    <row r="1189" spans="2:4" hidden="1" x14ac:dyDescent="0.3">
      <c r="B1189" t="s">
        <v>2858</v>
      </c>
      <c r="C1189">
        <v>1</v>
      </c>
      <c r="D1189" s="2">
        <v>7</v>
      </c>
    </row>
    <row r="1190" spans="2:4" hidden="1" x14ac:dyDescent="0.3">
      <c r="B1190" t="s">
        <v>2860</v>
      </c>
      <c r="C1190">
        <v>1</v>
      </c>
      <c r="D1190" s="2">
        <v>6.5</v>
      </c>
    </row>
    <row r="1191" spans="2:4" hidden="1" x14ac:dyDescent="0.3">
      <c r="B1191" t="s">
        <v>2863</v>
      </c>
      <c r="C1191">
        <v>1</v>
      </c>
      <c r="D1191" s="2">
        <v>5.5</v>
      </c>
    </row>
    <row r="1192" spans="2:4" hidden="1" x14ac:dyDescent="0.3">
      <c r="B1192" t="s">
        <v>2866</v>
      </c>
      <c r="C1192">
        <v>1</v>
      </c>
      <c r="D1192" s="2">
        <v>5.2</v>
      </c>
    </row>
    <row r="1193" spans="2:4" hidden="1" x14ac:dyDescent="0.3">
      <c r="B1193" t="s">
        <v>2867</v>
      </c>
      <c r="C1193">
        <v>1</v>
      </c>
      <c r="D1193" s="2">
        <v>6.7</v>
      </c>
    </row>
    <row r="1194" spans="2:4" hidden="1" x14ac:dyDescent="0.3">
      <c r="B1194" t="s">
        <v>2869</v>
      </c>
      <c r="C1194">
        <v>1</v>
      </c>
      <c r="D1194" s="2">
        <v>8.6</v>
      </c>
    </row>
    <row r="1195" spans="2:4" hidden="1" x14ac:dyDescent="0.3">
      <c r="B1195" t="s">
        <v>2870</v>
      </c>
      <c r="C1195">
        <v>1</v>
      </c>
      <c r="D1195" s="2">
        <v>6.1</v>
      </c>
    </row>
    <row r="1196" spans="2:4" hidden="1" x14ac:dyDescent="0.3">
      <c r="B1196" t="s">
        <v>4024</v>
      </c>
      <c r="C1196">
        <v>1</v>
      </c>
      <c r="D1196" s="2">
        <v>5.8</v>
      </c>
    </row>
    <row r="1197" spans="2:4" hidden="1" x14ac:dyDescent="0.3">
      <c r="B1197" t="s">
        <v>4025</v>
      </c>
      <c r="C1197">
        <v>1</v>
      </c>
      <c r="D1197" s="2">
        <v>7.7</v>
      </c>
    </row>
    <row r="1198" spans="2:4" hidden="1" x14ac:dyDescent="0.3">
      <c r="B1198" t="s">
        <v>2874</v>
      </c>
      <c r="C1198">
        <v>1</v>
      </c>
      <c r="D1198" s="2">
        <v>5.6</v>
      </c>
    </row>
    <row r="1199" spans="2:4" hidden="1" x14ac:dyDescent="0.3">
      <c r="B1199" t="s">
        <v>2876</v>
      </c>
      <c r="C1199">
        <v>1</v>
      </c>
      <c r="D1199" s="2">
        <v>6.7</v>
      </c>
    </row>
    <row r="1200" spans="2:4" hidden="1" x14ac:dyDescent="0.3">
      <c r="B1200" t="s">
        <v>2877</v>
      </c>
      <c r="C1200">
        <v>1</v>
      </c>
      <c r="D1200" s="2">
        <v>4.0999999999999996</v>
      </c>
    </row>
    <row r="1201" spans="2:4" hidden="1" x14ac:dyDescent="0.3">
      <c r="B1201" t="s">
        <v>2879</v>
      </c>
      <c r="C1201">
        <v>1</v>
      </c>
      <c r="D1201" s="2">
        <v>7.1</v>
      </c>
    </row>
    <row r="1202" spans="2:4" hidden="1" x14ac:dyDescent="0.3">
      <c r="B1202" t="s">
        <v>2880</v>
      </c>
      <c r="C1202">
        <v>3</v>
      </c>
      <c r="D1202" s="2">
        <v>6.4666666666666659</v>
      </c>
    </row>
    <row r="1203" spans="2:4" hidden="1" x14ac:dyDescent="0.3">
      <c r="B1203" t="s">
        <v>2881</v>
      </c>
      <c r="C1203">
        <v>1</v>
      </c>
      <c r="D1203" s="2">
        <v>7</v>
      </c>
    </row>
    <row r="1204" spans="2:4" hidden="1" x14ac:dyDescent="0.3">
      <c r="B1204" t="s">
        <v>2883</v>
      </c>
      <c r="C1204">
        <v>1</v>
      </c>
      <c r="D1204" s="2">
        <v>5.5</v>
      </c>
    </row>
    <row r="1205" spans="2:4" hidden="1" x14ac:dyDescent="0.3">
      <c r="B1205" t="s">
        <v>2885</v>
      </c>
      <c r="C1205">
        <v>1</v>
      </c>
      <c r="D1205" s="2">
        <v>6.6</v>
      </c>
    </row>
    <row r="1206" spans="2:4" hidden="1" x14ac:dyDescent="0.3">
      <c r="B1206" t="s">
        <v>2887</v>
      </c>
      <c r="C1206">
        <v>1</v>
      </c>
      <c r="D1206" s="2">
        <v>7.1</v>
      </c>
    </row>
    <row r="1207" spans="2:4" hidden="1" x14ac:dyDescent="0.3">
      <c r="B1207" t="s">
        <v>2889</v>
      </c>
      <c r="C1207">
        <v>1</v>
      </c>
      <c r="D1207" s="2">
        <v>5.6</v>
      </c>
    </row>
    <row r="1208" spans="2:4" hidden="1" x14ac:dyDescent="0.3">
      <c r="B1208" t="s">
        <v>2892</v>
      </c>
      <c r="C1208">
        <v>1</v>
      </c>
      <c r="D1208" s="2">
        <v>3.3</v>
      </c>
    </row>
    <row r="1209" spans="2:4" hidden="1" x14ac:dyDescent="0.3">
      <c r="B1209" t="s">
        <v>2894</v>
      </c>
      <c r="C1209">
        <v>1</v>
      </c>
      <c r="D1209" s="2">
        <v>4.8</v>
      </c>
    </row>
    <row r="1210" spans="2:4" hidden="1" x14ac:dyDescent="0.3">
      <c r="B1210" t="s">
        <v>2896</v>
      </c>
      <c r="C1210">
        <v>1</v>
      </c>
      <c r="D1210" s="2">
        <v>5.2</v>
      </c>
    </row>
    <row r="1211" spans="2:4" hidden="1" x14ac:dyDescent="0.3">
      <c r="B1211" t="s">
        <v>2897</v>
      </c>
      <c r="C1211">
        <v>2</v>
      </c>
      <c r="D1211" s="2">
        <v>6.85</v>
      </c>
    </row>
    <row r="1212" spans="2:4" hidden="1" x14ac:dyDescent="0.3">
      <c r="B1212" t="s">
        <v>2899</v>
      </c>
      <c r="C1212">
        <v>1</v>
      </c>
      <c r="D1212" s="2">
        <v>5.7</v>
      </c>
    </row>
    <row r="1213" spans="2:4" hidden="1" x14ac:dyDescent="0.3">
      <c r="B1213" t="s">
        <v>2900</v>
      </c>
      <c r="C1213">
        <v>1</v>
      </c>
      <c r="D1213" s="2">
        <v>6.5</v>
      </c>
    </row>
    <row r="1214" spans="2:4" hidden="1" x14ac:dyDescent="0.3">
      <c r="B1214" t="s">
        <v>2901</v>
      </c>
      <c r="C1214">
        <v>1</v>
      </c>
      <c r="D1214" s="2">
        <v>7.2</v>
      </c>
    </row>
    <row r="1215" spans="2:4" hidden="1" x14ac:dyDescent="0.3">
      <c r="B1215" t="s">
        <v>2902</v>
      </c>
      <c r="C1215">
        <v>1</v>
      </c>
      <c r="D1215" s="2">
        <v>5.3</v>
      </c>
    </row>
    <row r="1216" spans="2:4" hidden="1" x14ac:dyDescent="0.3">
      <c r="B1216" t="s">
        <v>2903</v>
      </c>
      <c r="C1216">
        <v>1</v>
      </c>
      <c r="D1216" s="2">
        <v>5.7</v>
      </c>
    </row>
    <row r="1217" spans="2:4" hidden="1" x14ac:dyDescent="0.3">
      <c r="B1217" t="s">
        <v>2906</v>
      </c>
      <c r="C1217">
        <v>2</v>
      </c>
      <c r="D1217" s="2">
        <v>6.25</v>
      </c>
    </row>
    <row r="1218" spans="2:4" hidden="1" x14ac:dyDescent="0.3">
      <c r="B1218" t="s">
        <v>2907</v>
      </c>
      <c r="C1218">
        <v>1</v>
      </c>
      <c r="D1218" s="2">
        <v>6.6</v>
      </c>
    </row>
    <row r="1219" spans="2:4" hidden="1" x14ac:dyDescent="0.3">
      <c r="B1219" t="s">
        <v>2909</v>
      </c>
      <c r="C1219">
        <v>1</v>
      </c>
      <c r="D1219" s="2">
        <v>6.6</v>
      </c>
    </row>
    <row r="1220" spans="2:4" hidden="1" x14ac:dyDescent="0.3">
      <c r="B1220" t="s">
        <v>2911</v>
      </c>
      <c r="C1220">
        <v>1</v>
      </c>
      <c r="D1220" s="2">
        <v>7.3</v>
      </c>
    </row>
    <row r="1221" spans="2:4" hidden="1" x14ac:dyDescent="0.3">
      <c r="B1221" t="s">
        <v>2913</v>
      </c>
      <c r="C1221">
        <v>1</v>
      </c>
      <c r="D1221" s="2">
        <v>6.2</v>
      </c>
    </row>
    <row r="1222" spans="2:4" hidden="1" x14ac:dyDescent="0.3">
      <c r="B1222" t="s">
        <v>2915</v>
      </c>
      <c r="C1222">
        <v>1</v>
      </c>
      <c r="D1222" s="2">
        <v>6.6</v>
      </c>
    </row>
    <row r="1223" spans="2:4" hidden="1" x14ac:dyDescent="0.3">
      <c r="B1223" t="s">
        <v>2917</v>
      </c>
      <c r="C1223">
        <v>1</v>
      </c>
      <c r="D1223" s="2">
        <v>3.3</v>
      </c>
    </row>
    <row r="1224" spans="2:4" hidden="1" x14ac:dyDescent="0.3">
      <c r="B1224" t="s">
        <v>2918</v>
      </c>
      <c r="C1224">
        <v>1</v>
      </c>
      <c r="D1224" s="2">
        <v>6.2</v>
      </c>
    </row>
    <row r="1225" spans="2:4" hidden="1" x14ac:dyDescent="0.3">
      <c r="B1225" t="s">
        <v>2920</v>
      </c>
      <c r="C1225">
        <v>1</v>
      </c>
      <c r="D1225" s="2">
        <v>3.5</v>
      </c>
    </row>
    <row r="1226" spans="2:4" hidden="1" x14ac:dyDescent="0.3">
      <c r="B1226" t="s">
        <v>2921</v>
      </c>
      <c r="C1226">
        <v>1</v>
      </c>
      <c r="D1226" s="2">
        <v>5.5</v>
      </c>
    </row>
    <row r="1227" spans="2:4" hidden="1" x14ac:dyDescent="0.3">
      <c r="B1227" t="s">
        <v>4026</v>
      </c>
      <c r="C1227">
        <v>1</v>
      </c>
      <c r="D1227" s="2">
        <v>5.9</v>
      </c>
    </row>
    <row r="1228" spans="2:4" hidden="1" x14ac:dyDescent="0.3">
      <c r="B1228" t="s">
        <v>2923</v>
      </c>
      <c r="C1228">
        <v>1</v>
      </c>
      <c r="D1228" s="2">
        <v>4.7</v>
      </c>
    </row>
    <row r="1229" spans="2:4" hidden="1" x14ac:dyDescent="0.3">
      <c r="B1229" t="s">
        <v>2925</v>
      </c>
      <c r="C1229">
        <v>1</v>
      </c>
      <c r="D1229" s="2">
        <v>3.9</v>
      </c>
    </row>
    <row r="1230" spans="2:4" hidden="1" x14ac:dyDescent="0.3">
      <c r="B1230" t="s">
        <v>4027</v>
      </c>
      <c r="C1230">
        <v>1</v>
      </c>
      <c r="D1230" s="2">
        <v>6.1</v>
      </c>
    </row>
    <row r="1231" spans="2:4" hidden="1" x14ac:dyDescent="0.3">
      <c r="B1231" t="s">
        <v>2928</v>
      </c>
      <c r="C1231">
        <v>1</v>
      </c>
      <c r="D1231" s="2">
        <v>6.7</v>
      </c>
    </row>
    <row r="1232" spans="2:4" hidden="1" x14ac:dyDescent="0.3">
      <c r="B1232" t="s">
        <v>2929</v>
      </c>
      <c r="C1232">
        <v>1</v>
      </c>
      <c r="D1232" s="2">
        <v>6.9</v>
      </c>
    </row>
    <row r="1233" spans="2:4" hidden="1" x14ac:dyDescent="0.3">
      <c r="B1233" t="s">
        <v>2934</v>
      </c>
      <c r="C1233">
        <v>1</v>
      </c>
      <c r="D1233" s="2">
        <v>6.7</v>
      </c>
    </row>
    <row r="1234" spans="2:4" hidden="1" x14ac:dyDescent="0.3">
      <c r="B1234" t="s">
        <v>2936</v>
      </c>
      <c r="C1234">
        <v>1</v>
      </c>
      <c r="D1234" s="2">
        <v>4.5</v>
      </c>
    </row>
    <row r="1235" spans="2:4" hidden="1" x14ac:dyDescent="0.3">
      <c r="B1235" t="s">
        <v>2937</v>
      </c>
      <c r="C1235">
        <v>1</v>
      </c>
      <c r="D1235" s="2">
        <v>7.6</v>
      </c>
    </row>
    <row r="1236" spans="2:4" hidden="1" x14ac:dyDescent="0.3">
      <c r="B1236" t="s">
        <v>2938</v>
      </c>
      <c r="C1236">
        <v>1</v>
      </c>
      <c r="D1236" s="2">
        <v>6</v>
      </c>
    </row>
    <row r="1237" spans="2:4" hidden="1" x14ac:dyDescent="0.3">
      <c r="B1237" t="s">
        <v>2941</v>
      </c>
      <c r="C1237">
        <v>2</v>
      </c>
      <c r="D1237" s="2">
        <v>7.4</v>
      </c>
    </row>
    <row r="1238" spans="2:4" hidden="1" x14ac:dyDescent="0.3">
      <c r="B1238" t="s">
        <v>2942</v>
      </c>
      <c r="C1238">
        <v>1</v>
      </c>
      <c r="D1238" s="2">
        <v>6.6</v>
      </c>
    </row>
    <row r="1239" spans="2:4" hidden="1" x14ac:dyDescent="0.3">
      <c r="B1239" t="s">
        <v>2944</v>
      </c>
      <c r="C1239">
        <v>3</v>
      </c>
      <c r="D1239" s="2">
        <v>7.2666666666666666</v>
      </c>
    </row>
    <row r="1240" spans="2:4" hidden="1" x14ac:dyDescent="0.3">
      <c r="B1240" t="s">
        <v>2946</v>
      </c>
      <c r="C1240">
        <v>4</v>
      </c>
      <c r="D1240" s="2">
        <v>7.75</v>
      </c>
    </row>
    <row r="1241" spans="2:4" hidden="1" x14ac:dyDescent="0.3">
      <c r="B1241" t="s">
        <v>2948</v>
      </c>
      <c r="C1241">
        <v>1</v>
      </c>
      <c r="D1241" s="2">
        <v>4.9000000000000004</v>
      </c>
    </row>
    <row r="1242" spans="2:4" hidden="1" x14ac:dyDescent="0.3">
      <c r="B1242" t="s">
        <v>2949</v>
      </c>
      <c r="C1242">
        <v>1</v>
      </c>
      <c r="D1242" s="2">
        <v>7</v>
      </c>
    </row>
    <row r="1243" spans="2:4" hidden="1" x14ac:dyDescent="0.3">
      <c r="B1243" t="s">
        <v>2953</v>
      </c>
      <c r="C1243">
        <v>1</v>
      </c>
      <c r="D1243" s="2">
        <v>6.5</v>
      </c>
    </row>
    <row r="1244" spans="2:4" hidden="1" x14ac:dyDescent="0.3">
      <c r="B1244" t="s">
        <v>2954</v>
      </c>
      <c r="C1244">
        <v>1</v>
      </c>
      <c r="D1244" s="2">
        <v>6.6</v>
      </c>
    </row>
    <row r="1245" spans="2:4" hidden="1" x14ac:dyDescent="0.3">
      <c r="B1245" t="s">
        <v>2956</v>
      </c>
      <c r="C1245">
        <v>1</v>
      </c>
      <c r="D1245" s="2">
        <v>6.1</v>
      </c>
    </row>
    <row r="1246" spans="2:4" hidden="1" x14ac:dyDescent="0.3">
      <c r="B1246" t="s">
        <v>2957</v>
      </c>
      <c r="C1246">
        <v>1</v>
      </c>
      <c r="D1246" s="2">
        <v>6.2</v>
      </c>
    </row>
    <row r="1247" spans="2:4" hidden="1" x14ac:dyDescent="0.3">
      <c r="B1247" t="s">
        <v>2960</v>
      </c>
      <c r="C1247">
        <v>1</v>
      </c>
      <c r="D1247" s="2">
        <v>7.3</v>
      </c>
    </row>
    <row r="1248" spans="2:4" hidden="1" x14ac:dyDescent="0.3">
      <c r="B1248" t="s">
        <v>2963</v>
      </c>
      <c r="C1248">
        <v>1</v>
      </c>
      <c r="D1248" s="2">
        <v>4.2</v>
      </c>
    </row>
    <row r="1249" spans="2:4" hidden="1" x14ac:dyDescent="0.3">
      <c r="B1249" t="s">
        <v>2964</v>
      </c>
      <c r="C1249">
        <v>1</v>
      </c>
      <c r="D1249" s="2">
        <v>6.5</v>
      </c>
    </row>
    <row r="1250" spans="2:4" hidden="1" x14ac:dyDescent="0.3">
      <c r="B1250" t="s">
        <v>2965</v>
      </c>
      <c r="C1250">
        <v>1</v>
      </c>
      <c r="D1250" s="2">
        <v>6.5</v>
      </c>
    </row>
    <row r="1251" spans="2:4" hidden="1" x14ac:dyDescent="0.3">
      <c r="B1251" t="s">
        <v>2967</v>
      </c>
      <c r="C1251">
        <v>1</v>
      </c>
      <c r="D1251" s="2">
        <v>5.7</v>
      </c>
    </row>
    <row r="1252" spans="2:4" hidden="1" x14ac:dyDescent="0.3">
      <c r="B1252" t="s">
        <v>2968</v>
      </c>
      <c r="C1252">
        <v>1</v>
      </c>
      <c r="D1252" s="2">
        <v>6.9</v>
      </c>
    </row>
    <row r="1253" spans="2:4" hidden="1" x14ac:dyDescent="0.3">
      <c r="B1253" t="s">
        <v>2970</v>
      </c>
      <c r="C1253">
        <v>1</v>
      </c>
      <c r="D1253" s="2">
        <v>5</v>
      </c>
    </row>
    <row r="1254" spans="2:4" hidden="1" x14ac:dyDescent="0.3">
      <c r="B1254" t="s">
        <v>2971</v>
      </c>
      <c r="C1254">
        <v>1</v>
      </c>
      <c r="D1254" s="2">
        <v>6.5</v>
      </c>
    </row>
    <row r="1255" spans="2:4" hidden="1" x14ac:dyDescent="0.3">
      <c r="B1255" t="s">
        <v>2972</v>
      </c>
      <c r="C1255">
        <v>1</v>
      </c>
      <c r="D1255" s="2">
        <v>2.1</v>
      </c>
    </row>
    <row r="1256" spans="2:4" hidden="1" x14ac:dyDescent="0.3">
      <c r="B1256" t="s">
        <v>2974</v>
      </c>
      <c r="C1256">
        <v>4</v>
      </c>
      <c r="D1256" s="2">
        <v>6.8500000000000005</v>
      </c>
    </row>
    <row r="1257" spans="2:4" hidden="1" x14ac:dyDescent="0.3">
      <c r="B1257" t="s">
        <v>2977</v>
      </c>
      <c r="C1257">
        <v>1</v>
      </c>
      <c r="D1257" s="2">
        <v>7.9</v>
      </c>
    </row>
    <row r="1258" spans="2:4" hidden="1" x14ac:dyDescent="0.3">
      <c r="B1258" t="s">
        <v>2980</v>
      </c>
      <c r="C1258">
        <v>1</v>
      </c>
      <c r="D1258" s="2">
        <v>7.9</v>
      </c>
    </row>
    <row r="1259" spans="2:4" hidden="1" x14ac:dyDescent="0.3">
      <c r="B1259" t="s">
        <v>2983</v>
      </c>
      <c r="C1259">
        <v>1</v>
      </c>
      <c r="D1259" s="2">
        <v>3.5</v>
      </c>
    </row>
    <row r="1260" spans="2:4" hidden="1" x14ac:dyDescent="0.3">
      <c r="B1260" t="s">
        <v>2985</v>
      </c>
      <c r="C1260">
        <v>1</v>
      </c>
      <c r="D1260" s="2">
        <v>7.6</v>
      </c>
    </row>
    <row r="1261" spans="2:4" hidden="1" x14ac:dyDescent="0.3">
      <c r="B1261" t="s">
        <v>2986</v>
      </c>
      <c r="C1261">
        <v>1</v>
      </c>
      <c r="D1261" s="2">
        <v>5.6</v>
      </c>
    </row>
    <row r="1262" spans="2:4" hidden="1" x14ac:dyDescent="0.3">
      <c r="B1262" t="s">
        <v>2988</v>
      </c>
      <c r="C1262">
        <v>1</v>
      </c>
      <c r="D1262" s="2">
        <v>5.2</v>
      </c>
    </row>
    <row r="1263" spans="2:4" hidden="1" x14ac:dyDescent="0.3">
      <c r="B1263" t="s">
        <v>2990</v>
      </c>
      <c r="C1263">
        <v>1</v>
      </c>
      <c r="D1263" s="2">
        <v>6.1</v>
      </c>
    </row>
    <row r="1264" spans="2:4" hidden="1" x14ac:dyDescent="0.3">
      <c r="B1264" t="s">
        <v>2992</v>
      </c>
      <c r="C1264">
        <v>1</v>
      </c>
      <c r="D1264" s="2">
        <v>6.8</v>
      </c>
    </row>
    <row r="1265" spans="2:4" hidden="1" x14ac:dyDescent="0.3">
      <c r="B1265" t="s">
        <v>2995</v>
      </c>
      <c r="C1265">
        <v>1</v>
      </c>
      <c r="D1265" s="2">
        <v>5.6</v>
      </c>
    </row>
    <row r="1266" spans="2:4" hidden="1" x14ac:dyDescent="0.3">
      <c r="B1266" t="s">
        <v>2996</v>
      </c>
      <c r="C1266">
        <v>1</v>
      </c>
      <c r="D1266" s="2">
        <v>7.6</v>
      </c>
    </row>
    <row r="1267" spans="2:4" hidden="1" x14ac:dyDescent="0.3">
      <c r="B1267" t="s">
        <v>2997</v>
      </c>
      <c r="C1267">
        <v>1</v>
      </c>
      <c r="D1267" s="2">
        <v>6.3</v>
      </c>
    </row>
    <row r="1268" spans="2:4" hidden="1" x14ac:dyDescent="0.3">
      <c r="B1268" t="s">
        <v>2998</v>
      </c>
      <c r="C1268">
        <v>4</v>
      </c>
      <c r="D1268" s="2">
        <v>6.6750000000000007</v>
      </c>
    </row>
    <row r="1269" spans="2:4" hidden="1" x14ac:dyDescent="0.3">
      <c r="B1269" t="s">
        <v>3002</v>
      </c>
      <c r="C1269">
        <v>1</v>
      </c>
      <c r="D1269" s="2">
        <v>5.3</v>
      </c>
    </row>
    <row r="1270" spans="2:4" hidden="1" x14ac:dyDescent="0.3">
      <c r="B1270" t="s">
        <v>3003</v>
      </c>
      <c r="C1270">
        <v>1</v>
      </c>
      <c r="D1270" s="2">
        <v>7.3</v>
      </c>
    </row>
    <row r="1271" spans="2:4" hidden="1" x14ac:dyDescent="0.3">
      <c r="B1271" t="s">
        <v>4028</v>
      </c>
      <c r="C1271">
        <v>1</v>
      </c>
      <c r="D1271" s="2">
        <v>7.1</v>
      </c>
    </row>
    <row r="1272" spans="2:4" hidden="1" x14ac:dyDescent="0.3">
      <c r="B1272" t="s">
        <v>3006</v>
      </c>
      <c r="C1272">
        <v>1</v>
      </c>
      <c r="D1272" s="2">
        <v>7.2</v>
      </c>
    </row>
    <row r="1273" spans="2:4" hidden="1" x14ac:dyDescent="0.3">
      <c r="B1273" t="s">
        <v>3007</v>
      </c>
      <c r="C1273">
        <v>2</v>
      </c>
      <c r="D1273" s="2">
        <v>7.5500000000000007</v>
      </c>
    </row>
    <row r="1274" spans="2:4" hidden="1" x14ac:dyDescent="0.3">
      <c r="B1274" t="s">
        <v>3008</v>
      </c>
      <c r="C1274">
        <v>1</v>
      </c>
      <c r="D1274" s="2">
        <v>7.7</v>
      </c>
    </row>
    <row r="1275" spans="2:4" hidden="1" x14ac:dyDescent="0.3">
      <c r="B1275" t="s">
        <v>3010</v>
      </c>
      <c r="C1275">
        <v>2</v>
      </c>
      <c r="D1275" s="2">
        <v>7.65</v>
      </c>
    </row>
    <row r="1276" spans="2:4" hidden="1" x14ac:dyDescent="0.3">
      <c r="B1276" t="s">
        <v>3011</v>
      </c>
      <c r="C1276">
        <v>1</v>
      </c>
      <c r="D1276" s="2">
        <v>6.5</v>
      </c>
    </row>
    <row r="1277" spans="2:4" hidden="1" x14ac:dyDescent="0.3">
      <c r="B1277" t="s">
        <v>3012</v>
      </c>
      <c r="C1277">
        <v>2</v>
      </c>
      <c r="D1277" s="2">
        <v>6.4</v>
      </c>
    </row>
    <row r="1278" spans="2:4" hidden="1" x14ac:dyDescent="0.3">
      <c r="B1278" t="s">
        <v>3013</v>
      </c>
      <c r="C1278">
        <v>1</v>
      </c>
      <c r="D1278" s="2">
        <v>5.6</v>
      </c>
    </row>
    <row r="1279" spans="2:4" hidden="1" x14ac:dyDescent="0.3">
      <c r="B1279" t="s">
        <v>3015</v>
      </c>
      <c r="C1279">
        <v>1</v>
      </c>
      <c r="D1279" s="2">
        <v>6.8</v>
      </c>
    </row>
    <row r="1280" spans="2:4" hidden="1" x14ac:dyDescent="0.3">
      <c r="B1280" t="s">
        <v>3017</v>
      </c>
      <c r="C1280">
        <v>1</v>
      </c>
      <c r="D1280" s="2">
        <v>5.5</v>
      </c>
    </row>
    <row r="1281" spans="2:4" hidden="1" x14ac:dyDescent="0.3">
      <c r="B1281" t="s">
        <v>4029</v>
      </c>
      <c r="C1281">
        <v>1</v>
      </c>
      <c r="D1281" s="2">
        <v>6</v>
      </c>
    </row>
    <row r="1282" spans="2:4" hidden="1" x14ac:dyDescent="0.3">
      <c r="B1282" t="s">
        <v>3019</v>
      </c>
      <c r="C1282">
        <v>1</v>
      </c>
      <c r="D1282" s="2">
        <v>6.4</v>
      </c>
    </row>
    <row r="1283" spans="2:4" hidden="1" x14ac:dyDescent="0.3">
      <c r="B1283" t="s">
        <v>3020</v>
      </c>
      <c r="C1283">
        <v>3</v>
      </c>
      <c r="D1283" s="2">
        <v>7.666666666666667</v>
      </c>
    </row>
    <row r="1284" spans="2:4" hidden="1" x14ac:dyDescent="0.3">
      <c r="B1284" t="s">
        <v>3021</v>
      </c>
      <c r="C1284">
        <v>1</v>
      </c>
      <c r="D1284" s="2">
        <v>5.3</v>
      </c>
    </row>
    <row r="1285" spans="2:4" hidden="1" x14ac:dyDescent="0.3">
      <c r="B1285" t="s">
        <v>3025</v>
      </c>
      <c r="C1285">
        <v>1</v>
      </c>
      <c r="D1285" s="2">
        <v>6.9</v>
      </c>
    </row>
    <row r="1286" spans="2:4" hidden="1" x14ac:dyDescent="0.3">
      <c r="B1286" t="s">
        <v>3027</v>
      </c>
      <c r="C1286">
        <v>1</v>
      </c>
      <c r="D1286" s="2">
        <v>6.5</v>
      </c>
    </row>
    <row r="1287" spans="2:4" hidden="1" x14ac:dyDescent="0.3">
      <c r="B1287" t="s">
        <v>3028</v>
      </c>
      <c r="C1287">
        <v>1</v>
      </c>
      <c r="D1287" s="2">
        <v>6.7</v>
      </c>
    </row>
    <row r="1288" spans="2:4" hidden="1" x14ac:dyDescent="0.3">
      <c r="B1288" t="s">
        <v>3030</v>
      </c>
      <c r="C1288">
        <v>3</v>
      </c>
      <c r="D1288" s="2">
        <v>5.5666666666666673</v>
      </c>
    </row>
    <row r="1289" spans="2:4" hidden="1" x14ac:dyDescent="0.3">
      <c r="B1289" t="s">
        <v>3031</v>
      </c>
      <c r="C1289">
        <v>1</v>
      </c>
      <c r="D1289" s="2">
        <v>6</v>
      </c>
    </row>
    <row r="1290" spans="2:4" hidden="1" x14ac:dyDescent="0.3">
      <c r="B1290" t="s">
        <v>3033</v>
      </c>
      <c r="C1290">
        <v>1</v>
      </c>
      <c r="D1290" s="2">
        <v>6</v>
      </c>
    </row>
    <row r="1291" spans="2:4" hidden="1" x14ac:dyDescent="0.3">
      <c r="B1291" t="s">
        <v>3035</v>
      </c>
      <c r="C1291">
        <v>1</v>
      </c>
      <c r="D1291" s="2">
        <v>3.1</v>
      </c>
    </row>
    <row r="1292" spans="2:4" hidden="1" x14ac:dyDescent="0.3">
      <c r="B1292" t="s">
        <v>3036</v>
      </c>
      <c r="C1292">
        <v>1</v>
      </c>
      <c r="D1292" s="2">
        <v>6.9</v>
      </c>
    </row>
    <row r="1293" spans="2:4" hidden="1" x14ac:dyDescent="0.3">
      <c r="B1293" t="s">
        <v>3038</v>
      </c>
      <c r="C1293">
        <v>1</v>
      </c>
      <c r="D1293" s="2">
        <v>6.9</v>
      </c>
    </row>
    <row r="1294" spans="2:4" hidden="1" x14ac:dyDescent="0.3">
      <c r="B1294" t="s">
        <v>4030</v>
      </c>
      <c r="C1294">
        <v>2</v>
      </c>
      <c r="D1294" s="2">
        <v>6.95</v>
      </c>
    </row>
    <row r="1295" spans="2:4" hidden="1" x14ac:dyDescent="0.3">
      <c r="B1295" t="s">
        <v>3042</v>
      </c>
      <c r="C1295">
        <v>1</v>
      </c>
      <c r="D1295" s="2">
        <v>5.4</v>
      </c>
    </row>
    <row r="1296" spans="2:4" hidden="1" x14ac:dyDescent="0.3">
      <c r="B1296" t="s">
        <v>3044</v>
      </c>
      <c r="C1296">
        <v>1</v>
      </c>
      <c r="D1296" s="2">
        <v>8</v>
      </c>
    </row>
    <row r="1297" spans="2:4" hidden="1" x14ac:dyDescent="0.3">
      <c r="B1297" t="s">
        <v>3046</v>
      </c>
      <c r="C1297">
        <v>1</v>
      </c>
      <c r="D1297" s="2">
        <v>7.2</v>
      </c>
    </row>
    <row r="1298" spans="2:4" hidden="1" x14ac:dyDescent="0.3">
      <c r="B1298" t="s">
        <v>3047</v>
      </c>
      <c r="C1298">
        <v>1</v>
      </c>
      <c r="D1298" s="2">
        <v>3.5</v>
      </c>
    </row>
    <row r="1299" spans="2:4" hidden="1" x14ac:dyDescent="0.3">
      <c r="B1299" t="s">
        <v>3049</v>
      </c>
      <c r="C1299">
        <v>4</v>
      </c>
      <c r="D1299" s="2">
        <v>7.0250000000000004</v>
      </c>
    </row>
    <row r="1300" spans="2:4" hidden="1" x14ac:dyDescent="0.3">
      <c r="B1300" t="s">
        <v>3052</v>
      </c>
      <c r="C1300">
        <v>1</v>
      </c>
      <c r="D1300" s="2">
        <v>6.8</v>
      </c>
    </row>
    <row r="1301" spans="2:4" hidden="1" x14ac:dyDescent="0.3">
      <c r="B1301" t="s">
        <v>3055</v>
      </c>
      <c r="C1301">
        <v>1</v>
      </c>
      <c r="D1301" s="2">
        <v>4</v>
      </c>
    </row>
    <row r="1302" spans="2:4" hidden="1" x14ac:dyDescent="0.3">
      <c r="B1302" t="s">
        <v>3060</v>
      </c>
      <c r="C1302">
        <v>1</v>
      </c>
      <c r="D1302" s="2">
        <v>7.1</v>
      </c>
    </row>
    <row r="1303" spans="2:4" hidden="1" x14ac:dyDescent="0.3">
      <c r="B1303" t="s">
        <v>3061</v>
      </c>
      <c r="C1303">
        <v>1</v>
      </c>
      <c r="D1303" s="2">
        <v>7.6</v>
      </c>
    </row>
    <row r="1304" spans="2:4" hidden="1" x14ac:dyDescent="0.3">
      <c r="B1304" t="s">
        <v>3063</v>
      </c>
      <c r="C1304">
        <v>2</v>
      </c>
      <c r="D1304" s="2">
        <v>6.45</v>
      </c>
    </row>
    <row r="1305" spans="2:4" hidden="1" x14ac:dyDescent="0.3">
      <c r="B1305" t="s">
        <v>3067</v>
      </c>
      <c r="C1305">
        <v>1</v>
      </c>
      <c r="D1305" s="2">
        <v>6.2</v>
      </c>
    </row>
    <row r="1306" spans="2:4" hidden="1" x14ac:dyDescent="0.3">
      <c r="B1306" t="s">
        <v>3070</v>
      </c>
      <c r="C1306">
        <v>1</v>
      </c>
      <c r="D1306" s="2">
        <v>6.5</v>
      </c>
    </row>
    <row r="1307" spans="2:4" hidden="1" x14ac:dyDescent="0.3">
      <c r="B1307" t="s">
        <v>3071</v>
      </c>
      <c r="C1307">
        <v>1</v>
      </c>
      <c r="D1307" s="2">
        <v>6.3</v>
      </c>
    </row>
    <row r="1308" spans="2:4" hidden="1" x14ac:dyDescent="0.3">
      <c r="B1308" t="s">
        <v>3072</v>
      </c>
      <c r="C1308">
        <v>3</v>
      </c>
      <c r="D1308" s="2">
        <v>5.7666666666666657</v>
      </c>
    </row>
    <row r="1309" spans="2:4" hidden="1" x14ac:dyDescent="0.3">
      <c r="B1309" t="s">
        <v>3073</v>
      </c>
      <c r="C1309">
        <v>1</v>
      </c>
      <c r="D1309" s="2">
        <v>7.5</v>
      </c>
    </row>
    <row r="1310" spans="2:4" hidden="1" x14ac:dyDescent="0.3">
      <c r="B1310" t="s">
        <v>3075</v>
      </c>
      <c r="C1310">
        <v>1</v>
      </c>
      <c r="D1310" s="2">
        <v>6.5</v>
      </c>
    </row>
    <row r="1311" spans="2:4" hidden="1" x14ac:dyDescent="0.3">
      <c r="B1311" t="s">
        <v>3076</v>
      </c>
      <c r="C1311">
        <v>1</v>
      </c>
      <c r="D1311" s="2">
        <v>6.3</v>
      </c>
    </row>
    <row r="1312" spans="2:4" hidden="1" x14ac:dyDescent="0.3">
      <c r="B1312" t="s">
        <v>3078</v>
      </c>
      <c r="C1312">
        <v>1</v>
      </c>
      <c r="D1312" s="2">
        <v>2.2999999999999998</v>
      </c>
    </row>
    <row r="1313" spans="2:4" hidden="1" x14ac:dyDescent="0.3">
      <c r="B1313" t="s">
        <v>3079</v>
      </c>
      <c r="C1313">
        <v>1</v>
      </c>
      <c r="D1313" s="2">
        <v>7.1</v>
      </c>
    </row>
    <row r="1314" spans="2:4" hidden="1" x14ac:dyDescent="0.3">
      <c r="B1314" t="s">
        <v>3080</v>
      </c>
      <c r="C1314">
        <v>1</v>
      </c>
      <c r="D1314" s="2">
        <v>6.7</v>
      </c>
    </row>
    <row r="1315" spans="2:4" hidden="1" x14ac:dyDescent="0.3">
      <c r="B1315" t="s">
        <v>3081</v>
      </c>
      <c r="C1315">
        <v>1</v>
      </c>
      <c r="D1315" s="2">
        <v>5.9</v>
      </c>
    </row>
    <row r="1316" spans="2:4" hidden="1" x14ac:dyDescent="0.3">
      <c r="B1316" t="s">
        <v>3083</v>
      </c>
      <c r="C1316">
        <v>1</v>
      </c>
      <c r="D1316" s="2">
        <v>6</v>
      </c>
    </row>
    <row r="1317" spans="2:4" hidden="1" x14ac:dyDescent="0.3">
      <c r="B1317" t="s">
        <v>1638</v>
      </c>
      <c r="C1317">
        <v>1</v>
      </c>
      <c r="D1317" s="2">
        <v>6.9</v>
      </c>
    </row>
    <row r="1318" spans="2:4" hidden="1" x14ac:dyDescent="0.3">
      <c r="B1318" t="s">
        <v>4031</v>
      </c>
      <c r="C1318">
        <v>1</v>
      </c>
      <c r="D1318" s="2">
        <v>7.3</v>
      </c>
    </row>
    <row r="1319" spans="2:4" hidden="1" x14ac:dyDescent="0.3">
      <c r="B1319" t="s">
        <v>3086</v>
      </c>
      <c r="C1319">
        <v>1</v>
      </c>
      <c r="D1319" s="2">
        <v>7</v>
      </c>
    </row>
    <row r="1320" spans="2:4" hidden="1" x14ac:dyDescent="0.3">
      <c r="B1320" t="s">
        <v>3087</v>
      </c>
      <c r="C1320">
        <v>1</v>
      </c>
      <c r="D1320" s="2">
        <v>6.4</v>
      </c>
    </row>
    <row r="1321" spans="2:4" hidden="1" x14ac:dyDescent="0.3">
      <c r="B1321" t="s">
        <v>3089</v>
      </c>
      <c r="C1321">
        <v>1</v>
      </c>
      <c r="D1321" s="2">
        <v>5.6</v>
      </c>
    </row>
    <row r="1322" spans="2:4" hidden="1" x14ac:dyDescent="0.3">
      <c r="B1322" t="s">
        <v>3096</v>
      </c>
      <c r="C1322">
        <v>1</v>
      </c>
      <c r="D1322" s="2">
        <v>6.3</v>
      </c>
    </row>
    <row r="1323" spans="2:4" hidden="1" x14ac:dyDescent="0.3">
      <c r="B1323" t="s">
        <v>3100</v>
      </c>
      <c r="C1323">
        <v>1</v>
      </c>
      <c r="D1323" s="2">
        <v>6.8</v>
      </c>
    </row>
    <row r="1324" spans="2:4" hidden="1" x14ac:dyDescent="0.3">
      <c r="B1324" t="s">
        <v>3105</v>
      </c>
      <c r="C1324">
        <v>1</v>
      </c>
      <c r="D1324" s="2">
        <v>3.6</v>
      </c>
    </row>
    <row r="1325" spans="2:4" hidden="1" x14ac:dyDescent="0.3">
      <c r="B1325" t="s">
        <v>3107</v>
      </c>
      <c r="C1325">
        <v>1</v>
      </c>
      <c r="D1325" s="2">
        <v>7.7</v>
      </c>
    </row>
    <row r="1326" spans="2:4" hidden="1" x14ac:dyDescent="0.3">
      <c r="B1326" t="s">
        <v>3109</v>
      </c>
      <c r="C1326">
        <v>1</v>
      </c>
      <c r="D1326" s="2">
        <v>6.6</v>
      </c>
    </row>
    <row r="1327" spans="2:4" hidden="1" x14ac:dyDescent="0.3">
      <c r="B1327" t="s">
        <v>3111</v>
      </c>
      <c r="C1327">
        <v>1</v>
      </c>
      <c r="D1327" s="2">
        <v>6.9</v>
      </c>
    </row>
    <row r="1328" spans="2:4" hidden="1" x14ac:dyDescent="0.3">
      <c r="B1328" t="s">
        <v>3112</v>
      </c>
      <c r="C1328">
        <v>1</v>
      </c>
      <c r="D1328" s="2">
        <v>7.3</v>
      </c>
    </row>
    <row r="1329" spans="2:4" hidden="1" x14ac:dyDescent="0.3">
      <c r="B1329" t="s">
        <v>3113</v>
      </c>
      <c r="C1329">
        <v>1</v>
      </c>
      <c r="D1329" s="2">
        <v>7.2</v>
      </c>
    </row>
    <row r="1330" spans="2:4" hidden="1" x14ac:dyDescent="0.3">
      <c r="B1330" t="s">
        <v>3115</v>
      </c>
      <c r="C1330">
        <v>1</v>
      </c>
      <c r="D1330" s="2">
        <v>7.7</v>
      </c>
    </row>
    <row r="1331" spans="2:4" hidden="1" x14ac:dyDescent="0.3">
      <c r="B1331" t="s">
        <v>3121</v>
      </c>
      <c r="C1331">
        <v>2</v>
      </c>
      <c r="D1331" s="2">
        <v>8.1999999999999993</v>
      </c>
    </row>
    <row r="1332" spans="2:4" hidden="1" x14ac:dyDescent="0.3">
      <c r="B1332" t="s">
        <v>3124</v>
      </c>
      <c r="C1332">
        <v>1</v>
      </c>
      <c r="D1332" s="2">
        <v>7.8</v>
      </c>
    </row>
    <row r="1333" spans="2:4" hidden="1" x14ac:dyDescent="0.3">
      <c r="B1333" t="s">
        <v>3127</v>
      </c>
      <c r="C1333">
        <v>1</v>
      </c>
      <c r="D1333" s="2">
        <v>7.6</v>
      </c>
    </row>
    <row r="1334" spans="2:4" hidden="1" x14ac:dyDescent="0.3">
      <c r="B1334" t="s">
        <v>3130</v>
      </c>
      <c r="C1334">
        <v>1</v>
      </c>
      <c r="D1334" s="2">
        <v>6.3</v>
      </c>
    </row>
    <row r="1335" spans="2:4" hidden="1" x14ac:dyDescent="0.3">
      <c r="B1335" t="s">
        <v>3133</v>
      </c>
      <c r="C1335">
        <v>1</v>
      </c>
      <c r="D1335" s="2">
        <v>6.9</v>
      </c>
    </row>
    <row r="1336" spans="2:4" hidden="1" x14ac:dyDescent="0.3">
      <c r="B1336" t="s">
        <v>3135</v>
      </c>
      <c r="C1336">
        <v>1</v>
      </c>
      <c r="D1336" s="2">
        <v>2.9</v>
      </c>
    </row>
    <row r="1337" spans="2:4" hidden="1" x14ac:dyDescent="0.3">
      <c r="B1337" t="s">
        <v>3136</v>
      </c>
      <c r="C1337">
        <v>1</v>
      </c>
      <c r="D1337" s="2">
        <v>6.1</v>
      </c>
    </row>
    <row r="1338" spans="2:4" hidden="1" x14ac:dyDescent="0.3">
      <c r="B1338" t="s">
        <v>3137</v>
      </c>
      <c r="C1338">
        <v>1</v>
      </c>
      <c r="D1338" s="2">
        <v>7.7</v>
      </c>
    </row>
    <row r="1339" spans="2:4" hidden="1" x14ac:dyDescent="0.3">
      <c r="B1339" t="s">
        <v>3138</v>
      </c>
      <c r="C1339">
        <v>1</v>
      </c>
      <c r="D1339" s="2">
        <v>5.2</v>
      </c>
    </row>
    <row r="1340" spans="2:4" hidden="1" x14ac:dyDescent="0.3">
      <c r="B1340" t="s">
        <v>3139</v>
      </c>
      <c r="C1340">
        <v>1</v>
      </c>
      <c r="D1340" s="2">
        <v>6.5</v>
      </c>
    </row>
    <row r="1341" spans="2:4" hidden="1" x14ac:dyDescent="0.3">
      <c r="B1341" t="s">
        <v>3141</v>
      </c>
      <c r="C1341">
        <v>1</v>
      </c>
      <c r="D1341" s="2">
        <v>7</v>
      </c>
    </row>
    <row r="1342" spans="2:4" hidden="1" x14ac:dyDescent="0.3">
      <c r="B1342" t="s">
        <v>3142</v>
      </c>
      <c r="C1342">
        <v>1</v>
      </c>
      <c r="D1342" s="2">
        <v>5.9</v>
      </c>
    </row>
    <row r="1343" spans="2:4" hidden="1" x14ac:dyDescent="0.3">
      <c r="B1343" t="s">
        <v>3143</v>
      </c>
      <c r="C1343">
        <v>1</v>
      </c>
      <c r="D1343" s="2">
        <v>7.1</v>
      </c>
    </row>
    <row r="1344" spans="2:4" hidden="1" x14ac:dyDescent="0.3">
      <c r="B1344" t="s">
        <v>3144</v>
      </c>
      <c r="C1344">
        <v>1</v>
      </c>
      <c r="D1344" s="2">
        <v>5.5</v>
      </c>
    </row>
    <row r="1345" spans="2:4" hidden="1" x14ac:dyDescent="0.3">
      <c r="B1345" t="s">
        <v>3145</v>
      </c>
      <c r="C1345">
        <v>1</v>
      </c>
      <c r="D1345" s="2">
        <v>7.4</v>
      </c>
    </row>
    <row r="1346" spans="2:4" hidden="1" x14ac:dyDescent="0.3">
      <c r="B1346" t="s">
        <v>4032</v>
      </c>
      <c r="C1346">
        <v>1</v>
      </c>
      <c r="D1346" s="2">
        <v>7.3</v>
      </c>
    </row>
    <row r="1347" spans="2:4" hidden="1" x14ac:dyDescent="0.3">
      <c r="B1347" t="s">
        <v>3146</v>
      </c>
      <c r="C1347">
        <v>1</v>
      </c>
      <c r="D1347" s="2">
        <v>4.5999999999999996</v>
      </c>
    </row>
    <row r="1348" spans="2:4" hidden="1" x14ac:dyDescent="0.3">
      <c r="B1348" t="s">
        <v>3147</v>
      </c>
      <c r="C1348">
        <v>1</v>
      </c>
      <c r="D1348" s="2">
        <v>5.0999999999999996</v>
      </c>
    </row>
    <row r="1349" spans="2:4" hidden="1" x14ac:dyDescent="0.3">
      <c r="B1349" t="s">
        <v>3149</v>
      </c>
      <c r="C1349">
        <v>2</v>
      </c>
      <c r="D1349" s="2">
        <v>7.15</v>
      </c>
    </row>
    <row r="1350" spans="2:4" hidden="1" x14ac:dyDescent="0.3">
      <c r="B1350" t="s">
        <v>3150</v>
      </c>
      <c r="C1350">
        <v>1</v>
      </c>
      <c r="D1350" s="2">
        <v>5.3</v>
      </c>
    </row>
    <row r="1351" spans="2:4" hidden="1" x14ac:dyDescent="0.3">
      <c r="B1351" t="s">
        <v>3151</v>
      </c>
      <c r="C1351">
        <v>3</v>
      </c>
      <c r="D1351" s="2">
        <v>7.1000000000000005</v>
      </c>
    </row>
    <row r="1352" spans="2:4" hidden="1" x14ac:dyDescent="0.3">
      <c r="B1352" t="s">
        <v>3154</v>
      </c>
      <c r="C1352">
        <v>1</v>
      </c>
      <c r="D1352" s="2">
        <v>7.2</v>
      </c>
    </row>
    <row r="1353" spans="2:4" hidden="1" x14ac:dyDescent="0.3">
      <c r="B1353" t="s">
        <v>3155</v>
      </c>
      <c r="C1353">
        <v>1</v>
      </c>
      <c r="D1353" s="2">
        <v>5.8</v>
      </c>
    </row>
    <row r="1354" spans="2:4" hidden="1" x14ac:dyDescent="0.3">
      <c r="B1354" t="s">
        <v>3157</v>
      </c>
      <c r="C1354">
        <v>1</v>
      </c>
      <c r="D1354" s="2">
        <v>3.8</v>
      </c>
    </row>
    <row r="1355" spans="2:4" hidden="1" x14ac:dyDescent="0.3">
      <c r="B1355" t="s">
        <v>3159</v>
      </c>
      <c r="C1355">
        <v>1</v>
      </c>
      <c r="D1355" s="2">
        <v>5.7</v>
      </c>
    </row>
    <row r="1356" spans="2:4" hidden="1" x14ac:dyDescent="0.3">
      <c r="B1356" t="s">
        <v>3161</v>
      </c>
      <c r="C1356">
        <v>1</v>
      </c>
      <c r="D1356" s="2">
        <v>6.2</v>
      </c>
    </row>
    <row r="1357" spans="2:4" hidden="1" x14ac:dyDescent="0.3">
      <c r="B1357" t="s">
        <v>3163</v>
      </c>
      <c r="C1357">
        <v>1</v>
      </c>
      <c r="D1357" s="2">
        <v>4.7</v>
      </c>
    </row>
    <row r="1358" spans="2:4" hidden="1" x14ac:dyDescent="0.3">
      <c r="B1358" t="s">
        <v>4033</v>
      </c>
      <c r="C1358">
        <v>2</v>
      </c>
      <c r="D1358" s="2">
        <v>7.1</v>
      </c>
    </row>
    <row r="1359" spans="2:4" hidden="1" x14ac:dyDescent="0.3">
      <c r="B1359" t="s">
        <v>3164</v>
      </c>
      <c r="C1359">
        <v>1</v>
      </c>
      <c r="D1359" s="2">
        <v>5.8</v>
      </c>
    </row>
    <row r="1360" spans="2:4" hidden="1" x14ac:dyDescent="0.3">
      <c r="B1360" t="s">
        <v>3165</v>
      </c>
      <c r="C1360">
        <v>1</v>
      </c>
      <c r="D1360" s="2">
        <v>7.1</v>
      </c>
    </row>
    <row r="1361" spans="2:4" hidden="1" x14ac:dyDescent="0.3">
      <c r="B1361" t="s">
        <v>3167</v>
      </c>
      <c r="C1361">
        <v>1</v>
      </c>
      <c r="D1361" s="2">
        <v>7.1</v>
      </c>
    </row>
    <row r="1362" spans="2:4" hidden="1" x14ac:dyDescent="0.3">
      <c r="B1362" t="s">
        <v>3173</v>
      </c>
      <c r="C1362">
        <v>1</v>
      </c>
      <c r="D1362" s="2">
        <v>5.6</v>
      </c>
    </row>
    <row r="1363" spans="2:4" hidden="1" x14ac:dyDescent="0.3">
      <c r="B1363" t="s">
        <v>161</v>
      </c>
      <c r="C1363">
        <v>1</v>
      </c>
      <c r="D1363" s="2">
        <v>6.6</v>
      </c>
    </row>
    <row r="1364" spans="2:4" hidden="1" x14ac:dyDescent="0.3">
      <c r="B1364" t="s">
        <v>3175</v>
      </c>
      <c r="C1364">
        <v>1</v>
      </c>
      <c r="D1364" s="2">
        <v>7.9</v>
      </c>
    </row>
    <row r="1365" spans="2:4" hidden="1" x14ac:dyDescent="0.3">
      <c r="B1365" t="s">
        <v>4034</v>
      </c>
      <c r="C1365">
        <v>1</v>
      </c>
      <c r="D1365" s="2">
        <v>6.7</v>
      </c>
    </row>
    <row r="1366" spans="2:4" hidden="1" x14ac:dyDescent="0.3">
      <c r="B1366" t="s">
        <v>3177</v>
      </c>
      <c r="C1366">
        <v>1</v>
      </c>
      <c r="D1366" s="2">
        <v>6.6</v>
      </c>
    </row>
    <row r="1367" spans="2:4" hidden="1" x14ac:dyDescent="0.3">
      <c r="B1367" t="s">
        <v>3180</v>
      </c>
      <c r="C1367">
        <v>2</v>
      </c>
      <c r="D1367" s="2">
        <v>5.25</v>
      </c>
    </row>
    <row r="1368" spans="2:4" hidden="1" x14ac:dyDescent="0.3">
      <c r="B1368" t="s">
        <v>4035</v>
      </c>
      <c r="C1368">
        <v>1</v>
      </c>
      <c r="D1368" s="2">
        <v>7.2</v>
      </c>
    </row>
    <row r="1369" spans="2:4" hidden="1" x14ac:dyDescent="0.3">
      <c r="B1369" t="s">
        <v>3183</v>
      </c>
      <c r="C1369">
        <v>1</v>
      </c>
      <c r="D1369" s="2">
        <v>6.1</v>
      </c>
    </row>
    <row r="1370" spans="2:4" hidden="1" x14ac:dyDescent="0.3">
      <c r="B1370" t="s">
        <v>3185</v>
      </c>
      <c r="C1370">
        <v>1</v>
      </c>
      <c r="D1370" s="2">
        <v>5.3</v>
      </c>
    </row>
    <row r="1371" spans="2:4" hidden="1" x14ac:dyDescent="0.3">
      <c r="B1371" t="s">
        <v>4036</v>
      </c>
      <c r="C1371">
        <v>1</v>
      </c>
      <c r="D1371" s="2">
        <v>7.6</v>
      </c>
    </row>
    <row r="1372" spans="2:4" hidden="1" x14ac:dyDescent="0.3">
      <c r="B1372" t="s">
        <v>3191</v>
      </c>
      <c r="C1372">
        <v>1</v>
      </c>
      <c r="D1372" s="2">
        <v>7.3</v>
      </c>
    </row>
    <row r="1373" spans="2:4" hidden="1" x14ac:dyDescent="0.3">
      <c r="B1373" t="s">
        <v>3194</v>
      </c>
      <c r="C1373">
        <v>1</v>
      </c>
      <c r="D1373" s="2">
        <v>6.9</v>
      </c>
    </row>
    <row r="1374" spans="2:4" hidden="1" x14ac:dyDescent="0.3">
      <c r="B1374" t="s">
        <v>3196</v>
      </c>
      <c r="C1374">
        <v>1</v>
      </c>
      <c r="D1374" s="2">
        <v>4.4000000000000004</v>
      </c>
    </row>
    <row r="1375" spans="2:4" hidden="1" x14ac:dyDescent="0.3">
      <c r="B1375" t="s">
        <v>3198</v>
      </c>
      <c r="C1375">
        <v>1</v>
      </c>
      <c r="D1375" s="2">
        <v>7.6</v>
      </c>
    </row>
    <row r="1376" spans="2:4" hidden="1" x14ac:dyDescent="0.3">
      <c r="B1376" t="s">
        <v>3200</v>
      </c>
      <c r="C1376">
        <v>1</v>
      </c>
      <c r="D1376" s="2">
        <v>6.8</v>
      </c>
    </row>
    <row r="1377" spans="2:4" hidden="1" x14ac:dyDescent="0.3">
      <c r="B1377" t="s">
        <v>3202</v>
      </c>
      <c r="C1377">
        <v>1</v>
      </c>
      <c r="D1377" s="2">
        <v>7.3</v>
      </c>
    </row>
    <row r="1378" spans="2:4" hidden="1" x14ac:dyDescent="0.3">
      <c r="B1378" t="s">
        <v>3203</v>
      </c>
      <c r="C1378">
        <v>1</v>
      </c>
      <c r="D1378" s="2">
        <v>5</v>
      </c>
    </row>
    <row r="1379" spans="2:4" hidden="1" x14ac:dyDescent="0.3">
      <c r="B1379" t="s">
        <v>3205</v>
      </c>
      <c r="C1379">
        <v>1</v>
      </c>
      <c r="D1379" s="2">
        <v>5.2</v>
      </c>
    </row>
    <row r="1380" spans="2:4" hidden="1" x14ac:dyDescent="0.3">
      <c r="B1380" t="s">
        <v>3206</v>
      </c>
      <c r="C1380">
        <v>1</v>
      </c>
      <c r="D1380" s="2">
        <v>6.5</v>
      </c>
    </row>
    <row r="1381" spans="2:4" hidden="1" x14ac:dyDescent="0.3">
      <c r="B1381" t="s">
        <v>3208</v>
      </c>
      <c r="C1381">
        <v>1</v>
      </c>
      <c r="D1381" s="2">
        <v>7.4</v>
      </c>
    </row>
    <row r="1382" spans="2:4" hidden="1" x14ac:dyDescent="0.3">
      <c r="B1382" t="s">
        <v>3209</v>
      </c>
      <c r="C1382">
        <v>1</v>
      </c>
      <c r="D1382" s="2">
        <v>5.0999999999999996</v>
      </c>
    </row>
    <row r="1383" spans="2:4" hidden="1" x14ac:dyDescent="0.3">
      <c r="B1383" t="s">
        <v>3211</v>
      </c>
      <c r="C1383">
        <v>1</v>
      </c>
      <c r="D1383" s="2">
        <v>5</v>
      </c>
    </row>
    <row r="1384" spans="2:4" hidden="1" x14ac:dyDescent="0.3">
      <c r="B1384" t="s">
        <v>640</v>
      </c>
      <c r="C1384">
        <v>1</v>
      </c>
      <c r="D1384" s="2">
        <v>7.2</v>
      </c>
    </row>
    <row r="1385" spans="2:4" hidden="1" x14ac:dyDescent="0.3">
      <c r="B1385" t="s">
        <v>3213</v>
      </c>
      <c r="C1385">
        <v>2</v>
      </c>
      <c r="D1385" s="2">
        <v>5.95</v>
      </c>
    </row>
    <row r="1386" spans="2:4" hidden="1" x14ac:dyDescent="0.3">
      <c r="B1386" t="s">
        <v>3214</v>
      </c>
      <c r="C1386">
        <v>1</v>
      </c>
      <c r="D1386" s="2">
        <v>5.6</v>
      </c>
    </row>
    <row r="1387" spans="2:4" hidden="1" x14ac:dyDescent="0.3">
      <c r="B1387" t="s">
        <v>3216</v>
      </c>
      <c r="C1387">
        <v>2</v>
      </c>
      <c r="D1387" s="2">
        <v>7.3</v>
      </c>
    </row>
    <row r="1388" spans="2:4" hidden="1" x14ac:dyDescent="0.3">
      <c r="B1388" t="s">
        <v>3217</v>
      </c>
      <c r="C1388">
        <v>1</v>
      </c>
      <c r="D1388" s="2">
        <v>4.5</v>
      </c>
    </row>
    <row r="1389" spans="2:4" hidden="1" x14ac:dyDescent="0.3">
      <c r="B1389" t="s">
        <v>3220</v>
      </c>
      <c r="C1389">
        <v>1</v>
      </c>
      <c r="D1389" s="2">
        <v>5.3</v>
      </c>
    </row>
    <row r="1390" spans="2:4" hidden="1" x14ac:dyDescent="0.3">
      <c r="B1390" t="s">
        <v>3221</v>
      </c>
      <c r="C1390">
        <v>1</v>
      </c>
      <c r="D1390" s="2">
        <v>4.9000000000000004</v>
      </c>
    </row>
    <row r="1391" spans="2:4" hidden="1" x14ac:dyDescent="0.3">
      <c r="B1391" t="s">
        <v>3224</v>
      </c>
      <c r="C1391">
        <v>1</v>
      </c>
      <c r="D1391" s="2">
        <v>3.8</v>
      </c>
    </row>
    <row r="1392" spans="2:4" hidden="1" x14ac:dyDescent="0.3">
      <c r="B1392" t="s">
        <v>3226</v>
      </c>
      <c r="C1392">
        <v>1</v>
      </c>
      <c r="D1392" s="2">
        <v>6.2</v>
      </c>
    </row>
    <row r="1393" spans="2:4" hidden="1" x14ac:dyDescent="0.3">
      <c r="B1393" t="s">
        <v>3227</v>
      </c>
      <c r="C1393">
        <v>1</v>
      </c>
      <c r="D1393" s="2">
        <v>6.3</v>
      </c>
    </row>
    <row r="1394" spans="2:4" hidden="1" x14ac:dyDescent="0.3">
      <c r="B1394" t="s">
        <v>4037</v>
      </c>
      <c r="C1394">
        <v>1</v>
      </c>
      <c r="D1394" s="2">
        <v>5.2</v>
      </c>
    </row>
    <row r="1395" spans="2:4" hidden="1" x14ac:dyDescent="0.3">
      <c r="B1395" t="s">
        <v>3229</v>
      </c>
      <c r="C1395">
        <v>1</v>
      </c>
      <c r="D1395" s="2">
        <v>6.9</v>
      </c>
    </row>
    <row r="1396" spans="2:4" hidden="1" x14ac:dyDescent="0.3">
      <c r="B1396" t="s">
        <v>3231</v>
      </c>
      <c r="C1396">
        <v>3</v>
      </c>
      <c r="D1396" s="2">
        <v>4.4333333333333327</v>
      </c>
    </row>
    <row r="1397" spans="2:4" hidden="1" x14ac:dyDescent="0.3">
      <c r="B1397" t="s">
        <v>1149</v>
      </c>
      <c r="C1397">
        <v>1</v>
      </c>
      <c r="D1397" s="2">
        <v>6.1</v>
      </c>
    </row>
    <row r="1398" spans="2:4" hidden="1" x14ac:dyDescent="0.3">
      <c r="B1398" t="s">
        <v>3233</v>
      </c>
      <c r="C1398">
        <v>1</v>
      </c>
      <c r="D1398" s="2">
        <v>5.9</v>
      </c>
    </row>
    <row r="1399" spans="2:4" hidden="1" x14ac:dyDescent="0.3">
      <c r="B1399" t="s">
        <v>3235</v>
      </c>
      <c r="C1399">
        <v>1</v>
      </c>
      <c r="D1399" s="2">
        <v>6.9</v>
      </c>
    </row>
    <row r="1400" spans="2:4" hidden="1" x14ac:dyDescent="0.3">
      <c r="B1400" t="s">
        <v>3236</v>
      </c>
      <c r="C1400">
        <v>1</v>
      </c>
      <c r="D1400" s="2">
        <v>7.7</v>
      </c>
    </row>
    <row r="1401" spans="2:4" hidden="1" x14ac:dyDescent="0.3">
      <c r="B1401" t="s">
        <v>3238</v>
      </c>
      <c r="C1401">
        <v>1</v>
      </c>
      <c r="D1401" s="2">
        <v>5.3</v>
      </c>
    </row>
    <row r="1402" spans="2:4" hidden="1" x14ac:dyDescent="0.3">
      <c r="B1402" t="s">
        <v>3240</v>
      </c>
      <c r="C1402">
        <v>1</v>
      </c>
      <c r="D1402" s="2">
        <v>7</v>
      </c>
    </row>
    <row r="1403" spans="2:4" hidden="1" x14ac:dyDescent="0.3">
      <c r="B1403" t="s">
        <v>3242</v>
      </c>
      <c r="C1403">
        <v>1</v>
      </c>
      <c r="D1403" s="2">
        <v>6.6</v>
      </c>
    </row>
    <row r="1404" spans="2:4" hidden="1" x14ac:dyDescent="0.3">
      <c r="B1404" t="s">
        <v>3243</v>
      </c>
      <c r="C1404">
        <v>1</v>
      </c>
      <c r="D1404" s="2">
        <v>6.9</v>
      </c>
    </row>
    <row r="1405" spans="2:4" hidden="1" x14ac:dyDescent="0.3">
      <c r="B1405" t="s">
        <v>3245</v>
      </c>
      <c r="C1405">
        <v>1</v>
      </c>
      <c r="D1405" s="2">
        <v>7.2</v>
      </c>
    </row>
    <row r="1406" spans="2:4" hidden="1" x14ac:dyDescent="0.3">
      <c r="B1406" t="s">
        <v>3247</v>
      </c>
      <c r="C1406">
        <v>2</v>
      </c>
      <c r="D1406" s="2">
        <v>6.9499999999999993</v>
      </c>
    </row>
    <row r="1407" spans="2:4" hidden="1" x14ac:dyDescent="0.3">
      <c r="B1407" t="s">
        <v>3249</v>
      </c>
      <c r="C1407">
        <v>1</v>
      </c>
      <c r="D1407" s="2">
        <v>6.4</v>
      </c>
    </row>
    <row r="1408" spans="2:4" hidden="1" x14ac:dyDescent="0.3">
      <c r="B1408" t="s">
        <v>3253</v>
      </c>
      <c r="C1408">
        <v>2</v>
      </c>
      <c r="D1408" s="2">
        <v>7.1</v>
      </c>
    </row>
    <row r="1409" spans="2:4" hidden="1" x14ac:dyDescent="0.3">
      <c r="B1409" t="s">
        <v>3255</v>
      </c>
      <c r="C1409">
        <v>2</v>
      </c>
      <c r="D1409" s="2">
        <v>6.55</v>
      </c>
    </row>
    <row r="1410" spans="2:4" hidden="1" x14ac:dyDescent="0.3">
      <c r="B1410" t="s">
        <v>3256</v>
      </c>
      <c r="C1410">
        <v>2</v>
      </c>
      <c r="D1410" s="2">
        <v>7.1</v>
      </c>
    </row>
    <row r="1411" spans="2:4" hidden="1" x14ac:dyDescent="0.3">
      <c r="B1411" t="s">
        <v>3259</v>
      </c>
      <c r="C1411">
        <v>1</v>
      </c>
      <c r="D1411" s="2">
        <v>4.4000000000000004</v>
      </c>
    </row>
    <row r="1412" spans="2:4" hidden="1" x14ac:dyDescent="0.3">
      <c r="B1412" t="s">
        <v>3260</v>
      </c>
      <c r="C1412">
        <v>1</v>
      </c>
      <c r="D1412" s="2">
        <v>7.3</v>
      </c>
    </row>
    <row r="1413" spans="2:4" hidden="1" x14ac:dyDescent="0.3">
      <c r="B1413" t="s">
        <v>3261</v>
      </c>
      <c r="C1413">
        <v>2</v>
      </c>
      <c r="D1413" s="2">
        <v>6.35</v>
      </c>
    </row>
    <row r="1414" spans="2:4" hidden="1" x14ac:dyDescent="0.3">
      <c r="B1414" t="s">
        <v>3265</v>
      </c>
      <c r="C1414">
        <v>1</v>
      </c>
      <c r="D1414" s="2">
        <v>3.3</v>
      </c>
    </row>
    <row r="1415" spans="2:4" hidden="1" x14ac:dyDescent="0.3">
      <c r="B1415" t="s">
        <v>3266</v>
      </c>
      <c r="C1415">
        <v>1</v>
      </c>
      <c r="D1415" s="2">
        <v>7.5</v>
      </c>
    </row>
    <row r="1416" spans="2:4" hidden="1" x14ac:dyDescent="0.3">
      <c r="B1416" t="s">
        <v>4038</v>
      </c>
      <c r="C1416">
        <v>1</v>
      </c>
      <c r="D1416" s="2">
        <v>7.4</v>
      </c>
    </row>
    <row r="1417" spans="2:4" hidden="1" x14ac:dyDescent="0.3">
      <c r="B1417" t="s">
        <v>3270</v>
      </c>
      <c r="C1417">
        <v>1</v>
      </c>
      <c r="D1417" s="2">
        <v>7.3</v>
      </c>
    </row>
    <row r="1418" spans="2:4" hidden="1" x14ac:dyDescent="0.3">
      <c r="B1418" t="s">
        <v>4039</v>
      </c>
      <c r="C1418">
        <v>1</v>
      </c>
      <c r="D1418" s="2">
        <v>6.7</v>
      </c>
    </row>
    <row r="1419" spans="2:4" hidden="1" x14ac:dyDescent="0.3">
      <c r="B1419" t="s">
        <v>3275</v>
      </c>
      <c r="C1419">
        <v>1</v>
      </c>
      <c r="D1419" s="2">
        <v>7.2</v>
      </c>
    </row>
    <row r="1420" spans="2:4" hidden="1" x14ac:dyDescent="0.3">
      <c r="B1420" t="s">
        <v>3277</v>
      </c>
      <c r="C1420">
        <v>1</v>
      </c>
      <c r="D1420" s="2">
        <v>5.9</v>
      </c>
    </row>
    <row r="1421" spans="2:4" hidden="1" x14ac:dyDescent="0.3">
      <c r="B1421" t="s">
        <v>3279</v>
      </c>
      <c r="C1421">
        <v>1</v>
      </c>
      <c r="D1421" s="2">
        <v>7.2</v>
      </c>
    </row>
    <row r="1422" spans="2:4" hidden="1" x14ac:dyDescent="0.3">
      <c r="B1422" t="s">
        <v>3282</v>
      </c>
      <c r="C1422">
        <v>1</v>
      </c>
      <c r="D1422" s="2">
        <v>5.4</v>
      </c>
    </row>
    <row r="1423" spans="2:4" hidden="1" x14ac:dyDescent="0.3">
      <c r="B1423" t="s">
        <v>4040</v>
      </c>
      <c r="C1423">
        <v>1</v>
      </c>
      <c r="D1423" s="2">
        <v>7.8</v>
      </c>
    </row>
    <row r="1424" spans="2:4" hidden="1" x14ac:dyDescent="0.3">
      <c r="B1424" t="s">
        <v>4041</v>
      </c>
      <c r="C1424">
        <v>1</v>
      </c>
      <c r="D1424" s="2">
        <v>6.8</v>
      </c>
    </row>
    <row r="1425" spans="2:4" hidden="1" x14ac:dyDescent="0.3">
      <c r="B1425" t="s">
        <v>3285</v>
      </c>
      <c r="C1425">
        <v>1</v>
      </c>
      <c r="D1425" s="2">
        <v>6.5</v>
      </c>
    </row>
    <row r="1426" spans="2:4" hidden="1" x14ac:dyDescent="0.3">
      <c r="B1426" t="s">
        <v>3286</v>
      </c>
      <c r="C1426">
        <v>1</v>
      </c>
      <c r="D1426" s="2">
        <v>7.3</v>
      </c>
    </row>
    <row r="1427" spans="2:4" hidden="1" x14ac:dyDescent="0.3">
      <c r="B1427" t="s">
        <v>3288</v>
      </c>
      <c r="C1427">
        <v>1</v>
      </c>
      <c r="D1427" s="2">
        <v>5.9</v>
      </c>
    </row>
    <row r="1428" spans="2:4" hidden="1" x14ac:dyDescent="0.3">
      <c r="B1428" t="s">
        <v>3290</v>
      </c>
      <c r="C1428">
        <v>1</v>
      </c>
      <c r="D1428" s="2">
        <v>5.8</v>
      </c>
    </row>
    <row r="1429" spans="2:4" hidden="1" x14ac:dyDescent="0.3">
      <c r="B1429" t="s">
        <v>3291</v>
      </c>
      <c r="C1429">
        <v>1</v>
      </c>
      <c r="D1429" s="2">
        <v>6.1</v>
      </c>
    </row>
    <row r="1430" spans="2:4" hidden="1" x14ac:dyDescent="0.3">
      <c r="B1430" t="s">
        <v>3292</v>
      </c>
      <c r="C1430">
        <v>1</v>
      </c>
      <c r="D1430" s="2">
        <v>7.2</v>
      </c>
    </row>
    <row r="1431" spans="2:4" hidden="1" x14ac:dyDescent="0.3">
      <c r="B1431" t="s">
        <v>4042</v>
      </c>
      <c r="C1431">
        <v>1</v>
      </c>
      <c r="D1431" s="2">
        <v>6.7</v>
      </c>
    </row>
    <row r="1432" spans="2:4" hidden="1" x14ac:dyDescent="0.3">
      <c r="B1432" t="s">
        <v>3300</v>
      </c>
      <c r="C1432">
        <v>1</v>
      </c>
      <c r="D1432" s="2">
        <v>5.6</v>
      </c>
    </row>
    <row r="1433" spans="2:4" hidden="1" x14ac:dyDescent="0.3">
      <c r="B1433" t="s">
        <v>3301</v>
      </c>
      <c r="C1433">
        <v>2</v>
      </c>
      <c r="D1433" s="2">
        <v>6.5</v>
      </c>
    </row>
    <row r="1434" spans="2:4" hidden="1" x14ac:dyDescent="0.3">
      <c r="B1434" t="s">
        <v>3302</v>
      </c>
      <c r="C1434">
        <v>1</v>
      </c>
      <c r="D1434" s="2">
        <v>7.1</v>
      </c>
    </row>
    <row r="1435" spans="2:4" hidden="1" x14ac:dyDescent="0.3">
      <c r="B1435" t="s">
        <v>3304</v>
      </c>
      <c r="C1435">
        <v>1</v>
      </c>
      <c r="D1435" s="2">
        <v>4</v>
      </c>
    </row>
    <row r="1436" spans="2:4" hidden="1" x14ac:dyDescent="0.3">
      <c r="B1436" t="s">
        <v>4043</v>
      </c>
      <c r="C1436">
        <v>2</v>
      </c>
      <c r="D1436" s="2">
        <v>4.3</v>
      </c>
    </row>
    <row r="1437" spans="2:4" hidden="1" x14ac:dyDescent="0.3">
      <c r="B1437" t="s">
        <v>3308</v>
      </c>
      <c r="C1437">
        <v>1</v>
      </c>
      <c r="D1437" s="2">
        <v>5.9</v>
      </c>
    </row>
    <row r="1438" spans="2:4" hidden="1" x14ac:dyDescent="0.3">
      <c r="B1438" t="s">
        <v>3311</v>
      </c>
      <c r="C1438">
        <v>2</v>
      </c>
      <c r="D1438" s="2">
        <v>6.6</v>
      </c>
    </row>
    <row r="1439" spans="2:4" hidden="1" x14ac:dyDescent="0.3">
      <c r="B1439" t="s">
        <v>3312</v>
      </c>
      <c r="C1439">
        <v>2</v>
      </c>
      <c r="D1439" s="2">
        <v>6.4</v>
      </c>
    </row>
    <row r="1440" spans="2:4" hidden="1" x14ac:dyDescent="0.3">
      <c r="B1440" t="s">
        <v>4044</v>
      </c>
      <c r="C1440">
        <v>1</v>
      </c>
      <c r="D1440" s="2">
        <v>2.7</v>
      </c>
    </row>
    <row r="1441" spans="2:4" hidden="1" x14ac:dyDescent="0.3">
      <c r="B1441" t="s">
        <v>3313</v>
      </c>
      <c r="C1441">
        <v>1</v>
      </c>
      <c r="D1441" s="2">
        <v>5.8</v>
      </c>
    </row>
    <row r="1442" spans="2:4" hidden="1" x14ac:dyDescent="0.3">
      <c r="B1442" t="s">
        <v>3314</v>
      </c>
      <c r="C1442">
        <v>2</v>
      </c>
      <c r="D1442" s="2">
        <v>6.9</v>
      </c>
    </row>
    <row r="1443" spans="2:4" hidden="1" x14ac:dyDescent="0.3">
      <c r="B1443" t="s">
        <v>4045</v>
      </c>
      <c r="C1443">
        <v>1</v>
      </c>
      <c r="D1443" s="2">
        <v>6.9</v>
      </c>
    </row>
    <row r="1444" spans="2:4" hidden="1" x14ac:dyDescent="0.3">
      <c r="B1444" t="s">
        <v>3316</v>
      </c>
      <c r="C1444">
        <v>1</v>
      </c>
      <c r="D1444" s="2">
        <v>8.5</v>
      </c>
    </row>
    <row r="1445" spans="2:4" hidden="1" x14ac:dyDescent="0.3">
      <c r="B1445" t="s">
        <v>3319</v>
      </c>
      <c r="C1445">
        <v>1</v>
      </c>
      <c r="D1445" s="2">
        <v>4.8</v>
      </c>
    </row>
    <row r="1446" spans="2:4" hidden="1" x14ac:dyDescent="0.3">
      <c r="B1446" t="s">
        <v>3320</v>
      </c>
      <c r="C1446">
        <v>1</v>
      </c>
      <c r="D1446" s="2">
        <v>7</v>
      </c>
    </row>
    <row r="1447" spans="2:4" hidden="1" x14ac:dyDescent="0.3">
      <c r="B1447" t="s">
        <v>3321</v>
      </c>
      <c r="C1447">
        <v>1</v>
      </c>
      <c r="D1447" s="2">
        <v>6.6</v>
      </c>
    </row>
    <row r="1448" spans="2:4" hidden="1" x14ac:dyDescent="0.3">
      <c r="B1448" t="s">
        <v>3323</v>
      </c>
      <c r="C1448">
        <v>1</v>
      </c>
      <c r="D1448" s="2">
        <v>6.3</v>
      </c>
    </row>
    <row r="1449" spans="2:4" hidden="1" x14ac:dyDescent="0.3">
      <c r="B1449" t="s">
        <v>4046</v>
      </c>
      <c r="C1449">
        <v>1</v>
      </c>
      <c r="D1449" s="2">
        <v>7.7</v>
      </c>
    </row>
    <row r="1450" spans="2:4" hidden="1" x14ac:dyDescent="0.3">
      <c r="B1450" t="s">
        <v>3327</v>
      </c>
      <c r="C1450">
        <v>1</v>
      </c>
      <c r="D1450" s="2">
        <v>7</v>
      </c>
    </row>
    <row r="1451" spans="2:4" hidden="1" x14ac:dyDescent="0.3">
      <c r="B1451" t="s">
        <v>4047</v>
      </c>
      <c r="C1451">
        <v>1</v>
      </c>
      <c r="D1451" s="2">
        <v>7.7</v>
      </c>
    </row>
    <row r="1452" spans="2:4" hidden="1" x14ac:dyDescent="0.3">
      <c r="B1452" t="s">
        <v>3332</v>
      </c>
      <c r="C1452">
        <v>1</v>
      </c>
      <c r="D1452" s="2">
        <v>6.5</v>
      </c>
    </row>
    <row r="1453" spans="2:4" hidden="1" x14ac:dyDescent="0.3">
      <c r="B1453" t="s">
        <v>4048</v>
      </c>
      <c r="C1453">
        <v>1</v>
      </c>
      <c r="D1453" s="2">
        <v>6.1</v>
      </c>
    </row>
    <row r="1454" spans="2:4" hidden="1" x14ac:dyDescent="0.3">
      <c r="B1454" t="s">
        <v>3334</v>
      </c>
      <c r="C1454">
        <v>1</v>
      </c>
      <c r="D1454" s="2">
        <v>5.2</v>
      </c>
    </row>
    <row r="1455" spans="2:4" hidden="1" x14ac:dyDescent="0.3">
      <c r="B1455" t="s">
        <v>3336</v>
      </c>
      <c r="C1455">
        <v>2</v>
      </c>
      <c r="D1455" s="2">
        <v>8.1499999999999986</v>
      </c>
    </row>
    <row r="1456" spans="2:4" hidden="1" x14ac:dyDescent="0.3">
      <c r="B1456" t="s">
        <v>3338</v>
      </c>
      <c r="C1456">
        <v>1</v>
      </c>
      <c r="D1456" s="2">
        <v>6</v>
      </c>
    </row>
    <row r="1457" spans="2:4" hidden="1" x14ac:dyDescent="0.3">
      <c r="B1457" t="s">
        <v>3340</v>
      </c>
      <c r="C1457">
        <v>1</v>
      </c>
      <c r="D1457" s="2">
        <v>6.8</v>
      </c>
    </row>
    <row r="1458" spans="2:4" hidden="1" x14ac:dyDescent="0.3">
      <c r="B1458" t="s">
        <v>3342</v>
      </c>
      <c r="C1458">
        <v>1</v>
      </c>
      <c r="D1458" s="2">
        <v>7</v>
      </c>
    </row>
    <row r="1459" spans="2:4" hidden="1" x14ac:dyDescent="0.3">
      <c r="B1459" t="s">
        <v>3345</v>
      </c>
      <c r="C1459">
        <v>1</v>
      </c>
      <c r="D1459" s="2">
        <v>6.8</v>
      </c>
    </row>
    <row r="1460" spans="2:4" hidden="1" x14ac:dyDescent="0.3">
      <c r="B1460" t="s">
        <v>3346</v>
      </c>
      <c r="C1460">
        <v>1</v>
      </c>
      <c r="D1460" s="2">
        <v>7.1</v>
      </c>
    </row>
    <row r="1461" spans="2:4" hidden="1" x14ac:dyDescent="0.3">
      <c r="B1461" t="s">
        <v>4049</v>
      </c>
      <c r="C1461">
        <v>1</v>
      </c>
      <c r="D1461" s="2">
        <v>6.9</v>
      </c>
    </row>
    <row r="1462" spans="2:4" hidden="1" x14ac:dyDescent="0.3">
      <c r="B1462" t="s">
        <v>3350</v>
      </c>
      <c r="C1462">
        <v>1</v>
      </c>
      <c r="D1462" s="2">
        <v>7.8</v>
      </c>
    </row>
    <row r="1463" spans="2:4" hidden="1" x14ac:dyDescent="0.3">
      <c r="B1463" t="s">
        <v>3352</v>
      </c>
      <c r="C1463">
        <v>1</v>
      </c>
      <c r="D1463" s="2">
        <v>6</v>
      </c>
    </row>
    <row r="1464" spans="2:4" hidden="1" x14ac:dyDescent="0.3">
      <c r="B1464" t="s">
        <v>3353</v>
      </c>
      <c r="C1464">
        <v>1</v>
      </c>
      <c r="D1464" s="2">
        <v>6.8</v>
      </c>
    </row>
    <row r="1465" spans="2:4" hidden="1" x14ac:dyDescent="0.3">
      <c r="B1465" t="s">
        <v>3354</v>
      </c>
      <c r="C1465">
        <v>1</v>
      </c>
      <c r="D1465" s="2">
        <v>3.9</v>
      </c>
    </row>
    <row r="1466" spans="2:4" hidden="1" x14ac:dyDescent="0.3">
      <c r="B1466" t="s">
        <v>3356</v>
      </c>
      <c r="C1466">
        <v>3</v>
      </c>
      <c r="D1466" s="2">
        <v>6.3666666666666671</v>
      </c>
    </row>
    <row r="1467" spans="2:4" hidden="1" x14ac:dyDescent="0.3">
      <c r="B1467" t="s">
        <v>4050</v>
      </c>
      <c r="C1467">
        <v>1</v>
      </c>
      <c r="D1467" s="2">
        <v>8.1999999999999993</v>
      </c>
    </row>
    <row r="1468" spans="2:4" hidden="1" x14ac:dyDescent="0.3">
      <c r="B1468" t="s">
        <v>3361</v>
      </c>
      <c r="C1468">
        <v>1</v>
      </c>
      <c r="D1468" s="2">
        <v>5.2</v>
      </c>
    </row>
    <row r="1469" spans="2:4" hidden="1" x14ac:dyDescent="0.3">
      <c r="B1469" t="s">
        <v>3364</v>
      </c>
      <c r="C1469">
        <v>1</v>
      </c>
      <c r="D1469" s="2">
        <v>6.8</v>
      </c>
    </row>
    <row r="1470" spans="2:4" hidden="1" x14ac:dyDescent="0.3">
      <c r="B1470" t="s">
        <v>4051</v>
      </c>
      <c r="C1470">
        <v>1</v>
      </c>
      <c r="D1470" s="2">
        <v>7</v>
      </c>
    </row>
    <row r="1471" spans="2:4" hidden="1" x14ac:dyDescent="0.3">
      <c r="B1471" t="s">
        <v>3368</v>
      </c>
      <c r="C1471">
        <v>1</v>
      </c>
      <c r="D1471" s="2">
        <v>6.5</v>
      </c>
    </row>
    <row r="1472" spans="2:4" hidden="1" x14ac:dyDescent="0.3">
      <c r="B1472" t="s">
        <v>3369</v>
      </c>
      <c r="C1472">
        <v>1</v>
      </c>
      <c r="D1472" s="2">
        <v>6.4</v>
      </c>
    </row>
    <row r="1473" spans="2:4" hidden="1" x14ac:dyDescent="0.3">
      <c r="B1473" t="s">
        <v>3370</v>
      </c>
      <c r="C1473">
        <v>1</v>
      </c>
      <c r="D1473" s="2">
        <v>4.7</v>
      </c>
    </row>
    <row r="1474" spans="2:4" hidden="1" x14ac:dyDescent="0.3">
      <c r="B1474" t="s">
        <v>3373</v>
      </c>
      <c r="C1474">
        <v>2</v>
      </c>
      <c r="D1474" s="2">
        <v>7.65</v>
      </c>
    </row>
    <row r="1475" spans="2:4" hidden="1" x14ac:dyDescent="0.3">
      <c r="B1475" t="s">
        <v>3375</v>
      </c>
      <c r="C1475">
        <v>1</v>
      </c>
      <c r="D1475" s="2">
        <v>7.6</v>
      </c>
    </row>
    <row r="1476" spans="2:4" hidden="1" x14ac:dyDescent="0.3">
      <c r="B1476" t="s">
        <v>3376</v>
      </c>
      <c r="C1476">
        <v>1</v>
      </c>
      <c r="D1476" s="2">
        <v>6.5</v>
      </c>
    </row>
    <row r="1477" spans="2:4" hidden="1" x14ac:dyDescent="0.3">
      <c r="B1477" t="s">
        <v>3377</v>
      </c>
      <c r="C1477">
        <v>1</v>
      </c>
      <c r="D1477" s="2">
        <v>8.5</v>
      </c>
    </row>
    <row r="1478" spans="2:4" hidden="1" x14ac:dyDescent="0.3">
      <c r="B1478" t="s">
        <v>3378</v>
      </c>
      <c r="C1478">
        <v>1</v>
      </c>
      <c r="D1478" s="2">
        <v>7.1</v>
      </c>
    </row>
    <row r="1479" spans="2:4" hidden="1" x14ac:dyDescent="0.3">
      <c r="B1479" t="s">
        <v>3381</v>
      </c>
      <c r="C1479">
        <v>1</v>
      </c>
      <c r="D1479" s="2">
        <v>6.4</v>
      </c>
    </row>
    <row r="1480" spans="2:4" hidden="1" x14ac:dyDescent="0.3">
      <c r="B1480" t="s">
        <v>3382</v>
      </c>
      <c r="C1480">
        <v>1</v>
      </c>
      <c r="D1480" s="2">
        <v>7.5</v>
      </c>
    </row>
    <row r="1481" spans="2:4" hidden="1" x14ac:dyDescent="0.3">
      <c r="B1481" t="s">
        <v>3386</v>
      </c>
      <c r="C1481">
        <v>1</v>
      </c>
      <c r="D1481" s="2">
        <v>5.7</v>
      </c>
    </row>
    <row r="1482" spans="2:4" hidden="1" x14ac:dyDescent="0.3">
      <c r="B1482" t="s">
        <v>3389</v>
      </c>
      <c r="C1482">
        <v>1</v>
      </c>
      <c r="D1482" s="2">
        <v>5.4</v>
      </c>
    </row>
    <row r="1483" spans="2:4" hidden="1" x14ac:dyDescent="0.3">
      <c r="B1483" t="s">
        <v>4052</v>
      </c>
      <c r="C1483">
        <v>1</v>
      </c>
      <c r="D1483" s="2">
        <v>5.9</v>
      </c>
    </row>
    <row r="1484" spans="2:4" hidden="1" x14ac:dyDescent="0.3">
      <c r="B1484" t="s">
        <v>3396</v>
      </c>
      <c r="C1484">
        <v>1</v>
      </c>
      <c r="D1484" s="2">
        <v>4.3</v>
      </c>
    </row>
    <row r="1485" spans="2:4" hidden="1" x14ac:dyDescent="0.3">
      <c r="B1485" t="s">
        <v>3399</v>
      </c>
      <c r="C1485">
        <v>1</v>
      </c>
      <c r="D1485" s="2">
        <v>5.9</v>
      </c>
    </row>
    <row r="1486" spans="2:4" hidden="1" x14ac:dyDescent="0.3">
      <c r="B1486" t="s">
        <v>4053</v>
      </c>
      <c r="C1486">
        <v>1</v>
      </c>
      <c r="D1486" s="2">
        <v>3</v>
      </c>
    </row>
    <row r="1487" spans="2:4" hidden="1" x14ac:dyDescent="0.3">
      <c r="B1487" t="s">
        <v>3401</v>
      </c>
      <c r="C1487">
        <v>1</v>
      </c>
      <c r="D1487" s="2">
        <v>3.2</v>
      </c>
    </row>
    <row r="1488" spans="2:4" hidden="1" x14ac:dyDescent="0.3">
      <c r="B1488" t="s">
        <v>3403</v>
      </c>
      <c r="C1488">
        <v>1</v>
      </c>
      <c r="D1488" s="2">
        <v>6.5</v>
      </c>
    </row>
    <row r="1489" spans="2:4" hidden="1" x14ac:dyDescent="0.3">
      <c r="B1489" t="s">
        <v>3405</v>
      </c>
      <c r="C1489">
        <v>1</v>
      </c>
      <c r="D1489" s="2">
        <v>7</v>
      </c>
    </row>
    <row r="1490" spans="2:4" hidden="1" x14ac:dyDescent="0.3">
      <c r="B1490" t="s">
        <v>3406</v>
      </c>
      <c r="C1490">
        <v>1</v>
      </c>
      <c r="D1490" s="2">
        <v>6.9</v>
      </c>
    </row>
    <row r="1491" spans="2:4" hidden="1" x14ac:dyDescent="0.3">
      <c r="B1491" t="s">
        <v>3407</v>
      </c>
      <c r="C1491">
        <v>1</v>
      </c>
      <c r="D1491" s="2">
        <v>4.4000000000000004</v>
      </c>
    </row>
    <row r="1492" spans="2:4" hidden="1" x14ac:dyDescent="0.3">
      <c r="B1492" t="s">
        <v>3410</v>
      </c>
      <c r="C1492">
        <v>1</v>
      </c>
      <c r="D1492" s="2">
        <v>5.3</v>
      </c>
    </row>
    <row r="1493" spans="2:4" hidden="1" x14ac:dyDescent="0.3">
      <c r="B1493" t="s">
        <v>3411</v>
      </c>
      <c r="C1493">
        <v>1</v>
      </c>
      <c r="D1493" s="2">
        <v>5.3</v>
      </c>
    </row>
    <row r="1494" spans="2:4" hidden="1" x14ac:dyDescent="0.3">
      <c r="B1494" t="s">
        <v>3413</v>
      </c>
      <c r="C1494">
        <v>1</v>
      </c>
      <c r="D1494" s="2">
        <v>7.1</v>
      </c>
    </row>
    <row r="1495" spans="2:4" hidden="1" x14ac:dyDescent="0.3">
      <c r="B1495" t="s">
        <v>3414</v>
      </c>
      <c r="C1495">
        <v>1</v>
      </c>
      <c r="D1495" s="2">
        <v>5.4</v>
      </c>
    </row>
    <row r="1496" spans="2:4" hidden="1" x14ac:dyDescent="0.3">
      <c r="B1496" t="s">
        <v>3415</v>
      </c>
      <c r="C1496">
        <v>1</v>
      </c>
      <c r="D1496" s="2">
        <v>6.9</v>
      </c>
    </row>
    <row r="1497" spans="2:4" hidden="1" x14ac:dyDescent="0.3">
      <c r="B1497" t="s">
        <v>3417</v>
      </c>
      <c r="C1497">
        <v>2</v>
      </c>
      <c r="D1497" s="2">
        <v>7.65</v>
      </c>
    </row>
    <row r="1498" spans="2:4" hidden="1" x14ac:dyDescent="0.3">
      <c r="B1498" t="s">
        <v>3420</v>
      </c>
      <c r="C1498">
        <v>1</v>
      </c>
      <c r="D1498" s="2">
        <v>6.3</v>
      </c>
    </row>
    <row r="1499" spans="2:4" hidden="1" x14ac:dyDescent="0.3">
      <c r="B1499" t="s">
        <v>3422</v>
      </c>
      <c r="C1499">
        <v>1</v>
      </c>
      <c r="D1499" s="2">
        <v>6.1</v>
      </c>
    </row>
    <row r="1500" spans="2:4" hidden="1" x14ac:dyDescent="0.3">
      <c r="B1500" t="s">
        <v>3423</v>
      </c>
      <c r="C1500">
        <v>1</v>
      </c>
      <c r="D1500" s="2">
        <v>5</v>
      </c>
    </row>
    <row r="1501" spans="2:4" hidden="1" x14ac:dyDescent="0.3">
      <c r="B1501" t="s">
        <v>3425</v>
      </c>
      <c r="C1501">
        <v>1</v>
      </c>
      <c r="D1501" s="2">
        <v>5.3</v>
      </c>
    </row>
    <row r="1502" spans="2:4" hidden="1" x14ac:dyDescent="0.3">
      <c r="B1502" t="s">
        <v>3426</v>
      </c>
      <c r="C1502">
        <v>1</v>
      </c>
      <c r="D1502" s="2">
        <v>5.3</v>
      </c>
    </row>
    <row r="1503" spans="2:4" hidden="1" x14ac:dyDescent="0.3">
      <c r="B1503" t="s">
        <v>3429</v>
      </c>
      <c r="C1503">
        <v>1</v>
      </c>
      <c r="D1503" s="2">
        <v>5.9</v>
      </c>
    </row>
    <row r="1504" spans="2:4" hidden="1" x14ac:dyDescent="0.3">
      <c r="B1504" t="s">
        <v>3431</v>
      </c>
      <c r="C1504">
        <v>1</v>
      </c>
      <c r="D1504" s="2">
        <v>4.0999999999999996</v>
      </c>
    </row>
    <row r="1505" spans="2:4" hidden="1" x14ac:dyDescent="0.3">
      <c r="B1505" t="s">
        <v>1383</v>
      </c>
      <c r="C1505">
        <v>1</v>
      </c>
      <c r="D1505" s="2">
        <v>6.7</v>
      </c>
    </row>
    <row r="1506" spans="2:4" hidden="1" x14ac:dyDescent="0.3">
      <c r="B1506" t="s">
        <v>3433</v>
      </c>
      <c r="C1506">
        <v>1</v>
      </c>
      <c r="D1506" s="2">
        <v>5.9</v>
      </c>
    </row>
    <row r="1507" spans="2:4" hidden="1" x14ac:dyDescent="0.3">
      <c r="B1507" t="s">
        <v>3436</v>
      </c>
      <c r="C1507">
        <v>1</v>
      </c>
      <c r="D1507" s="2">
        <v>6.5</v>
      </c>
    </row>
    <row r="1508" spans="2:4" hidden="1" x14ac:dyDescent="0.3">
      <c r="B1508" t="s">
        <v>3438</v>
      </c>
      <c r="C1508">
        <v>1</v>
      </c>
      <c r="D1508" s="2">
        <v>6.4</v>
      </c>
    </row>
    <row r="1509" spans="2:4" hidden="1" x14ac:dyDescent="0.3">
      <c r="B1509" t="s">
        <v>3442</v>
      </c>
      <c r="C1509">
        <v>1</v>
      </c>
      <c r="D1509" s="2">
        <v>8.3000000000000007</v>
      </c>
    </row>
    <row r="1510" spans="2:4" hidden="1" x14ac:dyDescent="0.3">
      <c r="B1510" t="s">
        <v>3444</v>
      </c>
      <c r="C1510">
        <v>1</v>
      </c>
      <c r="D1510" s="2">
        <v>5.3</v>
      </c>
    </row>
    <row r="1511" spans="2:4" hidden="1" x14ac:dyDescent="0.3">
      <c r="B1511" t="s">
        <v>3448</v>
      </c>
      <c r="C1511">
        <v>2</v>
      </c>
      <c r="D1511" s="2">
        <v>7.15</v>
      </c>
    </row>
    <row r="1512" spans="2:4" hidden="1" x14ac:dyDescent="0.3">
      <c r="B1512" t="s">
        <v>3449</v>
      </c>
      <c r="C1512">
        <v>1</v>
      </c>
      <c r="D1512" s="2">
        <v>5.9</v>
      </c>
    </row>
    <row r="1513" spans="2:4" hidden="1" x14ac:dyDescent="0.3">
      <c r="B1513" t="s">
        <v>3452</v>
      </c>
      <c r="C1513">
        <v>1</v>
      </c>
      <c r="D1513" s="2">
        <v>6</v>
      </c>
    </row>
    <row r="1514" spans="2:4" hidden="1" x14ac:dyDescent="0.3">
      <c r="B1514" t="s">
        <v>3453</v>
      </c>
      <c r="C1514">
        <v>1</v>
      </c>
      <c r="D1514" s="2">
        <v>7.2</v>
      </c>
    </row>
    <row r="1515" spans="2:4" hidden="1" x14ac:dyDescent="0.3">
      <c r="B1515" t="s">
        <v>3456</v>
      </c>
      <c r="C1515">
        <v>1</v>
      </c>
      <c r="D1515" s="2">
        <v>5.0999999999999996</v>
      </c>
    </row>
    <row r="1516" spans="2:4" hidden="1" x14ac:dyDescent="0.3">
      <c r="B1516" t="s">
        <v>3458</v>
      </c>
      <c r="C1516">
        <v>1</v>
      </c>
      <c r="D1516" s="2">
        <v>4.5999999999999996</v>
      </c>
    </row>
    <row r="1517" spans="2:4" hidden="1" x14ac:dyDescent="0.3">
      <c r="B1517" t="s">
        <v>3460</v>
      </c>
      <c r="C1517">
        <v>1</v>
      </c>
      <c r="D1517" s="2">
        <v>6.7</v>
      </c>
    </row>
    <row r="1518" spans="2:4" hidden="1" x14ac:dyDescent="0.3">
      <c r="B1518" t="s">
        <v>3463</v>
      </c>
      <c r="C1518">
        <v>1</v>
      </c>
      <c r="D1518" s="2">
        <v>7</v>
      </c>
    </row>
    <row r="1519" spans="2:4" hidden="1" x14ac:dyDescent="0.3">
      <c r="B1519" t="s">
        <v>3465</v>
      </c>
      <c r="C1519">
        <v>1</v>
      </c>
      <c r="D1519" s="2">
        <v>7.6</v>
      </c>
    </row>
    <row r="1520" spans="2:4" hidden="1" x14ac:dyDescent="0.3">
      <c r="B1520" t="s">
        <v>3466</v>
      </c>
      <c r="C1520">
        <v>1</v>
      </c>
      <c r="D1520" s="2">
        <v>7.1</v>
      </c>
    </row>
    <row r="1521" spans="2:4" hidden="1" x14ac:dyDescent="0.3">
      <c r="B1521" t="s">
        <v>3470</v>
      </c>
      <c r="C1521">
        <v>1</v>
      </c>
      <c r="D1521" s="2">
        <v>7.6</v>
      </c>
    </row>
    <row r="1522" spans="2:4" hidden="1" x14ac:dyDescent="0.3">
      <c r="B1522" t="s">
        <v>3471</v>
      </c>
      <c r="C1522">
        <v>1</v>
      </c>
      <c r="D1522" s="2">
        <v>6.6</v>
      </c>
    </row>
    <row r="1523" spans="2:4" hidden="1" x14ac:dyDescent="0.3">
      <c r="B1523" t="s">
        <v>3472</v>
      </c>
      <c r="C1523">
        <v>1</v>
      </c>
      <c r="D1523" s="2">
        <v>5.7</v>
      </c>
    </row>
    <row r="1524" spans="2:4" hidden="1" x14ac:dyDescent="0.3">
      <c r="B1524" t="s">
        <v>3473</v>
      </c>
      <c r="C1524">
        <v>1</v>
      </c>
      <c r="D1524" s="2">
        <v>7.1</v>
      </c>
    </row>
    <row r="1525" spans="2:4" hidden="1" x14ac:dyDescent="0.3">
      <c r="B1525" t="s">
        <v>3475</v>
      </c>
      <c r="C1525">
        <v>1</v>
      </c>
      <c r="D1525" s="2">
        <v>6.2</v>
      </c>
    </row>
    <row r="1526" spans="2:4" hidden="1" x14ac:dyDescent="0.3">
      <c r="B1526" t="s">
        <v>3477</v>
      </c>
      <c r="C1526">
        <v>1</v>
      </c>
      <c r="D1526" s="2">
        <v>5.9</v>
      </c>
    </row>
    <row r="1527" spans="2:4" hidden="1" x14ac:dyDescent="0.3">
      <c r="B1527" t="s">
        <v>3479</v>
      </c>
      <c r="C1527">
        <v>1</v>
      </c>
      <c r="D1527" s="2">
        <v>5.0999999999999996</v>
      </c>
    </row>
    <row r="1528" spans="2:4" hidden="1" x14ac:dyDescent="0.3">
      <c r="B1528" t="s">
        <v>3481</v>
      </c>
      <c r="C1528">
        <v>2</v>
      </c>
      <c r="D1528" s="2">
        <v>7.7</v>
      </c>
    </row>
    <row r="1529" spans="2:4" hidden="1" x14ac:dyDescent="0.3">
      <c r="B1529" t="s">
        <v>3482</v>
      </c>
      <c r="C1529">
        <v>1</v>
      </c>
      <c r="D1529" s="2">
        <v>3.9</v>
      </c>
    </row>
    <row r="1530" spans="2:4" hidden="1" x14ac:dyDescent="0.3">
      <c r="B1530" t="s">
        <v>3486</v>
      </c>
      <c r="C1530">
        <v>1</v>
      </c>
      <c r="D1530" s="2">
        <v>4.7</v>
      </c>
    </row>
    <row r="1531" spans="2:4" hidden="1" x14ac:dyDescent="0.3">
      <c r="B1531" t="s">
        <v>3488</v>
      </c>
      <c r="C1531">
        <v>1</v>
      </c>
      <c r="D1531" s="2">
        <v>5.9</v>
      </c>
    </row>
    <row r="1532" spans="2:4" hidden="1" x14ac:dyDescent="0.3">
      <c r="B1532" t="s">
        <v>3489</v>
      </c>
      <c r="C1532">
        <v>3</v>
      </c>
      <c r="D1532" s="2">
        <v>6.0333333333333341</v>
      </c>
    </row>
    <row r="1533" spans="2:4" hidden="1" x14ac:dyDescent="0.3">
      <c r="B1533" t="s">
        <v>3490</v>
      </c>
      <c r="C1533">
        <v>1</v>
      </c>
      <c r="D1533" s="2">
        <v>8.1</v>
      </c>
    </row>
    <row r="1534" spans="2:4" hidden="1" x14ac:dyDescent="0.3">
      <c r="B1534" t="s">
        <v>4054</v>
      </c>
      <c r="C1534">
        <v>1</v>
      </c>
      <c r="D1534" s="2">
        <v>7.6</v>
      </c>
    </row>
    <row r="1535" spans="2:4" hidden="1" x14ac:dyDescent="0.3">
      <c r="B1535" t="s">
        <v>3493</v>
      </c>
      <c r="C1535">
        <v>1</v>
      </c>
      <c r="D1535" s="2">
        <v>7.2</v>
      </c>
    </row>
    <row r="1536" spans="2:4" hidden="1" x14ac:dyDescent="0.3">
      <c r="B1536" t="s">
        <v>3496</v>
      </c>
      <c r="C1536">
        <v>1</v>
      </c>
      <c r="D1536" s="2">
        <v>5.0999999999999996</v>
      </c>
    </row>
    <row r="1537" spans="2:4" hidden="1" x14ac:dyDescent="0.3">
      <c r="B1537" t="s">
        <v>3499</v>
      </c>
      <c r="C1537">
        <v>1</v>
      </c>
      <c r="D1537" s="2">
        <v>6.9</v>
      </c>
    </row>
    <row r="1538" spans="2:4" hidden="1" x14ac:dyDescent="0.3">
      <c r="B1538" t="s">
        <v>3502</v>
      </c>
      <c r="C1538">
        <v>1</v>
      </c>
      <c r="D1538" s="2">
        <v>7.6</v>
      </c>
    </row>
    <row r="1539" spans="2:4" hidden="1" x14ac:dyDescent="0.3">
      <c r="B1539" t="s">
        <v>3505</v>
      </c>
      <c r="C1539">
        <v>2</v>
      </c>
      <c r="D1539" s="2">
        <v>5.5</v>
      </c>
    </row>
    <row r="1540" spans="2:4" hidden="1" x14ac:dyDescent="0.3">
      <c r="B1540" t="s">
        <v>3283</v>
      </c>
      <c r="C1540">
        <v>3</v>
      </c>
      <c r="D1540" s="2">
        <v>6.7333333333333334</v>
      </c>
    </row>
    <row r="1541" spans="2:4" hidden="1" x14ac:dyDescent="0.3">
      <c r="B1541" t="s">
        <v>3508</v>
      </c>
      <c r="C1541">
        <v>1</v>
      </c>
      <c r="D1541" s="2">
        <v>7.8</v>
      </c>
    </row>
    <row r="1542" spans="2:4" hidden="1" x14ac:dyDescent="0.3">
      <c r="B1542" t="s">
        <v>3511</v>
      </c>
      <c r="C1542">
        <v>1</v>
      </c>
      <c r="D1542" s="2">
        <v>7.2</v>
      </c>
    </row>
    <row r="1543" spans="2:4" hidden="1" x14ac:dyDescent="0.3">
      <c r="B1543" t="s">
        <v>3515</v>
      </c>
      <c r="C1543">
        <v>1</v>
      </c>
      <c r="D1543" s="2">
        <v>7.2</v>
      </c>
    </row>
    <row r="1544" spans="2:4" hidden="1" x14ac:dyDescent="0.3">
      <c r="B1544" t="s">
        <v>3516</v>
      </c>
      <c r="C1544">
        <v>1</v>
      </c>
      <c r="D1544" s="2">
        <v>7.4</v>
      </c>
    </row>
    <row r="1545" spans="2:4" hidden="1" x14ac:dyDescent="0.3">
      <c r="B1545" t="s">
        <v>3518</v>
      </c>
      <c r="C1545">
        <v>1</v>
      </c>
      <c r="D1545" s="2">
        <v>6.1</v>
      </c>
    </row>
    <row r="1546" spans="2:4" hidden="1" x14ac:dyDescent="0.3">
      <c r="B1546" t="s">
        <v>3520</v>
      </c>
      <c r="C1546">
        <v>1</v>
      </c>
      <c r="D1546" s="2">
        <v>5.7</v>
      </c>
    </row>
    <row r="1547" spans="2:4" hidden="1" x14ac:dyDescent="0.3">
      <c r="B1547" t="s">
        <v>3523</v>
      </c>
      <c r="C1547">
        <v>1</v>
      </c>
      <c r="D1547" s="2">
        <v>8</v>
      </c>
    </row>
    <row r="1548" spans="2:4" hidden="1" x14ac:dyDescent="0.3">
      <c r="B1548" t="s">
        <v>3527</v>
      </c>
      <c r="C1548">
        <v>1</v>
      </c>
      <c r="D1548" s="2">
        <v>3.3</v>
      </c>
    </row>
    <row r="1549" spans="2:4" hidden="1" x14ac:dyDescent="0.3">
      <c r="B1549" t="s">
        <v>3530</v>
      </c>
      <c r="C1549">
        <v>1</v>
      </c>
      <c r="D1549" s="2">
        <v>6.9</v>
      </c>
    </row>
    <row r="1550" spans="2:4" hidden="1" x14ac:dyDescent="0.3">
      <c r="B1550" t="s">
        <v>3531</v>
      </c>
      <c r="C1550">
        <v>1</v>
      </c>
      <c r="D1550" s="2">
        <v>8.1</v>
      </c>
    </row>
    <row r="1551" spans="2:4" hidden="1" x14ac:dyDescent="0.3">
      <c r="B1551" t="s">
        <v>3535</v>
      </c>
      <c r="C1551">
        <v>1</v>
      </c>
      <c r="D1551" s="2">
        <v>4.5999999999999996</v>
      </c>
    </row>
    <row r="1552" spans="2:4" hidden="1" x14ac:dyDescent="0.3">
      <c r="B1552" t="s">
        <v>3537</v>
      </c>
      <c r="C1552">
        <v>1</v>
      </c>
      <c r="D1552" s="2">
        <v>7</v>
      </c>
    </row>
    <row r="1553" spans="2:4" hidden="1" x14ac:dyDescent="0.3">
      <c r="B1553" t="s">
        <v>3538</v>
      </c>
      <c r="C1553">
        <v>1</v>
      </c>
      <c r="D1553" s="2">
        <v>6.7</v>
      </c>
    </row>
    <row r="1554" spans="2:4" hidden="1" x14ac:dyDescent="0.3">
      <c r="B1554" t="s">
        <v>3541</v>
      </c>
      <c r="C1554">
        <v>1</v>
      </c>
      <c r="D1554" s="2">
        <v>5.8</v>
      </c>
    </row>
    <row r="1555" spans="2:4" hidden="1" x14ac:dyDescent="0.3">
      <c r="B1555" t="s">
        <v>3542</v>
      </c>
      <c r="C1555">
        <v>1</v>
      </c>
      <c r="D1555" s="2">
        <v>6.2</v>
      </c>
    </row>
    <row r="1556" spans="2:4" hidden="1" x14ac:dyDescent="0.3">
      <c r="B1556" t="s">
        <v>3544</v>
      </c>
      <c r="C1556">
        <v>1</v>
      </c>
      <c r="D1556" s="2">
        <v>6.6</v>
      </c>
    </row>
    <row r="1557" spans="2:4" hidden="1" x14ac:dyDescent="0.3">
      <c r="B1557" t="s">
        <v>3545</v>
      </c>
      <c r="C1557">
        <v>1</v>
      </c>
      <c r="D1557" s="2">
        <v>6.6</v>
      </c>
    </row>
    <row r="1558" spans="2:4" hidden="1" x14ac:dyDescent="0.3">
      <c r="B1558" t="s">
        <v>3547</v>
      </c>
      <c r="C1558">
        <v>1</v>
      </c>
      <c r="D1558" s="2">
        <v>7.8</v>
      </c>
    </row>
    <row r="1559" spans="2:4" hidden="1" x14ac:dyDescent="0.3">
      <c r="B1559" t="s">
        <v>3549</v>
      </c>
      <c r="C1559">
        <v>1</v>
      </c>
      <c r="D1559" s="2">
        <v>7.7</v>
      </c>
    </row>
    <row r="1560" spans="2:4" hidden="1" x14ac:dyDescent="0.3">
      <c r="B1560" t="s">
        <v>3552</v>
      </c>
      <c r="C1560">
        <v>1</v>
      </c>
      <c r="D1560" s="2">
        <v>5.7</v>
      </c>
    </row>
    <row r="1561" spans="2:4" hidden="1" x14ac:dyDescent="0.3">
      <c r="B1561" t="s">
        <v>3555</v>
      </c>
      <c r="C1561">
        <v>1</v>
      </c>
      <c r="D1561" s="2">
        <v>7.1</v>
      </c>
    </row>
    <row r="1562" spans="2:4" hidden="1" x14ac:dyDescent="0.3">
      <c r="B1562" t="s">
        <v>4055</v>
      </c>
      <c r="C1562">
        <v>1</v>
      </c>
      <c r="D1562" s="2">
        <v>7</v>
      </c>
    </row>
    <row r="1563" spans="2:4" hidden="1" x14ac:dyDescent="0.3">
      <c r="B1563" t="s">
        <v>3556</v>
      </c>
      <c r="C1563">
        <v>1</v>
      </c>
      <c r="D1563" s="2">
        <v>5.8</v>
      </c>
    </row>
    <row r="1564" spans="2:4" hidden="1" x14ac:dyDescent="0.3">
      <c r="B1564" t="s">
        <v>3560</v>
      </c>
      <c r="C1564">
        <v>1</v>
      </c>
      <c r="D1564" s="2">
        <v>7.2</v>
      </c>
    </row>
    <row r="1565" spans="2:4" hidden="1" x14ac:dyDescent="0.3">
      <c r="B1565" t="s">
        <v>3562</v>
      </c>
      <c r="C1565">
        <v>1</v>
      </c>
      <c r="D1565" s="2">
        <v>5.6</v>
      </c>
    </row>
    <row r="1566" spans="2:4" hidden="1" x14ac:dyDescent="0.3">
      <c r="B1566" t="s">
        <v>3564</v>
      </c>
      <c r="C1566">
        <v>1</v>
      </c>
      <c r="D1566" s="2">
        <v>6.8</v>
      </c>
    </row>
    <row r="1567" spans="2:4" hidden="1" x14ac:dyDescent="0.3">
      <c r="B1567" t="s">
        <v>3566</v>
      </c>
      <c r="C1567">
        <v>1</v>
      </c>
      <c r="D1567" s="2">
        <v>7.3</v>
      </c>
    </row>
    <row r="1568" spans="2:4" hidden="1" x14ac:dyDescent="0.3">
      <c r="B1568" t="s">
        <v>3567</v>
      </c>
      <c r="C1568">
        <v>1</v>
      </c>
      <c r="D1568" s="2">
        <v>7.3</v>
      </c>
    </row>
    <row r="1569" spans="2:4" hidden="1" x14ac:dyDescent="0.3">
      <c r="B1569" t="s">
        <v>3568</v>
      </c>
      <c r="C1569">
        <v>1</v>
      </c>
      <c r="D1569" s="2">
        <v>7.5</v>
      </c>
    </row>
    <row r="1570" spans="2:4" hidden="1" x14ac:dyDescent="0.3">
      <c r="B1570" t="s">
        <v>4056</v>
      </c>
      <c r="C1570">
        <v>1</v>
      </c>
      <c r="D1570" s="2">
        <v>6.7</v>
      </c>
    </row>
    <row r="1571" spans="2:4" hidden="1" x14ac:dyDescent="0.3">
      <c r="B1571" t="s">
        <v>3572</v>
      </c>
      <c r="C1571">
        <v>1</v>
      </c>
      <c r="D1571" s="2">
        <v>6.3</v>
      </c>
    </row>
    <row r="1572" spans="2:4" hidden="1" x14ac:dyDescent="0.3">
      <c r="B1572" t="s">
        <v>3574</v>
      </c>
      <c r="C1572">
        <v>1</v>
      </c>
      <c r="D1572" s="2">
        <v>6.3</v>
      </c>
    </row>
    <row r="1573" spans="2:4" hidden="1" x14ac:dyDescent="0.3">
      <c r="B1573" t="s">
        <v>3576</v>
      </c>
      <c r="C1573">
        <v>1</v>
      </c>
      <c r="D1573" s="2">
        <v>6.8</v>
      </c>
    </row>
    <row r="1574" spans="2:4" hidden="1" x14ac:dyDescent="0.3">
      <c r="B1574" t="s">
        <v>3577</v>
      </c>
      <c r="C1574">
        <v>1</v>
      </c>
      <c r="D1574" s="2">
        <v>7.8</v>
      </c>
    </row>
    <row r="1575" spans="2:4" hidden="1" x14ac:dyDescent="0.3">
      <c r="B1575" t="s">
        <v>3579</v>
      </c>
      <c r="C1575">
        <v>1</v>
      </c>
      <c r="D1575" s="2">
        <v>6.9</v>
      </c>
    </row>
    <row r="1576" spans="2:4" hidden="1" x14ac:dyDescent="0.3">
      <c r="B1576" t="s">
        <v>3580</v>
      </c>
      <c r="C1576">
        <v>1</v>
      </c>
      <c r="D1576" s="2">
        <v>4.3</v>
      </c>
    </row>
    <row r="1577" spans="2:4" hidden="1" x14ac:dyDescent="0.3">
      <c r="B1577" t="s">
        <v>3581</v>
      </c>
      <c r="C1577">
        <v>1</v>
      </c>
      <c r="D1577" s="2">
        <v>7.2</v>
      </c>
    </row>
    <row r="1578" spans="2:4" hidden="1" x14ac:dyDescent="0.3">
      <c r="B1578" t="s">
        <v>3584</v>
      </c>
      <c r="C1578">
        <v>1</v>
      </c>
      <c r="D1578" s="2">
        <v>7.3</v>
      </c>
    </row>
    <row r="1579" spans="2:4" hidden="1" x14ac:dyDescent="0.3">
      <c r="B1579" t="s">
        <v>3586</v>
      </c>
      <c r="C1579">
        <v>1</v>
      </c>
      <c r="D1579" s="2">
        <v>5.0999999999999996</v>
      </c>
    </row>
    <row r="1580" spans="2:4" hidden="1" x14ac:dyDescent="0.3">
      <c r="B1580" t="s">
        <v>4057</v>
      </c>
      <c r="C1580">
        <v>1</v>
      </c>
      <c r="D1580" s="2">
        <v>7.2</v>
      </c>
    </row>
    <row r="1581" spans="2:4" hidden="1" x14ac:dyDescent="0.3">
      <c r="B1581" t="s">
        <v>701</v>
      </c>
      <c r="C1581">
        <v>1</v>
      </c>
      <c r="D1581" s="2">
        <v>5.4</v>
      </c>
    </row>
    <row r="1582" spans="2:4" hidden="1" x14ac:dyDescent="0.3">
      <c r="B1582" t="s">
        <v>3589</v>
      </c>
      <c r="C1582">
        <v>1</v>
      </c>
      <c r="D1582" s="2">
        <v>7.1</v>
      </c>
    </row>
    <row r="1583" spans="2:4" hidden="1" x14ac:dyDescent="0.3">
      <c r="B1583" t="s">
        <v>3591</v>
      </c>
      <c r="C1583">
        <v>1</v>
      </c>
      <c r="D1583" s="2">
        <v>6.8</v>
      </c>
    </row>
    <row r="1584" spans="2:4" hidden="1" x14ac:dyDescent="0.3">
      <c r="B1584" t="s">
        <v>3592</v>
      </c>
      <c r="C1584">
        <v>1</v>
      </c>
      <c r="D1584" s="2">
        <v>7</v>
      </c>
    </row>
    <row r="1585" spans="2:4" hidden="1" x14ac:dyDescent="0.3">
      <c r="B1585" t="s">
        <v>4058</v>
      </c>
      <c r="C1585">
        <v>1</v>
      </c>
      <c r="D1585" s="2">
        <v>7.9</v>
      </c>
    </row>
    <row r="1586" spans="2:4" hidden="1" x14ac:dyDescent="0.3">
      <c r="B1586" t="s">
        <v>3595</v>
      </c>
      <c r="C1586">
        <v>1</v>
      </c>
      <c r="D1586" s="2">
        <v>6.7</v>
      </c>
    </row>
    <row r="1587" spans="2:4" hidden="1" x14ac:dyDescent="0.3">
      <c r="B1587" t="s">
        <v>3597</v>
      </c>
      <c r="C1587">
        <v>1</v>
      </c>
      <c r="D1587" s="2">
        <v>5.8</v>
      </c>
    </row>
    <row r="1588" spans="2:4" hidden="1" x14ac:dyDescent="0.3">
      <c r="B1588" t="s">
        <v>3599</v>
      </c>
      <c r="C1588">
        <v>1</v>
      </c>
      <c r="D1588" s="2">
        <v>7.2</v>
      </c>
    </row>
    <row r="1589" spans="2:4" hidden="1" x14ac:dyDescent="0.3">
      <c r="B1589" t="s">
        <v>3601</v>
      </c>
      <c r="C1589">
        <v>1</v>
      </c>
      <c r="D1589" s="2">
        <v>6.2</v>
      </c>
    </row>
    <row r="1590" spans="2:4" hidden="1" x14ac:dyDescent="0.3">
      <c r="B1590" t="s">
        <v>3603</v>
      </c>
      <c r="C1590">
        <v>1</v>
      </c>
      <c r="D1590" s="2">
        <v>8.6</v>
      </c>
    </row>
    <row r="1591" spans="2:4" hidden="1" x14ac:dyDescent="0.3">
      <c r="B1591" t="s">
        <v>3605</v>
      </c>
      <c r="C1591">
        <v>1</v>
      </c>
      <c r="D1591" s="2">
        <v>6.5</v>
      </c>
    </row>
    <row r="1592" spans="2:4" hidden="1" x14ac:dyDescent="0.3">
      <c r="B1592" t="s">
        <v>3606</v>
      </c>
      <c r="C1592">
        <v>1</v>
      </c>
      <c r="D1592" s="2">
        <v>6.3</v>
      </c>
    </row>
    <row r="1593" spans="2:4" hidden="1" x14ac:dyDescent="0.3">
      <c r="B1593" t="s">
        <v>3607</v>
      </c>
      <c r="C1593">
        <v>1</v>
      </c>
      <c r="D1593" s="2">
        <v>6.1</v>
      </c>
    </row>
    <row r="1594" spans="2:4" hidden="1" x14ac:dyDescent="0.3">
      <c r="B1594" t="s">
        <v>4059</v>
      </c>
      <c r="C1594">
        <v>1</v>
      </c>
      <c r="D1594" s="2">
        <v>6.7</v>
      </c>
    </row>
    <row r="1595" spans="2:4" hidden="1" x14ac:dyDescent="0.3">
      <c r="B1595" t="s">
        <v>3611</v>
      </c>
      <c r="C1595">
        <v>1</v>
      </c>
      <c r="D1595" s="2">
        <v>6.7</v>
      </c>
    </row>
    <row r="1596" spans="2:4" hidden="1" x14ac:dyDescent="0.3">
      <c r="B1596" t="s">
        <v>3612</v>
      </c>
      <c r="C1596">
        <v>1</v>
      </c>
      <c r="D1596" s="2">
        <v>7.7</v>
      </c>
    </row>
    <row r="1597" spans="2:4" hidden="1" x14ac:dyDescent="0.3">
      <c r="B1597" t="s">
        <v>3614</v>
      </c>
      <c r="C1597">
        <v>1</v>
      </c>
      <c r="D1597" s="2">
        <v>6.7</v>
      </c>
    </row>
    <row r="1598" spans="2:4" hidden="1" x14ac:dyDescent="0.3">
      <c r="B1598" t="s">
        <v>3615</v>
      </c>
      <c r="C1598">
        <v>1</v>
      </c>
      <c r="D1598" s="2">
        <v>6.6</v>
      </c>
    </row>
    <row r="1599" spans="2:4" hidden="1" x14ac:dyDescent="0.3">
      <c r="B1599" t="s">
        <v>90</v>
      </c>
      <c r="C1599">
        <v>2</v>
      </c>
      <c r="D1599" s="2">
        <v>6.9</v>
      </c>
    </row>
    <row r="1600" spans="2:4" hidden="1" x14ac:dyDescent="0.3">
      <c r="B1600" t="s">
        <v>3618</v>
      </c>
      <c r="C1600">
        <v>1</v>
      </c>
      <c r="D1600" s="2">
        <v>7.4</v>
      </c>
    </row>
    <row r="1601" spans="2:4" hidden="1" x14ac:dyDescent="0.3">
      <c r="B1601" t="s">
        <v>3621</v>
      </c>
      <c r="C1601">
        <v>1</v>
      </c>
      <c r="D1601" s="2">
        <v>6.5</v>
      </c>
    </row>
    <row r="1602" spans="2:4" hidden="1" x14ac:dyDescent="0.3">
      <c r="B1602" t="s">
        <v>3622</v>
      </c>
      <c r="C1602">
        <v>1</v>
      </c>
      <c r="D1602" s="2">
        <v>5.7</v>
      </c>
    </row>
    <row r="1603" spans="2:4" hidden="1" x14ac:dyDescent="0.3">
      <c r="B1603" t="s">
        <v>3623</v>
      </c>
      <c r="C1603">
        <v>1</v>
      </c>
      <c r="D1603" s="2">
        <v>6.2</v>
      </c>
    </row>
    <row r="1604" spans="2:4" hidden="1" x14ac:dyDescent="0.3">
      <c r="B1604" t="s">
        <v>3624</v>
      </c>
      <c r="C1604">
        <v>1</v>
      </c>
      <c r="D1604" s="2">
        <v>3.3</v>
      </c>
    </row>
    <row r="1605" spans="2:4" hidden="1" x14ac:dyDescent="0.3">
      <c r="B1605" t="s">
        <v>3627</v>
      </c>
      <c r="C1605">
        <v>1</v>
      </c>
      <c r="D1605" s="2">
        <v>5.7</v>
      </c>
    </row>
    <row r="1606" spans="2:4" hidden="1" x14ac:dyDescent="0.3">
      <c r="B1606" t="s">
        <v>3630</v>
      </c>
      <c r="C1606">
        <v>1</v>
      </c>
      <c r="D1606" s="2">
        <v>7</v>
      </c>
    </row>
    <row r="1607" spans="2:4" hidden="1" x14ac:dyDescent="0.3">
      <c r="B1607" t="s">
        <v>3633</v>
      </c>
      <c r="C1607">
        <v>2</v>
      </c>
      <c r="D1607" s="2">
        <v>6.5</v>
      </c>
    </row>
    <row r="1608" spans="2:4" hidden="1" x14ac:dyDescent="0.3">
      <c r="B1608" t="s">
        <v>3634</v>
      </c>
      <c r="C1608">
        <v>1</v>
      </c>
      <c r="D1608" s="2">
        <v>6</v>
      </c>
    </row>
    <row r="1609" spans="2:4" hidden="1" x14ac:dyDescent="0.3">
      <c r="B1609" t="s">
        <v>3635</v>
      </c>
      <c r="C1609">
        <v>1</v>
      </c>
      <c r="D1609" s="2">
        <v>7.9</v>
      </c>
    </row>
    <row r="1610" spans="2:4" hidden="1" x14ac:dyDescent="0.3">
      <c r="B1610" t="s">
        <v>3637</v>
      </c>
      <c r="C1610">
        <v>1</v>
      </c>
      <c r="D1610" s="2">
        <v>6</v>
      </c>
    </row>
    <row r="1611" spans="2:4" hidden="1" x14ac:dyDescent="0.3">
      <c r="B1611" t="s">
        <v>3639</v>
      </c>
      <c r="C1611">
        <v>1</v>
      </c>
      <c r="D1611" s="2">
        <v>6.1</v>
      </c>
    </row>
    <row r="1612" spans="2:4" hidden="1" x14ac:dyDescent="0.3">
      <c r="B1612" t="s">
        <v>3641</v>
      </c>
      <c r="C1612">
        <v>1</v>
      </c>
      <c r="D1612" s="2">
        <v>6.2</v>
      </c>
    </row>
    <row r="1613" spans="2:4" hidden="1" x14ac:dyDescent="0.3">
      <c r="B1613" t="s">
        <v>3642</v>
      </c>
      <c r="C1613">
        <v>1</v>
      </c>
      <c r="D1613" s="2">
        <v>7.2</v>
      </c>
    </row>
    <row r="1614" spans="2:4" hidden="1" x14ac:dyDescent="0.3">
      <c r="B1614" t="s">
        <v>4060</v>
      </c>
      <c r="C1614">
        <v>1</v>
      </c>
      <c r="D1614" s="2">
        <v>6.8</v>
      </c>
    </row>
    <row r="1615" spans="2:4" hidden="1" x14ac:dyDescent="0.3">
      <c r="B1615" t="s">
        <v>3646</v>
      </c>
      <c r="C1615">
        <v>1</v>
      </c>
      <c r="D1615" s="2">
        <v>5.9</v>
      </c>
    </row>
    <row r="1616" spans="2:4" hidden="1" x14ac:dyDescent="0.3">
      <c r="B1616" t="s">
        <v>3649</v>
      </c>
      <c r="C1616">
        <v>1</v>
      </c>
      <c r="D1616" s="2">
        <v>7</v>
      </c>
    </row>
    <row r="1617" spans="2:4" hidden="1" x14ac:dyDescent="0.3">
      <c r="B1617" t="s">
        <v>3652</v>
      </c>
      <c r="C1617">
        <v>1</v>
      </c>
      <c r="D1617" s="2">
        <v>6.1</v>
      </c>
    </row>
    <row r="1618" spans="2:4" hidden="1" x14ac:dyDescent="0.3">
      <c r="B1618" t="s">
        <v>3654</v>
      </c>
      <c r="C1618">
        <v>1</v>
      </c>
      <c r="D1618" s="2">
        <v>7.6</v>
      </c>
    </row>
    <row r="1619" spans="2:4" hidden="1" x14ac:dyDescent="0.3">
      <c r="B1619" t="s">
        <v>3658</v>
      </c>
      <c r="C1619">
        <v>1</v>
      </c>
      <c r="D1619" s="2">
        <v>5.7</v>
      </c>
    </row>
    <row r="1620" spans="2:4" hidden="1" x14ac:dyDescent="0.3">
      <c r="B1620" t="s">
        <v>3661</v>
      </c>
      <c r="C1620">
        <v>1</v>
      </c>
      <c r="D1620" s="2">
        <v>5</v>
      </c>
    </row>
    <row r="1621" spans="2:4" hidden="1" x14ac:dyDescent="0.3">
      <c r="B1621" t="s">
        <v>3662</v>
      </c>
      <c r="C1621">
        <v>1</v>
      </c>
      <c r="D1621" s="2">
        <v>7</v>
      </c>
    </row>
    <row r="1622" spans="2:4" hidden="1" x14ac:dyDescent="0.3">
      <c r="B1622" t="s">
        <v>3664</v>
      </c>
      <c r="C1622">
        <v>1</v>
      </c>
      <c r="D1622" s="2">
        <v>3.4</v>
      </c>
    </row>
    <row r="1623" spans="2:4" hidden="1" x14ac:dyDescent="0.3">
      <c r="B1623" t="s">
        <v>3666</v>
      </c>
      <c r="C1623">
        <v>1</v>
      </c>
      <c r="D1623" s="2">
        <v>6</v>
      </c>
    </row>
    <row r="1624" spans="2:4" hidden="1" x14ac:dyDescent="0.3">
      <c r="B1624" t="s">
        <v>3668</v>
      </c>
      <c r="C1624">
        <v>1</v>
      </c>
      <c r="D1624" s="2">
        <v>7.4</v>
      </c>
    </row>
    <row r="1625" spans="2:4" hidden="1" x14ac:dyDescent="0.3">
      <c r="B1625" t="s">
        <v>3670</v>
      </c>
      <c r="C1625">
        <v>1</v>
      </c>
      <c r="D1625" s="2">
        <v>6.2</v>
      </c>
    </row>
    <row r="1626" spans="2:4" hidden="1" x14ac:dyDescent="0.3">
      <c r="B1626" t="s">
        <v>3671</v>
      </c>
      <c r="C1626">
        <v>1</v>
      </c>
      <c r="D1626" s="2">
        <v>7.2</v>
      </c>
    </row>
    <row r="1627" spans="2:4" hidden="1" x14ac:dyDescent="0.3">
      <c r="B1627" t="s">
        <v>3673</v>
      </c>
      <c r="C1627">
        <v>1</v>
      </c>
      <c r="D1627" s="2">
        <v>7.2</v>
      </c>
    </row>
    <row r="1628" spans="2:4" hidden="1" x14ac:dyDescent="0.3">
      <c r="B1628" t="s">
        <v>3674</v>
      </c>
      <c r="C1628">
        <v>1</v>
      </c>
      <c r="D1628" s="2">
        <v>7.4</v>
      </c>
    </row>
    <row r="1629" spans="2:4" hidden="1" x14ac:dyDescent="0.3">
      <c r="B1629" t="s">
        <v>3677</v>
      </c>
      <c r="C1629">
        <v>1</v>
      </c>
      <c r="D1629" s="2">
        <v>7.7</v>
      </c>
    </row>
    <row r="1630" spans="2:4" hidden="1" x14ac:dyDescent="0.3">
      <c r="B1630" t="s">
        <v>3678</v>
      </c>
      <c r="C1630">
        <v>1</v>
      </c>
      <c r="D1630" s="2">
        <v>7</v>
      </c>
    </row>
    <row r="1631" spans="2:4" hidden="1" x14ac:dyDescent="0.3">
      <c r="B1631" t="s">
        <v>3679</v>
      </c>
      <c r="C1631">
        <v>1</v>
      </c>
      <c r="D1631" s="2">
        <v>7.2</v>
      </c>
    </row>
    <row r="1632" spans="2:4" hidden="1" x14ac:dyDescent="0.3">
      <c r="B1632" t="s">
        <v>3681</v>
      </c>
      <c r="C1632">
        <v>1</v>
      </c>
      <c r="D1632" s="2">
        <v>7.2</v>
      </c>
    </row>
    <row r="1633" spans="2:4" hidden="1" x14ac:dyDescent="0.3">
      <c r="B1633" t="s">
        <v>3682</v>
      </c>
      <c r="C1633">
        <v>1</v>
      </c>
      <c r="D1633" s="2">
        <v>6.2</v>
      </c>
    </row>
    <row r="1634" spans="2:4" hidden="1" x14ac:dyDescent="0.3">
      <c r="B1634" t="s">
        <v>3684</v>
      </c>
      <c r="C1634">
        <v>1</v>
      </c>
      <c r="D1634" s="2">
        <v>7</v>
      </c>
    </row>
    <row r="1635" spans="2:4" hidden="1" x14ac:dyDescent="0.3">
      <c r="B1635" t="s">
        <v>3685</v>
      </c>
      <c r="C1635">
        <v>1</v>
      </c>
      <c r="D1635" s="2">
        <v>6.7</v>
      </c>
    </row>
    <row r="1636" spans="2:4" hidden="1" x14ac:dyDescent="0.3">
      <c r="B1636" t="s">
        <v>4061</v>
      </c>
      <c r="C1636">
        <v>1</v>
      </c>
      <c r="D1636" s="2">
        <v>3.6</v>
      </c>
    </row>
    <row r="1637" spans="2:4" hidden="1" x14ac:dyDescent="0.3">
      <c r="B1637" t="s">
        <v>3686</v>
      </c>
      <c r="C1637">
        <v>1</v>
      </c>
      <c r="D1637" s="2">
        <v>7.4</v>
      </c>
    </row>
    <row r="1638" spans="2:4" hidden="1" x14ac:dyDescent="0.3">
      <c r="B1638" t="s">
        <v>3687</v>
      </c>
      <c r="C1638">
        <v>1</v>
      </c>
      <c r="D1638" s="2">
        <v>6.1</v>
      </c>
    </row>
    <row r="1639" spans="2:4" hidden="1" x14ac:dyDescent="0.3">
      <c r="B1639" t="s">
        <v>3689</v>
      </c>
      <c r="C1639">
        <v>1</v>
      </c>
      <c r="D1639" s="2">
        <v>8.1999999999999993</v>
      </c>
    </row>
    <row r="1640" spans="2:4" hidden="1" x14ac:dyDescent="0.3">
      <c r="B1640" t="s">
        <v>3692</v>
      </c>
      <c r="C1640">
        <v>1</v>
      </c>
      <c r="D1640" s="2">
        <v>7.7</v>
      </c>
    </row>
    <row r="1641" spans="2:4" hidden="1" x14ac:dyDescent="0.3">
      <c r="B1641" t="s">
        <v>3694</v>
      </c>
      <c r="C1641">
        <v>1</v>
      </c>
      <c r="D1641" s="2">
        <v>7.3</v>
      </c>
    </row>
    <row r="1642" spans="2:4" hidden="1" x14ac:dyDescent="0.3">
      <c r="B1642" t="s">
        <v>3697</v>
      </c>
      <c r="C1642">
        <v>1</v>
      </c>
      <c r="D1642" s="2">
        <v>7.6</v>
      </c>
    </row>
    <row r="1643" spans="2:4" hidden="1" x14ac:dyDescent="0.3">
      <c r="B1643" t="s">
        <v>3700</v>
      </c>
      <c r="C1643">
        <v>1</v>
      </c>
      <c r="D1643" s="2">
        <v>6.8</v>
      </c>
    </row>
    <row r="1644" spans="2:4" hidden="1" x14ac:dyDescent="0.3">
      <c r="B1644" t="s">
        <v>3702</v>
      </c>
      <c r="C1644">
        <v>1</v>
      </c>
      <c r="D1644" s="2">
        <v>5.6</v>
      </c>
    </row>
    <row r="1645" spans="2:4" hidden="1" x14ac:dyDescent="0.3">
      <c r="B1645" t="s">
        <v>3704</v>
      </c>
      <c r="C1645">
        <v>1</v>
      </c>
      <c r="D1645" s="2">
        <v>4.8</v>
      </c>
    </row>
    <row r="1646" spans="2:4" hidden="1" x14ac:dyDescent="0.3">
      <c r="B1646" t="s">
        <v>3707</v>
      </c>
      <c r="C1646">
        <v>2</v>
      </c>
      <c r="D1646" s="2">
        <v>5.95</v>
      </c>
    </row>
    <row r="1647" spans="2:4" hidden="1" x14ac:dyDescent="0.3">
      <c r="B1647" t="s">
        <v>3709</v>
      </c>
      <c r="C1647">
        <v>1</v>
      </c>
      <c r="D1647" s="2">
        <v>6.8</v>
      </c>
    </row>
    <row r="1648" spans="2:4" hidden="1" x14ac:dyDescent="0.3">
      <c r="B1648" t="s">
        <v>3711</v>
      </c>
      <c r="C1648">
        <v>1</v>
      </c>
      <c r="D1648" s="2">
        <v>6.1</v>
      </c>
    </row>
    <row r="1649" spans="2:4" hidden="1" x14ac:dyDescent="0.3">
      <c r="B1649" t="s">
        <v>3713</v>
      </c>
      <c r="C1649">
        <v>1</v>
      </c>
      <c r="D1649" s="2">
        <v>5.5</v>
      </c>
    </row>
    <row r="1650" spans="2:4" hidden="1" x14ac:dyDescent="0.3">
      <c r="B1650" t="s">
        <v>3715</v>
      </c>
      <c r="C1650">
        <v>1</v>
      </c>
      <c r="D1650" s="2">
        <v>6.9</v>
      </c>
    </row>
    <row r="1651" spans="2:4" hidden="1" x14ac:dyDescent="0.3">
      <c r="B1651" t="s">
        <v>1598</v>
      </c>
      <c r="C1651">
        <v>1</v>
      </c>
      <c r="D1651" s="2">
        <v>5.4</v>
      </c>
    </row>
    <row r="1652" spans="2:4" hidden="1" x14ac:dyDescent="0.3">
      <c r="B1652" t="s">
        <v>3716</v>
      </c>
      <c r="C1652">
        <v>1</v>
      </c>
      <c r="D1652" s="2">
        <v>8.1999999999999993</v>
      </c>
    </row>
    <row r="1653" spans="2:4" hidden="1" x14ac:dyDescent="0.3">
      <c r="B1653" t="s">
        <v>3717</v>
      </c>
      <c r="C1653">
        <v>1</v>
      </c>
      <c r="D1653" s="2">
        <v>5.7</v>
      </c>
    </row>
    <row r="1654" spans="2:4" hidden="1" x14ac:dyDescent="0.3">
      <c r="B1654" t="s">
        <v>3719</v>
      </c>
      <c r="C1654">
        <v>1</v>
      </c>
      <c r="D1654" s="2">
        <v>7.9</v>
      </c>
    </row>
    <row r="1655" spans="2:4" hidden="1" x14ac:dyDescent="0.3">
      <c r="B1655" t="s">
        <v>3724</v>
      </c>
      <c r="C1655">
        <v>1</v>
      </c>
      <c r="D1655" s="2">
        <v>6.4</v>
      </c>
    </row>
    <row r="1656" spans="2:4" hidden="1" x14ac:dyDescent="0.3">
      <c r="B1656" t="s">
        <v>3727</v>
      </c>
      <c r="C1656">
        <v>2</v>
      </c>
      <c r="D1656" s="2">
        <v>6.45</v>
      </c>
    </row>
    <row r="1657" spans="2:4" hidden="1" x14ac:dyDescent="0.3">
      <c r="B1657" t="s">
        <v>3728</v>
      </c>
      <c r="C1657">
        <v>1</v>
      </c>
      <c r="D1657" s="2">
        <v>6</v>
      </c>
    </row>
    <row r="1658" spans="2:4" hidden="1" x14ac:dyDescent="0.3">
      <c r="B1658" t="s">
        <v>3730</v>
      </c>
      <c r="C1658">
        <v>1</v>
      </c>
      <c r="D1658" s="2">
        <v>5.6</v>
      </c>
    </row>
    <row r="1659" spans="2:4" hidden="1" x14ac:dyDescent="0.3">
      <c r="B1659" t="s">
        <v>3733</v>
      </c>
      <c r="C1659">
        <v>1</v>
      </c>
      <c r="D1659" s="2">
        <v>8.4</v>
      </c>
    </row>
    <row r="1660" spans="2:4" hidden="1" x14ac:dyDescent="0.3">
      <c r="B1660" t="s">
        <v>3738</v>
      </c>
      <c r="C1660">
        <v>1</v>
      </c>
      <c r="D1660" s="2">
        <v>5.0999999999999996</v>
      </c>
    </row>
    <row r="1661" spans="2:4" hidden="1" x14ac:dyDescent="0.3">
      <c r="B1661" t="s">
        <v>3740</v>
      </c>
      <c r="C1661">
        <v>1</v>
      </c>
      <c r="D1661" s="2">
        <v>6.8</v>
      </c>
    </row>
    <row r="1662" spans="2:4" hidden="1" x14ac:dyDescent="0.3">
      <c r="B1662" t="s">
        <v>3743</v>
      </c>
      <c r="C1662">
        <v>1</v>
      </c>
      <c r="D1662" s="2">
        <v>6.9</v>
      </c>
    </row>
    <row r="1663" spans="2:4" hidden="1" x14ac:dyDescent="0.3">
      <c r="B1663" t="s">
        <v>3745</v>
      </c>
      <c r="C1663">
        <v>1</v>
      </c>
      <c r="D1663" s="2">
        <v>6.3</v>
      </c>
    </row>
    <row r="1664" spans="2:4" hidden="1" x14ac:dyDescent="0.3">
      <c r="B1664" t="s">
        <v>3747</v>
      </c>
      <c r="C1664">
        <v>1</v>
      </c>
      <c r="D1664" s="2">
        <v>5.2</v>
      </c>
    </row>
    <row r="1665" spans="2:4" hidden="1" x14ac:dyDescent="0.3">
      <c r="B1665" t="s">
        <v>3751</v>
      </c>
      <c r="C1665">
        <v>1</v>
      </c>
      <c r="D1665" s="2">
        <v>7.2</v>
      </c>
    </row>
    <row r="1666" spans="2:4" hidden="1" x14ac:dyDescent="0.3">
      <c r="B1666" t="s">
        <v>3752</v>
      </c>
      <c r="C1666">
        <v>1</v>
      </c>
      <c r="D1666" s="2">
        <v>6.5</v>
      </c>
    </row>
    <row r="1667" spans="2:4" hidden="1" x14ac:dyDescent="0.3">
      <c r="B1667" t="s">
        <v>3754</v>
      </c>
      <c r="C1667">
        <v>1</v>
      </c>
      <c r="D1667" s="2">
        <v>6.5</v>
      </c>
    </row>
    <row r="1668" spans="2:4" hidden="1" x14ac:dyDescent="0.3">
      <c r="B1668" t="s">
        <v>3756</v>
      </c>
      <c r="C1668">
        <v>1</v>
      </c>
      <c r="D1668" s="2">
        <v>7.8</v>
      </c>
    </row>
    <row r="1669" spans="2:4" hidden="1" x14ac:dyDescent="0.3">
      <c r="B1669" t="s">
        <v>3758</v>
      </c>
      <c r="C1669">
        <v>1</v>
      </c>
      <c r="D1669" s="2">
        <v>6.4</v>
      </c>
    </row>
    <row r="1670" spans="2:4" hidden="1" x14ac:dyDescent="0.3">
      <c r="B1670" t="s">
        <v>3760</v>
      </c>
      <c r="C1670">
        <v>1</v>
      </c>
      <c r="D1670" s="2">
        <v>8.1</v>
      </c>
    </row>
    <row r="1671" spans="2:4" hidden="1" x14ac:dyDescent="0.3">
      <c r="B1671" t="s">
        <v>3764</v>
      </c>
      <c r="C1671">
        <v>1</v>
      </c>
      <c r="D1671" s="2">
        <v>6.6</v>
      </c>
    </row>
    <row r="1672" spans="2:4" hidden="1" x14ac:dyDescent="0.3">
      <c r="B1672" t="s">
        <v>3767</v>
      </c>
      <c r="C1672">
        <v>1</v>
      </c>
      <c r="D1672" s="2">
        <v>6.1</v>
      </c>
    </row>
    <row r="1673" spans="2:4" hidden="1" x14ac:dyDescent="0.3">
      <c r="B1673" t="s">
        <v>3772</v>
      </c>
      <c r="C1673">
        <v>1</v>
      </c>
      <c r="D1673" s="2">
        <v>5.9</v>
      </c>
    </row>
    <row r="1674" spans="2:4" hidden="1" x14ac:dyDescent="0.3">
      <c r="B1674" t="s">
        <v>3774</v>
      </c>
      <c r="C1674">
        <v>1</v>
      </c>
      <c r="D1674" s="2">
        <v>7.1</v>
      </c>
    </row>
    <row r="1675" spans="2:4" hidden="1" x14ac:dyDescent="0.3">
      <c r="B1675" t="s">
        <v>3776</v>
      </c>
      <c r="C1675">
        <v>1</v>
      </c>
      <c r="D1675" s="2">
        <v>7.6</v>
      </c>
    </row>
    <row r="1676" spans="2:4" hidden="1" x14ac:dyDescent="0.3">
      <c r="B1676" t="s">
        <v>3779</v>
      </c>
      <c r="C1676">
        <v>2</v>
      </c>
      <c r="D1676" s="2">
        <v>6.2</v>
      </c>
    </row>
    <row r="1677" spans="2:4" hidden="1" x14ac:dyDescent="0.3">
      <c r="B1677" t="s">
        <v>3781</v>
      </c>
      <c r="C1677">
        <v>1</v>
      </c>
      <c r="D1677" s="2">
        <v>7.4</v>
      </c>
    </row>
    <row r="1678" spans="2:4" hidden="1" x14ac:dyDescent="0.3">
      <c r="B1678" t="s">
        <v>3784</v>
      </c>
      <c r="C1678">
        <v>1</v>
      </c>
      <c r="D1678" s="2">
        <v>6.8</v>
      </c>
    </row>
    <row r="1679" spans="2:4" hidden="1" x14ac:dyDescent="0.3">
      <c r="B1679" t="s">
        <v>3786</v>
      </c>
      <c r="C1679">
        <v>2</v>
      </c>
      <c r="D1679" s="2">
        <v>6</v>
      </c>
    </row>
    <row r="1680" spans="2:4" hidden="1" x14ac:dyDescent="0.3">
      <c r="B1680" t="s">
        <v>3789</v>
      </c>
      <c r="C1680">
        <v>1</v>
      </c>
      <c r="D1680" s="2">
        <v>7.3</v>
      </c>
    </row>
    <row r="1681" spans="2:4" hidden="1" x14ac:dyDescent="0.3">
      <c r="B1681" t="s">
        <v>3791</v>
      </c>
      <c r="C1681">
        <v>1</v>
      </c>
      <c r="D1681" s="2">
        <v>6</v>
      </c>
    </row>
    <row r="1682" spans="2:4" hidden="1" x14ac:dyDescent="0.3">
      <c r="B1682" t="s">
        <v>3792</v>
      </c>
      <c r="C1682">
        <v>1</v>
      </c>
      <c r="D1682" s="2">
        <v>5.3</v>
      </c>
    </row>
    <row r="1683" spans="2:4" hidden="1" x14ac:dyDescent="0.3">
      <c r="B1683" t="s">
        <v>3794</v>
      </c>
      <c r="C1683">
        <v>1</v>
      </c>
      <c r="D1683" s="2">
        <v>7.1</v>
      </c>
    </row>
    <row r="1684" spans="2:4" hidden="1" x14ac:dyDescent="0.3">
      <c r="B1684" t="s">
        <v>3796</v>
      </c>
      <c r="C1684">
        <v>1</v>
      </c>
      <c r="D1684" s="2">
        <v>8.4</v>
      </c>
    </row>
    <row r="1685" spans="2:4" hidden="1" x14ac:dyDescent="0.3">
      <c r="B1685" t="s">
        <v>3799</v>
      </c>
      <c r="C1685">
        <v>1</v>
      </c>
      <c r="D1685" s="2">
        <v>5.8</v>
      </c>
    </row>
    <row r="1686" spans="2:4" hidden="1" x14ac:dyDescent="0.3">
      <c r="B1686" t="s">
        <v>3802</v>
      </c>
      <c r="C1686">
        <v>1</v>
      </c>
      <c r="D1686" s="2">
        <v>6.1</v>
      </c>
    </row>
    <row r="1687" spans="2:4" hidden="1" x14ac:dyDescent="0.3">
      <c r="B1687" t="s">
        <v>3803</v>
      </c>
      <c r="C1687">
        <v>1</v>
      </c>
      <c r="D1687" s="2">
        <v>6.4</v>
      </c>
    </row>
    <row r="1688" spans="2:4" hidden="1" x14ac:dyDescent="0.3">
      <c r="B1688" t="s">
        <v>3804</v>
      </c>
      <c r="C1688">
        <v>1</v>
      </c>
      <c r="D1688" s="2">
        <v>6.5</v>
      </c>
    </row>
    <row r="1689" spans="2:4" hidden="1" x14ac:dyDescent="0.3">
      <c r="B1689" t="s">
        <v>3805</v>
      </c>
      <c r="C1689">
        <v>1</v>
      </c>
      <c r="D1689" s="2">
        <v>4.5999999999999996</v>
      </c>
    </row>
    <row r="1690" spans="2:4" hidden="1" x14ac:dyDescent="0.3">
      <c r="B1690" t="s">
        <v>3806</v>
      </c>
      <c r="C1690">
        <v>1</v>
      </c>
      <c r="D1690" s="2">
        <v>6.8</v>
      </c>
    </row>
    <row r="1691" spans="2:4" hidden="1" x14ac:dyDescent="0.3">
      <c r="B1691" t="s">
        <v>3809</v>
      </c>
      <c r="C1691">
        <v>1</v>
      </c>
      <c r="D1691" s="2">
        <v>5.9</v>
      </c>
    </row>
    <row r="1692" spans="2:4" hidden="1" x14ac:dyDescent="0.3">
      <c r="B1692" t="s">
        <v>3811</v>
      </c>
      <c r="C1692">
        <v>1</v>
      </c>
      <c r="D1692" s="2">
        <v>7.1</v>
      </c>
    </row>
    <row r="1693" spans="2:4" hidden="1" x14ac:dyDescent="0.3">
      <c r="B1693" t="s">
        <v>3812</v>
      </c>
      <c r="C1693">
        <v>1</v>
      </c>
      <c r="D1693" s="2">
        <v>6.2</v>
      </c>
    </row>
    <row r="1694" spans="2:4" hidden="1" x14ac:dyDescent="0.3">
      <c r="B1694" t="s">
        <v>3814</v>
      </c>
      <c r="C1694">
        <v>1</v>
      </c>
      <c r="D1694" s="2">
        <v>7.7</v>
      </c>
    </row>
    <row r="1695" spans="2:4" hidden="1" x14ac:dyDescent="0.3">
      <c r="B1695" t="s">
        <v>3815</v>
      </c>
      <c r="C1695">
        <v>1</v>
      </c>
      <c r="D1695" s="2">
        <v>7.5</v>
      </c>
    </row>
    <row r="1696" spans="2:4" hidden="1" x14ac:dyDescent="0.3">
      <c r="B1696" t="s">
        <v>3817</v>
      </c>
      <c r="C1696">
        <v>1</v>
      </c>
      <c r="D1696" s="2">
        <v>7.6</v>
      </c>
    </row>
    <row r="1697" spans="2:4" hidden="1" x14ac:dyDescent="0.3">
      <c r="B1697" t="s">
        <v>3821</v>
      </c>
      <c r="C1697">
        <v>1</v>
      </c>
      <c r="D1697" s="2">
        <v>6.3</v>
      </c>
    </row>
    <row r="1698" spans="2:4" hidden="1" x14ac:dyDescent="0.3">
      <c r="B1698" t="s">
        <v>3824</v>
      </c>
      <c r="C1698">
        <v>1</v>
      </c>
      <c r="D1698" s="2">
        <v>4.7</v>
      </c>
    </row>
    <row r="1699" spans="2:4" hidden="1" x14ac:dyDescent="0.3">
      <c r="B1699" t="s">
        <v>3827</v>
      </c>
      <c r="C1699">
        <v>1</v>
      </c>
      <c r="D1699" s="2">
        <v>7.2</v>
      </c>
    </row>
    <row r="1700" spans="2:4" hidden="1" x14ac:dyDescent="0.3">
      <c r="B1700" t="s">
        <v>3830</v>
      </c>
      <c r="C1700">
        <v>1</v>
      </c>
      <c r="D1700" s="2">
        <v>5.0999999999999996</v>
      </c>
    </row>
    <row r="1701" spans="2:4" hidden="1" x14ac:dyDescent="0.3">
      <c r="B1701" t="s">
        <v>3832</v>
      </c>
      <c r="C1701">
        <v>1</v>
      </c>
      <c r="D1701" s="2">
        <v>6.9</v>
      </c>
    </row>
    <row r="1702" spans="2:4" hidden="1" x14ac:dyDescent="0.3">
      <c r="B1702" t="s">
        <v>3835</v>
      </c>
      <c r="C1702">
        <v>1</v>
      </c>
      <c r="D1702" s="2">
        <v>7</v>
      </c>
    </row>
    <row r="1703" spans="2:4" hidden="1" x14ac:dyDescent="0.3">
      <c r="B1703" t="s">
        <v>3837</v>
      </c>
      <c r="C1703">
        <v>1</v>
      </c>
      <c r="D1703" s="2">
        <v>6.3</v>
      </c>
    </row>
    <row r="1704" spans="2:4" hidden="1" x14ac:dyDescent="0.3">
      <c r="B1704" t="s">
        <v>3839</v>
      </c>
      <c r="C1704">
        <v>1</v>
      </c>
      <c r="D1704" s="2">
        <v>6.1</v>
      </c>
    </row>
    <row r="1705" spans="2:4" hidden="1" x14ac:dyDescent="0.3">
      <c r="B1705" t="s">
        <v>3841</v>
      </c>
      <c r="C1705">
        <v>1</v>
      </c>
      <c r="D1705" s="2">
        <v>7.2</v>
      </c>
    </row>
    <row r="1706" spans="2:4" hidden="1" x14ac:dyDescent="0.3">
      <c r="B1706" t="s">
        <v>3843</v>
      </c>
      <c r="C1706">
        <v>1</v>
      </c>
      <c r="D1706" s="2">
        <v>7.8</v>
      </c>
    </row>
    <row r="1707" spans="2:4" hidden="1" x14ac:dyDescent="0.3">
      <c r="B1707" t="s">
        <v>3845</v>
      </c>
      <c r="C1707">
        <v>1</v>
      </c>
      <c r="D1707" s="2">
        <v>4.7</v>
      </c>
    </row>
    <row r="1708" spans="2:4" hidden="1" x14ac:dyDescent="0.3">
      <c r="B1708" t="s">
        <v>3848</v>
      </c>
      <c r="C1708">
        <v>1</v>
      </c>
      <c r="D1708" s="2">
        <v>6.6</v>
      </c>
    </row>
    <row r="1709" spans="2:4" hidden="1" x14ac:dyDescent="0.3">
      <c r="B1709" t="s">
        <v>3851</v>
      </c>
      <c r="C1709">
        <v>2</v>
      </c>
      <c r="D1709" s="2">
        <v>6.9</v>
      </c>
    </row>
    <row r="1710" spans="2:4" hidden="1" x14ac:dyDescent="0.3">
      <c r="B1710" t="s">
        <v>3854</v>
      </c>
      <c r="C1710">
        <v>1</v>
      </c>
      <c r="D1710" s="2">
        <v>8.1</v>
      </c>
    </row>
    <row r="1711" spans="2:4" hidden="1" x14ac:dyDescent="0.3">
      <c r="B1711" t="s">
        <v>3856</v>
      </c>
      <c r="C1711">
        <v>1</v>
      </c>
      <c r="D1711" s="2">
        <v>6.6</v>
      </c>
    </row>
    <row r="1712" spans="2:4" hidden="1" x14ac:dyDescent="0.3">
      <c r="B1712" t="s">
        <v>3858</v>
      </c>
      <c r="C1712">
        <v>1</v>
      </c>
      <c r="D1712" s="2">
        <v>4.8</v>
      </c>
    </row>
    <row r="1713" spans="2:4" hidden="1" x14ac:dyDescent="0.3">
      <c r="B1713" t="s">
        <v>3860</v>
      </c>
      <c r="C1713">
        <v>1</v>
      </c>
      <c r="D1713" s="2">
        <v>6.4</v>
      </c>
    </row>
    <row r="1714" spans="2:4" hidden="1" x14ac:dyDescent="0.3">
      <c r="B1714" t="s">
        <v>3864</v>
      </c>
      <c r="C1714">
        <v>1</v>
      </c>
      <c r="D1714" s="2">
        <v>6.5</v>
      </c>
    </row>
    <row r="1715" spans="2:4" hidden="1" x14ac:dyDescent="0.3">
      <c r="B1715" t="s">
        <v>3866</v>
      </c>
      <c r="C1715">
        <v>1</v>
      </c>
      <c r="D1715" s="2">
        <v>6.7</v>
      </c>
    </row>
    <row r="1716" spans="2:4" hidden="1" x14ac:dyDescent="0.3">
      <c r="B1716" t="s">
        <v>3869</v>
      </c>
      <c r="C1716">
        <v>1</v>
      </c>
      <c r="D1716" s="2">
        <v>6.4</v>
      </c>
    </row>
    <row r="1717" spans="2:4" hidden="1" x14ac:dyDescent="0.3">
      <c r="B1717" t="s">
        <v>3870</v>
      </c>
      <c r="C1717">
        <v>1</v>
      </c>
      <c r="D1717" s="2">
        <v>7</v>
      </c>
    </row>
    <row r="1718" spans="2:4" hidden="1" x14ac:dyDescent="0.3">
      <c r="B1718" t="s">
        <v>3874</v>
      </c>
      <c r="C1718">
        <v>1</v>
      </c>
      <c r="D1718" s="2">
        <v>6.7</v>
      </c>
    </row>
    <row r="1719" spans="2:4" hidden="1" x14ac:dyDescent="0.3">
      <c r="B1719" t="s">
        <v>3877</v>
      </c>
      <c r="C1719">
        <v>1</v>
      </c>
      <c r="D1719" s="2">
        <v>6.3</v>
      </c>
    </row>
    <row r="1720" spans="2:4" hidden="1" x14ac:dyDescent="0.3">
      <c r="B1720" t="s">
        <v>3880</v>
      </c>
      <c r="C1720">
        <v>1</v>
      </c>
      <c r="D1720" s="2">
        <v>7.5</v>
      </c>
    </row>
    <row r="1721" spans="2:4" hidden="1" x14ac:dyDescent="0.3">
      <c r="B1721" t="s">
        <v>3882</v>
      </c>
      <c r="C1721">
        <v>1</v>
      </c>
      <c r="D1721" s="2">
        <v>7</v>
      </c>
    </row>
    <row r="1722" spans="2:4" hidden="1" x14ac:dyDescent="0.3">
      <c r="B1722" t="s">
        <v>4062</v>
      </c>
      <c r="C1722">
        <v>1</v>
      </c>
      <c r="D1722" s="2">
        <v>6.7</v>
      </c>
    </row>
    <row r="1723" spans="2:4" hidden="1" x14ac:dyDescent="0.3">
      <c r="B1723" t="s">
        <v>3886</v>
      </c>
      <c r="C1723">
        <v>1</v>
      </c>
      <c r="D1723" s="2">
        <v>7.2</v>
      </c>
    </row>
    <row r="1724" spans="2:4" hidden="1" x14ac:dyDescent="0.3">
      <c r="B1724" t="s">
        <v>3888</v>
      </c>
      <c r="C1724">
        <v>1</v>
      </c>
      <c r="D1724" s="2">
        <v>6.4</v>
      </c>
    </row>
    <row r="1725" spans="2:4" hidden="1" x14ac:dyDescent="0.3">
      <c r="B1725" t="s">
        <v>3890</v>
      </c>
      <c r="C1725">
        <v>1</v>
      </c>
      <c r="D1725" s="2">
        <v>6.9</v>
      </c>
    </row>
    <row r="1726" spans="2:4" hidden="1" x14ac:dyDescent="0.3">
      <c r="B1726" t="s">
        <v>3892</v>
      </c>
      <c r="C1726">
        <v>1</v>
      </c>
      <c r="D1726" s="2">
        <v>7.5</v>
      </c>
    </row>
    <row r="1727" spans="2:4" hidden="1" x14ac:dyDescent="0.3">
      <c r="B1727" t="s">
        <v>3894</v>
      </c>
      <c r="C1727">
        <v>1</v>
      </c>
      <c r="D1727" s="2">
        <v>7.7</v>
      </c>
    </row>
    <row r="1728" spans="2:4" hidden="1" x14ac:dyDescent="0.3">
      <c r="B1728" t="s">
        <v>3897</v>
      </c>
      <c r="C1728">
        <v>1</v>
      </c>
      <c r="D1728" s="2">
        <v>8.5</v>
      </c>
    </row>
    <row r="1729" spans="2:4" hidden="1" x14ac:dyDescent="0.3">
      <c r="B1729" t="s">
        <v>3899</v>
      </c>
      <c r="C1729">
        <v>1</v>
      </c>
      <c r="D1729" s="2">
        <v>7.7</v>
      </c>
    </row>
    <row r="1730" spans="2:4" hidden="1" x14ac:dyDescent="0.3">
      <c r="B1730" t="s">
        <v>3901</v>
      </c>
      <c r="C1730">
        <v>1</v>
      </c>
      <c r="D1730" s="2">
        <v>7</v>
      </c>
    </row>
    <row r="1731" spans="2:4" hidden="1" x14ac:dyDescent="0.3">
      <c r="B1731" t="s">
        <v>3903</v>
      </c>
      <c r="C1731">
        <v>1</v>
      </c>
      <c r="D1731" s="2">
        <v>5.5</v>
      </c>
    </row>
    <row r="1732" spans="2:4" hidden="1" x14ac:dyDescent="0.3">
      <c r="B1732" t="s">
        <v>3906</v>
      </c>
      <c r="C1732">
        <v>1</v>
      </c>
      <c r="D1732" s="2">
        <v>7.3</v>
      </c>
    </row>
    <row r="1733" spans="2:4" hidden="1" x14ac:dyDescent="0.3">
      <c r="B1733" t="s">
        <v>3908</v>
      </c>
      <c r="C1733">
        <v>1</v>
      </c>
      <c r="D1733" s="2">
        <v>7.4</v>
      </c>
    </row>
    <row r="1734" spans="2:4" hidden="1" x14ac:dyDescent="0.3">
      <c r="B1734" t="s">
        <v>3910</v>
      </c>
      <c r="C1734">
        <v>1</v>
      </c>
      <c r="D1734" s="2">
        <v>7</v>
      </c>
    </row>
    <row r="1735" spans="2:4" hidden="1" x14ac:dyDescent="0.3">
      <c r="B1735" t="s">
        <v>3913</v>
      </c>
      <c r="C1735">
        <v>1</v>
      </c>
      <c r="D1735" s="2">
        <v>7.1</v>
      </c>
    </row>
    <row r="1736" spans="2:4" hidden="1" x14ac:dyDescent="0.3">
      <c r="B1736" t="s">
        <v>3915</v>
      </c>
      <c r="C1736">
        <v>1</v>
      </c>
      <c r="D1736" s="2">
        <v>6.7</v>
      </c>
    </row>
    <row r="1737" spans="2:4" hidden="1" x14ac:dyDescent="0.3">
      <c r="B1737" t="s">
        <v>3917</v>
      </c>
      <c r="C1737">
        <v>1</v>
      </c>
      <c r="D1737" s="2">
        <v>4.2</v>
      </c>
    </row>
    <row r="1738" spans="2:4" hidden="1" x14ac:dyDescent="0.3">
      <c r="B1738" t="s">
        <v>3919</v>
      </c>
      <c r="C1738">
        <v>1</v>
      </c>
      <c r="D1738" s="2">
        <v>7</v>
      </c>
    </row>
    <row r="1739" spans="2:4" hidden="1" x14ac:dyDescent="0.3">
      <c r="B1739" t="s">
        <v>3920</v>
      </c>
      <c r="C1739">
        <v>1</v>
      </c>
      <c r="D1739" s="2">
        <v>7</v>
      </c>
    </row>
    <row r="1740" spans="2:4" hidden="1" x14ac:dyDescent="0.3">
      <c r="B1740" t="s">
        <v>3922</v>
      </c>
      <c r="C1740">
        <v>1</v>
      </c>
      <c r="D1740" s="2">
        <v>6.8</v>
      </c>
    </row>
    <row r="1741" spans="2:4" hidden="1" x14ac:dyDescent="0.3">
      <c r="B1741" t="s">
        <v>3925</v>
      </c>
      <c r="C1741">
        <v>1</v>
      </c>
      <c r="D1741" s="2">
        <v>5.3</v>
      </c>
    </row>
    <row r="1742" spans="2:4" hidden="1" x14ac:dyDescent="0.3">
      <c r="B1742" t="s">
        <v>3928</v>
      </c>
      <c r="C1742">
        <v>1</v>
      </c>
      <c r="D1742" s="2">
        <v>5.6</v>
      </c>
    </row>
    <row r="1743" spans="2:4" hidden="1" x14ac:dyDescent="0.3">
      <c r="B1743" t="s">
        <v>3929</v>
      </c>
      <c r="C1743">
        <v>1</v>
      </c>
      <c r="D1743" s="2">
        <v>5.6</v>
      </c>
    </row>
    <row r="1744" spans="2:4" hidden="1" x14ac:dyDescent="0.3">
      <c r="B1744" t="s">
        <v>3708</v>
      </c>
      <c r="C1744">
        <v>1</v>
      </c>
      <c r="D1744" s="2">
        <v>6.3</v>
      </c>
    </row>
    <row r="1745" spans="2:4" hidden="1" x14ac:dyDescent="0.3">
      <c r="B1745" t="s">
        <v>3932</v>
      </c>
      <c r="C1745">
        <v>1</v>
      </c>
      <c r="D1745" s="2">
        <v>7.6</v>
      </c>
    </row>
    <row r="1746" spans="2:4" hidden="1" x14ac:dyDescent="0.3">
      <c r="B1746" t="s">
        <v>3934</v>
      </c>
      <c r="C1746">
        <v>1</v>
      </c>
      <c r="D1746" s="2">
        <v>4.0999999999999996</v>
      </c>
    </row>
    <row r="1747" spans="2:4" hidden="1" x14ac:dyDescent="0.3">
      <c r="B1747" t="s">
        <v>3936</v>
      </c>
      <c r="C1747">
        <v>1</v>
      </c>
      <c r="D1747" s="2">
        <v>6.7</v>
      </c>
    </row>
    <row r="1748" spans="2:4" hidden="1" x14ac:dyDescent="0.3">
      <c r="B1748" t="s">
        <v>3940</v>
      </c>
      <c r="C1748">
        <v>1</v>
      </c>
      <c r="D1748" s="2">
        <v>6.2</v>
      </c>
    </row>
    <row r="1749" spans="2:4" hidden="1" x14ac:dyDescent="0.3">
      <c r="B1749" t="s">
        <v>3945</v>
      </c>
      <c r="C1749">
        <v>1</v>
      </c>
      <c r="D1749" s="2">
        <v>7.5</v>
      </c>
    </row>
    <row r="1750" spans="2:4" hidden="1" x14ac:dyDescent="0.3">
      <c r="B1750" t="s">
        <v>3947</v>
      </c>
      <c r="C1750">
        <v>1</v>
      </c>
      <c r="D1750" s="2">
        <v>7.4</v>
      </c>
    </row>
    <row r="1751" spans="2:4" hidden="1" x14ac:dyDescent="0.3">
      <c r="B1751" t="s">
        <v>3949</v>
      </c>
      <c r="C1751">
        <v>1</v>
      </c>
      <c r="D1751" s="2">
        <v>7</v>
      </c>
    </row>
    <row r="1752" spans="2:4" hidden="1" x14ac:dyDescent="0.3">
      <c r="B1752" t="s">
        <v>3950</v>
      </c>
      <c r="C1752">
        <v>1</v>
      </c>
      <c r="D1752" s="2">
        <v>6.3</v>
      </c>
    </row>
  </sheetData>
  <sheetProtection sheet="1" objects="1" scenarios="1" selectLockedCells="1" selectUnlockedCells="1"/>
  <sortState xmlns:xlrd2="http://schemas.microsoft.com/office/spreadsheetml/2017/richdata2" columnSort="1" ref="H4:J176">
    <sortCondition descending="1" ref="J4"/>
  </sortState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3248-4332-4704-9592-EA6C41785690}">
  <sheetPr>
    <tabColor rgb="FF92D050"/>
  </sheetPr>
  <dimension ref="A3:B21"/>
  <sheetViews>
    <sheetView workbookViewId="0">
      <selection activeCell="B17" sqref="B17"/>
    </sheetView>
  </sheetViews>
  <sheetFormatPr defaultRowHeight="14.4" x14ac:dyDescent="0.3"/>
  <cols>
    <col min="1" max="1" width="37.21875" bestFit="1" customWidth="1"/>
    <col min="2" max="2" width="16" bestFit="1" customWidth="1"/>
    <col min="3" max="3" width="12.88671875" bestFit="1" customWidth="1"/>
    <col min="4" max="4" width="8.21875" bestFit="1" customWidth="1"/>
    <col min="5" max="5" width="31" bestFit="1" customWidth="1"/>
    <col min="6" max="6" width="21.6640625" bestFit="1" customWidth="1"/>
    <col min="7" max="7" width="12.33203125" bestFit="1" customWidth="1"/>
    <col min="8" max="8" width="12.21875" bestFit="1" customWidth="1"/>
    <col min="9" max="9" width="38.44140625" bestFit="1" customWidth="1"/>
    <col min="10" max="10" width="14.44140625" bestFit="1" customWidth="1"/>
    <col min="11" max="11" width="16.88671875" bestFit="1" customWidth="1"/>
    <col min="12" max="12" width="10.77734375" bestFit="1" customWidth="1"/>
  </cols>
  <sheetData>
    <row r="3" spans="1:2" x14ac:dyDescent="0.3">
      <c r="A3" s="33" t="s">
        <v>7881</v>
      </c>
      <c r="B3" s="33" t="s">
        <v>7882</v>
      </c>
    </row>
    <row r="4" spans="1:2" x14ac:dyDescent="0.3">
      <c r="A4" s="26" t="s">
        <v>4336</v>
      </c>
      <c r="B4" s="4">
        <v>329999255</v>
      </c>
    </row>
    <row r="5" spans="1:2" x14ac:dyDescent="0.3">
      <c r="A5" s="26" t="s">
        <v>4101</v>
      </c>
      <c r="B5" s="4">
        <v>348316061</v>
      </c>
    </row>
    <row r="6" spans="1:2" x14ac:dyDescent="0.3">
      <c r="A6" s="26" t="s">
        <v>4214</v>
      </c>
      <c r="B6" s="4">
        <v>359544677</v>
      </c>
    </row>
    <row r="7" spans="1:2" x14ac:dyDescent="0.3">
      <c r="A7" s="26" t="s">
        <v>4382</v>
      </c>
      <c r="B7" s="4">
        <v>377783777</v>
      </c>
    </row>
    <row r="8" spans="1:2" x14ac:dyDescent="0.3">
      <c r="A8" s="26" t="s">
        <v>4071</v>
      </c>
      <c r="B8" s="4">
        <v>403279547</v>
      </c>
    </row>
    <row r="9" spans="1:2" x14ac:dyDescent="0.3">
      <c r="A9" s="26" t="s">
        <v>7525</v>
      </c>
      <c r="B9" s="4">
        <v>424449459</v>
      </c>
    </row>
    <row r="10" spans="1:2" x14ac:dyDescent="0.3">
      <c r="A10" s="26" t="s">
        <v>7514</v>
      </c>
      <c r="B10" s="4">
        <v>449935665</v>
      </c>
    </row>
    <row r="11" spans="1:2" x14ac:dyDescent="0.3">
      <c r="A11" s="26" t="s">
        <v>4076</v>
      </c>
      <c r="B11" s="4">
        <v>458672302</v>
      </c>
    </row>
    <row r="12" spans="1:2" x14ac:dyDescent="0.3">
      <c r="A12" s="26" t="s">
        <v>4079</v>
      </c>
      <c r="B12" s="4">
        <v>502177271</v>
      </c>
    </row>
    <row r="13" spans="1:2" x14ac:dyDescent="0.3">
      <c r="A13" s="26" t="s">
        <v>4063</v>
      </c>
      <c r="B13" s="4">
        <v>523505847</v>
      </c>
    </row>
    <row r="16" spans="1:2" x14ac:dyDescent="0.3">
      <c r="A16" s="39" t="s">
        <v>7885</v>
      </c>
      <c r="B16" s="40">
        <f>CORREL(IMDB_Table[budget],IMDB_Table[gross])</f>
        <v>9.6418263349457661E-2</v>
      </c>
    </row>
    <row r="17" spans="1:2" x14ac:dyDescent="0.3">
      <c r="A17" s="38" t="s">
        <v>7883</v>
      </c>
      <c r="B17" s="37">
        <f>MAX(IMDB_Table[net_profit])</f>
        <v>523505847</v>
      </c>
    </row>
    <row r="21" spans="1:2" x14ac:dyDescent="0.3">
      <c r="A21" t="s">
        <v>7884</v>
      </c>
    </row>
  </sheetData>
  <sheetProtection sheet="1" objects="1" scenarios="1" selectLockedCells="1" selectUnlockedCells="1"/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4634-96A7-48A6-BFBC-8E6D7032776F}">
  <sheetPr>
    <tabColor rgb="FF0070C0"/>
  </sheetPr>
  <dimension ref="A1"/>
  <sheetViews>
    <sheetView showGridLines="0" tabSelected="1" zoomScaleNormal="100" workbookViewId="0">
      <selection activeCell="U5" sqref="U5"/>
    </sheetView>
  </sheetViews>
  <sheetFormatPr defaultRowHeight="14.4" x14ac:dyDescent="0.3"/>
  <sheetData/>
  <sheetProtection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92F099-8735-4B1D-966E-61BAF0CAE3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IMDb Movie</vt:lpstr>
      <vt:lpstr>Genre Analysis</vt:lpstr>
      <vt:lpstr>Analysis_1</vt:lpstr>
      <vt:lpstr>Analysis_2</vt:lpstr>
      <vt:lpstr>Analysis_3</vt:lpstr>
      <vt:lpstr>Analysis_4</vt:lpstr>
      <vt:lpstr>Analysis_5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Advait</dc:creator>
  <cp:lastModifiedBy>ABHAY SHARDE</cp:lastModifiedBy>
  <dcterms:created xsi:type="dcterms:W3CDTF">2022-11-30T09:16:27Z</dcterms:created>
  <dcterms:modified xsi:type="dcterms:W3CDTF">2026-10-14T04:59:16Z</dcterms:modified>
</cp:coreProperties>
</file>